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TUMP writing/Public Pensions Database/"/>
    </mc:Choice>
  </mc:AlternateContent>
  <xr:revisionPtr revIDLastSave="61" documentId="8_{06DBFC38-B99E-450B-B196-FB76F6497F7B}" xr6:coauthVersionLast="47" xr6:coauthVersionMax="47" xr10:uidLastSave="{96B59864-136A-4B45-BB09-167E1E76EB53}"/>
  <bookViews>
    <workbookView xWindow="-110" yWindow="-110" windowWidth="25820" windowHeight="14020" firstSheet="1" activeTab="1" xr2:uid="{00000000-000D-0000-FFFF-FFFF00000000}"/>
  </bookViews>
  <sheets>
    <sheet name="prep" sheetId="7" state="hidden" r:id="rId1"/>
    <sheet name="Allocations to Alternatives " sheetId="14" r:id="rId2"/>
    <sheet name="Jittered Data" sheetId="13" r:id="rId3"/>
    <sheet name="10-year data prep" sheetId="8" state="hidden" r:id="rId4"/>
    <sheet name="filtered data" sheetId="1" r:id="rId5"/>
    <sheet name="original data" sheetId="2" state="hidden" r:id="rId6"/>
    <sheet name="Documentation Information" sheetId="15" r:id="rId7"/>
    <sheet name="Teachers Pensions PPD" sheetId="16" r:id="rId8"/>
  </sheets>
  <definedNames>
    <definedName name="_xlnm._FilterDatabase" localSheetId="3" hidden="1">'10-year data prep'!$A$1:$C$155</definedName>
    <definedName name="_xlnm._FilterDatabase" localSheetId="4" hidden="1">'filtered data'!$A$1:$P$3239</definedName>
    <definedName name="_xlnm._FilterDatabase" localSheetId="2" hidden="1">'Jittered Data'!$A$2:$D$3240</definedName>
    <definedName name="_xlnm._FilterDatabase" localSheetId="5" hidden="1">'original data'!$A$1:$Q$3975</definedName>
    <definedName name="_xlnm._FilterDatabase" localSheetId="0" hidden="1">prep!$A$3:$Z$190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3" l="1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3" i="13"/>
  <c r="O3" i="16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27" i="16"/>
  <c r="O128" i="16"/>
  <c r="O129" i="16"/>
  <c r="O130" i="16"/>
  <c r="O131" i="16"/>
  <c r="O132" i="16"/>
  <c r="O133" i="16"/>
  <c r="O134" i="16"/>
  <c r="O135" i="16"/>
  <c r="O136" i="16"/>
  <c r="O137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3" i="16"/>
  <c r="O214" i="16"/>
  <c r="O215" i="16"/>
  <c r="O216" i="16"/>
  <c r="O217" i="16"/>
  <c r="O218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O276" i="16"/>
  <c r="O277" i="16"/>
  <c r="O278" i="16"/>
  <c r="O279" i="16"/>
  <c r="O280" i="16"/>
  <c r="O281" i="16"/>
  <c r="O282" i="16"/>
  <c r="O283" i="16"/>
  <c r="O284" i="16"/>
  <c r="O285" i="16"/>
  <c r="O286" i="16"/>
  <c r="O287" i="16"/>
  <c r="O288" i="16"/>
  <c r="O289" i="16"/>
  <c r="O290" i="16"/>
  <c r="O291" i="16"/>
  <c r="O292" i="16"/>
  <c r="O293" i="16"/>
  <c r="O294" i="16"/>
  <c r="O295" i="16"/>
  <c r="O296" i="16"/>
  <c r="O297" i="16"/>
  <c r="O298" i="16"/>
  <c r="O299" i="16"/>
  <c r="O300" i="16"/>
  <c r="O301" i="16"/>
  <c r="O302" i="16"/>
  <c r="O303" i="16"/>
  <c r="O304" i="16"/>
  <c r="O305" i="16"/>
  <c r="O306" i="16"/>
  <c r="O307" i="16"/>
  <c r="O308" i="16"/>
  <c r="O309" i="16"/>
  <c r="O310" i="16"/>
  <c r="O311" i="16"/>
  <c r="O312" i="16"/>
  <c r="O313" i="16"/>
  <c r="O314" i="16"/>
  <c r="O315" i="16"/>
  <c r="O316" i="16"/>
  <c r="O317" i="16"/>
  <c r="O318" i="16"/>
  <c r="O319" i="16"/>
  <c r="O320" i="16"/>
  <c r="O321" i="16"/>
  <c r="O322" i="16"/>
  <c r="O323" i="16"/>
  <c r="O324" i="16"/>
  <c r="O325" i="16"/>
  <c r="O326" i="16"/>
  <c r="O327" i="16"/>
  <c r="O328" i="16"/>
  <c r="O329" i="16"/>
  <c r="O330" i="16"/>
  <c r="O331" i="16"/>
  <c r="O332" i="16"/>
  <c r="O333" i="16"/>
  <c r="O334" i="16"/>
  <c r="O335" i="16"/>
  <c r="O336" i="16"/>
  <c r="O337" i="16"/>
  <c r="O338" i="16"/>
  <c r="O339" i="16"/>
  <c r="O340" i="16"/>
  <c r="O341" i="16"/>
  <c r="O342" i="16"/>
  <c r="O343" i="16"/>
  <c r="O344" i="16"/>
  <c r="O345" i="16"/>
  <c r="O346" i="16"/>
  <c r="O347" i="16"/>
  <c r="O348" i="16"/>
  <c r="O349" i="16"/>
  <c r="O350" i="16"/>
  <c r="O351" i="16"/>
  <c r="O352" i="16"/>
  <c r="O353" i="16"/>
  <c r="O354" i="16"/>
  <c r="O355" i="16"/>
  <c r="O356" i="16"/>
  <c r="O357" i="16"/>
  <c r="O358" i="16"/>
  <c r="O359" i="16"/>
  <c r="O360" i="16"/>
  <c r="O361" i="16"/>
  <c r="O362" i="16"/>
  <c r="O363" i="16"/>
  <c r="O364" i="16"/>
  <c r="O365" i="16"/>
  <c r="O366" i="16"/>
  <c r="O367" i="16"/>
  <c r="O368" i="16"/>
  <c r="O369" i="16"/>
  <c r="O370" i="16"/>
  <c r="O371" i="16"/>
  <c r="O372" i="16"/>
  <c r="O373" i="16"/>
  <c r="O374" i="16"/>
  <c r="O375" i="16"/>
  <c r="O376" i="16"/>
  <c r="O377" i="16"/>
  <c r="O378" i="16"/>
  <c r="O379" i="16"/>
  <c r="O380" i="16"/>
  <c r="O381" i="16"/>
  <c r="O382" i="16"/>
  <c r="O383" i="16"/>
  <c r="O384" i="16"/>
  <c r="O385" i="16"/>
  <c r="O386" i="16"/>
  <c r="O387" i="16"/>
  <c r="O388" i="16"/>
  <c r="O389" i="16"/>
  <c r="O390" i="16"/>
  <c r="O391" i="16"/>
  <c r="O392" i="16"/>
  <c r="O393" i="16"/>
  <c r="O394" i="16"/>
  <c r="O395" i="16"/>
  <c r="O396" i="16"/>
  <c r="O397" i="16"/>
  <c r="O398" i="16"/>
  <c r="O399" i="16"/>
  <c r="O400" i="16"/>
  <c r="O401" i="16"/>
  <c r="O402" i="16"/>
  <c r="O403" i="16"/>
  <c r="O404" i="16"/>
  <c r="O405" i="16"/>
  <c r="O406" i="16"/>
  <c r="O407" i="16"/>
  <c r="O408" i="16"/>
  <c r="O409" i="16"/>
  <c r="O410" i="16"/>
  <c r="O411" i="16"/>
  <c r="O412" i="16"/>
  <c r="O413" i="16"/>
  <c r="O414" i="16"/>
  <c r="O415" i="16"/>
  <c r="O416" i="16"/>
  <c r="O417" i="16"/>
  <c r="O418" i="16"/>
  <c r="O419" i="16"/>
  <c r="O420" i="16"/>
  <c r="O421" i="16"/>
  <c r="O422" i="16"/>
  <c r="O423" i="16"/>
  <c r="O424" i="16"/>
  <c r="O425" i="16"/>
  <c r="O426" i="16"/>
  <c r="O427" i="16"/>
  <c r="O428" i="16"/>
  <c r="O429" i="16"/>
  <c r="O430" i="16"/>
  <c r="O431" i="16"/>
  <c r="O432" i="16"/>
  <c r="O433" i="16"/>
  <c r="O434" i="16"/>
  <c r="O435" i="16"/>
  <c r="O436" i="16"/>
  <c r="O437" i="16"/>
  <c r="O438" i="16"/>
  <c r="O439" i="16"/>
  <c r="O440" i="16"/>
  <c r="O441" i="16"/>
  <c r="O442" i="16"/>
  <c r="O443" i="16"/>
  <c r="O444" i="16"/>
  <c r="O445" i="16"/>
  <c r="O446" i="16"/>
  <c r="O447" i="16"/>
  <c r="O448" i="16"/>
  <c r="O449" i="16"/>
  <c r="O450" i="16"/>
  <c r="O451" i="16"/>
  <c r="O452" i="16"/>
  <c r="O453" i="16"/>
  <c r="O454" i="16"/>
  <c r="O455" i="16"/>
  <c r="O456" i="16"/>
  <c r="O457" i="16"/>
  <c r="O458" i="16"/>
  <c r="O459" i="16"/>
  <c r="O460" i="16"/>
  <c r="O461" i="16"/>
  <c r="O462" i="16"/>
  <c r="O463" i="16"/>
  <c r="O464" i="16"/>
  <c r="O465" i="16"/>
  <c r="O466" i="16"/>
  <c r="O467" i="16"/>
  <c r="O468" i="16"/>
  <c r="O469" i="16"/>
  <c r="O470" i="16"/>
  <c r="O471" i="16"/>
  <c r="O472" i="16"/>
  <c r="O473" i="16"/>
  <c r="O474" i="16"/>
  <c r="O475" i="16"/>
  <c r="O476" i="16"/>
  <c r="O477" i="16"/>
  <c r="O478" i="16"/>
  <c r="O479" i="16"/>
  <c r="O480" i="16"/>
  <c r="O481" i="16"/>
  <c r="O482" i="16"/>
  <c r="O483" i="16"/>
  <c r="O484" i="16"/>
  <c r="O485" i="16"/>
  <c r="O486" i="16"/>
  <c r="O487" i="16"/>
  <c r="O488" i="16"/>
  <c r="O489" i="16"/>
  <c r="O490" i="16"/>
  <c r="O491" i="16"/>
  <c r="O492" i="16"/>
  <c r="O493" i="16"/>
  <c r="O494" i="16"/>
  <c r="O495" i="16"/>
  <c r="O496" i="16"/>
  <c r="O497" i="16"/>
  <c r="O498" i="16"/>
  <c r="O499" i="16"/>
  <c r="O500" i="16"/>
  <c r="O501" i="16"/>
  <c r="O502" i="16"/>
  <c r="O503" i="16"/>
  <c r="O504" i="16"/>
  <c r="O505" i="16"/>
  <c r="O506" i="16"/>
  <c r="O507" i="16"/>
  <c r="O508" i="16"/>
  <c r="O509" i="16"/>
  <c r="O510" i="16"/>
  <c r="O511" i="16"/>
  <c r="O512" i="16"/>
  <c r="O513" i="16"/>
  <c r="O514" i="16"/>
  <c r="O515" i="16"/>
  <c r="O516" i="16"/>
  <c r="O517" i="16"/>
  <c r="O518" i="16"/>
  <c r="O519" i="16"/>
  <c r="O520" i="16"/>
  <c r="O521" i="16"/>
  <c r="O522" i="16"/>
  <c r="O523" i="16"/>
  <c r="O524" i="16"/>
  <c r="O525" i="16"/>
  <c r="O526" i="16"/>
  <c r="O527" i="16"/>
  <c r="O528" i="16"/>
  <c r="O529" i="16"/>
  <c r="O530" i="16"/>
  <c r="O531" i="16"/>
  <c r="O532" i="16"/>
  <c r="O533" i="16"/>
  <c r="O534" i="16"/>
  <c r="O535" i="16"/>
  <c r="O536" i="16"/>
  <c r="O537" i="16"/>
  <c r="O538" i="16"/>
  <c r="O539" i="16"/>
  <c r="O540" i="16"/>
  <c r="O541" i="16"/>
  <c r="O542" i="16"/>
  <c r="O543" i="16"/>
  <c r="O544" i="16"/>
  <c r="O545" i="16"/>
  <c r="O546" i="16"/>
  <c r="O547" i="16"/>
  <c r="O548" i="16"/>
  <c r="O549" i="16"/>
  <c r="O550" i="16"/>
  <c r="O551" i="16"/>
  <c r="O552" i="16"/>
  <c r="O553" i="16"/>
  <c r="O554" i="16"/>
  <c r="O555" i="16"/>
  <c r="O556" i="16"/>
  <c r="O557" i="16"/>
  <c r="O558" i="16"/>
  <c r="O559" i="16"/>
  <c r="O560" i="16"/>
  <c r="O561" i="16"/>
  <c r="O562" i="16"/>
  <c r="O563" i="16"/>
  <c r="O564" i="16"/>
  <c r="O565" i="16"/>
  <c r="O566" i="16"/>
  <c r="O567" i="16"/>
  <c r="O568" i="16"/>
  <c r="O569" i="16"/>
  <c r="O570" i="16"/>
  <c r="O571" i="16"/>
  <c r="O572" i="16"/>
  <c r="O573" i="16"/>
  <c r="O574" i="16"/>
  <c r="O575" i="16"/>
  <c r="O576" i="16"/>
  <c r="O577" i="16"/>
  <c r="O578" i="16"/>
  <c r="O579" i="16"/>
  <c r="O580" i="16"/>
  <c r="O581" i="16"/>
  <c r="O582" i="16"/>
  <c r="O583" i="16"/>
  <c r="O584" i="16"/>
  <c r="O585" i="16"/>
  <c r="O586" i="16"/>
  <c r="O587" i="16"/>
  <c r="O588" i="16"/>
  <c r="O589" i="16"/>
  <c r="O590" i="16"/>
  <c r="O591" i="16"/>
  <c r="O592" i="16"/>
  <c r="O593" i="16"/>
  <c r="O594" i="16"/>
  <c r="O595" i="16"/>
  <c r="O596" i="16"/>
  <c r="O597" i="16"/>
  <c r="O598" i="16"/>
  <c r="O599" i="16"/>
  <c r="O600" i="16"/>
  <c r="O601" i="16"/>
  <c r="O602" i="16"/>
  <c r="O603" i="16"/>
  <c r="O604" i="16"/>
  <c r="O605" i="16"/>
  <c r="O606" i="16"/>
  <c r="O607" i="16"/>
  <c r="O608" i="16"/>
  <c r="O609" i="16"/>
  <c r="O610" i="16"/>
  <c r="O611" i="16"/>
  <c r="O612" i="16"/>
  <c r="O613" i="16"/>
  <c r="O614" i="16"/>
  <c r="O615" i="16"/>
  <c r="O616" i="16"/>
  <c r="O617" i="16"/>
  <c r="O618" i="16"/>
  <c r="O619" i="16"/>
  <c r="O620" i="16"/>
  <c r="O621" i="16"/>
  <c r="O622" i="16"/>
  <c r="O623" i="16"/>
  <c r="O624" i="16"/>
  <c r="O625" i="16"/>
  <c r="O626" i="16"/>
  <c r="O627" i="16"/>
  <c r="O628" i="16"/>
  <c r="O629" i="16"/>
  <c r="O630" i="16"/>
  <c r="O631" i="16"/>
  <c r="O632" i="16"/>
  <c r="O633" i="16"/>
  <c r="O634" i="16"/>
  <c r="O635" i="16"/>
  <c r="O636" i="16"/>
  <c r="O637" i="16"/>
  <c r="O638" i="16"/>
  <c r="O639" i="16"/>
  <c r="O640" i="16"/>
  <c r="O641" i="16"/>
  <c r="O642" i="16"/>
  <c r="O643" i="16"/>
  <c r="O644" i="16"/>
  <c r="O645" i="16"/>
  <c r="O646" i="16"/>
  <c r="O647" i="16"/>
  <c r="O648" i="16"/>
  <c r="O649" i="16"/>
  <c r="O650" i="16"/>
  <c r="O651" i="16"/>
  <c r="O652" i="16"/>
  <c r="O653" i="16"/>
  <c r="O654" i="16"/>
  <c r="O655" i="16"/>
  <c r="O656" i="16"/>
  <c r="O657" i="16"/>
  <c r="O658" i="16"/>
  <c r="O659" i="16"/>
  <c r="O660" i="16"/>
  <c r="O661" i="16"/>
  <c r="O662" i="16"/>
  <c r="O663" i="16"/>
  <c r="O664" i="16"/>
  <c r="O665" i="16"/>
  <c r="O666" i="16"/>
  <c r="O667" i="16"/>
  <c r="O668" i="16"/>
  <c r="O669" i="16"/>
  <c r="O670" i="16"/>
  <c r="O671" i="16"/>
  <c r="O672" i="16"/>
  <c r="O673" i="16"/>
  <c r="O674" i="16"/>
  <c r="O675" i="16"/>
  <c r="O676" i="16"/>
  <c r="O677" i="16"/>
  <c r="O678" i="16"/>
  <c r="O679" i="16"/>
  <c r="O680" i="16"/>
  <c r="O681" i="16"/>
  <c r="O682" i="16"/>
  <c r="O683" i="16"/>
  <c r="O684" i="16"/>
  <c r="O685" i="16"/>
  <c r="O686" i="16"/>
  <c r="O687" i="16"/>
  <c r="O688" i="16"/>
  <c r="O689" i="16"/>
  <c r="O690" i="16"/>
  <c r="O691" i="16"/>
  <c r="O692" i="16"/>
  <c r="O693" i="16"/>
  <c r="O694" i="16"/>
  <c r="O695" i="16"/>
  <c r="O696" i="16"/>
  <c r="O697" i="16"/>
  <c r="O698" i="16"/>
  <c r="O699" i="16"/>
  <c r="O700" i="16"/>
  <c r="O701" i="16"/>
  <c r="O702" i="16"/>
  <c r="O703" i="16"/>
  <c r="O704" i="16"/>
  <c r="O705" i="16"/>
  <c r="O706" i="16"/>
  <c r="O707" i="16"/>
  <c r="O708" i="16"/>
  <c r="O709" i="16"/>
  <c r="O710" i="16"/>
  <c r="O711" i="16"/>
  <c r="O712" i="16"/>
  <c r="O713" i="16"/>
  <c r="O714" i="16"/>
  <c r="O715" i="16"/>
  <c r="O716" i="16"/>
  <c r="O717" i="16"/>
  <c r="O718" i="16"/>
  <c r="O719" i="16"/>
  <c r="O720" i="16"/>
  <c r="O721" i="16"/>
  <c r="O722" i="16"/>
  <c r="O723" i="16"/>
  <c r="O724" i="16"/>
  <c r="O725" i="16"/>
  <c r="O726" i="16"/>
  <c r="O727" i="16"/>
  <c r="O728" i="16"/>
  <c r="O729" i="16"/>
  <c r="O730" i="16"/>
  <c r="O731" i="16"/>
  <c r="O732" i="16"/>
  <c r="O733" i="16"/>
  <c r="O734" i="16"/>
  <c r="O735" i="16"/>
  <c r="O736" i="16"/>
  <c r="O737" i="16"/>
  <c r="O738" i="16"/>
  <c r="O739" i="16"/>
  <c r="O740" i="16"/>
  <c r="O741" i="16"/>
  <c r="O742" i="16"/>
  <c r="O743" i="16"/>
  <c r="O744" i="16"/>
  <c r="O745" i="16"/>
  <c r="O746" i="16"/>
  <c r="O747" i="16"/>
  <c r="O748" i="16"/>
  <c r="O749" i="16"/>
  <c r="O750" i="16"/>
  <c r="O751" i="16"/>
  <c r="O752" i="16"/>
  <c r="O753" i="16"/>
  <c r="O754" i="16"/>
  <c r="O755" i="16"/>
  <c r="O756" i="16"/>
  <c r="O757" i="16"/>
  <c r="O758" i="16"/>
  <c r="O759" i="16"/>
  <c r="O760" i="16"/>
  <c r="O761" i="16"/>
  <c r="O762" i="16"/>
  <c r="O763" i="16"/>
  <c r="O764" i="16"/>
  <c r="O765" i="16"/>
  <c r="O766" i="16"/>
  <c r="O767" i="16"/>
  <c r="O768" i="16"/>
  <c r="O769" i="16"/>
  <c r="O770" i="16"/>
  <c r="O771" i="16"/>
  <c r="O772" i="16"/>
  <c r="O773" i="16"/>
  <c r="O774" i="16"/>
  <c r="O775" i="16"/>
  <c r="O776" i="16"/>
  <c r="O777" i="16"/>
  <c r="O778" i="16"/>
  <c r="O779" i="16"/>
  <c r="O780" i="16"/>
  <c r="O781" i="16"/>
  <c r="O782" i="16"/>
  <c r="O783" i="16"/>
  <c r="O784" i="16"/>
  <c r="O785" i="16"/>
  <c r="O786" i="16"/>
  <c r="O787" i="16"/>
  <c r="O788" i="16"/>
  <c r="O789" i="16"/>
  <c r="O790" i="16"/>
  <c r="O791" i="16"/>
  <c r="O792" i="16"/>
  <c r="O793" i="16"/>
  <c r="O794" i="16"/>
  <c r="O795" i="16"/>
  <c r="O796" i="16"/>
  <c r="O797" i="16"/>
  <c r="O798" i="16"/>
  <c r="O799" i="16"/>
  <c r="O800" i="16"/>
  <c r="O801" i="16"/>
  <c r="O802" i="16"/>
  <c r="O803" i="16"/>
  <c r="O804" i="16"/>
  <c r="O805" i="16"/>
  <c r="O806" i="16"/>
  <c r="O807" i="16"/>
  <c r="O808" i="16"/>
  <c r="O809" i="16"/>
  <c r="O810" i="16"/>
  <c r="O811" i="16"/>
  <c r="O812" i="16"/>
  <c r="O813" i="16"/>
  <c r="O814" i="16"/>
  <c r="O815" i="16"/>
  <c r="O816" i="16"/>
  <c r="O817" i="16"/>
  <c r="O818" i="16"/>
  <c r="O819" i="16"/>
  <c r="O820" i="16"/>
  <c r="O821" i="16"/>
  <c r="O822" i="16"/>
  <c r="O823" i="16"/>
  <c r="O824" i="16"/>
  <c r="O825" i="16"/>
  <c r="O826" i="16"/>
  <c r="O827" i="16"/>
  <c r="O828" i="16"/>
  <c r="O829" i="16"/>
  <c r="O830" i="16"/>
  <c r="O831" i="16"/>
  <c r="O832" i="16"/>
  <c r="O833" i="16"/>
  <c r="O834" i="16"/>
  <c r="O835" i="16"/>
  <c r="O836" i="16"/>
  <c r="O837" i="16"/>
  <c r="O838" i="16"/>
  <c r="O839" i="16"/>
  <c r="O840" i="16"/>
  <c r="O841" i="16"/>
  <c r="O842" i="16"/>
  <c r="O843" i="16"/>
  <c r="O844" i="16"/>
  <c r="O845" i="16"/>
  <c r="O846" i="16"/>
  <c r="O847" i="16"/>
  <c r="O848" i="16"/>
  <c r="O849" i="16"/>
  <c r="O850" i="16"/>
  <c r="O851" i="16"/>
  <c r="O852" i="16"/>
  <c r="O853" i="16"/>
  <c r="O854" i="16"/>
  <c r="O855" i="16"/>
  <c r="O856" i="16"/>
  <c r="O857" i="16"/>
  <c r="O858" i="16"/>
  <c r="O859" i="16"/>
  <c r="O860" i="16"/>
  <c r="O861" i="16"/>
  <c r="O862" i="16"/>
  <c r="O863" i="16"/>
  <c r="O864" i="16"/>
  <c r="O865" i="16"/>
  <c r="O866" i="16"/>
  <c r="O867" i="16"/>
  <c r="O868" i="16"/>
  <c r="O869" i="16"/>
  <c r="O870" i="16"/>
  <c r="O871" i="16"/>
  <c r="O872" i="16"/>
  <c r="O873" i="16"/>
  <c r="O874" i="16"/>
  <c r="O875" i="16"/>
  <c r="O876" i="16"/>
  <c r="O877" i="16"/>
  <c r="O878" i="16"/>
  <c r="O879" i="16"/>
  <c r="O880" i="16"/>
  <c r="O881" i="16"/>
  <c r="O882" i="16"/>
  <c r="O883" i="16"/>
  <c r="O884" i="16"/>
  <c r="O885" i="16"/>
  <c r="O886" i="16"/>
  <c r="O887" i="16"/>
  <c r="O888" i="16"/>
  <c r="O889" i="16"/>
  <c r="O890" i="16"/>
  <c r="O891" i="16"/>
  <c r="O892" i="16"/>
  <c r="O893" i="16"/>
  <c r="O894" i="16"/>
  <c r="O895" i="16"/>
  <c r="O896" i="16"/>
  <c r="O897" i="16"/>
  <c r="O898" i="16"/>
  <c r="O899" i="16"/>
  <c r="O900" i="16"/>
  <c r="O901" i="16"/>
  <c r="O902" i="16"/>
  <c r="O903" i="16"/>
  <c r="O904" i="16"/>
  <c r="O905" i="16"/>
  <c r="O906" i="16"/>
  <c r="O907" i="16"/>
  <c r="O908" i="16"/>
  <c r="O909" i="16"/>
  <c r="O910" i="16"/>
  <c r="O911" i="16"/>
  <c r="O912" i="16"/>
  <c r="O913" i="16"/>
  <c r="O914" i="16"/>
  <c r="O915" i="16"/>
  <c r="O916" i="16"/>
  <c r="O917" i="16"/>
  <c r="O918" i="16"/>
  <c r="O919" i="16"/>
  <c r="O920" i="16"/>
  <c r="O921" i="16"/>
  <c r="O922" i="16"/>
  <c r="O923" i="16"/>
  <c r="O924" i="16"/>
  <c r="O925" i="16"/>
  <c r="O2" i="16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H4" i="13"/>
  <c r="H3" i="13"/>
  <c r="AB1" i="13"/>
  <c r="AC1" i="13"/>
  <c r="H2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2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U4" i="7"/>
  <c r="Q2542" i="1"/>
  <c r="Q2567" i="1"/>
  <c r="Q2698" i="1"/>
  <c r="Q2714" i="1"/>
  <c r="Q2826" i="1"/>
  <c r="Q2842" i="1"/>
  <c r="Q2948" i="1"/>
  <c r="Q2962" i="1"/>
  <c r="Q3029" i="1"/>
  <c r="Q3037" i="1"/>
  <c r="Q3069" i="1"/>
  <c r="Q3093" i="1"/>
  <c r="Q3101" i="1"/>
  <c r="Q3157" i="1"/>
  <c r="Q3165" i="1"/>
  <c r="Q3221" i="1"/>
  <c r="Q3229" i="1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Q2457" i="1" s="1"/>
  <c r="R2" i="2"/>
  <c r="Q1386" i="1" s="1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64" i="7"/>
  <c r="U163" i="7"/>
  <c r="U162" i="7"/>
  <c r="U161" i="7"/>
  <c r="U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U6" i="7"/>
  <c r="U5" i="7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94" i="8"/>
  <c r="D95" i="8"/>
  <c r="D96" i="8"/>
  <c r="D97" i="8"/>
  <c r="D98" i="8"/>
  <c r="D99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3" i="8"/>
  <c r="D4" i="8"/>
  <c r="D5" i="8"/>
  <c r="D6" i="8"/>
  <c r="D7" i="8"/>
  <c r="D8" i="8"/>
  <c r="D9" i="8"/>
  <c r="D10" i="8"/>
  <c r="D11" i="8"/>
  <c r="D12" i="8"/>
  <c r="D13" i="8"/>
  <c r="D51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150" i="8"/>
  <c r="D151" i="8"/>
  <c r="D152" i="8"/>
  <c r="D153" i="8"/>
  <c r="D154" i="8"/>
  <c r="D155" i="8"/>
  <c r="D2" i="8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4" i="7"/>
  <c r="Q3213" i="1" l="1"/>
  <c r="Q3149" i="1"/>
  <c r="Q3085" i="1"/>
  <c r="Q3021" i="1"/>
  <c r="Q2936" i="1"/>
  <c r="Q2810" i="1"/>
  <c r="Q2682" i="1"/>
  <c r="Q2516" i="1"/>
  <c r="Q3205" i="1"/>
  <c r="Q3141" i="1"/>
  <c r="Q3077" i="1"/>
  <c r="Q3013" i="1"/>
  <c r="Q2922" i="1"/>
  <c r="Q2794" i="1"/>
  <c r="Q2666" i="1"/>
  <c r="Q2489" i="1"/>
  <c r="Q3005" i="1"/>
  <c r="Q2906" i="1"/>
  <c r="Q2778" i="1"/>
  <c r="Q2650" i="1"/>
  <c r="Q872" i="1"/>
  <c r="Q1578" i="1"/>
  <c r="Q1818" i="1"/>
  <c r="Q1987" i="1"/>
  <c r="Q2099" i="1"/>
  <c r="Q2161" i="1"/>
  <c r="Q2206" i="1"/>
  <c r="Q2248" i="1"/>
  <c r="Q2289" i="1"/>
  <c r="Q2334" i="1"/>
  <c r="Q2376" i="1"/>
  <c r="Q2412" i="1"/>
  <c r="Q2444" i="1"/>
  <c r="Q2476" i="1"/>
  <c r="Q2504" i="1"/>
  <c r="Q2529" i="1"/>
  <c r="Q2556" i="1"/>
  <c r="Q2582" i="1"/>
  <c r="Q2607" i="1"/>
  <c r="Q2627" i="1"/>
  <c r="Q2643" i="1"/>
  <c r="Q2659" i="1"/>
  <c r="Q2675" i="1"/>
  <c r="Q2691" i="1"/>
  <c r="Q2707" i="1"/>
  <c r="Q2723" i="1"/>
  <c r="Q2739" i="1"/>
  <c r="Q2755" i="1"/>
  <c r="Q2771" i="1"/>
  <c r="Q2787" i="1"/>
  <c r="Q2803" i="1"/>
  <c r="Q2819" i="1"/>
  <c r="Q2835" i="1"/>
  <c r="Q2851" i="1"/>
  <c r="Q2867" i="1"/>
  <c r="Q2883" i="1"/>
  <c r="Q2899" i="1"/>
  <c r="Q2915" i="1"/>
  <c r="Q2931" i="1"/>
  <c r="Q2944" i="1"/>
  <c r="Q2956" i="1"/>
  <c r="Q2970" i="1"/>
  <c r="Q2983" i="1"/>
  <c r="Q2993" i="1"/>
  <c r="Q3002" i="1"/>
  <c r="Q3010" i="1"/>
  <c r="Q3018" i="1"/>
  <c r="Q3026" i="1"/>
  <c r="Q3034" i="1"/>
  <c r="Q3042" i="1"/>
  <c r="Q3050" i="1"/>
  <c r="Q3058" i="1"/>
  <c r="Q3066" i="1"/>
  <c r="Q3074" i="1"/>
  <c r="Q3082" i="1"/>
  <c r="Q3090" i="1"/>
  <c r="Q3098" i="1"/>
  <c r="Q3106" i="1"/>
  <c r="Q3114" i="1"/>
  <c r="Q3122" i="1"/>
  <c r="Q3130" i="1"/>
  <c r="Q3138" i="1"/>
  <c r="Q3146" i="1"/>
  <c r="Q3154" i="1"/>
  <c r="Q3162" i="1"/>
  <c r="Q3170" i="1"/>
  <c r="Q3178" i="1"/>
  <c r="Q3186" i="1"/>
  <c r="Q3194" i="1"/>
  <c r="Q3202" i="1"/>
  <c r="Q3210" i="1"/>
  <c r="Q3218" i="1"/>
  <c r="Q3226" i="1"/>
  <c r="Q3234" i="1"/>
  <c r="Q1715" i="1"/>
  <c r="Q1899" i="1"/>
  <c r="Q2182" i="1"/>
  <c r="Q2265" i="1"/>
  <c r="Q2352" i="1"/>
  <c r="Q2425" i="1"/>
  <c r="Q1319" i="1"/>
  <c r="Q2035" i="1"/>
  <c r="Q2135" i="1"/>
  <c r="Q2224" i="1"/>
  <c r="Q2310" i="1"/>
  <c r="Q2393" i="1"/>
  <c r="Q3197" i="1"/>
  <c r="Q3189" i="1"/>
  <c r="Q3125" i="1"/>
  <c r="Q3061" i="1"/>
  <c r="Q2996" i="1"/>
  <c r="Q2890" i="1"/>
  <c r="Q2762" i="1"/>
  <c r="Q2634" i="1"/>
  <c r="Q3181" i="1"/>
  <c r="Q3117" i="1"/>
  <c r="Q3053" i="1"/>
  <c r="Q2987" i="1"/>
  <c r="Q2874" i="1"/>
  <c r="Q2746" i="1"/>
  <c r="Q2617" i="1"/>
  <c r="Q3133" i="1"/>
  <c r="Q3237" i="1"/>
  <c r="Q3173" i="1"/>
  <c r="Q3109" i="1"/>
  <c r="Q3045" i="1"/>
  <c r="Q2975" i="1"/>
  <c r="Q2858" i="1"/>
  <c r="Q2730" i="1"/>
  <c r="Q2592" i="1"/>
  <c r="Q3236" i="1"/>
  <c r="Q3228" i="1"/>
  <c r="Q3220" i="1"/>
  <c r="Q3212" i="1"/>
  <c r="Q3204" i="1"/>
  <c r="Q3196" i="1"/>
  <c r="Q3188" i="1"/>
  <c r="Q3180" i="1"/>
  <c r="Q3172" i="1"/>
  <c r="Q3164" i="1"/>
  <c r="Q3156" i="1"/>
  <c r="Q3148" i="1"/>
  <c r="Q3140" i="1"/>
  <c r="Q3132" i="1"/>
  <c r="Q3124" i="1"/>
  <c r="Q3116" i="1"/>
  <c r="Q3108" i="1"/>
  <c r="Q3100" i="1"/>
  <c r="Q3092" i="1"/>
  <c r="Q3084" i="1"/>
  <c r="Q3076" i="1"/>
  <c r="Q3068" i="1"/>
  <c r="Q3060" i="1"/>
  <c r="Q3052" i="1"/>
  <c r="Q3044" i="1"/>
  <c r="Q3036" i="1"/>
  <c r="Q3028" i="1"/>
  <c r="Q3020" i="1"/>
  <c r="Q3012" i="1"/>
  <c r="Q3004" i="1"/>
  <c r="Q2995" i="1"/>
  <c r="Q2986" i="1"/>
  <c r="Q2972" i="1"/>
  <c r="Q2960" i="1"/>
  <c r="Q2947" i="1"/>
  <c r="Q2935" i="1"/>
  <c r="Q2919" i="1"/>
  <c r="Q2903" i="1"/>
  <c r="Q2887" i="1"/>
  <c r="Q2871" i="1"/>
  <c r="Q2855" i="1"/>
  <c r="Q2839" i="1"/>
  <c r="Q2823" i="1"/>
  <c r="Q2807" i="1"/>
  <c r="Q2791" i="1"/>
  <c r="Q2775" i="1"/>
  <c r="Q2759" i="1"/>
  <c r="Q2743" i="1"/>
  <c r="Q2727" i="1"/>
  <c r="Q2711" i="1"/>
  <c r="Q2695" i="1"/>
  <c r="Q2679" i="1"/>
  <c r="Q2663" i="1"/>
  <c r="Q2647" i="1"/>
  <c r="Q2631" i="1"/>
  <c r="Q2614" i="1"/>
  <c r="Q2588" i="1"/>
  <c r="Q2561" i="1"/>
  <c r="Q2536" i="1"/>
  <c r="Q2511" i="1"/>
  <c r="Q2484" i="1"/>
  <c r="Q2452" i="1"/>
  <c r="Q2420" i="1"/>
  <c r="Q2385" i="1"/>
  <c r="Q2344" i="1"/>
  <c r="Q2302" i="1"/>
  <c r="Q2257" i="1"/>
  <c r="Q2216" i="1"/>
  <c r="Q2174" i="1"/>
  <c r="Q2123" i="1"/>
  <c r="Q2015" i="1"/>
  <c r="Q1867" i="1"/>
  <c r="Q1657" i="1"/>
  <c r="Q1152" i="1"/>
  <c r="Q3235" i="1"/>
  <c r="Q3227" i="1"/>
  <c r="Q3219" i="1"/>
  <c r="Q3211" i="1"/>
  <c r="Q3203" i="1"/>
  <c r="Q3195" i="1"/>
  <c r="Q3187" i="1"/>
  <c r="Q3179" i="1"/>
  <c r="Q3171" i="1"/>
  <c r="Q3163" i="1"/>
  <c r="Q3155" i="1"/>
  <c r="Q3147" i="1"/>
  <c r="Q3139" i="1"/>
  <c r="Q3131" i="1"/>
  <c r="Q3123" i="1"/>
  <c r="Q3115" i="1"/>
  <c r="Q3107" i="1"/>
  <c r="Q3099" i="1"/>
  <c r="Q3091" i="1"/>
  <c r="Q3083" i="1"/>
  <c r="Q3075" i="1"/>
  <c r="Q3067" i="1"/>
  <c r="Q3059" i="1"/>
  <c r="Q3051" i="1"/>
  <c r="Q3043" i="1"/>
  <c r="Q3035" i="1"/>
  <c r="Q3027" i="1"/>
  <c r="Q3019" i="1"/>
  <c r="Q3011" i="1"/>
  <c r="Q3003" i="1"/>
  <c r="Q2994" i="1"/>
  <c r="Q2984" i="1"/>
  <c r="Q2971" i="1"/>
  <c r="Q2959" i="1"/>
  <c r="Q2946" i="1"/>
  <c r="Q2932" i="1"/>
  <c r="Q2916" i="1"/>
  <c r="Q2900" i="1"/>
  <c r="Q2884" i="1"/>
  <c r="Q2868" i="1"/>
  <c r="Q2852" i="1"/>
  <c r="Q2836" i="1"/>
  <c r="Q2820" i="1"/>
  <c r="Q2804" i="1"/>
  <c r="Q2788" i="1"/>
  <c r="Q2772" i="1"/>
  <c r="Q2756" i="1"/>
  <c r="Q2740" i="1"/>
  <c r="Q2724" i="1"/>
  <c r="Q2708" i="1"/>
  <c r="Q2692" i="1"/>
  <c r="Q2676" i="1"/>
  <c r="Q2660" i="1"/>
  <c r="Q2644" i="1"/>
  <c r="Q2628" i="1"/>
  <c r="Q2608" i="1"/>
  <c r="Q2583" i="1"/>
  <c r="Q2558" i="1"/>
  <c r="Q2532" i="1"/>
  <c r="Q2505" i="1"/>
  <c r="Q2478" i="1"/>
  <c r="Q2446" i="1"/>
  <c r="Q2414" i="1"/>
  <c r="Q2377" i="1"/>
  <c r="Q2336" i="1"/>
  <c r="Q2294" i="1"/>
  <c r="Q2249" i="1"/>
  <c r="Q2208" i="1"/>
  <c r="Q2166" i="1"/>
  <c r="Q2103" i="1"/>
  <c r="Q1994" i="1"/>
  <c r="Q1835" i="1"/>
  <c r="Q1593" i="1"/>
  <c r="Q928" i="1"/>
  <c r="Q3233" i="1"/>
  <c r="Q3225" i="1"/>
  <c r="Q3217" i="1"/>
  <c r="Q3209" i="1"/>
  <c r="Q3201" i="1"/>
  <c r="Q3193" i="1"/>
  <c r="Q3185" i="1"/>
  <c r="Q3177" i="1"/>
  <c r="Q3169" i="1"/>
  <c r="Q3161" i="1"/>
  <c r="Q3153" i="1"/>
  <c r="Q3145" i="1"/>
  <c r="Q3137" i="1"/>
  <c r="Q3129" i="1"/>
  <c r="Q3121" i="1"/>
  <c r="Q3113" i="1"/>
  <c r="Q3105" i="1"/>
  <c r="Q3097" i="1"/>
  <c r="Q3089" i="1"/>
  <c r="Q3081" i="1"/>
  <c r="Q3073" i="1"/>
  <c r="Q3065" i="1"/>
  <c r="Q3057" i="1"/>
  <c r="Q3049" i="1"/>
  <c r="Q3041" i="1"/>
  <c r="Q3033" i="1"/>
  <c r="Q3025" i="1"/>
  <c r="Q3017" i="1"/>
  <c r="Q3009" i="1"/>
  <c r="Q3001" i="1"/>
  <c r="Q2992" i="1"/>
  <c r="Q2980" i="1"/>
  <c r="Q2968" i="1"/>
  <c r="Q2955" i="1"/>
  <c r="Q2943" i="1"/>
  <c r="Q2930" i="1"/>
  <c r="Q2914" i="1"/>
  <c r="Q2898" i="1"/>
  <c r="Q2882" i="1"/>
  <c r="Q2866" i="1"/>
  <c r="Q2850" i="1"/>
  <c r="Q2834" i="1"/>
  <c r="Q2818" i="1"/>
  <c r="Q2802" i="1"/>
  <c r="Q2786" i="1"/>
  <c r="Q2770" i="1"/>
  <c r="Q2754" i="1"/>
  <c r="Q2738" i="1"/>
  <c r="Q2722" i="1"/>
  <c r="Q2706" i="1"/>
  <c r="Q2690" i="1"/>
  <c r="Q2674" i="1"/>
  <c r="Q2658" i="1"/>
  <c r="Q2642" i="1"/>
  <c r="Q2626" i="1"/>
  <c r="Q2606" i="1"/>
  <c r="Q2580" i="1"/>
  <c r="Q2553" i="1"/>
  <c r="Q2528" i="1"/>
  <c r="Q2503" i="1"/>
  <c r="Q2473" i="1"/>
  <c r="Q2441" i="1"/>
  <c r="Q2409" i="1"/>
  <c r="Q2374" i="1"/>
  <c r="Q2329" i="1"/>
  <c r="Q2288" i="1"/>
  <c r="Q2246" i="1"/>
  <c r="Q2201" i="1"/>
  <c r="Q2160" i="1"/>
  <c r="Q2095" i="1"/>
  <c r="Q1975" i="1"/>
  <c r="Q1811" i="1"/>
  <c r="Q1555" i="1"/>
  <c r="Q651" i="1"/>
  <c r="Q2" i="1"/>
  <c r="Q3232" i="1"/>
  <c r="Q3224" i="1"/>
  <c r="Q3216" i="1"/>
  <c r="Q3208" i="1"/>
  <c r="Q3200" i="1"/>
  <c r="Q3192" i="1"/>
  <c r="Q3184" i="1"/>
  <c r="Q3176" i="1"/>
  <c r="Q3168" i="1"/>
  <c r="Q3160" i="1"/>
  <c r="Q3152" i="1"/>
  <c r="Q3144" i="1"/>
  <c r="Q3136" i="1"/>
  <c r="Q3128" i="1"/>
  <c r="Q3120" i="1"/>
  <c r="Q3112" i="1"/>
  <c r="Q3104" i="1"/>
  <c r="Q3096" i="1"/>
  <c r="Q3088" i="1"/>
  <c r="Q3080" i="1"/>
  <c r="Q3072" i="1"/>
  <c r="Q3064" i="1"/>
  <c r="Q3056" i="1"/>
  <c r="Q3048" i="1"/>
  <c r="Q3040" i="1"/>
  <c r="Q3032" i="1"/>
  <c r="Q3024" i="1"/>
  <c r="Q3016" i="1"/>
  <c r="Q3008" i="1"/>
  <c r="Q3000" i="1"/>
  <c r="Q2991" i="1"/>
  <c r="Q2979" i="1"/>
  <c r="Q2967" i="1"/>
  <c r="Q2954" i="1"/>
  <c r="Q2940" i="1"/>
  <c r="Q2927" i="1"/>
  <c r="Q2911" i="1"/>
  <c r="Q2895" i="1"/>
  <c r="Q2879" i="1"/>
  <c r="Q2863" i="1"/>
  <c r="Q2847" i="1"/>
  <c r="Q2831" i="1"/>
  <c r="Q2815" i="1"/>
  <c r="Q2799" i="1"/>
  <c r="Q2783" i="1"/>
  <c r="Q2767" i="1"/>
  <c r="Q2751" i="1"/>
  <c r="Q2735" i="1"/>
  <c r="Q2719" i="1"/>
  <c r="Q2703" i="1"/>
  <c r="Q2687" i="1"/>
  <c r="Q2671" i="1"/>
  <c r="Q2655" i="1"/>
  <c r="Q2639" i="1"/>
  <c r="Q2623" i="1"/>
  <c r="Q2600" i="1"/>
  <c r="Q2575" i="1"/>
  <c r="Q2550" i="1"/>
  <c r="Q2524" i="1"/>
  <c r="Q2497" i="1"/>
  <c r="Q2468" i="1"/>
  <c r="Q2436" i="1"/>
  <c r="Q2404" i="1"/>
  <c r="Q2366" i="1"/>
  <c r="Q2321" i="1"/>
  <c r="Q2280" i="1"/>
  <c r="Q2238" i="1"/>
  <c r="Q2193" i="1"/>
  <c r="Q2152" i="1"/>
  <c r="Q2074" i="1"/>
  <c r="Q1946" i="1"/>
  <c r="Q1779" i="1"/>
  <c r="Q1471" i="1"/>
  <c r="Q3239" i="1"/>
  <c r="Q3231" i="1"/>
  <c r="Q3223" i="1"/>
  <c r="Q3215" i="1"/>
  <c r="Q3207" i="1"/>
  <c r="Q3199" i="1"/>
  <c r="Q3191" i="1"/>
  <c r="Q3183" i="1"/>
  <c r="Q3175" i="1"/>
  <c r="Q3167" i="1"/>
  <c r="Q3159" i="1"/>
  <c r="Q3151" i="1"/>
  <c r="Q3143" i="1"/>
  <c r="Q3135" i="1"/>
  <c r="Q3127" i="1"/>
  <c r="Q3119" i="1"/>
  <c r="Q3111" i="1"/>
  <c r="Q3103" i="1"/>
  <c r="Q3095" i="1"/>
  <c r="Q3087" i="1"/>
  <c r="Q3079" i="1"/>
  <c r="Q3071" i="1"/>
  <c r="Q3063" i="1"/>
  <c r="Q3055" i="1"/>
  <c r="Q3047" i="1"/>
  <c r="Q3039" i="1"/>
  <c r="Q3031" i="1"/>
  <c r="Q3023" i="1"/>
  <c r="Q3015" i="1"/>
  <c r="Q3007" i="1"/>
  <c r="Q2999" i="1"/>
  <c r="Q2989" i="1"/>
  <c r="Q2978" i="1"/>
  <c r="Q2964" i="1"/>
  <c r="Q2952" i="1"/>
  <c r="Q2939" i="1"/>
  <c r="Q2924" i="1"/>
  <c r="Q2908" i="1"/>
  <c r="Q2892" i="1"/>
  <c r="Q2876" i="1"/>
  <c r="Q2860" i="1"/>
  <c r="Q2844" i="1"/>
  <c r="Q2828" i="1"/>
  <c r="Q2812" i="1"/>
  <c r="Q2796" i="1"/>
  <c r="Q2780" i="1"/>
  <c r="Q2764" i="1"/>
  <c r="Q2748" i="1"/>
  <c r="Q2732" i="1"/>
  <c r="Q2716" i="1"/>
  <c r="Q2700" i="1"/>
  <c r="Q2684" i="1"/>
  <c r="Q2668" i="1"/>
  <c r="Q2652" i="1"/>
  <c r="Q2636" i="1"/>
  <c r="Q2620" i="1"/>
  <c r="Q2596" i="1"/>
  <c r="Q2569" i="1"/>
  <c r="Q2544" i="1"/>
  <c r="Q2519" i="1"/>
  <c r="Q2494" i="1"/>
  <c r="Q2462" i="1"/>
  <c r="Q2430" i="1"/>
  <c r="Q2398" i="1"/>
  <c r="Q2358" i="1"/>
  <c r="Q2313" i="1"/>
  <c r="Q2272" i="1"/>
  <c r="Q2230" i="1"/>
  <c r="Q2185" i="1"/>
  <c r="Q2143" i="1"/>
  <c r="Q2051" i="1"/>
  <c r="Q1914" i="1"/>
  <c r="Q1747" i="1"/>
  <c r="Q5" i="1"/>
  <c r="Q13" i="1"/>
  <c r="Q21" i="1"/>
  <c r="Q29" i="1"/>
  <c r="Q37" i="1"/>
  <c r="Q45" i="1"/>
  <c r="Q53" i="1"/>
  <c r="Q61" i="1"/>
  <c r="Q69" i="1"/>
  <c r="Q77" i="1"/>
  <c r="Q8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8" i="1"/>
  <c r="Q16" i="1"/>
  <c r="Q24" i="1"/>
  <c r="Q32" i="1"/>
  <c r="Q40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25" i="1"/>
  <c r="Q55" i="1"/>
  <c r="Q73" i="1"/>
  <c r="Q95" i="1"/>
  <c r="Q111" i="1"/>
  <c r="Q125" i="1"/>
  <c r="Q135" i="1"/>
  <c r="Q145" i="1"/>
  <c r="Q155" i="1"/>
  <c r="Q165" i="1"/>
  <c r="Q174" i="1"/>
  <c r="Q183" i="1"/>
  <c r="Q192" i="1"/>
  <c r="Q201" i="1"/>
  <c r="Q210" i="1"/>
  <c r="Q219" i="1"/>
  <c r="Q229" i="1"/>
  <c r="Q238" i="1"/>
  <c r="Q247" i="1"/>
  <c r="Q256" i="1"/>
  <c r="Q265" i="1"/>
  <c r="Q274" i="1"/>
  <c r="Q283" i="1"/>
  <c r="Q293" i="1"/>
  <c r="Q302" i="1"/>
  <c r="Q311" i="1"/>
  <c r="Q320" i="1"/>
  <c r="Q329" i="1"/>
  <c r="Q338" i="1"/>
  <c r="Q347" i="1"/>
  <c r="Q357" i="1"/>
  <c r="Q366" i="1"/>
  <c r="Q375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04" i="1"/>
  <c r="Q712" i="1"/>
  <c r="Q720" i="1"/>
  <c r="Q728" i="1"/>
  <c r="Q736" i="1"/>
  <c r="Q744" i="1"/>
  <c r="Q752" i="1"/>
  <c r="Q760" i="1"/>
  <c r="Q768" i="1"/>
  <c r="Q31" i="1"/>
  <c r="Q56" i="1"/>
  <c r="Q79" i="1"/>
  <c r="Q96" i="1"/>
  <c r="Q112" i="1"/>
  <c r="Q126" i="1"/>
  <c r="Q136" i="1"/>
  <c r="Q147" i="1"/>
  <c r="Q157" i="1"/>
  <c r="Q166" i="1"/>
  <c r="Q175" i="1"/>
  <c r="Q184" i="1"/>
  <c r="Q193" i="1"/>
  <c r="Q202" i="1"/>
  <c r="Q211" i="1"/>
  <c r="Q221" i="1"/>
  <c r="Q230" i="1"/>
  <c r="Q239" i="1"/>
  <c r="Q248" i="1"/>
  <c r="Q257" i="1"/>
  <c r="Q266" i="1"/>
  <c r="Q275" i="1"/>
  <c r="Q285" i="1"/>
  <c r="Q294" i="1"/>
  <c r="Q303" i="1"/>
  <c r="Q312" i="1"/>
  <c r="Q321" i="1"/>
  <c r="Q330" i="1"/>
  <c r="Q339" i="1"/>
  <c r="Q349" i="1"/>
  <c r="Q358" i="1"/>
  <c r="Q367" i="1"/>
  <c r="Q376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705" i="1"/>
  <c r="Q713" i="1"/>
  <c r="Q721" i="1"/>
  <c r="Q729" i="1"/>
  <c r="Q737" i="1"/>
  <c r="Q745" i="1"/>
  <c r="Q753" i="1"/>
  <c r="Q761" i="1"/>
  <c r="Q769" i="1"/>
  <c r="Q33" i="1"/>
  <c r="Q57" i="1"/>
  <c r="Q80" i="1"/>
  <c r="Q97" i="1"/>
  <c r="Q113" i="1"/>
  <c r="Q127" i="1"/>
  <c r="Q137" i="1"/>
  <c r="Q149" i="1"/>
  <c r="Q158" i="1"/>
  <c r="Q167" i="1"/>
  <c r="Q176" i="1"/>
  <c r="Q185" i="1"/>
  <c r="Q194" i="1"/>
  <c r="Q203" i="1"/>
  <c r="Q213" i="1"/>
  <c r="Q222" i="1"/>
  <c r="Q231" i="1"/>
  <c r="Q240" i="1"/>
  <c r="Q249" i="1"/>
  <c r="Q258" i="1"/>
  <c r="Q267" i="1"/>
  <c r="Q277" i="1"/>
  <c r="Q286" i="1"/>
  <c r="Q295" i="1"/>
  <c r="Q304" i="1"/>
  <c r="Q313" i="1"/>
  <c r="Q322" i="1"/>
  <c r="Q331" i="1"/>
  <c r="Q341" i="1"/>
  <c r="Q350" i="1"/>
  <c r="Q359" i="1"/>
  <c r="Q368" i="1"/>
  <c r="Q377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706" i="1"/>
  <c r="Q714" i="1"/>
  <c r="Q722" i="1"/>
  <c r="Q730" i="1"/>
  <c r="Q738" i="1"/>
  <c r="Q746" i="1"/>
  <c r="Q754" i="1"/>
  <c r="Q762" i="1"/>
  <c r="Q770" i="1"/>
  <c r="Q9" i="1"/>
  <c r="Q41" i="1"/>
  <c r="Q64" i="1"/>
  <c r="Q87" i="1"/>
  <c r="Q103" i="1"/>
  <c r="Q119" i="1"/>
  <c r="Q129" i="1"/>
  <c r="Q141" i="1"/>
  <c r="Q151" i="1"/>
  <c r="Q160" i="1"/>
  <c r="Q169" i="1"/>
  <c r="Q178" i="1"/>
  <c r="Q187" i="1"/>
  <c r="Q197" i="1"/>
  <c r="Q206" i="1"/>
  <c r="Q215" i="1"/>
  <c r="Q224" i="1"/>
  <c r="Q233" i="1"/>
  <c r="Q242" i="1"/>
  <c r="Q251" i="1"/>
  <c r="Q261" i="1"/>
  <c r="Q270" i="1"/>
  <c r="Q279" i="1"/>
  <c r="Q288" i="1"/>
  <c r="Q297" i="1"/>
  <c r="Q306" i="1"/>
  <c r="Q315" i="1"/>
  <c r="Q325" i="1"/>
  <c r="Q334" i="1"/>
  <c r="Q343" i="1"/>
  <c r="Q352" i="1"/>
  <c r="Q361" i="1"/>
  <c r="Q370" i="1"/>
  <c r="Q379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08" i="1"/>
  <c r="Q716" i="1"/>
  <c r="Q724" i="1"/>
  <c r="Q732" i="1"/>
  <c r="Q15" i="1"/>
  <c r="Q47" i="1"/>
  <c r="Q65" i="1"/>
  <c r="Q88" i="1"/>
  <c r="Q104" i="1"/>
  <c r="Q120" i="1"/>
  <c r="Q131" i="1"/>
  <c r="Q142" i="1"/>
  <c r="Q152" i="1"/>
  <c r="Q161" i="1"/>
  <c r="Q170" i="1"/>
  <c r="Q179" i="1"/>
  <c r="Q189" i="1"/>
  <c r="Q198" i="1"/>
  <c r="Q207" i="1"/>
  <c r="Q216" i="1"/>
  <c r="Q225" i="1"/>
  <c r="Q234" i="1"/>
  <c r="Q243" i="1"/>
  <c r="Q253" i="1"/>
  <c r="Q262" i="1"/>
  <c r="Q271" i="1"/>
  <c r="Q280" i="1"/>
  <c r="Q289" i="1"/>
  <c r="Q298" i="1"/>
  <c r="Q307" i="1"/>
  <c r="Q317" i="1"/>
  <c r="Q326" i="1"/>
  <c r="Q335" i="1"/>
  <c r="Q344" i="1"/>
  <c r="Q353" i="1"/>
  <c r="Q362" i="1"/>
  <c r="Q371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709" i="1"/>
  <c r="Q717" i="1"/>
  <c r="Q725" i="1"/>
  <c r="Q733" i="1"/>
  <c r="Q741" i="1"/>
  <c r="Q749" i="1"/>
  <c r="Q757" i="1"/>
  <c r="Q765" i="1"/>
  <c r="Q23" i="1"/>
  <c r="Q49" i="1"/>
  <c r="Q72" i="1"/>
  <c r="Q93" i="1"/>
  <c r="Q109" i="1"/>
  <c r="Q123" i="1"/>
  <c r="Q134" i="1"/>
  <c r="Q144" i="1"/>
  <c r="Q154" i="1"/>
  <c r="Q163" i="1"/>
  <c r="Q173" i="1"/>
  <c r="Q182" i="1"/>
  <c r="Q191" i="1"/>
  <c r="Q200" i="1"/>
  <c r="Q209" i="1"/>
  <c r="Q218" i="1"/>
  <c r="Q227" i="1"/>
  <c r="Q237" i="1"/>
  <c r="Q246" i="1"/>
  <c r="Q255" i="1"/>
  <c r="Q264" i="1"/>
  <c r="Q273" i="1"/>
  <c r="Q282" i="1"/>
  <c r="Q291" i="1"/>
  <c r="Q301" i="1"/>
  <c r="Q310" i="1"/>
  <c r="Q319" i="1"/>
  <c r="Q328" i="1"/>
  <c r="Q337" i="1"/>
  <c r="Q346" i="1"/>
  <c r="Q355" i="1"/>
  <c r="Q365" i="1"/>
  <c r="Q374" i="1"/>
  <c r="Q383" i="1"/>
  <c r="Q391" i="1"/>
  <c r="Q399" i="1"/>
  <c r="Q407" i="1"/>
  <c r="Q415" i="1"/>
  <c r="Q423" i="1"/>
  <c r="Q431" i="1"/>
  <c r="Q439" i="1"/>
  <c r="Q447" i="1"/>
  <c r="Q455" i="1"/>
  <c r="Q463" i="1"/>
  <c r="Q471" i="1"/>
  <c r="Q479" i="1"/>
  <c r="Q487" i="1"/>
  <c r="Q495" i="1"/>
  <c r="Q503" i="1"/>
  <c r="Q511" i="1"/>
  <c r="Q519" i="1"/>
  <c r="Q527" i="1"/>
  <c r="Q535" i="1"/>
  <c r="Q543" i="1"/>
  <c r="Q551" i="1"/>
  <c r="Q559" i="1"/>
  <c r="Q567" i="1"/>
  <c r="Q575" i="1"/>
  <c r="Q583" i="1"/>
  <c r="Q591" i="1"/>
  <c r="Q599" i="1"/>
  <c r="Q607" i="1"/>
  <c r="Q615" i="1"/>
  <c r="Q623" i="1"/>
  <c r="Q631" i="1"/>
  <c r="Q639" i="1"/>
  <c r="Q647" i="1"/>
  <c r="Q655" i="1"/>
  <c r="Q663" i="1"/>
  <c r="Q671" i="1"/>
  <c r="Q679" i="1"/>
  <c r="Q687" i="1"/>
  <c r="Q695" i="1"/>
  <c r="Q703" i="1"/>
  <c r="Q711" i="1"/>
  <c r="Q719" i="1"/>
  <c r="Q727" i="1"/>
  <c r="Q735" i="1"/>
  <c r="Q743" i="1"/>
  <c r="Q751" i="1"/>
  <c r="Q759" i="1"/>
  <c r="Q767" i="1"/>
  <c r="Q775" i="1"/>
  <c r="Q783" i="1"/>
  <c r="Q791" i="1"/>
  <c r="Q799" i="1"/>
  <c r="Q807" i="1"/>
  <c r="Q815" i="1"/>
  <c r="Q823" i="1"/>
  <c r="Q831" i="1"/>
  <c r="Q89" i="1"/>
  <c r="Q143" i="1"/>
  <c r="Q181" i="1"/>
  <c r="Q217" i="1"/>
  <c r="Q254" i="1"/>
  <c r="Q290" i="1"/>
  <c r="Q327" i="1"/>
  <c r="Q363" i="1"/>
  <c r="Q398" i="1"/>
  <c r="Q430" i="1"/>
  <c r="Q462" i="1"/>
  <c r="Q494" i="1"/>
  <c r="Q526" i="1"/>
  <c r="Q558" i="1"/>
  <c r="Q590" i="1"/>
  <c r="Q622" i="1"/>
  <c r="Q654" i="1"/>
  <c r="Q686" i="1"/>
  <c r="Q718" i="1"/>
  <c r="Q747" i="1"/>
  <c r="Q766" i="1"/>
  <c r="Q779" i="1"/>
  <c r="Q788" i="1"/>
  <c r="Q797" i="1"/>
  <c r="Q806" i="1"/>
  <c r="Q816" i="1"/>
  <c r="Q825" i="1"/>
  <c r="Q834" i="1"/>
  <c r="Q842" i="1"/>
  <c r="Q850" i="1"/>
  <c r="Q858" i="1"/>
  <c r="Q866" i="1"/>
  <c r="Q874" i="1"/>
  <c r="Q882" i="1"/>
  <c r="Q890" i="1"/>
  <c r="Q898" i="1"/>
  <c r="Q906" i="1"/>
  <c r="Q914" i="1"/>
  <c r="Q922" i="1"/>
  <c r="Q930" i="1"/>
  <c r="Q938" i="1"/>
  <c r="Q946" i="1"/>
  <c r="Q954" i="1"/>
  <c r="Q962" i="1"/>
  <c r="Q970" i="1"/>
  <c r="Q978" i="1"/>
  <c r="Q986" i="1"/>
  <c r="Q994" i="1"/>
  <c r="Q1002" i="1"/>
  <c r="Q1010" i="1"/>
  <c r="Q1018" i="1"/>
  <c r="Q1026" i="1"/>
  <c r="Q1034" i="1"/>
  <c r="Q1042" i="1"/>
  <c r="Q1050" i="1"/>
  <c r="Q1058" i="1"/>
  <c r="Q1066" i="1"/>
  <c r="Q1074" i="1"/>
  <c r="Q1082" i="1"/>
  <c r="Q1090" i="1"/>
  <c r="Q1098" i="1"/>
  <c r="Q1106" i="1"/>
  <c r="Q1114" i="1"/>
  <c r="Q1122" i="1"/>
  <c r="Q1130" i="1"/>
  <c r="Q1138" i="1"/>
  <c r="Q1146" i="1"/>
  <c r="Q1154" i="1"/>
  <c r="Q1162" i="1"/>
  <c r="Q1170" i="1"/>
  <c r="Q1178" i="1"/>
  <c r="Q1186" i="1"/>
  <c r="Q1194" i="1"/>
  <c r="Q1202" i="1"/>
  <c r="Q1210" i="1"/>
  <c r="Q1218" i="1"/>
  <c r="Q1226" i="1"/>
  <c r="Q1234" i="1"/>
  <c r="Q1242" i="1"/>
  <c r="Q1250" i="1"/>
  <c r="Q1258" i="1"/>
  <c r="Q1266" i="1"/>
  <c r="Q1274" i="1"/>
  <c r="Q1282" i="1"/>
  <c r="Q1290" i="1"/>
  <c r="Q1298" i="1"/>
  <c r="Q1306" i="1"/>
  <c r="Q1314" i="1"/>
  <c r="Q1322" i="1"/>
  <c r="Q1330" i="1"/>
  <c r="Q1338" i="1"/>
  <c r="Q7" i="1"/>
  <c r="Q101" i="1"/>
  <c r="Q150" i="1"/>
  <c r="Q186" i="1"/>
  <c r="Q223" i="1"/>
  <c r="Q259" i="1"/>
  <c r="Q296" i="1"/>
  <c r="Q333" i="1"/>
  <c r="Q369" i="1"/>
  <c r="Q403" i="1"/>
  <c r="Q435" i="1"/>
  <c r="Q467" i="1"/>
  <c r="Q499" i="1"/>
  <c r="Q531" i="1"/>
  <c r="Q563" i="1"/>
  <c r="Q595" i="1"/>
  <c r="Q627" i="1"/>
  <c r="Q659" i="1"/>
  <c r="Q691" i="1"/>
  <c r="Q723" i="1"/>
  <c r="Q748" i="1"/>
  <c r="Q771" i="1"/>
  <c r="Q780" i="1"/>
  <c r="Q789" i="1"/>
  <c r="Q798" i="1"/>
  <c r="Q808" i="1"/>
  <c r="Q817" i="1"/>
  <c r="Q826" i="1"/>
  <c r="Q835" i="1"/>
  <c r="Q843" i="1"/>
  <c r="Q851" i="1"/>
  <c r="Q859" i="1"/>
  <c r="Q867" i="1"/>
  <c r="Q875" i="1"/>
  <c r="Q883" i="1"/>
  <c r="Q891" i="1"/>
  <c r="Q899" i="1"/>
  <c r="Q907" i="1"/>
  <c r="Q915" i="1"/>
  <c r="Q923" i="1"/>
  <c r="Q931" i="1"/>
  <c r="Q939" i="1"/>
  <c r="Q947" i="1"/>
  <c r="Q955" i="1"/>
  <c r="Q963" i="1"/>
  <c r="Q971" i="1"/>
  <c r="Q979" i="1"/>
  <c r="Q987" i="1"/>
  <c r="Q995" i="1"/>
  <c r="Q1003" i="1"/>
  <c r="Q1011" i="1"/>
  <c r="Q1019" i="1"/>
  <c r="Q1027" i="1"/>
  <c r="Q1035" i="1"/>
  <c r="Q1043" i="1"/>
  <c r="Q1051" i="1"/>
  <c r="Q1059" i="1"/>
  <c r="Q1067" i="1"/>
  <c r="Q1075" i="1"/>
  <c r="Q1083" i="1"/>
  <c r="Q1091" i="1"/>
  <c r="Q1099" i="1"/>
  <c r="Q1107" i="1"/>
  <c r="Q1115" i="1"/>
  <c r="Q1123" i="1"/>
  <c r="Q1131" i="1"/>
  <c r="Q1139" i="1"/>
  <c r="Q1147" i="1"/>
  <c r="Q1155" i="1"/>
  <c r="Q1163" i="1"/>
  <c r="Q1171" i="1"/>
  <c r="Q1179" i="1"/>
  <c r="Q1187" i="1"/>
  <c r="Q1195" i="1"/>
  <c r="Q1203" i="1"/>
  <c r="Q1211" i="1"/>
  <c r="Q1219" i="1"/>
  <c r="Q1227" i="1"/>
  <c r="Q1235" i="1"/>
  <c r="Q1243" i="1"/>
  <c r="Q1251" i="1"/>
  <c r="Q17" i="1"/>
  <c r="Q105" i="1"/>
  <c r="Q153" i="1"/>
  <c r="Q190" i="1"/>
  <c r="Q226" i="1"/>
  <c r="Q263" i="1"/>
  <c r="Q299" i="1"/>
  <c r="Q336" i="1"/>
  <c r="Q373" i="1"/>
  <c r="Q406" i="1"/>
  <c r="Q438" i="1"/>
  <c r="Q470" i="1"/>
  <c r="Q502" i="1"/>
  <c r="Q534" i="1"/>
  <c r="Q566" i="1"/>
  <c r="Q598" i="1"/>
  <c r="Q630" i="1"/>
  <c r="Q662" i="1"/>
  <c r="Q694" i="1"/>
  <c r="Q726" i="1"/>
  <c r="Q750" i="1"/>
  <c r="Q772" i="1"/>
  <c r="Q781" i="1"/>
  <c r="Q790" i="1"/>
  <c r="Q800" i="1"/>
  <c r="Q809" i="1"/>
  <c r="Q818" i="1"/>
  <c r="Q827" i="1"/>
  <c r="Q836" i="1"/>
  <c r="Q844" i="1"/>
  <c r="Q852" i="1"/>
  <c r="Q860" i="1"/>
  <c r="Q868" i="1"/>
  <c r="Q876" i="1"/>
  <c r="Q884" i="1"/>
  <c r="Q892" i="1"/>
  <c r="Q900" i="1"/>
  <c r="Q908" i="1"/>
  <c r="Q916" i="1"/>
  <c r="Q924" i="1"/>
  <c r="Q932" i="1"/>
  <c r="Q940" i="1"/>
  <c r="Q948" i="1"/>
  <c r="Q956" i="1"/>
  <c r="Q964" i="1"/>
  <c r="Q972" i="1"/>
  <c r="Q980" i="1"/>
  <c r="Q988" i="1"/>
  <c r="Q996" i="1"/>
  <c r="Q1004" i="1"/>
  <c r="Q1012" i="1"/>
  <c r="Q1020" i="1"/>
  <c r="Q1028" i="1"/>
  <c r="Q1036" i="1"/>
  <c r="Q1044" i="1"/>
  <c r="Q1052" i="1"/>
  <c r="Q1060" i="1"/>
  <c r="Q1068" i="1"/>
  <c r="Q1076" i="1"/>
  <c r="Q1084" i="1"/>
  <c r="Q1092" i="1"/>
  <c r="Q1100" i="1"/>
  <c r="Q1108" i="1"/>
  <c r="Q1116" i="1"/>
  <c r="Q1124" i="1"/>
  <c r="Q1132" i="1"/>
  <c r="Q1140" i="1"/>
  <c r="Q1148" i="1"/>
  <c r="Q1156" i="1"/>
  <c r="Q1164" i="1"/>
  <c r="Q1172" i="1"/>
  <c r="Q1180" i="1"/>
  <c r="Q1188" i="1"/>
  <c r="Q1196" i="1"/>
  <c r="Q1204" i="1"/>
  <c r="Q1212" i="1"/>
  <c r="Q1220" i="1"/>
  <c r="Q1228" i="1"/>
  <c r="Q1236" i="1"/>
  <c r="Q1244" i="1"/>
  <c r="Q1252" i="1"/>
  <c r="Q1260" i="1"/>
  <c r="Q1268" i="1"/>
  <c r="Q1276" i="1"/>
  <c r="Q48" i="1"/>
  <c r="Q121" i="1"/>
  <c r="Q162" i="1"/>
  <c r="Q199" i="1"/>
  <c r="Q235" i="1"/>
  <c r="Q272" i="1"/>
  <c r="Q309" i="1"/>
  <c r="Q345" i="1"/>
  <c r="Q382" i="1"/>
  <c r="Q414" i="1"/>
  <c r="Q446" i="1"/>
  <c r="Q478" i="1"/>
  <c r="Q510" i="1"/>
  <c r="Q542" i="1"/>
  <c r="Q574" i="1"/>
  <c r="Q606" i="1"/>
  <c r="Q638" i="1"/>
  <c r="Q670" i="1"/>
  <c r="Q702" i="1"/>
  <c r="Q734" i="1"/>
  <c r="Q756" i="1"/>
  <c r="Q774" i="1"/>
  <c r="Q784" i="1"/>
  <c r="Q793" i="1"/>
  <c r="Q802" i="1"/>
  <c r="Q811" i="1"/>
  <c r="Q820" i="1"/>
  <c r="Q829" i="1"/>
  <c r="Q838" i="1"/>
  <c r="Q846" i="1"/>
  <c r="Q854" i="1"/>
  <c r="Q862" i="1"/>
  <c r="Q870" i="1"/>
  <c r="Q878" i="1"/>
  <c r="Q886" i="1"/>
  <c r="Q894" i="1"/>
  <c r="Q902" i="1"/>
  <c r="Q910" i="1"/>
  <c r="Q918" i="1"/>
  <c r="Q926" i="1"/>
  <c r="Q934" i="1"/>
  <c r="Q942" i="1"/>
  <c r="Q950" i="1"/>
  <c r="Q958" i="1"/>
  <c r="Q966" i="1"/>
  <c r="Q974" i="1"/>
  <c r="Q982" i="1"/>
  <c r="Q990" i="1"/>
  <c r="Q998" i="1"/>
  <c r="Q1006" i="1"/>
  <c r="Q1014" i="1"/>
  <c r="Q1022" i="1"/>
  <c r="Q1030" i="1"/>
  <c r="Q1038" i="1"/>
  <c r="Q1046" i="1"/>
  <c r="Q1054" i="1"/>
  <c r="Q1062" i="1"/>
  <c r="Q1070" i="1"/>
  <c r="Q1078" i="1"/>
  <c r="Q1086" i="1"/>
  <c r="Q1094" i="1"/>
  <c r="Q1102" i="1"/>
  <c r="Q1110" i="1"/>
  <c r="Q1118" i="1"/>
  <c r="Q1126" i="1"/>
  <c r="Q1134" i="1"/>
  <c r="Q1142" i="1"/>
  <c r="Q1150" i="1"/>
  <c r="Q1158" i="1"/>
  <c r="Q1166" i="1"/>
  <c r="Q1174" i="1"/>
  <c r="Q1182" i="1"/>
  <c r="Q1190" i="1"/>
  <c r="Q1198" i="1"/>
  <c r="Q1206" i="1"/>
  <c r="Q1214" i="1"/>
  <c r="Q1222" i="1"/>
  <c r="Q1230" i="1"/>
  <c r="Q1238" i="1"/>
  <c r="Q1246" i="1"/>
  <c r="Q1254" i="1"/>
  <c r="Q1262" i="1"/>
  <c r="Q1270" i="1"/>
  <c r="Q63" i="1"/>
  <c r="Q128" i="1"/>
  <c r="Q168" i="1"/>
  <c r="Q205" i="1"/>
  <c r="Q241" i="1"/>
  <c r="Q278" i="1"/>
  <c r="Q314" i="1"/>
  <c r="Q351" i="1"/>
  <c r="Q387" i="1"/>
  <c r="Q419" i="1"/>
  <c r="Q451" i="1"/>
  <c r="Q483" i="1"/>
  <c r="Q515" i="1"/>
  <c r="Q547" i="1"/>
  <c r="Q579" i="1"/>
  <c r="Q611" i="1"/>
  <c r="Q643" i="1"/>
  <c r="Q675" i="1"/>
  <c r="Q707" i="1"/>
  <c r="Q739" i="1"/>
  <c r="Q758" i="1"/>
  <c r="Q776" i="1"/>
  <c r="Q785" i="1"/>
  <c r="Q794" i="1"/>
  <c r="Q803" i="1"/>
  <c r="Q812" i="1"/>
  <c r="Q821" i="1"/>
  <c r="Q830" i="1"/>
  <c r="Q839" i="1"/>
  <c r="Q847" i="1"/>
  <c r="Q855" i="1"/>
  <c r="Q863" i="1"/>
  <c r="Q871" i="1"/>
  <c r="Q879" i="1"/>
  <c r="Q887" i="1"/>
  <c r="Q895" i="1"/>
  <c r="Q903" i="1"/>
  <c r="Q911" i="1"/>
  <c r="Q919" i="1"/>
  <c r="Q927" i="1"/>
  <c r="Q935" i="1"/>
  <c r="Q943" i="1"/>
  <c r="Q951" i="1"/>
  <c r="Q959" i="1"/>
  <c r="Q967" i="1"/>
  <c r="Q975" i="1"/>
  <c r="Q983" i="1"/>
  <c r="Q991" i="1"/>
  <c r="Q999" i="1"/>
  <c r="Q1007" i="1"/>
  <c r="Q1015" i="1"/>
  <c r="Q1023" i="1"/>
  <c r="Q1031" i="1"/>
  <c r="Q1039" i="1"/>
  <c r="Q1047" i="1"/>
  <c r="Q1055" i="1"/>
  <c r="Q1063" i="1"/>
  <c r="Q1071" i="1"/>
  <c r="Q1079" i="1"/>
  <c r="Q1087" i="1"/>
  <c r="Q1095" i="1"/>
  <c r="Q1103" i="1"/>
  <c r="Q1111" i="1"/>
  <c r="Q1119" i="1"/>
  <c r="Q1127" i="1"/>
  <c r="Q1135" i="1"/>
  <c r="Q1143" i="1"/>
  <c r="Q1151" i="1"/>
  <c r="Q1159" i="1"/>
  <c r="Q1167" i="1"/>
  <c r="Q1175" i="1"/>
  <c r="Q1183" i="1"/>
  <c r="Q1191" i="1"/>
  <c r="Q1199" i="1"/>
  <c r="Q1207" i="1"/>
  <c r="Q1215" i="1"/>
  <c r="Q1223" i="1"/>
  <c r="Q1231" i="1"/>
  <c r="Q1239" i="1"/>
  <c r="Q1247" i="1"/>
  <c r="Q1255" i="1"/>
  <c r="Q1263" i="1"/>
  <c r="Q1271" i="1"/>
  <c r="Q117" i="1"/>
  <c r="Q214" i="1"/>
  <c r="Q318" i="1"/>
  <c r="Q411" i="1"/>
  <c r="Q491" i="1"/>
  <c r="Q582" i="1"/>
  <c r="Q667" i="1"/>
  <c r="Q742" i="1"/>
  <c r="Q786" i="1"/>
  <c r="Q810" i="1"/>
  <c r="Q833" i="1"/>
  <c r="Q856" i="1"/>
  <c r="Q877" i="1"/>
  <c r="Q897" i="1"/>
  <c r="Q920" i="1"/>
  <c r="Q941" i="1"/>
  <c r="Q961" i="1"/>
  <c r="Q984" i="1"/>
  <c r="Q1005" i="1"/>
  <c r="Q1025" i="1"/>
  <c r="Q1048" i="1"/>
  <c r="Q1069" i="1"/>
  <c r="Q1089" i="1"/>
  <c r="Q1112" i="1"/>
  <c r="Q1133" i="1"/>
  <c r="Q1153" i="1"/>
  <c r="Q1176" i="1"/>
  <c r="Q1197" i="1"/>
  <c r="Q1217" i="1"/>
  <c r="Q1240" i="1"/>
  <c r="Q1259" i="1"/>
  <c r="Q1275" i="1"/>
  <c r="Q1285" i="1"/>
  <c r="Q1294" i="1"/>
  <c r="Q1303" i="1"/>
  <c r="Q1312" i="1"/>
  <c r="Q1321" i="1"/>
  <c r="Q1331" i="1"/>
  <c r="Q1340" i="1"/>
  <c r="Q1348" i="1"/>
  <c r="Q1356" i="1"/>
  <c r="Q1364" i="1"/>
  <c r="Q1372" i="1"/>
  <c r="Q1380" i="1"/>
  <c r="Q1388" i="1"/>
  <c r="Q1396" i="1"/>
  <c r="Q1404" i="1"/>
  <c r="Q1412" i="1"/>
  <c r="Q1420" i="1"/>
  <c r="Q1428" i="1"/>
  <c r="Q1436" i="1"/>
  <c r="Q1444" i="1"/>
  <c r="Q1452" i="1"/>
  <c r="Q1460" i="1"/>
  <c r="Q1468" i="1"/>
  <c r="Q1476" i="1"/>
  <c r="Q1484" i="1"/>
  <c r="Q1492" i="1"/>
  <c r="Q1500" i="1"/>
  <c r="Q1508" i="1"/>
  <c r="Q1516" i="1"/>
  <c r="Q1524" i="1"/>
  <c r="Q1532" i="1"/>
  <c r="Q1540" i="1"/>
  <c r="Q1548" i="1"/>
  <c r="Q1556" i="1"/>
  <c r="Q1564" i="1"/>
  <c r="Q1572" i="1"/>
  <c r="Q1580" i="1"/>
  <c r="Q1588" i="1"/>
  <c r="Q1596" i="1"/>
  <c r="Q1604" i="1"/>
  <c r="Q1612" i="1"/>
  <c r="Q1620" i="1"/>
  <c r="Q1628" i="1"/>
  <c r="Q1636" i="1"/>
  <c r="Q1644" i="1"/>
  <c r="Q1652" i="1"/>
  <c r="Q1660" i="1"/>
  <c r="Q1668" i="1"/>
  <c r="Q1676" i="1"/>
  <c r="Q1684" i="1"/>
  <c r="Q1692" i="1"/>
  <c r="Q1700" i="1"/>
  <c r="Q1708" i="1"/>
  <c r="Q1716" i="1"/>
  <c r="Q1724" i="1"/>
  <c r="Q1732" i="1"/>
  <c r="Q1740" i="1"/>
  <c r="Q133" i="1"/>
  <c r="Q232" i="1"/>
  <c r="Q323" i="1"/>
  <c r="Q422" i="1"/>
  <c r="Q507" i="1"/>
  <c r="Q587" i="1"/>
  <c r="Q678" i="1"/>
  <c r="Q755" i="1"/>
  <c r="Q787" i="1"/>
  <c r="Q813" i="1"/>
  <c r="Q837" i="1"/>
  <c r="Q857" i="1"/>
  <c r="Q880" i="1"/>
  <c r="Q901" i="1"/>
  <c r="Q921" i="1"/>
  <c r="Q944" i="1"/>
  <c r="Q965" i="1"/>
  <c r="Q985" i="1"/>
  <c r="Q1008" i="1"/>
  <c r="Q1029" i="1"/>
  <c r="Q1049" i="1"/>
  <c r="Q1072" i="1"/>
  <c r="Q1093" i="1"/>
  <c r="Q1113" i="1"/>
  <c r="Q1136" i="1"/>
  <c r="Q1157" i="1"/>
  <c r="Q1177" i="1"/>
  <c r="Q1200" i="1"/>
  <c r="Q1221" i="1"/>
  <c r="Q1241" i="1"/>
  <c r="Q1261" i="1"/>
  <c r="Q1277" i="1"/>
  <c r="Q1286" i="1"/>
  <c r="Q1295" i="1"/>
  <c r="Q1304" i="1"/>
  <c r="Q1313" i="1"/>
  <c r="Q1323" i="1"/>
  <c r="Q1332" i="1"/>
  <c r="Q1341" i="1"/>
  <c r="Q1349" i="1"/>
  <c r="Q1357" i="1"/>
  <c r="Q1365" i="1"/>
  <c r="Q1373" i="1"/>
  <c r="Q1381" i="1"/>
  <c r="Q1389" i="1"/>
  <c r="Q1397" i="1"/>
  <c r="Q1405" i="1"/>
  <c r="Q1413" i="1"/>
  <c r="Q1421" i="1"/>
  <c r="Q1429" i="1"/>
  <c r="Q1437" i="1"/>
  <c r="Q1445" i="1"/>
  <c r="Q1453" i="1"/>
  <c r="Q1461" i="1"/>
  <c r="Q1469" i="1"/>
  <c r="Q1477" i="1"/>
  <c r="Q1485" i="1"/>
  <c r="Q1493" i="1"/>
  <c r="Q1501" i="1"/>
  <c r="Q1509" i="1"/>
  <c r="Q1517" i="1"/>
  <c r="Q1525" i="1"/>
  <c r="Q1533" i="1"/>
  <c r="Q1541" i="1"/>
  <c r="Q1549" i="1"/>
  <c r="Q1557" i="1"/>
  <c r="Q1565" i="1"/>
  <c r="Q1573" i="1"/>
  <c r="Q1581" i="1"/>
  <c r="Q1589" i="1"/>
  <c r="Q1597" i="1"/>
  <c r="Q1605" i="1"/>
  <c r="Q1613" i="1"/>
  <c r="Q1621" i="1"/>
  <c r="Q1629" i="1"/>
  <c r="Q1637" i="1"/>
  <c r="Q1645" i="1"/>
  <c r="Q1653" i="1"/>
  <c r="Q1661" i="1"/>
  <c r="Q1669" i="1"/>
  <c r="Q1677" i="1"/>
  <c r="Q1685" i="1"/>
  <c r="Q1693" i="1"/>
  <c r="Q139" i="1"/>
  <c r="Q245" i="1"/>
  <c r="Q342" i="1"/>
  <c r="Q427" i="1"/>
  <c r="Q518" i="1"/>
  <c r="Q603" i="1"/>
  <c r="Q683" i="1"/>
  <c r="Q763" i="1"/>
  <c r="Q792" i="1"/>
  <c r="Q814" i="1"/>
  <c r="Q840" i="1"/>
  <c r="Q861" i="1"/>
  <c r="Q881" i="1"/>
  <c r="Q904" i="1"/>
  <c r="Q925" i="1"/>
  <c r="Q945" i="1"/>
  <c r="Q968" i="1"/>
  <c r="Q989" i="1"/>
  <c r="Q1009" i="1"/>
  <c r="Q1032" i="1"/>
  <c r="Q1053" i="1"/>
  <c r="Q1073" i="1"/>
  <c r="Q1096" i="1"/>
  <c r="Q1117" i="1"/>
  <c r="Q1137" i="1"/>
  <c r="Q1160" i="1"/>
  <c r="Q1181" i="1"/>
  <c r="Q1201" i="1"/>
  <c r="Q1224" i="1"/>
  <c r="Q1245" i="1"/>
  <c r="Q1264" i="1"/>
  <c r="Q1278" i="1"/>
  <c r="Q1287" i="1"/>
  <c r="Q1296" i="1"/>
  <c r="Q1305" i="1"/>
  <c r="Q1315" i="1"/>
  <c r="Q1324" i="1"/>
  <c r="Q1333" i="1"/>
  <c r="Q1342" i="1"/>
  <c r="Q1350" i="1"/>
  <c r="Q1358" i="1"/>
  <c r="Q1366" i="1"/>
  <c r="Q1374" i="1"/>
  <c r="Q1382" i="1"/>
  <c r="Q1390" i="1"/>
  <c r="Q1398" i="1"/>
  <c r="Q1406" i="1"/>
  <c r="Q1414" i="1"/>
  <c r="Q1422" i="1"/>
  <c r="Q1430" i="1"/>
  <c r="Q1438" i="1"/>
  <c r="Q1446" i="1"/>
  <c r="Q1454" i="1"/>
  <c r="Q1462" i="1"/>
  <c r="Q1470" i="1"/>
  <c r="Q1478" i="1"/>
  <c r="Q1486" i="1"/>
  <c r="Q1494" i="1"/>
  <c r="Q1502" i="1"/>
  <c r="Q1510" i="1"/>
  <c r="Q1518" i="1"/>
  <c r="Q1526" i="1"/>
  <c r="Q1534" i="1"/>
  <c r="Q1542" i="1"/>
  <c r="Q1550" i="1"/>
  <c r="Q1558" i="1"/>
  <c r="Q1566" i="1"/>
  <c r="Q1574" i="1"/>
  <c r="Q1582" i="1"/>
  <c r="Q1590" i="1"/>
  <c r="Q1598" i="1"/>
  <c r="Q1606" i="1"/>
  <c r="Q1614" i="1"/>
  <c r="Q1622" i="1"/>
  <c r="Q1630" i="1"/>
  <c r="Q1638" i="1"/>
  <c r="Q1646" i="1"/>
  <c r="Q1654" i="1"/>
  <c r="Q1662" i="1"/>
  <c r="Q1670" i="1"/>
  <c r="Q1678" i="1"/>
  <c r="Q1686" i="1"/>
  <c r="Q1694" i="1"/>
  <c r="Q1702" i="1"/>
  <c r="Q1710" i="1"/>
  <c r="Q1718" i="1"/>
  <c r="Q1726" i="1"/>
  <c r="Q1734" i="1"/>
  <c r="Q171" i="1"/>
  <c r="Q269" i="1"/>
  <c r="Q360" i="1"/>
  <c r="Q454" i="1"/>
  <c r="Q539" i="1"/>
  <c r="Q619" i="1"/>
  <c r="Q710" i="1"/>
  <c r="Q773" i="1"/>
  <c r="Q796" i="1"/>
  <c r="Q822" i="1"/>
  <c r="Q845" i="1"/>
  <c r="Q865" i="1"/>
  <c r="Q888" i="1"/>
  <c r="Q909" i="1"/>
  <c r="Q929" i="1"/>
  <c r="Q952" i="1"/>
  <c r="Q973" i="1"/>
  <c r="Q993" i="1"/>
  <c r="Q1016" i="1"/>
  <c r="Q1037" i="1"/>
  <c r="Q1057" i="1"/>
  <c r="Q1080" i="1"/>
  <c r="Q1101" i="1"/>
  <c r="Q1121" i="1"/>
  <c r="Q1144" i="1"/>
  <c r="Q1165" i="1"/>
  <c r="Q1185" i="1"/>
  <c r="Q1208" i="1"/>
  <c r="Q1229" i="1"/>
  <c r="Q1249" i="1"/>
  <c r="Q1267" i="1"/>
  <c r="Q1280" i="1"/>
  <c r="Q1289" i="1"/>
  <c r="Q1299" i="1"/>
  <c r="Q1308" i="1"/>
  <c r="Q1317" i="1"/>
  <c r="Q1326" i="1"/>
  <c r="Q1335" i="1"/>
  <c r="Q1344" i="1"/>
  <c r="Q1352" i="1"/>
  <c r="Q1360" i="1"/>
  <c r="Q1368" i="1"/>
  <c r="Q1376" i="1"/>
  <c r="Q1384" i="1"/>
  <c r="Q1392" i="1"/>
  <c r="Q1400" i="1"/>
  <c r="Q1408" i="1"/>
  <c r="Q1416" i="1"/>
  <c r="Q1424" i="1"/>
  <c r="Q1432" i="1"/>
  <c r="Q1440" i="1"/>
  <c r="Q1448" i="1"/>
  <c r="Q1456" i="1"/>
  <c r="Q1464" i="1"/>
  <c r="Q1472" i="1"/>
  <c r="Q1480" i="1"/>
  <c r="Q1488" i="1"/>
  <c r="Q1496" i="1"/>
  <c r="Q1504" i="1"/>
  <c r="Q1512" i="1"/>
  <c r="Q1520" i="1"/>
  <c r="Q1528" i="1"/>
  <c r="Q1536" i="1"/>
  <c r="Q1544" i="1"/>
  <c r="Q1552" i="1"/>
  <c r="Q1560" i="1"/>
  <c r="Q1568" i="1"/>
  <c r="Q1576" i="1"/>
  <c r="Q1584" i="1"/>
  <c r="Q1592" i="1"/>
  <c r="Q1600" i="1"/>
  <c r="Q1608" i="1"/>
  <c r="Q1616" i="1"/>
  <c r="Q1624" i="1"/>
  <c r="Q1632" i="1"/>
  <c r="Q1640" i="1"/>
  <c r="Q1648" i="1"/>
  <c r="Q1656" i="1"/>
  <c r="Q1664" i="1"/>
  <c r="Q1672" i="1"/>
  <c r="Q1680" i="1"/>
  <c r="Q1688" i="1"/>
  <c r="Q1696" i="1"/>
  <c r="Q1704" i="1"/>
  <c r="Q1712" i="1"/>
  <c r="Q39" i="1"/>
  <c r="Q177" i="1"/>
  <c r="Q281" i="1"/>
  <c r="Q378" i="1"/>
  <c r="Q459" i="1"/>
  <c r="Q550" i="1"/>
  <c r="Q635" i="1"/>
  <c r="Q715" i="1"/>
  <c r="Q777" i="1"/>
  <c r="Q801" i="1"/>
  <c r="Q824" i="1"/>
  <c r="Q848" i="1"/>
  <c r="Q869" i="1"/>
  <c r="Q889" i="1"/>
  <c r="Q912" i="1"/>
  <c r="Q933" i="1"/>
  <c r="Q953" i="1"/>
  <c r="Q976" i="1"/>
  <c r="Q997" i="1"/>
  <c r="Q1017" i="1"/>
  <c r="Q1040" i="1"/>
  <c r="Q1061" i="1"/>
  <c r="Q1081" i="1"/>
  <c r="Q1104" i="1"/>
  <c r="Q1125" i="1"/>
  <c r="Q1145" i="1"/>
  <c r="Q1168" i="1"/>
  <c r="Q1189" i="1"/>
  <c r="Q1209" i="1"/>
  <c r="Q1232" i="1"/>
  <c r="Q1253" i="1"/>
  <c r="Q1269" i="1"/>
  <c r="Q1281" i="1"/>
  <c r="Q1291" i="1"/>
  <c r="Q1300" i="1"/>
  <c r="Q1309" i="1"/>
  <c r="Q1318" i="1"/>
  <c r="Q1327" i="1"/>
  <c r="Q1336" i="1"/>
  <c r="Q1345" i="1"/>
  <c r="Q1353" i="1"/>
  <c r="Q1361" i="1"/>
  <c r="Q1369" i="1"/>
  <c r="Q1377" i="1"/>
  <c r="Q1385" i="1"/>
  <c r="Q1393" i="1"/>
  <c r="Q1401" i="1"/>
  <c r="Q1409" i="1"/>
  <c r="Q1417" i="1"/>
  <c r="Q1425" i="1"/>
  <c r="Q1433" i="1"/>
  <c r="Q1441" i="1"/>
  <c r="Q1449" i="1"/>
  <c r="Q1457" i="1"/>
  <c r="Q1465" i="1"/>
  <c r="Q1473" i="1"/>
  <c r="Q1481" i="1"/>
  <c r="Q1489" i="1"/>
  <c r="Q1497" i="1"/>
  <c r="Q1505" i="1"/>
  <c r="Q1513" i="1"/>
  <c r="Q1521" i="1"/>
  <c r="Q1529" i="1"/>
  <c r="Q1537" i="1"/>
  <c r="Q1545" i="1"/>
  <c r="Q1553" i="1"/>
  <c r="Q1561" i="1"/>
  <c r="Q1569" i="1"/>
  <c r="Q1577" i="1"/>
  <c r="Q250" i="1"/>
  <c r="Q486" i="1"/>
  <c r="Q731" i="1"/>
  <c r="Q819" i="1"/>
  <c r="Q873" i="1"/>
  <c r="Q936" i="1"/>
  <c r="Q992" i="1"/>
  <c r="Q1045" i="1"/>
  <c r="Q1105" i="1"/>
  <c r="Q1161" i="1"/>
  <c r="Q1216" i="1"/>
  <c r="Q1272" i="1"/>
  <c r="Q1297" i="1"/>
  <c r="Q1320" i="1"/>
  <c r="Q1346" i="1"/>
  <c r="Q1367" i="1"/>
  <c r="Q1387" i="1"/>
  <c r="Q1410" i="1"/>
  <c r="Q1431" i="1"/>
  <c r="Q1451" i="1"/>
  <c r="Q1474" i="1"/>
  <c r="Q1495" i="1"/>
  <c r="Q1515" i="1"/>
  <c r="Q1538" i="1"/>
  <c r="Q1559" i="1"/>
  <c r="Q1579" i="1"/>
  <c r="Q1595" i="1"/>
  <c r="Q1611" i="1"/>
  <c r="Q1627" i="1"/>
  <c r="Q1643" i="1"/>
  <c r="Q1659" i="1"/>
  <c r="Q1675" i="1"/>
  <c r="Q1691" i="1"/>
  <c r="Q1706" i="1"/>
  <c r="Q1719" i="1"/>
  <c r="Q1729" i="1"/>
  <c r="Q1739" i="1"/>
  <c r="Q1748" i="1"/>
  <c r="Q1756" i="1"/>
  <c r="Q1764" i="1"/>
  <c r="Q1772" i="1"/>
  <c r="Q1780" i="1"/>
  <c r="Q1788" i="1"/>
  <c r="Q1796" i="1"/>
  <c r="Q1804" i="1"/>
  <c r="Q1812" i="1"/>
  <c r="Q1820" i="1"/>
  <c r="Q1828" i="1"/>
  <c r="Q1836" i="1"/>
  <c r="Q1844" i="1"/>
  <c r="Q1852" i="1"/>
  <c r="Q1860" i="1"/>
  <c r="Q1868" i="1"/>
  <c r="Q1876" i="1"/>
  <c r="Q1884" i="1"/>
  <c r="Q1892" i="1"/>
  <c r="Q1900" i="1"/>
  <c r="Q1908" i="1"/>
  <c r="Q1916" i="1"/>
  <c r="Q1924" i="1"/>
  <c r="Q1932" i="1"/>
  <c r="Q1940" i="1"/>
  <c r="Q1948" i="1"/>
  <c r="Q1956" i="1"/>
  <c r="Q1964" i="1"/>
  <c r="Q1972" i="1"/>
  <c r="Q1980" i="1"/>
  <c r="Q1988" i="1"/>
  <c r="Q1996" i="1"/>
  <c r="Q2004" i="1"/>
  <c r="Q2012" i="1"/>
  <c r="Q2020" i="1"/>
  <c r="Q2028" i="1"/>
  <c r="Q2036" i="1"/>
  <c r="Q2044" i="1"/>
  <c r="Q2052" i="1"/>
  <c r="Q2060" i="1"/>
  <c r="Q2068" i="1"/>
  <c r="Q2076" i="1"/>
  <c r="Q2084" i="1"/>
  <c r="Q2092" i="1"/>
  <c r="Q2100" i="1"/>
  <c r="Q2108" i="1"/>
  <c r="Q2116" i="1"/>
  <c r="Q2124" i="1"/>
  <c r="Q2132" i="1"/>
  <c r="Q287" i="1"/>
  <c r="Q523" i="1"/>
  <c r="Q740" i="1"/>
  <c r="Q828" i="1"/>
  <c r="Q885" i="1"/>
  <c r="Q937" i="1"/>
  <c r="Q1000" i="1"/>
  <c r="Q1056" i="1"/>
  <c r="Q1109" i="1"/>
  <c r="Q1169" i="1"/>
  <c r="Q1225" i="1"/>
  <c r="Q1273" i="1"/>
  <c r="Q1301" i="1"/>
  <c r="Q1325" i="1"/>
  <c r="Q1347" i="1"/>
  <c r="Q1370" i="1"/>
  <c r="Q1391" i="1"/>
  <c r="Q1411" i="1"/>
  <c r="Q1434" i="1"/>
  <c r="Q1455" i="1"/>
  <c r="Q1475" i="1"/>
  <c r="Q1498" i="1"/>
  <c r="Q1519" i="1"/>
  <c r="Q1539" i="1"/>
  <c r="Q1562" i="1"/>
  <c r="Q1583" i="1"/>
  <c r="Q1599" i="1"/>
  <c r="Q1615" i="1"/>
  <c r="Q1631" i="1"/>
  <c r="Q1647" i="1"/>
  <c r="Q1663" i="1"/>
  <c r="Q1679" i="1"/>
  <c r="Q1695" i="1"/>
  <c r="Q1707" i="1"/>
  <c r="Q1720" i="1"/>
  <c r="Q1730" i="1"/>
  <c r="Q1741" i="1"/>
  <c r="Q1749" i="1"/>
  <c r="Q1757" i="1"/>
  <c r="Q1765" i="1"/>
  <c r="Q1773" i="1"/>
  <c r="Q1781" i="1"/>
  <c r="Q1789" i="1"/>
  <c r="Q1797" i="1"/>
  <c r="Q1805" i="1"/>
  <c r="Q1813" i="1"/>
  <c r="Q1821" i="1"/>
  <c r="Q1829" i="1"/>
  <c r="Q1837" i="1"/>
  <c r="Q1845" i="1"/>
  <c r="Q1853" i="1"/>
  <c r="Q1861" i="1"/>
  <c r="Q1869" i="1"/>
  <c r="Q1877" i="1"/>
  <c r="Q1885" i="1"/>
  <c r="Q1893" i="1"/>
  <c r="Q1901" i="1"/>
  <c r="Q1909" i="1"/>
  <c r="Q1917" i="1"/>
  <c r="Q1925" i="1"/>
  <c r="Q1933" i="1"/>
  <c r="Q1941" i="1"/>
  <c r="Q1949" i="1"/>
  <c r="Q1957" i="1"/>
  <c r="Q1965" i="1"/>
  <c r="Q1973" i="1"/>
  <c r="Q1981" i="1"/>
  <c r="Q1989" i="1"/>
  <c r="Q1997" i="1"/>
  <c r="Q2005" i="1"/>
  <c r="Q2013" i="1"/>
  <c r="Q2021" i="1"/>
  <c r="Q2029" i="1"/>
  <c r="Q2037" i="1"/>
  <c r="Q2045" i="1"/>
  <c r="Q2053" i="1"/>
  <c r="Q2061" i="1"/>
  <c r="Q2069" i="1"/>
  <c r="Q2077" i="1"/>
  <c r="Q2085" i="1"/>
  <c r="Q2093" i="1"/>
  <c r="Q2101" i="1"/>
  <c r="Q2109" i="1"/>
  <c r="Q2117" i="1"/>
  <c r="Q305" i="1"/>
  <c r="Q555" i="1"/>
  <c r="Q764" i="1"/>
  <c r="Q832" i="1"/>
  <c r="Q893" i="1"/>
  <c r="Q949" i="1"/>
  <c r="Q1001" i="1"/>
  <c r="Q1064" i="1"/>
  <c r="Q1120" i="1"/>
  <c r="Q1173" i="1"/>
  <c r="Q1233" i="1"/>
  <c r="Q1279" i="1"/>
  <c r="Q1302" i="1"/>
  <c r="Q1328" i="1"/>
  <c r="Q1351" i="1"/>
  <c r="Q1371" i="1"/>
  <c r="Q1394" i="1"/>
  <c r="Q1415" i="1"/>
  <c r="Q1435" i="1"/>
  <c r="Q1458" i="1"/>
  <c r="Q1479" i="1"/>
  <c r="Q1499" i="1"/>
  <c r="Q1522" i="1"/>
  <c r="Q1543" i="1"/>
  <c r="Q1563" i="1"/>
  <c r="Q1585" i="1"/>
  <c r="Q1601" i="1"/>
  <c r="Q1617" i="1"/>
  <c r="Q1633" i="1"/>
  <c r="Q1649" i="1"/>
  <c r="Q1665" i="1"/>
  <c r="Q1681" i="1"/>
  <c r="Q1697" i="1"/>
  <c r="Q1709" i="1"/>
  <c r="Q1721" i="1"/>
  <c r="Q1731" i="1"/>
  <c r="Q1742" i="1"/>
  <c r="Q1750" i="1"/>
  <c r="Q1758" i="1"/>
  <c r="Q1766" i="1"/>
  <c r="Q1774" i="1"/>
  <c r="Q1782" i="1"/>
  <c r="Q1790" i="1"/>
  <c r="Q1798" i="1"/>
  <c r="Q1806" i="1"/>
  <c r="Q1814" i="1"/>
  <c r="Q1822" i="1"/>
  <c r="Q1830" i="1"/>
  <c r="Q1838" i="1"/>
  <c r="Q1846" i="1"/>
  <c r="Q1854" i="1"/>
  <c r="Q1862" i="1"/>
  <c r="Q1870" i="1"/>
  <c r="Q1878" i="1"/>
  <c r="Q1886" i="1"/>
  <c r="Q1894" i="1"/>
  <c r="Q1902" i="1"/>
  <c r="Q1910" i="1"/>
  <c r="Q1918" i="1"/>
  <c r="Q1926" i="1"/>
  <c r="Q1934" i="1"/>
  <c r="Q1942" i="1"/>
  <c r="Q1950" i="1"/>
  <c r="Q1958" i="1"/>
  <c r="Q1966" i="1"/>
  <c r="Q1974" i="1"/>
  <c r="Q1982" i="1"/>
  <c r="Q1990" i="1"/>
  <c r="Q1998" i="1"/>
  <c r="Q2006" i="1"/>
  <c r="Q2014" i="1"/>
  <c r="Q2022" i="1"/>
  <c r="Q2030" i="1"/>
  <c r="Q2038" i="1"/>
  <c r="Q2046" i="1"/>
  <c r="Q2054" i="1"/>
  <c r="Q2062" i="1"/>
  <c r="Q2070" i="1"/>
  <c r="Q2078" i="1"/>
  <c r="Q2086" i="1"/>
  <c r="Q2094" i="1"/>
  <c r="Q2102" i="1"/>
  <c r="Q2110" i="1"/>
  <c r="Q2118" i="1"/>
  <c r="Q2126" i="1"/>
  <c r="Q2134" i="1"/>
  <c r="Q2142" i="1"/>
  <c r="Q2150" i="1"/>
  <c r="Q71" i="1"/>
  <c r="Q354" i="1"/>
  <c r="Q571" i="1"/>
  <c r="Q778" i="1"/>
  <c r="Q841" i="1"/>
  <c r="Q896" i="1"/>
  <c r="Q957" i="1"/>
  <c r="Q1013" i="1"/>
  <c r="Q1065" i="1"/>
  <c r="Q1128" i="1"/>
  <c r="Q1184" i="1"/>
  <c r="Q1237" i="1"/>
  <c r="Q1283" i="1"/>
  <c r="Q1307" i="1"/>
  <c r="Q1329" i="1"/>
  <c r="Q1354" i="1"/>
  <c r="Q1375" i="1"/>
  <c r="Q1395" i="1"/>
  <c r="Q1418" i="1"/>
  <c r="Q1439" i="1"/>
  <c r="Q1459" i="1"/>
  <c r="Q1482" i="1"/>
  <c r="Q1503" i="1"/>
  <c r="Q1523" i="1"/>
  <c r="Q1546" i="1"/>
  <c r="Q1567" i="1"/>
  <c r="Q1586" i="1"/>
  <c r="Q1602" i="1"/>
  <c r="Q1618" i="1"/>
  <c r="Q1634" i="1"/>
  <c r="Q1650" i="1"/>
  <c r="Q1666" i="1"/>
  <c r="Q1682" i="1"/>
  <c r="Q1698" i="1"/>
  <c r="Q1711" i="1"/>
  <c r="Q1722" i="1"/>
  <c r="Q1733" i="1"/>
  <c r="Q1743" i="1"/>
  <c r="Q1751" i="1"/>
  <c r="Q1759" i="1"/>
  <c r="Q1767" i="1"/>
  <c r="Q1775" i="1"/>
  <c r="Q1783" i="1"/>
  <c r="Q1791" i="1"/>
  <c r="Q1799" i="1"/>
  <c r="Q1807" i="1"/>
  <c r="Q1815" i="1"/>
  <c r="Q1823" i="1"/>
  <c r="Q1831" i="1"/>
  <c r="Q1839" i="1"/>
  <c r="Q1847" i="1"/>
  <c r="Q1855" i="1"/>
  <c r="Q1863" i="1"/>
  <c r="Q1871" i="1"/>
  <c r="Q1879" i="1"/>
  <c r="Q1887" i="1"/>
  <c r="Q1895" i="1"/>
  <c r="Q1903" i="1"/>
  <c r="Q1911" i="1"/>
  <c r="Q1919" i="1"/>
  <c r="Q1927" i="1"/>
  <c r="Q1935" i="1"/>
  <c r="Q1943" i="1"/>
  <c r="Q1951" i="1"/>
  <c r="Q1959" i="1"/>
  <c r="Q1967" i="1"/>
  <c r="Q81" i="1"/>
  <c r="Q390" i="1"/>
  <c r="Q614" i="1"/>
  <c r="Q782" i="1"/>
  <c r="Q849" i="1"/>
  <c r="Q905" i="1"/>
  <c r="Q960" i="1"/>
  <c r="Q1021" i="1"/>
  <c r="Q1077" i="1"/>
  <c r="Q1129" i="1"/>
  <c r="Q1192" i="1"/>
  <c r="Q1248" i="1"/>
  <c r="Q1284" i="1"/>
  <c r="Q1310" i="1"/>
  <c r="Q1334" i="1"/>
  <c r="Q1355" i="1"/>
  <c r="Q1378" i="1"/>
  <c r="Q1399" i="1"/>
  <c r="Q1419" i="1"/>
  <c r="Q1442" i="1"/>
  <c r="Q1463" i="1"/>
  <c r="Q1483" i="1"/>
  <c r="Q1506" i="1"/>
  <c r="Q1527" i="1"/>
  <c r="Q1547" i="1"/>
  <c r="Q1570" i="1"/>
  <c r="Q1587" i="1"/>
  <c r="Q1603" i="1"/>
  <c r="Q1619" i="1"/>
  <c r="Q1635" i="1"/>
  <c r="Q1651" i="1"/>
  <c r="Q1667" i="1"/>
  <c r="Q1683" i="1"/>
  <c r="Q1699" i="1"/>
  <c r="Q1713" i="1"/>
  <c r="Q1723" i="1"/>
  <c r="Q1735" i="1"/>
  <c r="Q1744" i="1"/>
  <c r="Q1752" i="1"/>
  <c r="Q1760" i="1"/>
  <c r="Q1768" i="1"/>
  <c r="Q1776" i="1"/>
  <c r="Q1784" i="1"/>
  <c r="Q1792" i="1"/>
  <c r="Q1800" i="1"/>
  <c r="Q1808" i="1"/>
  <c r="Q1816" i="1"/>
  <c r="Q1824" i="1"/>
  <c r="Q1832" i="1"/>
  <c r="Q1840" i="1"/>
  <c r="Q1848" i="1"/>
  <c r="Q1856" i="1"/>
  <c r="Q1864" i="1"/>
  <c r="Q1872" i="1"/>
  <c r="Q1880" i="1"/>
  <c r="Q1888" i="1"/>
  <c r="Q1896" i="1"/>
  <c r="Q1904" i="1"/>
  <c r="Q1912" i="1"/>
  <c r="Q1920" i="1"/>
  <c r="Q1928" i="1"/>
  <c r="Q1936" i="1"/>
  <c r="Q1944" i="1"/>
  <c r="Q1952" i="1"/>
  <c r="Q1960" i="1"/>
  <c r="Q1968" i="1"/>
  <c r="Q1976" i="1"/>
  <c r="Q1984" i="1"/>
  <c r="Q1992" i="1"/>
  <c r="Q2000" i="1"/>
  <c r="Q2008" i="1"/>
  <c r="Q2016" i="1"/>
  <c r="Q2024" i="1"/>
  <c r="Q2032" i="1"/>
  <c r="Q2040" i="1"/>
  <c r="Q2048" i="1"/>
  <c r="Q2056" i="1"/>
  <c r="Q2064" i="1"/>
  <c r="Q2072" i="1"/>
  <c r="Q2080" i="1"/>
  <c r="Q2088" i="1"/>
  <c r="Q2096" i="1"/>
  <c r="Q2104" i="1"/>
  <c r="Q2112" i="1"/>
  <c r="Q2120" i="1"/>
  <c r="Q159" i="1"/>
  <c r="Q395" i="1"/>
  <c r="Q646" i="1"/>
  <c r="Q795" i="1"/>
  <c r="Q853" i="1"/>
  <c r="Q913" i="1"/>
  <c r="Q969" i="1"/>
  <c r="Q1024" i="1"/>
  <c r="Q1085" i="1"/>
  <c r="Q1141" i="1"/>
  <c r="Q1193" i="1"/>
  <c r="Q1256" i="1"/>
  <c r="Q1288" i="1"/>
  <c r="Q1311" i="1"/>
  <c r="Q1337" i="1"/>
  <c r="Q1359" i="1"/>
  <c r="Q1379" i="1"/>
  <c r="Q1402" i="1"/>
  <c r="Q1423" i="1"/>
  <c r="Q1443" i="1"/>
  <c r="Q1466" i="1"/>
  <c r="Q1487" i="1"/>
  <c r="Q1507" i="1"/>
  <c r="Q1530" i="1"/>
  <c r="Q1551" i="1"/>
  <c r="Q1571" i="1"/>
  <c r="Q1591" i="1"/>
  <c r="Q1607" i="1"/>
  <c r="Q1623" i="1"/>
  <c r="Q1639" i="1"/>
  <c r="Q1655" i="1"/>
  <c r="Q1671" i="1"/>
  <c r="Q1687" i="1"/>
  <c r="Q1701" i="1"/>
  <c r="Q1714" i="1"/>
  <c r="Q1725" i="1"/>
  <c r="Q1736" i="1"/>
  <c r="Q1745" i="1"/>
  <c r="Q1753" i="1"/>
  <c r="Q1761" i="1"/>
  <c r="Q1769" i="1"/>
  <c r="Q1777" i="1"/>
  <c r="Q1785" i="1"/>
  <c r="Q1793" i="1"/>
  <c r="Q1801" i="1"/>
  <c r="Q1809" i="1"/>
  <c r="Q1817" i="1"/>
  <c r="Q1825" i="1"/>
  <c r="Q1833" i="1"/>
  <c r="Q1841" i="1"/>
  <c r="Q1849" i="1"/>
  <c r="Q1857" i="1"/>
  <c r="Q1865" i="1"/>
  <c r="Q1873" i="1"/>
  <c r="Q1881" i="1"/>
  <c r="Q1889" i="1"/>
  <c r="Q1897" i="1"/>
  <c r="Q1905" i="1"/>
  <c r="Q1913" i="1"/>
  <c r="Q1921" i="1"/>
  <c r="Q1929" i="1"/>
  <c r="Q1937" i="1"/>
  <c r="Q1945" i="1"/>
  <c r="Q1953" i="1"/>
  <c r="Q1961" i="1"/>
  <c r="Q1969" i="1"/>
  <c r="Q1977" i="1"/>
  <c r="Q1985" i="1"/>
  <c r="Q1993" i="1"/>
  <c r="Q2001" i="1"/>
  <c r="Q2009" i="1"/>
  <c r="Q2017" i="1"/>
  <c r="Q2025" i="1"/>
  <c r="Q2033" i="1"/>
  <c r="Q2041" i="1"/>
  <c r="Q2049" i="1"/>
  <c r="Q2057" i="1"/>
  <c r="Q2065" i="1"/>
  <c r="Q2073" i="1"/>
  <c r="Q2081" i="1"/>
  <c r="Q2089" i="1"/>
  <c r="Q2097" i="1"/>
  <c r="Q2105" i="1"/>
  <c r="Q2113" i="1"/>
  <c r="Q2121" i="1"/>
  <c r="Q699" i="1"/>
  <c r="Q981" i="1"/>
  <c r="Q1213" i="1"/>
  <c r="Q1343" i="1"/>
  <c r="Q1427" i="1"/>
  <c r="Q1514" i="1"/>
  <c r="Q1594" i="1"/>
  <c r="Q1658" i="1"/>
  <c r="Q1717" i="1"/>
  <c r="Q1755" i="1"/>
  <c r="Q1787" i="1"/>
  <c r="Q1819" i="1"/>
  <c r="Q1851" i="1"/>
  <c r="Q1883" i="1"/>
  <c r="Q1915" i="1"/>
  <c r="Q1947" i="1"/>
  <c r="Q1978" i="1"/>
  <c r="Q1999" i="1"/>
  <c r="Q2019" i="1"/>
  <c r="Q2042" i="1"/>
  <c r="Q2063" i="1"/>
  <c r="Q2083" i="1"/>
  <c r="Q2106" i="1"/>
  <c r="Q2125" i="1"/>
  <c r="Q2136" i="1"/>
  <c r="Q2145" i="1"/>
  <c r="Q2154" i="1"/>
  <c r="Q2162" i="1"/>
  <c r="Q2170" i="1"/>
  <c r="Q2178" i="1"/>
  <c r="Q2186" i="1"/>
  <c r="Q2194" i="1"/>
  <c r="Q2202" i="1"/>
  <c r="Q2210" i="1"/>
  <c r="Q2218" i="1"/>
  <c r="Q2226" i="1"/>
  <c r="Q2234" i="1"/>
  <c r="Q2242" i="1"/>
  <c r="Q2250" i="1"/>
  <c r="Q2258" i="1"/>
  <c r="Q2266" i="1"/>
  <c r="Q2274" i="1"/>
  <c r="Q2282" i="1"/>
  <c r="Q2290" i="1"/>
  <c r="Q2298" i="1"/>
  <c r="Q2306" i="1"/>
  <c r="Q2314" i="1"/>
  <c r="Q2322" i="1"/>
  <c r="Q2330" i="1"/>
  <c r="Q2338" i="1"/>
  <c r="Q2346" i="1"/>
  <c r="Q2354" i="1"/>
  <c r="Q2362" i="1"/>
  <c r="Q2370" i="1"/>
  <c r="Q2378" i="1"/>
  <c r="Q2386" i="1"/>
  <c r="Q2394" i="1"/>
  <c r="Q2402" i="1"/>
  <c r="Q2410" i="1"/>
  <c r="Q2418" i="1"/>
  <c r="Q2426" i="1"/>
  <c r="Q2434" i="1"/>
  <c r="Q2442" i="1"/>
  <c r="Q2450" i="1"/>
  <c r="Q2458" i="1"/>
  <c r="Q2466" i="1"/>
  <c r="Q2474" i="1"/>
  <c r="Q2482" i="1"/>
  <c r="Q2490" i="1"/>
  <c r="Q2498" i="1"/>
  <c r="Q2506" i="1"/>
  <c r="Q2514" i="1"/>
  <c r="Q2522" i="1"/>
  <c r="Q2530" i="1"/>
  <c r="Q2538" i="1"/>
  <c r="Q2546" i="1"/>
  <c r="Q2554" i="1"/>
  <c r="Q2562" i="1"/>
  <c r="Q2570" i="1"/>
  <c r="Q2578" i="1"/>
  <c r="Q2586" i="1"/>
  <c r="Q2594" i="1"/>
  <c r="Q2602" i="1"/>
  <c r="Q2610" i="1"/>
  <c r="Q2618" i="1"/>
  <c r="Q804" i="1"/>
  <c r="Q1033" i="1"/>
  <c r="Q1257" i="1"/>
  <c r="Q1362" i="1"/>
  <c r="Q1447" i="1"/>
  <c r="Q1531" i="1"/>
  <c r="Q1609" i="1"/>
  <c r="Q1673" i="1"/>
  <c r="Q1727" i="1"/>
  <c r="Q1762" i="1"/>
  <c r="Q1794" i="1"/>
  <c r="Q1826" i="1"/>
  <c r="Q1858" i="1"/>
  <c r="Q1890" i="1"/>
  <c r="Q1922" i="1"/>
  <c r="Q1954" i="1"/>
  <c r="Q1979" i="1"/>
  <c r="Q2002" i="1"/>
  <c r="Q2023" i="1"/>
  <c r="Q2043" i="1"/>
  <c r="Q2066" i="1"/>
  <c r="Q2087" i="1"/>
  <c r="Q2107" i="1"/>
  <c r="Q2127" i="1"/>
  <c r="Q2137" i="1"/>
  <c r="Q2146" i="1"/>
  <c r="Q2155" i="1"/>
  <c r="Q2163" i="1"/>
  <c r="Q2171" i="1"/>
  <c r="Q2179" i="1"/>
  <c r="Q2187" i="1"/>
  <c r="Q2195" i="1"/>
  <c r="Q2203" i="1"/>
  <c r="Q2211" i="1"/>
  <c r="Q2219" i="1"/>
  <c r="Q2227" i="1"/>
  <c r="Q2235" i="1"/>
  <c r="Q2243" i="1"/>
  <c r="Q2251" i="1"/>
  <c r="Q2259" i="1"/>
  <c r="Q2267" i="1"/>
  <c r="Q2275" i="1"/>
  <c r="Q2283" i="1"/>
  <c r="Q2291" i="1"/>
  <c r="Q2299" i="1"/>
  <c r="Q2307" i="1"/>
  <c r="Q2315" i="1"/>
  <c r="Q2323" i="1"/>
  <c r="Q2331" i="1"/>
  <c r="Q2339" i="1"/>
  <c r="Q2347" i="1"/>
  <c r="Q2355" i="1"/>
  <c r="Q2363" i="1"/>
  <c r="Q2371" i="1"/>
  <c r="Q2379" i="1"/>
  <c r="Q2387" i="1"/>
  <c r="Q2395" i="1"/>
  <c r="Q2403" i="1"/>
  <c r="Q2411" i="1"/>
  <c r="Q2419" i="1"/>
  <c r="Q2427" i="1"/>
  <c r="Q2435" i="1"/>
  <c r="Q2443" i="1"/>
  <c r="Q2451" i="1"/>
  <c r="Q2459" i="1"/>
  <c r="Q2467" i="1"/>
  <c r="Q2475" i="1"/>
  <c r="Q2483" i="1"/>
  <c r="Q2491" i="1"/>
  <c r="Q2499" i="1"/>
  <c r="Q2507" i="1"/>
  <c r="Q2515" i="1"/>
  <c r="Q2523" i="1"/>
  <c r="Q2531" i="1"/>
  <c r="Q2539" i="1"/>
  <c r="Q2547" i="1"/>
  <c r="Q2555" i="1"/>
  <c r="Q2563" i="1"/>
  <c r="Q2571" i="1"/>
  <c r="Q2579" i="1"/>
  <c r="Q2587" i="1"/>
  <c r="Q2595" i="1"/>
  <c r="Q2603" i="1"/>
  <c r="Q2611" i="1"/>
  <c r="Q805" i="1"/>
  <c r="Q1041" i="1"/>
  <c r="Q1265" i="1"/>
  <c r="Q1363" i="1"/>
  <c r="Q1450" i="1"/>
  <c r="Q1535" i="1"/>
  <c r="Q1610" i="1"/>
  <c r="Q1674" i="1"/>
  <c r="Q1728" i="1"/>
  <c r="Q1763" i="1"/>
  <c r="Q1795" i="1"/>
  <c r="Q1827" i="1"/>
  <c r="Q1859" i="1"/>
  <c r="Q1891" i="1"/>
  <c r="Q1923" i="1"/>
  <c r="Q1955" i="1"/>
  <c r="Q1983" i="1"/>
  <c r="Q2003" i="1"/>
  <c r="Q2026" i="1"/>
  <c r="Q2047" i="1"/>
  <c r="Q2067" i="1"/>
  <c r="Q2090" i="1"/>
  <c r="Q2111" i="1"/>
  <c r="Q2128" i="1"/>
  <c r="Q2138" i="1"/>
  <c r="Q2147" i="1"/>
  <c r="Q2156" i="1"/>
  <c r="Q2164" i="1"/>
  <c r="Q2172" i="1"/>
  <c r="Q2180" i="1"/>
  <c r="Q2188" i="1"/>
  <c r="Q2196" i="1"/>
  <c r="Q2204" i="1"/>
  <c r="Q2212" i="1"/>
  <c r="Q2220" i="1"/>
  <c r="Q2228" i="1"/>
  <c r="Q2236" i="1"/>
  <c r="Q2244" i="1"/>
  <c r="Q2252" i="1"/>
  <c r="Q2260" i="1"/>
  <c r="Q2268" i="1"/>
  <c r="Q2276" i="1"/>
  <c r="Q2284" i="1"/>
  <c r="Q2292" i="1"/>
  <c r="Q2300" i="1"/>
  <c r="Q2308" i="1"/>
  <c r="Q2316" i="1"/>
  <c r="Q2324" i="1"/>
  <c r="Q2332" i="1"/>
  <c r="Q2340" i="1"/>
  <c r="Q2348" i="1"/>
  <c r="Q2356" i="1"/>
  <c r="Q2364" i="1"/>
  <c r="Q2372" i="1"/>
  <c r="Q2380" i="1"/>
  <c r="Q2388" i="1"/>
  <c r="Q195" i="1"/>
  <c r="Q864" i="1"/>
  <c r="Q1088" i="1"/>
  <c r="Q1292" i="1"/>
  <c r="Q1383" i="1"/>
  <c r="Q1467" i="1"/>
  <c r="Q1554" i="1"/>
  <c r="Q1625" i="1"/>
  <c r="Q1689" i="1"/>
  <c r="Q1737" i="1"/>
  <c r="Q1770" i="1"/>
  <c r="Q1802" i="1"/>
  <c r="Q1834" i="1"/>
  <c r="Q1866" i="1"/>
  <c r="Q1898" i="1"/>
  <c r="Q1930" i="1"/>
  <c r="Q1962" i="1"/>
  <c r="Q1986" i="1"/>
  <c r="Q2007" i="1"/>
  <c r="Q2027" i="1"/>
  <c r="Q2050" i="1"/>
  <c r="Q2071" i="1"/>
  <c r="Q2091" i="1"/>
  <c r="Q2114" i="1"/>
  <c r="Q2129" i="1"/>
  <c r="Q2139" i="1"/>
  <c r="Q2148" i="1"/>
  <c r="Q2157" i="1"/>
  <c r="Q2165" i="1"/>
  <c r="Q2173" i="1"/>
  <c r="Q2181" i="1"/>
  <c r="Q2189" i="1"/>
  <c r="Q2197" i="1"/>
  <c r="Q2205" i="1"/>
  <c r="Q2213" i="1"/>
  <c r="Q2221" i="1"/>
  <c r="Q2229" i="1"/>
  <c r="Q2237" i="1"/>
  <c r="Q2245" i="1"/>
  <c r="Q2253" i="1"/>
  <c r="Q2261" i="1"/>
  <c r="Q2269" i="1"/>
  <c r="Q2277" i="1"/>
  <c r="Q2285" i="1"/>
  <c r="Q2293" i="1"/>
  <c r="Q2301" i="1"/>
  <c r="Q2309" i="1"/>
  <c r="Q2317" i="1"/>
  <c r="Q2325" i="1"/>
  <c r="Q2333" i="1"/>
  <c r="Q2341" i="1"/>
  <c r="Q2349" i="1"/>
  <c r="Q2357" i="1"/>
  <c r="Q2365" i="1"/>
  <c r="Q2373" i="1"/>
  <c r="Q2381" i="1"/>
  <c r="Q2389" i="1"/>
  <c r="Q2397" i="1"/>
  <c r="Q2405" i="1"/>
  <c r="Q2413" i="1"/>
  <c r="Q2421" i="1"/>
  <c r="Q2429" i="1"/>
  <c r="Q2437" i="1"/>
  <c r="Q2445" i="1"/>
  <c r="Q2453" i="1"/>
  <c r="Q2461" i="1"/>
  <c r="Q2469" i="1"/>
  <c r="Q2477" i="1"/>
  <c r="Q2485" i="1"/>
  <c r="Q2493" i="1"/>
  <c r="Q2501" i="1"/>
  <c r="Q2509" i="1"/>
  <c r="Q2517" i="1"/>
  <c r="Q2525" i="1"/>
  <c r="Q2533" i="1"/>
  <c r="Q2541" i="1"/>
  <c r="Q2549" i="1"/>
  <c r="Q2557" i="1"/>
  <c r="Q2565" i="1"/>
  <c r="Q2573" i="1"/>
  <c r="Q2581" i="1"/>
  <c r="Q2589" i="1"/>
  <c r="Q2597" i="1"/>
  <c r="Q2605" i="1"/>
  <c r="Q2613" i="1"/>
  <c r="Q443" i="1"/>
  <c r="Q917" i="1"/>
  <c r="Q1149" i="1"/>
  <c r="Q1316" i="1"/>
  <c r="Q1403" i="1"/>
  <c r="Q1490" i="1"/>
  <c r="Q1575" i="1"/>
  <c r="Q1641" i="1"/>
  <c r="Q1703" i="1"/>
  <c r="Q1746" i="1"/>
  <c r="Q1778" i="1"/>
  <c r="Q1810" i="1"/>
  <c r="Q1842" i="1"/>
  <c r="Q1874" i="1"/>
  <c r="Q1906" i="1"/>
  <c r="Q1938" i="1"/>
  <c r="Q1970" i="1"/>
  <c r="Q1991" i="1"/>
  <c r="Q2011" i="1"/>
  <c r="Q2034" i="1"/>
  <c r="Q2055" i="1"/>
  <c r="Q2075" i="1"/>
  <c r="Q2098" i="1"/>
  <c r="Q2119" i="1"/>
  <c r="Q2131" i="1"/>
  <c r="Q2141" i="1"/>
  <c r="Q2151" i="1"/>
  <c r="Q2159" i="1"/>
  <c r="Q2167" i="1"/>
  <c r="Q2175" i="1"/>
  <c r="Q2183" i="1"/>
  <c r="Q2191" i="1"/>
  <c r="Q2199" i="1"/>
  <c r="Q2207" i="1"/>
  <c r="Q2215" i="1"/>
  <c r="Q2223" i="1"/>
  <c r="Q2231" i="1"/>
  <c r="Q2239" i="1"/>
  <c r="Q2247" i="1"/>
  <c r="Q2255" i="1"/>
  <c r="Q2263" i="1"/>
  <c r="Q2271" i="1"/>
  <c r="Q2279" i="1"/>
  <c r="Q2287" i="1"/>
  <c r="Q2295" i="1"/>
  <c r="Q2303" i="1"/>
  <c r="Q2311" i="1"/>
  <c r="Q2319" i="1"/>
  <c r="Q2327" i="1"/>
  <c r="Q2335" i="1"/>
  <c r="Q2343" i="1"/>
  <c r="Q2351" i="1"/>
  <c r="Q2359" i="1"/>
  <c r="Q2367" i="1"/>
  <c r="Q2375" i="1"/>
  <c r="Q2383" i="1"/>
  <c r="Q2391" i="1"/>
  <c r="Q2399" i="1"/>
  <c r="Q2407" i="1"/>
  <c r="Q2415" i="1"/>
  <c r="Q2423" i="1"/>
  <c r="Q2431" i="1"/>
  <c r="Q2439" i="1"/>
  <c r="Q2447" i="1"/>
  <c r="Q2455" i="1"/>
  <c r="Q2463" i="1"/>
  <c r="Q2471" i="1"/>
  <c r="Q2479" i="1"/>
  <c r="Q2487" i="1"/>
  <c r="Q977" i="1"/>
  <c r="Q1407" i="1"/>
  <c r="Q1626" i="1"/>
  <c r="Q1754" i="1"/>
  <c r="Q1843" i="1"/>
  <c r="Q1931" i="1"/>
  <c r="Q1995" i="1"/>
  <c r="Q2058" i="1"/>
  <c r="Q2115" i="1"/>
  <c r="Q2144" i="1"/>
  <c r="Q2168" i="1"/>
  <c r="Q2190" i="1"/>
  <c r="Q2209" i="1"/>
  <c r="Q2232" i="1"/>
  <c r="Q2254" i="1"/>
  <c r="Q2273" i="1"/>
  <c r="Q2296" i="1"/>
  <c r="Q2318" i="1"/>
  <c r="Q2337" i="1"/>
  <c r="Q2360" i="1"/>
  <c r="Q2382" i="1"/>
  <c r="Q2400" i="1"/>
  <c r="Q2416" i="1"/>
  <c r="Q2432" i="1"/>
  <c r="Q2448" i="1"/>
  <c r="Q2464" i="1"/>
  <c r="Q2480" i="1"/>
  <c r="Q2495" i="1"/>
  <c r="Q2508" i="1"/>
  <c r="Q2520" i="1"/>
  <c r="Q2534" i="1"/>
  <c r="Q2545" i="1"/>
  <c r="Q2559" i="1"/>
  <c r="Q2572" i="1"/>
  <c r="Q2584" i="1"/>
  <c r="Q2598" i="1"/>
  <c r="Q2609" i="1"/>
  <c r="Q2621" i="1"/>
  <c r="Q2629" i="1"/>
  <c r="Q2637" i="1"/>
  <c r="Q2645" i="1"/>
  <c r="Q2653" i="1"/>
  <c r="Q2661" i="1"/>
  <c r="Q2669" i="1"/>
  <c r="Q2677" i="1"/>
  <c r="Q2685" i="1"/>
  <c r="Q2693" i="1"/>
  <c r="Q2701" i="1"/>
  <c r="Q2709" i="1"/>
  <c r="Q2717" i="1"/>
  <c r="Q2725" i="1"/>
  <c r="Q2733" i="1"/>
  <c r="Q2741" i="1"/>
  <c r="Q2749" i="1"/>
  <c r="Q2757" i="1"/>
  <c r="Q2765" i="1"/>
  <c r="Q2773" i="1"/>
  <c r="Q2781" i="1"/>
  <c r="Q2789" i="1"/>
  <c r="Q2797" i="1"/>
  <c r="Q2805" i="1"/>
  <c r="Q2813" i="1"/>
  <c r="Q2821" i="1"/>
  <c r="Q2829" i="1"/>
  <c r="Q2837" i="1"/>
  <c r="Q2845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1" i="1"/>
  <c r="Q1097" i="1"/>
  <c r="Q1426" i="1"/>
  <c r="Q1642" i="1"/>
  <c r="Q1771" i="1"/>
  <c r="Q1850" i="1"/>
  <c r="Q1939" i="1"/>
  <c r="Q2010" i="1"/>
  <c r="Q2059" i="1"/>
  <c r="Q2122" i="1"/>
  <c r="Q2149" i="1"/>
  <c r="Q2169" i="1"/>
  <c r="Q2192" i="1"/>
  <c r="Q2214" i="1"/>
  <c r="Q2233" i="1"/>
  <c r="Q2256" i="1"/>
  <c r="Q2278" i="1"/>
  <c r="Q2297" i="1"/>
  <c r="Q2320" i="1"/>
  <c r="Q2342" i="1"/>
  <c r="Q2361" i="1"/>
  <c r="Q2384" i="1"/>
  <c r="Q2401" i="1"/>
  <c r="Q2417" i="1"/>
  <c r="Q2433" i="1"/>
  <c r="Q2449" i="1"/>
  <c r="Q2465" i="1"/>
  <c r="Q2481" i="1"/>
  <c r="Q2496" i="1"/>
  <c r="Q2510" i="1"/>
  <c r="Q2521" i="1"/>
  <c r="Q2535" i="1"/>
  <c r="Q2548" i="1"/>
  <c r="Q2560" i="1"/>
  <c r="Q2574" i="1"/>
  <c r="Q2585" i="1"/>
  <c r="Q2599" i="1"/>
  <c r="Q2612" i="1"/>
  <c r="Q2622" i="1"/>
  <c r="Q2630" i="1"/>
  <c r="Q2638" i="1"/>
  <c r="Q2646" i="1"/>
  <c r="Q2654" i="1"/>
  <c r="Q2662" i="1"/>
  <c r="Q2670" i="1"/>
  <c r="Q2678" i="1"/>
  <c r="Q2686" i="1"/>
  <c r="Q2694" i="1"/>
  <c r="Q2702" i="1"/>
  <c r="Q2710" i="1"/>
  <c r="Q2718" i="1"/>
  <c r="Q2726" i="1"/>
  <c r="Q2734" i="1"/>
  <c r="Q2742" i="1"/>
  <c r="Q2750" i="1"/>
  <c r="Q2758" i="1"/>
  <c r="Q2766" i="1"/>
  <c r="Q2774" i="1"/>
  <c r="Q2782" i="1"/>
  <c r="Q2790" i="1"/>
  <c r="Q2798" i="1"/>
  <c r="Q2806" i="1"/>
  <c r="Q2814" i="1"/>
  <c r="Q2822" i="1"/>
  <c r="Q2830" i="1"/>
  <c r="Q2838" i="1"/>
  <c r="Q2846" i="1"/>
  <c r="Q2854" i="1"/>
  <c r="Q2862" i="1"/>
  <c r="Q2870" i="1"/>
  <c r="Q2878" i="1"/>
  <c r="Q2886" i="1"/>
  <c r="Q2894" i="1"/>
  <c r="Q2902" i="1"/>
  <c r="Q2910" i="1"/>
  <c r="Q2918" i="1"/>
  <c r="Q2926" i="1"/>
  <c r="Q2934" i="1"/>
  <c r="Q2942" i="1"/>
  <c r="Q2950" i="1"/>
  <c r="Q2958" i="1"/>
  <c r="Q2966" i="1"/>
  <c r="Q2974" i="1"/>
  <c r="Q2982" i="1"/>
  <c r="Q2990" i="1"/>
  <c r="Q2998" i="1"/>
  <c r="Q208" i="1"/>
  <c r="Q1205" i="1"/>
  <c r="Q1491" i="1"/>
  <c r="Q1690" i="1"/>
  <c r="Q1786" i="1"/>
  <c r="Q1875" i="1"/>
  <c r="Q1963" i="1"/>
  <c r="Q2018" i="1"/>
  <c r="Q2079" i="1"/>
  <c r="Q2130" i="1"/>
  <c r="Q2153" i="1"/>
  <c r="Q2176" i="1"/>
  <c r="Q2198" i="1"/>
  <c r="Q2217" i="1"/>
  <c r="Q2240" i="1"/>
  <c r="Q2262" i="1"/>
  <c r="Q2281" i="1"/>
  <c r="Q2304" i="1"/>
  <c r="Q2326" i="1"/>
  <c r="Q2345" i="1"/>
  <c r="Q2368" i="1"/>
  <c r="Q2390" i="1"/>
  <c r="Q2406" i="1"/>
  <c r="Q2422" i="1"/>
  <c r="Q2438" i="1"/>
  <c r="Q2454" i="1"/>
  <c r="Q2470" i="1"/>
  <c r="Q2486" i="1"/>
  <c r="Q2500" i="1"/>
  <c r="Q2512" i="1"/>
  <c r="Q2526" i="1"/>
  <c r="Q2537" i="1"/>
  <c r="Q2551" i="1"/>
  <c r="Q2564" i="1"/>
  <c r="Q2576" i="1"/>
  <c r="Q2590" i="1"/>
  <c r="Q2601" i="1"/>
  <c r="Q2615" i="1"/>
  <c r="Q2624" i="1"/>
  <c r="Q2632" i="1"/>
  <c r="Q2640" i="1"/>
  <c r="Q2648" i="1"/>
  <c r="Q2656" i="1"/>
  <c r="Q2664" i="1"/>
  <c r="Q2672" i="1"/>
  <c r="Q2680" i="1"/>
  <c r="Q2688" i="1"/>
  <c r="Q2696" i="1"/>
  <c r="Q2704" i="1"/>
  <c r="Q2712" i="1"/>
  <c r="Q2720" i="1"/>
  <c r="Q2728" i="1"/>
  <c r="Q2736" i="1"/>
  <c r="Q2744" i="1"/>
  <c r="Q2752" i="1"/>
  <c r="Q2760" i="1"/>
  <c r="Q2768" i="1"/>
  <c r="Q2776" i="1"/>
  <c r="Q2784" i="1"/>
  <c r="Q2792" i="1"/>
  <c r="Q2800" i="1"/>
  <c r="Q2808" i="1"/>
  <c r="Q2816" i="1"/>
  <c r="Q2824" i="1"/>
  <c r="Q2832" i="1"/>
  <c r="Q2840" i="1"/>
  <c r="Q2848" i="1"/>
  <c r="Q2856" i="1"/>
  <c r="Q2864" i="1"/>
  <c r="Q2872" i="1"/>
  <c r="Q2880" i="1"/>
  <c r="Q2888" i="1"/>
  <c r="Q2896" i="1"/>
  <c r="Q2904" i="1"/>
  <c r="Q2912" i="1"/>
  <c r="Q2920" i="1"/>
  <c r="Q2928" i="1"/>
  <c r="Q475" i="1"/>
  <c r="Q1293" i="1"/>
  <c r="Q1511" i="1"/>
  <c r="Q1705" i="1"/>
  <c r="Q1803" i="1"/>
  <c r="Q1882" i="1"/>
  <c r="Q1971" i="1"/>
  <c r="Q2031" i="1"/>
  <c r="Q2082" i="1"/>
  <c r="Q2133" i="1"/>
  <c r="Q2158" i="1"/>
  <c r="Q2177" i="1"/>
  <c r="Q2200" i="1"/>
  <c r="Q2222" i="1"/>
  <c r="Q2241" i="1"/>
  <c r="Q2264" i="1"/>
  <c r="Q2286" i="1"/>
  <c r="Q2305" i="1"/>
  <c r="Q2328" i="1"/>
  <c r="Q2350" i="1"/>
  <c r="Q2369" i="1"/>
  <c r="Q2392" i="1"/>
  <c r="Q2408" i="1"/>
  <c r="Q2424" i="1"/>
  <c r="Q2440" i="1"/>
  <c r="Q2456" i="1"/>
  <c r="Q2472" i="1"/>
  <c r="Q2488" i="1"/>
  <c r="Q2502" i="1"/>
  <c r="Q2513" i="1"/>
  <c r="Q2527" i="1"/>
  <c r="Q2540" i="1"/>
  <c r="Q2552" i="1"/>
  <c r="Q2566" i="1"/>
  <c r="Q2577" i="1"/>
  <c r="Q2591" i="1"/>
  <c r="Q2604" i="1"/>
  <c r="Q2616" i="1"/>
  <c r="Q2625" i="1"/>
  <c r="Q2633" i="1"/>
  <c r="Q2641" i="1"/>
  <c r="Q2649" i="1"/>
  <c r="Q2657" i="1"/>
  <c r="Q2665" i="1"/>
  <c r="Q2673" i="1"/>
  <c r="Q2681" i="1"/>
  <c r="Q2689" i="1"/>
  <c r="Q2697" i="1"/>
  <c r="Q2705" i="1"/>
  <c r="Q2713" i="1"/>
  <c r="Q2721" i="1"/>
  <c r="Q2729" i="1"/>
  <c r="Q2737" i="1"/>
  <c r="Q2745" i="1"/>
  <c r="Q2753" i="1"/>
  <c r="Q2761" i="1"/>
  <c r="Q2769" i="1"/>
  <c r="Q2777" i="1"/>
  <c r="Q2785" i="1"/>
  <c r="Q2793" i="1"/>
  <c r="Q2801" i="1"/>
  <c r="Q2809" i="1"/>
  <c r="Q2817" i="1"/>
  <c r="Q2825" i="1"/>
  <c r="Q2833" i="1"/>
  <c r="Q2841" i="1"/>
  <c r="Q2849" i="1"/>
  <c r="Q2857" i="1"/>
  <c r="Q2865" i="1"/>
  <c r="Q2873" i="1"/>
  <c r="Q2881" i="1"/>
  <c r="Q2889" i="1"/>
  <c r="Q2897" i="1"/>
  <c r="Q2905" i="1"/>
  <c r="Q2913" i="1"/>
  <c r="Q2921" i="1"/>
  <c r="Q2929" i="1"/>
  <c r="Q2937" i="1"/>
  <c r="Q2945" i="1"/>
  <c r="Q2953" i="1"/>
  <c r="Q2961" i="1"/>
  <c r="Q2969" i="1"/>
  <c r="Q2977" i="1"/>
  <c r="Q2985" i="1"/>
  <c r="Q3238" i="1"/>
  <c r="Q3230" i="1"/>
  <c r="Q3222" i="1"/>
  <c r="Q3214" i="1"/>
  <c r="Q3206" i="1"/>
  <c r="Q3198" i="1"/>
  <c r="Q3190" i="1"/>
  <c r="Q3182" i="1"/>
  <c r="Q3174" i="1"/>
  <c r="Q3166" i="1"/>
  <c r="Q3158" i="1"/>
  <c r="Q3150" i="1"/>
  <c r="Q3142" i="1"/>
  <c r="Q3134" i="1"/>
  <c r="Q3126" i="1"/>
  <c r="Q3118" i="1"/>
  <c r="Q3110" i="1"/>
  <c r="Q3102" i="1"/>
  <c r="Q3094" i="1"/>
  <c r="Q3086" i="1"/>
  <c r="Q3078" i="1"/>
  <c r="Q3070" i="1"/>
  <c r="Q3062" i="1"/>
  <c r="Q3054" i="1"/>
  <c r="Q3046" i="1"/>
  <c r="Q3038" i="1"/>
  <c r="Q3030" i="1"/>
  <c r="Q3022" i="1"/>
  <c r="Q3014" i="1"/>
  <c r="Q3006" i="1"/>
  <c r="Q2997" i="1"/>
  <c r="Q2988" i="1"/>
  <c r="Q2976" i="1"/>
  <c r="Q2963" i="1"/>
  <c r="Q2951" i="1"/>
  <c r="Q2938" i="1"/>
  <c r="Q2923" i="1"/>
  <c r="Q2907" i="1"/>
  <c r="Q2891" i="1"/>
  <c r="Q2875" i="1"/>
  <c r="Q2859" i="1"/>
  <c r="Q2843" i="1"/>
  <c r="Q2827" i="1"/>
  <c r="Q2811" i="1"/>
  <c r="Q2795" i="1"/>
  <c r="Q2779" i="1"/>
  <c r="Q2763" i="1"/>
  <c r="Q2747" i="1"/>
  <c r="Q2731" i="1"/>
  <c r="Q2715" i="1"/>
  <c r="Q2699" i="1"/>
  <c r="Q2683" i="1"/>
  <c r="Q2667" i="1"/>
  <c r="Q2651" i="1"/>
  <c r="Q2635" i="1"/>
  <c r="Q2619" i="1"/>
  <c r="Q2593" i="1"/>
  <c r="Q2568" i="1"/>
  <c r="Q2543" i="1"/>
  <c r="Q2518" i="1"/>
  <c r="Q2492" i="1"/>
  <c r="Q2460" i="1"/>
  <c r="Q2428" i="1"/>
  <c r="Q2396" i="1"/>
  <c r="Q2353" i="1"/>
  <c r="Q2312" i="1"/>
  <c r="Q2270" i="1"/>
  <c r="Q2225" i="1"/>
  <c r="Q2184" i="1"/>
  <c r="Q2140" i="1"/>
  <c r="Q2039" i="1"/>
  <c r="Q1907" i="1"/>
  <c r="Q1738" i="1"/>
  <c r="Q1339" i="1"/>
</calcChain>
</file>

<file path=xl/sharedStrings.xml><?xml version="1.0" encoding="utf-8"?>
<sst xmlns="http://schemas.openxmlformats.org/spreadsheetml/2006/main" count="10638" uniqueCount="303">
  <si>
    <t>PlanName</t>
  </si>
  <si>
    <t>fy</t>
  </si>
  <si>
    <t>InvestmentReturn_1yr</t>
  </si>
  <si>
    <t>InvestmentReturn_3yr</t>
  </si>
  <si>
    <t>InvestmentReturn_5yr</t>
  </si>
  <si>
    <t>InvestmentReturn_10yr</t>
  </si>
  <si>
    <t>GeoReturn_est</t>
  </si>
  <si>
    <t>EQTotal_Actl</t>
  </si>
  <si>
    <t>FITotal_Actl</t>
  </si>
  <si>
    <t>PETotal_Actl</t>
  </si>
  <si>
    <t>HFTotal_Actl</t>
  </si>
  <si>
    <t>COMDTotal_Actl</t>
  </si>
  <si>
    <t>RETotal_Actl</t>
  </si>
  <si>
    <t>AltMiscTotal_Actl</t>
  </si>
  <si>
    <t>CashTotal_Actl</t>
  </si>
  <si>
    <t>OtherTotal_Actl</t>
  </si>
  <si>
    <t>Alabama ERS</t>
  </si>
  <si>
    <t>Alaska PERS</t>
  </si>
  <si>
    <t>Arizona SRS</t>
  </si>
  <si>
    <t>Arkansas PERS</t>
  </si>
  <si>
    <t>California PERF</t>
  </si>
  <si>
    <t>Colorado State</t>
  </si>
  <si>
    <t>Connecticut SERS</t>
  </si>
  <si>
    <t>Contra Costa County</t>
  </si>
  <si>
    <t>DC Police &amp; Fire</t>
  </si>
  <si>
    <t>Florida RS</t>
  </si>
  <si>
    <t>Hawaii ERS</t>
  </si>
  <si>
    <t>Chicago Teachers</t>
  </si>
  <si>
    <t>Duluth Teachers</t>
  </si>
  <si>
    <t>California Teachers</t>
  </si>
  <si>
    <t>Colorado Municipal</t>
  </si>
  <si>
    <t>Colorado School</t>
  </si>
  <si>
    <t>Arkansas Teachers</t>
  </si>
  <si>
    <t>Alabama Teachers</t>
  </si>
  <si>
    <t>Connecticut Teachers</t>
  </si>
  <si>
    <t>Austin ERS</t>
  </si>
  <si>
    <t>Georgia Teachers</t>
  </si>
  <si>
    <t>Denver Schools</t>
  </si>
  <si>
    <t>Georgia ERS</t>
  </si>
  <si>
    <t>Alaska Teachers</t>
  </si>
  <si>
    <t>Denver Employees</t>
  </si>
  <si>
    <t>Arizona Public Safety</t>
  </si>
  <si>
    <t>Delaware State Employees</t>
  </si>
  <si>
    <t>Fairfax County Schools</t>
  </si>
  <si>
    <t>DC Teachers</t>
  </si>
  <si>
    <t>Idaho PERS</t>
  </si>
  <si>
    <t>Illinois SERS</t>
  </si>
  <si>
    <t>Illinois Universities</t>
  </si>
  <si>
    <t>Indiana PERF</t>
  </si>
  <si>
    <t>Indiana Teachers</t>
  </si>
  <si>
    <t>Iowa PERS</t>
  </si>
  <si>
    <t>Kansas PERS</t>
  </si>
  <si>
    <t>Kentucky County</t>
  </si>
  <si>
    <t>Kentucky ERS</t>
  </si>
  <si>
    <t>Kentucky Teachers</t>
  </si>
  <si>
    <t>LA County ERS</t>
  </si>
  <si>
    <t>Louisiana SERS</t>
  </si>
  <si>
    <t>Louisiana Teachers</t>
  </si>
  <si>
    <t>Maine State and Teacher</t>
  </si>
  <si>
    <t>Maryland Teachers</t>
  </si>
  <si>
    <t>Massachusetts SRS</t>
  </si>
  <si>
    <t>Michigan Municipal</t>
  </si>
  <si>
    <t>Michigan Public Schools</t>
  </si>
  <si>
    <t>Michigan SERS</t>
  </si>
  <si>
    <t>Minnesota GERF</t>
  </si>
  <si>
    <t>Massachusetts Teachers</t>
  </si>
  <si>
    <t>Minneapolis ERF</t>
  </si>
  <si>
    <t>Houston Firefighters</t>
  </si>
  <si>
    <t>Illinois Teachers</t>
  </si>
  <si>
    <t>Illinois Municipal</t>
  </si>
  <si>
    <t>Maryland PERS</t>
  </si>
  <si>
    <t>Maine Local</t>
  </si>
  <si>
    <t>Minnesota State Employees</t>
  </si>
  <si>
    <t>Minnesota Teachers</t>
  </si>
  <si>
    <t>Mississippi PERS</t>
  </si>
  <si>
    <t>Missouri DOT and Highway</t>
  </si>
  <si>
    <t>Nevada Police Officer and Firefighter</t>
  </si>
  <si>
    <t>New Hampshire RS</t>
  </si>
  <si>
    <t>New Jersey PERS</t>
  </si>
  <si>
    <t>New Jersey Police &amp; Fire</t>
  </si>
  <si>
    <t>New Mexico PERA</t>
  </si>
  <si>
    <t>New York City ERS</t>
  </si>
  <si>
    <t>New York City Teachers</t>
  </si>
  <si>
    <t>North Carolina Local Government</t>
  </si>
  <si>
    <t>North Carolina Teachers and State Employees</t>
  </si>
  <si>
    <t>North Dakota PERS</t>
  </si>
  <si>
    <t>North Dakota Teachers</t>
  </si>
  <si>
    <t>New York State Teachers</t>
  </si>
  <si>
    <t>NY State &amp; Local ERS</t>
  </si>
  <si>
    <t>Montana Teachers</t>
  </si>
  <si>
    <t>New Mexico Educational</t>
  </si>
  <si>
    <t>Montana PERS</t>
  </si>
  <si>
    <t>Nebraska Schools</t>
  </si>
  <si>
    <t>Missouri Teachers</t>
  </si>
  <si>
    <t>Nevada Regular Employees</t>
  </si>
  <si>
    <t>New Jersey Teachers</t>
  </si>
  <si>
    <t>Missouri State Employees</t>
  </si>
  <si>
    <t>Missouri PEERS</t>
  </si>
  <si>
    <t>NY State &amp; Local Police &amp; Fire</t>
  </si>
  <si>
    <t>Missouri Local</t>
  </si>
  <si>
    <t>Ohio PERS</t>
  </si>
  <si>
    <t>Ohio Police &amp; Fire</t>
  </si>
  <si>
    <t>Ohio Teachers</t>
  </si>
  <si>
    <t>Oklahoma PERS</t>
  </si>
  <si>
    <t>Oregon PERS</t>
  </si>
  <si>
    <t>Pennsylvania School Employees</t>
  </si>
  <si>
    <t>Pennsylvania State ERS</t>
  </si>
  <si>
    <t>Rhode Island ERS</t>
  </si>
  <si>
    <t>San Diego County</t>
  </si>
  <si>
    <t>San Francisco City &amp; County</t>
  </si>
  <si>
    <t>South Carolina RS</t>
  </si>
  <si>
    <t>South Dakota RS</t>
  </si>
  <si>
    <t>Texas ERS</t>
  </si>
  <si>
    <t>Texas Teachers</t>
  </si>
  <si>
    <t>TN State and Teachers</t>
  </si>
  <si>
    <t>University of California</t>
  </si>
  <si>
    <t>St. Paul Teachers</t>
  </si>
  <si>
    <t>Ohio School Employees</t>
  </si>
  <si>
    <t>Oklahoma Teachers</t>
  </si>
  <si>
    <t>St. Louis School Employees</t>
  </si>
  <si>
    <t>Texas Municipal</t>
  </si>
  <si>
    <t>Rhode Island Municipal</t>
  </si>
  <si>
    <t>Phoenix ERS</t>
  </si>
  <si>
    <t>South Carolina Police</t>
  </si>
  <si>
    <t>Utah Noncontributory</t>
  </si>
  <si>
    <t>Texas County &amp; District</t>
  </si>
  <si>
    <t>TN Political Subdivisions</t>
  </si>
  <si>
    <t>Texas LECOS</t>
  </si>
  <si>
    <t>Vermont State Employees</t>
  </si>
  <si>
    <t>Vermont Teachers</t>
  </si>
  <si>
    <t>Virginia RS</t>
  </si>
  <si>
    <t>Washington PERS 2/3</t>
  </si>
  <si>
    <t>Washington School Employees Plan 2/3</t>
  </si>
  <si>
    <t>Wisconsin RS</t>
  </si>
  <si>
    <t>Connecticut Municipal</t>
  </si>
  <si>
    <t>Louisiana Municipal Police</t>
  </si>
  <si>
    <t>Louisiana Parochial Employees</t>
  </si>
  <si>
    <t>Minnesota Police and Fire</t>
  </si>
  <si>
    <t>Utah Public Safety</t>
  </si>
  <si>
    <t>Alameda County ERS</t>
  </si>
  <si>
    <t>Kern County ERS</t>
  </si>
  <si>
    <t>Orange County ERS</t>
  </si>
  <si>
    <t>Sacramento County ERS</t>
  </si>
  <si>
    <t>San Diego City ERS</t>
  </si>
  <si>
    <t>Los Angeles Fire and Police</t>
  </si>
  <si>
    <t>Los Angeles ERS</t>
  </si>
  <si>
    <t>Los Angeles Water and Power</t>
  </si>
  <si>
    <t>West Virginia Teachers</t>
  </si>
  <si>
    <t>Louisiana Schools</t>
  </si>
  <si>
    <t>Wyoming Public Employees</t>
  </si>
  <si>
    <t>West Virginia PERS</t>
  </si>
  <si>
    <t>Arizona State Corrections Officers</t>
  </si>
  <si>
    <t>Pennsylvania Municipal</t>
  </si>
  <si>
    <t>Washington LEOFF Plan 2</t>
  </si>
  <si>
    <t>Washington Teachers Plan 2/3</t>
  </si>
  <si>
    <t>Oklahoma Police</t>
  </si>
  <si>
    <t>Iowa Municipal Fire and Police</t>
  </si>
  <si>
    <t>Cook County ERS</t>
  </si>
  <si>
    <t>Boston RS</t>
  </si>
  <si>
    <t>Milwaukee City ERS</t>
  </si>
  <si>
    <t>Philadelphia Municipal</t>
  </si>
  <si>
    <t>Nashville-Davidson ERS</t>
  </si>
  <si>
    <t>Omaha School</t>
  </si>
  <si>
    <t>Miami Fire and Police</t>
  </si>
  <si>
    <t>Omaha Police and Fire</t>
  </si>
  <si>
    <t>Jacksonville ERS</t>
  </si>
  <si>
    <t>Birmingham RRS</t>
  </si>
  <si>
    <t>Dallas Police and Fire</t>
  </si>
  <si>
    <t>Detroit General RS</t>
  </si>
  <si>
    <t>Chicago Municipal</t>
  </si>
  <si>
    <t>Chicago Police</t>
  </si>
  <si>
    <t>Providence ERS</t>
  </si>
  <si>
    <t>Atlanta Police</t>
  </si>
  <si>
    <t>Atlanta ERS</t>
  </si>
  <si>
    <t>Seattle ERS</t>
  </si>
  <si>
    <t>Cincinnati ERS</t>
  </si>
  <si>
    <t>Pittsburgh Police</t>
  </si>
  <si>
    <t>Milwaukee County ERS</t>
  </si>
  <si>
    <t>New York City Police</t>
  </si>
  <si>
    <t>New York City Fire</t>
  </si>
  <si>
    <t>Detroit Police and Fire</t>
  </si>
  <si>
    <t>Hartford MERF</t>
  </si>
  <si>
    <t>New Orleans ERS</t>
  </si>
  <si>
    <t>New Castle County Pension</t>
  </si>
  <si>
    <t>Charlotte Firefighters' RS</t>
  </si>
  <si>
    <t>Wichita ERS</t>
  </si>
  <si>
    <t>Baton Rouge City Parish RS</t>
  </si>
  <si>
    <t>Tucson Supplemental RS</t>
  </si>
  <si>
    <t>Fairfax County ERS</t>
  </si>
  <si>
    <t>Oklahoma City ERS</t>
  </si>
  <si>
    <t>Baltimore Fire and Police</t>
  </si>
  <si>
    <t>Kansas City Missouri ERS</t>
  </si>
  <si>
    <t>Montgomery County Maryland ERS</t>
  </si>
  <si>
    <t>Anchorage Police and Fire</t>
  </si>
  <si>
    <t>Lexington-Fayette County Police and Fire</t>
  </si>
  <si>
    <t>Charleston, WV Firemen's Pension</t>
  </si>
  <si>
    <t>Des Moines Water Works</t>
  </si>
  <si>
    <t>Delaware County and Municipal Employees</t>
  </si>
  <si>
    <t>Pittsburgh Municipal</t>
  </si>
  <si>
    <t>Little Rock Firemen’s Fund</t>
  </si>
  <si>
    <t>Dallas ERS</t>
  </si>
  <si>
    <t>Houston Municipal</t>
  </si>
  <si>
    <t>Greenville Fire Pension Plan</t>
  </si>
  <si>
    <t>Omaha ERS</t>
  </si>
  <si>
    <t>Burlington ERS</t>
  </si>
  <si>
    <t>Sioux Falls ERS</t>
  </si>
  <si>
    <t>St. Louis Employees</t>
  </si>
  <si>
    <t>Marion County Law Enforcement-Sheriff</t>
  </si>
  <si>
    <t>Jersey City Municipal Employees</t>
  </si>
  <si>
    <t>Bismarck Employees' Pension Plan</t>
  </si>
  <si>
    <t>Oklahoma Municipal Employees</t>
  </si>
  <si>
    <t>Knox County Teachers' DB Plan</t>
  </si>
  <si>
    <t>Louisiana Municipal Employees</t>
  </si>
  <si>
    <t>Manchester ERS</t>
  </si>
  <si>
    <t>Vermont Municipal Employees</t>
  </si>
  <si>
    <t>Row Labels</t>
  </si>
  <si>
    <t>Column Labels</t>
  </si>
  <si>
    <t>Sum of Alternative_Percentage</t>
  </si>
  <si>
    <t>Average of InvestmentReturn_10yr</t>
  </si>
  <si>
    <t>10-year average alts 2019</t>
  </si>
  <si>
    <t>10-yr return, FY2019</t>
  </si>
  <si>
    <t>Plan Name</t>
  </si>
  <si>
    <t>All-time allocation to Alternatives</t>
  </si>
  <si>
    <t>Funded ratio</t>
  </si>
  <si>
    <t>Sum of Funded ratio</t>
  </si>
  <si>
    <t>KEY</t>
  </si>
  <si>
    <t>Alternative %</t>
  </si>
  <si>
    <t>Jittered X</t>
  </si>
  <si>
    <t>=IF(C3="","",A3+.5*RAND()-0.25)</t>
  </si>
  <si>
    <t>Year</t>
  </si>
  <si>
    <t>median</t>
  </si>
  <si>
    <t>25th percentile</t>
  </si>
  <si>
    <t>75th percentile</t>
  </si>
  <si>
    <t>File:</t>
  </si>
  <si>
    <t>Allocation to Alternative Assets and Investment Returns.xlsx</t>
  </si>
  <si>
    <t>Description of File:</t>
  </si>
  <si>
    <t>Sheets:</t>
  </si>
  <si>
    <t>Description:</t>
  </si>
  <si>
    <t>Links:</t>
  </si>
  <si>
    <t>pivot</t>
  </si>
  <si>
    <t>prep</t>
  </si>
  <si>
    <t xml:space="preserve">Allocations to Alternatives </t>
  </si>
  <si>
    <t>Jittered Data</t>
  </si>
  <si>
    <t>Return since 2001</t>
  </si>
  <si>
    <t>Since 2001 data prep</t>
  </si>
  <si>
    <t>Funded ratio data prep</t>
  </si>
  <si>
    <t>10-year analysis</t>
  </si>
  <si>
    <t>10-year data prep</t>
  </si>
  <si>
    <t>ranking table</t>
  </si>
  <si>
    <t>filtered data</t>
  </si>
  <si>
    <t>original data</t>
  </si>
  <si>
    <t>(There are no external links.)</t>
  </si>
  <si>
    <t>Source</t>
  </si>
  <si>
    <t>Public Plans Database</t>
  </si>
  <si>
    <t>date</t>
  </si>
  <si>
    <t>https://publicplansdata.org/public-plans-database/browse-data/</t>
  </si>
  <si>
    <t>WA</t>
  </si>
  <si>
    <t>TN</t>
  </si>
  <si>
    <t>MO</t>
  </si>
  <si>
    <t>Kansas City (MO) Schools</t>
  </si>
  <si>
    <t>WV</t>
  </si>
  <si>
    <t>NE</t>
  </si>
  <si>
    <t>VT</t>
  </si>
  <si>
    <t>CA</t>
  </si>
  <si>
    <t>TX</t>
  </si>
  <si>
    <t>DC</t>
  </si>
  <si>
    <t>VA</t>
  </si>
  <si>
    <t>NJ</t>
  </si>
  <si>
    <t>AK</t>
  </si>
  <si>
    <t>CO</t>
  </si>
  <si>
    <t>OK</t>
  </si>
  <si>
    <t>GA</t>
  </si>
  <si>
    <t>IL</t>
  </si>
  <si>
    <t>CT</t>
  </si>
  <si>
    <t>AL</t>
  </si>
  <si>
    <t>NM</t>
  </si>
  <si>
    <t>MT</t>
  </si>
  <si>
    <t>AR</t>
  </si>
  <si>
    <t>NY</t>
  </si>
  <si>
    <t>MA</t>
  </si>
  <si>
    <t>ND</t>
  </si>
  <si>
    <t>MN</t>
  </si>
  <si>
    <t>PA</t>
  </si>
  <si>
    <t>OH</t>
  </si>
  <si>
    <t>MI</t>
  </si>
  <si>
    <t>MD</t>
  </si>
  <si>
    <t>ME</t>
  </si>
  <si>
    <t>LA</t>
  </si>
  <si>
    <t>KY</t>
  </si>
  <si>
    <t>IN</t>
  </si>
  <si>
    <t>UAAL_GASB</t>
  </si>
  <si>
    <t>RequiredContribution</t>
  </si>
  <si>
    <t>PercentReqContPaid</t>
  </si>
  <si>
    <t>ActFundedRatio_GASB</t>
  </si>
  <si>
    <t>payroll</t>
  </si>
  <si>
    <t>ActLiabilities_GASB</t>
  </si>
  <si>
    <t>ActAssets_GASB</t>
  </si>
  <si>
    <t>PlanType</t>
  </si>
  <si>
    <t>StateAbbrev</t>
  </si>
  <si>
    <t>ppd_id</t>
  </si>
  <si>
    <t>ActRptDate</t>
  </si>
  <si>
    <t>fye</t>
  </si>
  <si>
    <t>Percentage Funded GASB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</si>
</sst>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16" fillId="0" borderId="0" xfId="0" applyFont="1"/>
    <xf numFmtId="9" fontId="0" fillId="0" borderId="0" xfId="1" applyFont="1"/>
    <xf numFmtId="164" fontId="0" fillId="0" borderId="0" xfId="1" applyNumberFormat="1" applyFont="1"/>
    <xf numFmtId="10" fontId="0" fillId="0" borderId="0" xfId="1" applyNumberFormat="1" applyFont="1"/>
    <xf numFmtId="0" fontId="0" fillId="0" borderId="0" xfId="0" quotePrefix="1"/>
    <xf numFmtId="0" fontId="18" fillId="0" borderId="0" xfId="0" applyFont="1"/>
    <xf numFmtId="14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4.xml"/><Relationship Id="rId10" Type="http://schemas.openxmlformats.org/officeDocument/2006/relationships/styles" Target="styles.xml"/><Relationship Id="rId4" Type="http://schemas.openxmlformats.org/officeDocument/2006/relationships/worksheet" Target="worksheets/sheet3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Funded Ratios of U.S. Teachers'</a:t>
            </a:r>
            <a:r>
              <a:rPr lang="en-US" sz="2400" baseline="0"/>
              <a:t> Pension Plans</a:t>
            </a:r>
            <a:endParaRPr lang="en-US" sz="2400"/>
          </a:p>
        </c:rich>
      </c:tx>
      <c:layout>
        <c:manualLayout>
          <c:xMode val="edge"/>
          <c:yMode val="edge"/>
          <c:x val="0.20651753758052974"/>
          <c:y val="1.821862348178137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245673617858235E-2"/>
          <c:y val="2.4257380355723977E-2"/>
          <c:w val="0.82474045766273341"/>
          <c:h val="0.93086996770776032"/>
        </c:manualLayout>
      </c:layout>
      <c:scatterChart>
        <c:scatterStyle val="lineMarker"/>
        <c:varyColors val="0"/>
        <c:ser>
          <c:idx val="1"/>
          <c:order val="0"/>
          <c:tx>
            <c:v>Median</c:v>
          </c:tx>
          <c:spPr>
            <a:ln w="539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9"/>
              <c:layout>
                <c:manualLayout>
                  <c:x val="0.10117302052785923"/>
                  <c:y val="-3.03643724696356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5A2E4DA-2214-416B-8D8D-350F11A348FB}" type="SERIESNAME">
                      <a:rPr lang="en-US" sz="1600" b="1"/>
                      <a:pPr>
                        <a:defRPr sz="1200" b="1"/>
                      </a:pPr>
                      <a:t>[SERIES NAME]</a:t>
                    </a:fld>
                    <a:endParaRPr lang="en-US"/>
                  </a:p>
                </c:rich>
              </c:tx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2EC-49AD-86B8-43338E030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'Jittered Data'!$H$1:$AC$1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xVal>
          <c:yVal>
            <c:numRef>
              <c:f>'Jittered Data'!$H$2:$AC$2</c:f>
              <c:numCache>
                <c:formatCode>0.0%</c:formatCode>
                <c:ptCount val="22"/>
                <c:pt idx="0">
                  <c:v>0.96399999999999997</c:v>
                </c:pt>
                <c:pt idx="1">
                  <c:v>0.91500000000000004</c:v>
                </c:pt>
                <c:pt idx="2">
                  <c:v>0.85099999999999998</c:v>
                </c:pt>
                <c:pt idx="3">
                  <c:v>0.83</c:v>
                </c:pt>
                <c:pt idx="4">
                  <c:v>0.79100000000000004</c:v>
                </c:pt>
                <c:pt idx="5">
                  <c:v>0.79849999999999999</c:v>
                </c:pt>
                <c:pt idx="6">
                  <c:v>0.80625000000000002</c:v>
                </c:pt>
                <c:pt idx="7">
                  <c:v>0.80400000000000005</c:v>
                </c:pt>
                <c:pt idx="8">
                  <c:v>0.73249999999999993</c:v>
                </c:pt>
                <c:pt idx="9">
                  <c:v>0.68924999999999992</c:v>
                </c:pt>
                <c:pt idx="10">
                  <c:v>0.66900000000000004</c:v>
                </c:pt>
                <c:pt idx="11">
                  <c:v>0.63929999999999998</c:v>
                </c:pt>
                <c:pt idx="12">
                  <c:v>0.66139999999999999</c:v>
                </c:pt>
                <c:pt idx="13">
                  <c:v>0.66850000000000009</c:v>
                </c:pt>
                <c:pt idx="14">
                  <c:v>0.68400000000000005</c:v>
                </c:pt>
                <c:pt idx="15">
                  <c:v>0.68786499999999995</c:v>
                </c:pt>
                <c:pt idx="16">
                  <c:v>0.69299999999999995</c:v>
                </c:pt>
                <c:pt idx="17">
                  <c:v>0.69432999999999989</c:v>
                </c:pt>
                <c:pt idx="18">
                  <c:v>0.70259000000000005</c:v>
                </c:pt>
                <c:pt idx="19">
                  <c:v>0.69769999999999999</c:v>
                </c:pt>
                <c:pt idx="20">
                  <c:v>0.72399999999999998</c:v>
                </c:pt>
                <c:pt idx="21">
                  <c:v>0.73699999999999999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7-4059-8B4B-5A7B76D66357}"/>
            </c:ext>
          </c:extLst>
        </c:ser>
        <c:ser>
          <c:idx val="2"/>
          <c:order val="1"/>
          <c:tx>
            <c:v>25th percentile</c:v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9"/>
              <c:layout>
                <c:manualLayout>
                  <c:x val="4.6920821114369501E-2"/>
                  <c:y val="2.914979757085020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683E212-A9D5-45F6-A643-B4126740455B}" type="SERIESNAME">
                      <a:rPr lang="en-US" sz="1600" b="1"/>
                      <a:pPr>
                        <a:defRPr/>
                      </a:pPr>
                      <a:t>[SERIES NAME]</a:t>
                    </a:fld>
                    <a:endParaRPr lang="en-US"/>
                  </a:p>
                </c:rich>
              </c:tx>
              <c:spPr>
                <a:solidFill>
                  <a:schemeClr val="accent1">
                    <a:lumMod val="60000"/>
                    <a:lumOff val="40000"/>
                    <a:alpha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097-4059-8B4B-5A7B76D66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'Jittered Data'!$H$1:$AC$1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xVal>
          <c:yVal>
            <c:numRef>
              <c:f>'Jittered Data'!$H$3:$AC$3</c:f>
              <c:numCache>
                <c:formatCode>0.0%</c:formatCode>
                <c:ptCount val="22"/>
                <c:pt idx="0">
                  <c:v>0.81910000000000005</c:v>
                </c:pt>
                <c:pt idx="1">
                  <c:v>0.76815999999999995</c:v>
                </c:pt>
                <c:pt idx="2">
                  <c:v>0.74524999999999997</c:v>
                </c:pt>
                <c:pt idx="3">
                  <c:v>0.70325499999999996</c:v>
                </c:pt>
                <c:pt idx="4">
                  <c:v>0.69724999999999993</c:v>
                </c:pt>
                <c:pt idx="5">
                  <c:v>0.6890750000000001</c:v>
                </c:pt>
                <c:pt idx="6">
                  <c:v>0.71224999999999994</c:v>
                </c:pt>
                <c:pt idx="7">
                  <c:v>0.70199999999999996</c:v>
                </c:pt>
                <c:pt idx="8">
                  <c:v>0.63772499999999999</c:v>
                </c:pt>
                <c:pt idx="9">
                  <c:v>0.61299999999999999</c:v>
                </c:pt>
                <c:pt idx="10">
                  <c:v>0.59406000000000003</c:v>
                </c:pt>
                <c:pt idx="11">
                  <c:v>0.55642999999999998</c:v>
                </c:pt>
                <c:pt idx="12">
                  <c:v>0.57574999999999998</c:v>
                </c:pt>
                <c:pt idx="13">
                  <c:v>0.58674999999999999</c:v>
                </c:pt>
                <c:pt idx="14">
                  <c:v>0.60021999999999998</c:v>
                </c:pt>
                <c:pt idx="15">
                  <c:v>0.58077750000000006</c:v>
                </c:pt>
                <c:pt idx="16">
                  <c:v>0.58897749999999993</c:v>
                </c:pt>
                <c:pt idx="17">
                  <c:v>0.57850000000000001</c:v>
                </c:pt>
                <c:pt idx="18">
                  <c:v>0.59450000000000003</c:v>
                </c:pt>
                <c:pt idx="19">
                  <c:v>0.60099999999999998</c:v>
                </c:pt>
                <c:pt idx="20">
                  <c:v>0.61129999999999995</c:v>
                </c:pt>
                <c:pt idx="21">
                  <c:v>0.62359999999999993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7-4059-8B4B-5A7B76D66357}"/>
            </c:ext>
          </c:extLst>
        </c:ser>
        <c:ser>
          <c:idx val="3"/>
          <c:order val="2"/>
          <c:tx>
            <c:v>75th percentile</c:v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19"/>
              <c:layout>
                <c:manualLayout>
                  <c:x val="4.9853372434017593E-2"/>
                  <c:y val="-6.8825910931174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BBF57F6-2063-47F2-8B8C-D1BDC9BD057F}" type="SERIESNAME">
                      <a:rPr lang="en-US" sz="1600" b="1"/>
                      <a:pPr>
                        <a:defRPr/>
                      </a:pPr>
                      <a:t>[SERIES NAME]</a:t>
                    </a:fld>
                    <a:endParaRPr lang="en-US"/>
                  </a:p>
                </c:rich>
              </c:tx>
              <c:spPr>
                <a:solidFill>
                  <a:schemeClr val="accent1">
                    <a:lumMod val="60000"/>
                    <a:lumOff val="40000"/>
                    <a:alpha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2EC-49AD-86B8-43338E030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'Jittered Data'!$H$1:$AC$1</c:f>
              <c:numCache>
                <c:formatCode>General</c:formatCod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</c:numCache>
            </c:numRef>
          </c:xVal>
          <c:yVal>
            <c:numRef>
              <c:f>'Jittered Data'!$H$4:$AC$4</c:f>
              <c:numCache>
                <c:formatCode>0.0%</c:formatCode>
                <c:ptCount val="22"/>
                <c:pt idx="0">
                  <c:v>1.024</c:v>
                </c:pt>
                <c:pt idx="1">
                  <c:v>0.97963500000000003</c:v>
                </c:pt>
                <c:pt idx="2">
                  <c:v>0.93195000000000006</c:v>
                </c:pt>
                <c:pt idx="3">
                  <c:v>0.90817999999999999</c:v>
                </c:pt>
                <c:pt idx="4">
                  <c:v>0.87749999999999995</c:v>
                </c:pt>
                <c:pt idx="5">
                  <c:v>0.87349999999999994</c:v>
                </c:pt>
                <c:pt idx="6">
                  <c:v>0.89</c:v>
                </c:pt>
                <c:pt idx="7">
                  <c:v>0.87705</c:v>
                </c:pt>
                <c:pt idx="8">
                  <c:v>0.80700000000000005</c:v>
                </c:pt>
                <c:pt idx="9">
                  <c:v>0.82524999999999993</c:v>
                </c:pt>
                <c:pt idx="10">
                  <c:v>0.81749999999999989</c:v>
                </c:pt>
                <c:pt idx="11">
                  <c:v>0.79075000000000006</c:v>
                </c:pt>
                <c:pt idx="12">
                  <c:v>0.77249999999999996</c:v>
                </c:pt>
                <c:pt idx="13">
                  <c:v>0.80500000000000005</c:v>
                </c:pt>
                <c:pt idx="14">
                  <c:v>0.80574999999999997</c:v>
                </c:pt>
                <c:pt idx="15">
                  <c:v>0.76924999999999999</c:v>
                </c:pt>
                <c:pt idx="16">
                  <c:v>0.79526750000000002</c:v>
                </c:pt>
                <c:pt idx="17">
                  <c:v>0.77024999999999999</c:v>
                </c:pt>
                <c:pt idx="18">
                  <c:v>0.78775000000000006</c:v>
                </c:pt>
                <c:pt idx="19">
                  <c:v>0.78649999999999998</c:v>
                </c:pt>
                <c:pt idx="20">
                  <c:v>0.80774999999999997</c:v>
                </c:pt>
                <c:pt idx="21">
                  <c:v>0.8214999999999999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7-4059-8B4B-5A7B76D66357}"/>
            </c:ext>
          </c:extLst>
        </c:ser>
        <c:ser>
          <c:idx val="0"/>
          <c:order val="3"/>
          <c:tx>
            <c:v>Funded percentage GASB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  <a:alpha val="50000"/>
                </a:schemeClr>
              </a:solidFill>
              <a:ln w="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3214"/>
              <c:tx>
                <c:rich>
                  <a:bodyPr/>
                  <a:lstStyle/>
                  <a:p>
                    <a:r>
                      <a:rPr lang="en-US" sz="1200" b="1"/>
                      <a:t>Median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097-4059-8B4B-5A7B76D66357}"/>
                </c:ext>
              </c:extLst>
            </c:dLbl>
            <c:dLbl>
              <c:idx val="3217"/>
              <c:layout>
                <c:manualLayout>
                  <c:x val="0"/>
                  <c:y val="-3.2343173807632047E-2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75th percentile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097-4059-8B4B-5A7B76D66357}"/>
                </c:ext>
              </c:extLst>
            </c:dLbl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'Jittered Data'!$D$3:$D$926</c:f>
              <c:numCache>
                <c:formatCode>General</c:formatCode>
                <c:ptCount val="924"/>
                <c:pt idx="0">
                  <c:v>2001.0703868445457</c:v>
                </c:pt>
                <c:pt idx="1">
                  <c:v>2002.0375067586065</c:v>
                </c:pt>
                <c:pt idx="2">
                  <c:v>2002.7506186001133</c:v>
                </c:pt>
                <c:pt idx="3">
                  <c:v>2004.2147384016073</c:v>
                </c:pt>
                <c:pt idx="4">
                  <c:v>2005.1577018218625</c:v>
                </c:pt>
                <c:pt idx="5">
                  <c:v>2005.7957806628001</c:v>
                </c:pt>
                <c:pt idx="6">
                  <c:v>2006.9855123460366</c:v>
                </c:pt>
                <c:pt idx="7">
                  <c:v>2007.855560137325</c:v>
                </c:pt>
                <c:pt idx="8">
                  <c:v>2008.875391975982</c:v>
                </c:pt>
                <c:pt idx="9">
                  <c:v>2010.0187114820703</c:v>
                </c:pt>
                <c:pt idx="10">
                  <c:v>2010.950325044626</c:v>
                </c:pt>
                <c:pt idx="11">
                  <c:v>2011.7833856080913</c:v>
                </c:pt>
                <c:pt idx="12">
                  <c:v>2012.962639224065</c:v>
                </c:pt>
                <c:pt idx="13">
                  <c:v>2014.1711133576434</c:v>
                </c:pt>
                <c:pt idx="14">
                  <c:v>2015.0383379775349</c:v>
                </c:pt>
                <c:pt idx="15">
                  <c:v>2015.9540817240556</c:v>
                </c:pt>
                <c:pt idx="16">
                  <c:v>2016.9422914842373</c:v>
                </c:pt>
                <c:pt idx="17">
                  <c:v>2018.098343246533</c:v>
                </c:pt>
                <c:pt idx="18">
                  <c:v>2018.98207704489</c:v>
                </c:pt>
                <c:pt idx="19">
                  <c:v>2020.1339999722998</c:v>
                </c:pt>
                <c:pt idx="20">
                  <c:v>2020.9435757108595</c:v>
                </c:pt>
                <c:pt idx="21">
                  <c:v>2021.78584515129</c:v>
                </c:pt>
                <c:pt idx="22">
                  <c:v>2001.0895337020527</c:v>
                </c:pt>
                <c:pt idx="23">
                  <c:v>2001.9216883653912</c:v>
                </c:pt>
                <c:pt idx="24">
                  <c:v>2002.7918640593957</c:v>
                </c:pt>
                <c:pt idx="25">
                  <c:v>2003.9263374758293</c:v>
                </c:pt>
                <c:pt idx="26">
                  <c:v>2004.9989041364261</c:v>
                </c:pt>
                <c:pt idx="27">
                  <c:v>2006.0699709481789</c:v>
                </c:pt>
                <c:pt idx="28">
                  <c:v>2006.795487425592</c:v>
                </c:pt>
                <c:pt idx="29">
                  <c:v>2008.0543365068113</c:v>
                </c:pt>
                <c:pt idx="30">
                  <c:v>2009.2275850945771</c:v>
                </c:pt>
                <c:pt idx="31">
                  <c:v>2009.9988785094308</c:v>
                </c:pt>
                <c:pt idx="32">
                  <c:v>2010.8493068237551</c:v>
                </c:pt>
                <c:pt idx="33">
                  <c:v>2012.2130187441737</c:v>
                </c:pt>
                <c:pt idx="34">
                  <c:v>2013.1814890578198</c:v>
                </c:pt>
                <c:pt idx="35">
                  <c:v>2013.9302390711307</c:v>
                </c:pt>
                <c:pt idx="36">
                  <c:v>2014.8175838192703</c:v>
                </c:pt>
                <c:pt idx="37">
                  <c:v>2016.2473240467043</c:v>
                </c:pt>
                <c:pt idx="38">
                  <c:v>2016.9359552157252</c:v>
                </c:pt>
                <c:pt idx="39">
                  <c:v>2018.0210901667156</c:v>
                </c:pt>
                <c:pt idx="40">
                  <c:v>2019.2094721988451</c:v>
                </c:pt>
                <c:pt idx="41">
                  <c:v>2019.7836575672134</c:v>
                </c:pt>
                <c:pt idx="42">
                  <c:v>2021.2056791699638</c:v>
                </c:pt>
                <c:pt idx="43">
                  <c:v>2021.8010180705041</c:v>
                </c:pt>
                <c:pt idx="44">
                  <c:v>2000.9050719845993</c:v>
                </c:pt>
                <c:pt idx="45">
                  <c:v>2002.011922645645</c:v>
                </c:pt>
                <c:pt idx="46">
                  <c:v>2003.1542217643539</c:v>
                </c:pt>
                <c:pt idx="47">
                  <c:v>2004.2476006881927</c:v>
                </c:pt>
                <c:pt idx="48">
                  <c:v>2004.9691263206612</c:v>
                </c:pt>
                <c:pt idx="49">
                  <c:v>2005.9775874645115</c:v>
                </c:pt>
                <c:pt idx="50">
                  <c:v>2006.9788404783101</c:v>
                </c:pt>
                <c:pt idx="51">
                  <c:v>2008.1910181425046</c:v>
                </c:pt>
                <c:pt idx="52">
                  <c:v>2009.1792010449335</c:v>
                </c:pt>
                <c:pt idx="53">
                  <c:v>2009.9340514836754</c:v>
                </c:pt>
                <c:pt idx="54">
                  <c:v>2011.1649571648859</c:v>
                </c:pt>
                <c:pt idx="55">
                  <c:v>2012.1999735957743</c:v>
                </c:pt>
                <c:pt idx="56">
                  <c:v>2013.1958768369309</c:v>
                </c:pt>
                <c:pt idx="57">
                  <c:v>2013.8136096523419</c:v>
                </c:pt>
                <c:pt idx="58">
                  <c:v>2014.9337747140869</c:v>
                </c:pt>
                <c:pt idx="59">
                  <c:v>2016.0909281812981</c:v>
                </c:pt>
                <c:pt idx="60">
                  <c:v>2016.9544551843699</c:v>
                </c:pt>
                <c:pt idx="61">
                  <c:v>2018.1961841214609</c:v>
                </c:pt>
                <c:pt idx="62">
                  <c:v>2018.8516925877768</c:v>
                </c:pt>
                <c:pt idx="63">
                  <c:v>2019.7931812825459</c:v>
                </c:pt>
                <c:pt idx="64">
                  <c:v>2021.1833417621119</c:v>
                </c:pt>
                <c:pt idx="65">
                  <c:v>2022.1726222302179</c:v>
                </c:pt>
                <c:pt idx="66">
                  <c:v>2000.7596747376379</c:v>
                </c:pt>
                <c:pt idx="67">
                  <c:v>2001.9510012732803</c:v>
                </c:pt>
                <c:pt idx="68">
                  <c:v>2002.8591909559225</c:v>
                </c:pt>
                <c:pt idx="69">
                  <c:v>2003.803063549575</c:v>
                </c:pt>
                <c:pt idx="70">
                  <c:v>2005.2485547890522</c:v>
                </c:pt>
                <c:pt idx="71">
                  <c:v>2005.9755319150277</c:v>
                </c:pt>
                <c:pt idx="72">
                  <c:v>2007.1981891609321</c:v>
                </c:pt>
                <c:pt idx="73">
                  <c:v>2008.0919127402969</c:v>
                </c:pt>
                <c:pt idx="74">
                  <c:v>2008.8565128221342</c:v>
                </c:pt>
                <c:pt idx="75">
                  <c:v>2010.1547528359768</c:v>
                </c:pt>
                <c:pt idx="76">
                  <c:v>2011.2219877765351</c:v>
                </c:pt>
                <c:pt idx="77">
                  <c:v>2012.0280143246403</c:v>
                </c:pt>
                <c:pt idx="78">
                  <c:v>2012.7563962257877</c:v>
                </c:pt>
                <c:pt idx="79">
                  <c:v>2014.2098617562108</c:v>
                </c:pt>
                <c:pt idx="80">
                  <c:v>2015.1464793169498</c:v>
                </c:pt>
                <c:pt idx="81">
                  <c:v>2016.0384024216246</c:v>
                </c:pt>
                <c:pt idx="82">
                  <c:v>2016.8473989639226</c:v>
                </c:pt>
                <c:pt idx="83">
                  <c:v>2017.9935483682139</c:v>
                </c:pt>
                <c:pt idx="84">
                  <c:v>2019.1918833236696</c:v>
                </c:pt>
                <c:pt idx="85">
                  <c:v>2020.0421541601513</c:v>
                </c:pt>
                <c:pt idx="86">
                  <c:v>2020.9481990090869</c:v>
                </c:pt>
                <c:pt idx="87">
                  <c:v>2021.9908634450601</c:v>
                </c:pt>
                <c:pt idx="88">
                  <c:v>2001.1632349983515</c:v>
                </c:pt>
                <c:pt idx="89">
                  <c:v>2001.8552371952007</c:v>
                </c:pt>
                <c:pt idx="90">
                  <c:v>2002.8777717388309</c:v>
                </c:pt>
                <c:pt idx="91">
                  <c:v>2004.0549565890092</c:v>
                </c:pt>
                <c:pt idx="92">
                  <c:v>2004.8844388617551</c:v>
                </c:pt>
                <c:pt idx="93">
                  <c:v>2005.8330063497747</c:v>
                </c:pt>
                <c:pt idx="94">
                  <c:v>2007.1452852125717</c:v>
                </c:pt>
                <c:pt idx="95">
                  <c:v>2007.8115763494584</c:v>
                </c:pt>
                <c:pt idx="96">
                  <c:v>2009.1598898543289</c:v>
                </c:pt>
                <c:pt idx="97">
                  <c:v>2009.8744326896349</c:v>
                </c:pt>
                <c:pt idx="98">
                  <c:v>2011.0111995505004</c:v>
                </c:pt>
                <c:pt idx="99">
                  <c:v>2012.0209204245284</c:v>
                </c:pt>
                <c:pt idx="100">
                  <c:v>2013.1700739515447</c:v>
                </c:pt>
                <c:pt idx="101">
                  <c:v>2014.0296533238368</c:v>
                </c:pt>
                <c:pt idx="102">
                  <c:v>2015.0485040320582</c:v>
                </c:pt>
                <c:pt idx="103">
                  <c:v>2015.8231428691397</c:v>
                </c:pt>
                <c:pt idx="104">
                  <c:v>2016.8962527902577</c:v>
                </c:pt>
                <c:pt idx="105">
                  <c:v>2018.0383488126004</c:v>
                </c:pt>
                <c:pt idx="106">
                  <c:v>2018.7850002309938</c:v>
                </c:pt>
                <c:pt idx="107">
                  <c:v>2019.9934281023648</c:v>
                </c:pt>
                <c:pt idx="108">
                  <c:v>2021.0870054172926</c:v>
                </c:pt>
                <c:pt idx="109">
                  <c:v>2021.7974815375808</c:v>
                </c:pt>
                <c:pt idx="110">
                  <c:v>2000.8501559463427</c:v>
                </c:pt>
                <c:pt idx="111">
                  <c:v>2001.7741307483441</c:v>
                </c:pt>
                <c:pt idx="112">
                  <c:v>2002.7649194725543</c:v>
                </c:pt>
                <c:pt idx="113">
                  <c:v>2004.1831103706234</c:v>
                </c:pt>
                <c:pt idx="114">
                  <c:v>2004.8292448532472</c:v>
                </c:pt>
                <c:pt idx="115">
                  <c:v>2006.1003684495693</c:v>
                </c:pt>
                <c:pt idx="116">
                  <c:v>2006.9706694691813</c:v>
                </c:pt>
                <c:pt idx="117">
                  <c:v>2008.0863189653753</c:v>
                </c:pt>
                <c:pt idx="118">
                  <c:v>2008.7551934431108</c:v>
                </c:pt>
                <c:pt idx="119">
                  <c:v>2009.8262155208238</c:v>
                </c:pt>
                <c:pt idx="120">
                  <c:v>2011.0693872278252</c:v>
                </c:pt>
                <c:pt idx="121">
                  <c:v>2012.235912076457</c:v>
                </c:pt>
                <c:pt idx="122">
                  <c:v>2012.8666122584389</c:v>
                </c:pt>
                <c:pt idx="123">
                  <c:v>2013.9064547719342</c:v>
                </c:pt>
                <c:pt idx="124">
                  <c:v>2015.0174654350967</c:v>
                </c:pt>
                <c:pt idx="125">
                  <c:v>2016.119715267937</c:v>
                </c:pt>
                <c:pt idx="126">
                  <c:v>2016.9701222085826</c:v>
                </c:pt>
                <c:pt idx="127">
                  <c:v>2018.0372242027781</c:v>
                </c:pt>
                <c:pt idx="128">
                  <c:v>2018.9771557346392</c:v>
                </c:pt>
                <c:pt idx="129">
                  <c:v>2019.7579264996903</c:v>
                </c:pt>
                <c:pt idx="130">
                  <c:v>2020.8210873915934</c:v>
                </c:pt>
                <c:pt idx="131">
                  <c:v>2021.8516689564321</c:v>
                </c:pt>
                <c:pt idx="132">
                  <c:v>2000.7774616960123</c:v>
                </c:pt>
                <c:pt idx="133">
                  <c:v>2002.0392072058905</c:v>
                </c:pt>
                <c:pt idx="134">
                  <c:v>2003.1430042955203</c:v>
                </c:pt>
                <c:pt idx="135">
                  <c:v>2003.7865177447397</c:v>
                </c:pt>
                <c:pt idx="136">
                  <c:v>2004.8631782134612</c:v>
                </c:pt>
                <c:pt idx="137">
                  <c:v>2006.012285669628</c:v>
                </c:pt>
                <c:pt idx="138">
                  <c:v>2007.1974165569386</c:v>
                </c:pt>
                <c:pt idx="139">
                  <c:v>2007.8958541984944</c:v>
                </c:pt>
                <c:pt idx="140">
                  <c:v>2008.8427680125305</c:v>
                </c:pt>
                <c:pt idx="141">
                  <c:v>2009.9109459024894</c:v>
                </c:pt>
                <c:pt idx="142">
                  <c:v>2010.9961799217963</c:v>
                </c:pt>
                <c:pt idx="143">
                  <c:v>2011.9619155435671</c:v>
                </c:pt>
                <c:pt idx="144">
                  <c:v>2012.9554219389606</c:v>
                </c:pt>
                <c:pt idx="145">
                  <c:v>2013.7663357895428</c:v>
                </c:pt>
                <c:pt idx="146">
                  <c:v>2015.232855885183</c:v>
                </c:pt>
                <c:pt idx="147">
                  <c:v>2016.1492637896447</c:v>
                </c:pt>
                <c:pt idx="148">
                  <c:v>2017.0562132897601</c:v>
                </c:pt>
                <c:pt idx="149">
                  <c:v>2017.8612866779997</c:v>
                </c:pt>
                <c:pt idx="150">
                  <c:v>2018.7816454651872</c:v>
                </c:pt>
                <c:pt idx="151">
                  <c:v>2020.0558824863772</c:v>
                </c:pt>
                <c:pt idx="152">
                  <c:v>2021.2066185576086</c:v>
                </c:pt>
                <c:pt idx="153">
                  <c:v>2022.2337847323845</c:v>
                </c:pt>
                <c:pt idx="154">
                  <c:v>2001.0315737282428</c:v>
                </c:pt>
                <c:pt idx="155">
                  <c:v>2002.0519702512429</c:v>
                </c:pt>
                <c:pt idx="156">
                  <c:v>2003.1872174522418</c:v>
                </c:pt>
                <c:pt idx="157">
                  <c:v>2003.7635844491901</c:v>
                </c:pt>
                <c:pt idx="158">
                  <c:v>2005.056600998467</c:v>
                </c:pt>
                <c:pt idx="159">
                  <c:v>2005.8732068473221</c:v>
                </c:pt>
                <c:pt idx="160">
                  <c:v>2007.2047653505729</c:v>
                </c:pt>
                <c:pt idx="161">
                  <c:v>2008.1810205410688</c:v>
                </c:pt>
                <c:pt idx="162">
                  <c:v>2008.9683244665418</c:v>
                </c:pt>
                <c:pt idx="163">
                  <c:v>2009.932479469883</c:v>
                </c:pt>
                <c:pt idx="164">
                  <c:v>2011.1083559990416</c:v>
                </c:pt>
                <c:pt idx="165">
                  <c:v>2011.8847841284935</c:v>
                </c:pt>
                <c:pt idx="166">
                  <c:v>2012.8410178723677</c:v>
                </c:pt>
                <c:pt idx="167">
                  <c:v>2013.8667016285526</c:v>
                </c:pt>
                <c:pt idx="168">
                  <c:v>2014.9959161593108</c:v>
                </c:pt>
                <c:pt idx="169">
                  <c:v>2016.0805421043863</c:v>
                </c:pt>
                <c:pt idx="170">
                  <c:v>2017.186470576683</c:v>
                </c:pt>
                <c:pt idx="171">
                  <c:v>2017.7773276038638</c:v>
                </c:pt>
                <c:pt idx="172">
                  <c:v>2018.8516225996684</c:v>
                </c:pt>
                <c:pt idx="173">
                  <c:v>2020.1860412420845</c:v>
                </c:pt>
                <c:pt idx="174">
                  <c:v>2021.0282103211398</c:v>
                </c:pt>
                <c:pt idx="175">
                  <c:v>2021.9908551958215</c:v>
                </c:pt>
                <c:pt idx="176">
                  <c:v>2001.1598499367449</c:v>
                </c:pt>
                <c:pt idx="177">
                  <c:v>2001.9324449072647</c:v>
                </c:pt>
                <c:pt idx="178">
                  <c:v>2002.890460275607</c:v>
                </c:pt>
                <c:pt idx="179">
                  <c:v>2004.0691349806921</c:v>
                </c:pt>
                <c:pt idx="180">
                  <c:v>2005.1345231336086</c:v>
                </c:pt>
                <c:pt idx="181">
                  <c:v>2006.1989985149594</c:v>
                </c:pt>
                <c:pt idx="182">
                  <c:v>2006.758276101448</c:v>
                </c:pt>
                <c:pt idx="183">
                  <c:v>2007.8622273661524</c:v>
                </c:pt>
                <c:pt idx="184">
                  <c:v>2009.2411025316655</c:v>
                </c:pt>
                <c:pt idx="185">
                  <c:v>2010.2211140141908</c:v>
                </c:pt>
                <c:pt idx="186">
                  <c:v>2010.7566472625438</c:v>
                </c:pt>
                <c:pt idx="187">
                  <c:v>2012.2344459082212</c:v>
                </c:pt>
                <c:pt idx="188">
                  <c:v>2013.208799027341</c:v>
                </c:pt>
                <c:pt idx="189">
                  <c:v>2013.9827665334624</c:v>
                </c:pt>
                <c:pt idx="190">
                  <c:v>2014.780969063487</c:v>
                </c:pt>
                <c:pt idx="191">
                  <c:v>2015.7528182381918</c:v>
                </c:pt>
                <c:pt idx="192">
                  <c:v>2017.1635336941893</c:v>
                </c:pt>
                <c:pt idx="193">
                  <c:v>2018.2178414313189</c:v>
                </c:pt>
                <c:pt idx="194">
                  <c:v>2018.8928149031133</c:v>
                </c:pt>
                <c:pt idx="195">
                  <c:v>2020.1307688263803</c:v>
                </c:pt>
                <c:pt idx="196">
                  <c:v>2020.8596534183387</c:v>
                </c:pt>
                <c:pt idx="197">
                  <c:v>2022.0129107258881</c:v>
                </c:pt>
                <c:pt idx="198">
                  <c:v>2001.0884711286776</c:v>
                </c:pt>
                <c:pt idx="199">
                  <c:v>2002.1755184295048</c:v>
                </c:pt>
                <c:pt idx="200">
                  <c:v>2002.9400284623805</c:v>
                </c:pt>
                <c:pt idx="201">
                  <c:v>2004.2290757646267</c:v>
                </c:pt>
                <c:pt idx="202">
                  <c:v>2005.0995075215033</c:v>
                </c:pt>
                <c:pt idx="203">
                  <c:v>2006.0432638406505</c:v>
                </c:pt>
                <c:pt idx="204">
                  <c:v>2006.8940246579084</c:v>
                </c:pt>
                <c:pt idx="205">
                  <c:v>2007.8317757146165</c:v>
                </c:pt>
                <c:pt idx="206">
                  <c:v>2009.1462779262117</c:v>
                </c:pt>
                <c:pt idx="207">
                  <c:v>2009.931844511801</c:v>
                </c:pt>
                <c:pt idx="208">
                  <c:v>2011.1686420609649</c:v>
                </c:pt>
                <c:pt idx="209">
                  <c:v>2012.0273358626775</c:v>
                </c:pt>
                <c:pt idx="210">
                  <c:v>2012.7573932106411</c:v>
                </c:pt>
                <c:pt idx="211">
                  <c:v>2014.1046675409273</c:v>
                </c:pt>
                <c:pt idx="212">
                  <c:v>2015.0235073016438</c:v>
                </c:pt>
                <c:pt idx="213">
                  <c:v>2015.8663539107019</c:v>
                </c:pt>
                <c:pt idx="214">
                  <c:v>2017.0964619308395</c:v>
                </c:pt>
                <c:pt idx="215">
                  <c:v>2018.0958263360992</c:v>
                </c:pt>
                <c:pt idx="216">
                  <c:v>2019.1493313806686</c:v>
                </c:pt>
                <c:pt idx="217">
                  <c:v>2019.9417289968446</c:v>
                </c:pt>
                <c:pt idx="218">
                  <c:v>2021.0505438516664</c:v>
                </c:pt>
                <c:pt idx="219">
                  <c:v>2021.9811408764515</c:v>
                </c:pt>
                <c:pt idx="220">
                  <c:v>2001.017530656336</c:v>
                </c:pt>
                <c:pt idx="221">
                  <c:v>2001.8420083852027</c:v>
                </c:pt>
                <c:pt idx="222">
                  <c:v>2003.1361725958786</c:v>
                </c:pt>
                <c:pt idx="223">
                  <c:v>2004.1634716526396</c:v>
                </c:pt>
                <c:pt idx="224">
                  <c:v>2004.7850874248281</c:v>
                </c:pt>
                <c:pt idx="225">
                  <c:v>2005.9244614437951</c:v>
                </c:pt>
                <c:pt idx="226">
                  <c:v>2006.9372989558342</c:v>
                </c:pt>
                <c:pt idx="227">
                  <c:v>2007.8988979190137</c:v>
                </c:pt>
                <c:pt idx="228">
                  <c:v>2008.979021350736</c:v>
                </c:pt>
                <c:pt idx="229">
                  <c:v>2009.9128483134289</c:v>
                </c:pt>
                <c:pt idx="230">
                  <c:v>2010.8226206905247</c:v>
                </c:pt>
                <c:pt idx="231">
                  <c:v>2012.222180177605</c:v>
                </c:pt>
                <c:pt idx="232">
                  <c:v>2012.7699208784175</c:v>
                </c:pt>
                <c:pt idx="233">
                  <c:v>2014.1139741442441</c:v>
                </c:pt>
                <c:pt idx="234">
                  <c:v>2014.8406797625596</c:v>
                </c:pt>
                <c:pt idx="235">
                  <c:v>2015.9970215109606</c:v>
                </c:pt>
                <c:pt idx="236">
                  <c:v>2017.0599244604189</c:v>
                </c:pt>
                <c:pt idx="237">
                  <c:v>2018.107409594809</c:v>
                </c:pt>
                <c:pt idx="238">
                  <c:v>2018.905714923098</c:v>
                </c:pt>
                <c:pt idx="239">
                  <c:v>2020.2098377405937</c:v>
                </c:pt>
                <c:pt idx="240">
                  <c:v>2020.9189148682638</c:v>
                </c:pt>
                <c:pt idx="241">
                  <c:v>2022.1716047633117</c:v>
                </c:pt>
                <c:pt idx="242">
                  <c:v>2001.1404903502857</c:v>
                </c:pt>
                <c:pt idx="243">
                  <c:v>2001.2182114889356</c:v>
                </c:pt>
                <c:pt idx="244">
                  <c:v>2002.204454894571</c:v>
                </c:pt>
                <c:pt idx="245">
                  <c:v>2002.969958994119</c:v>
                </c:pt>
                <c:pt idx="246">
                  <c:v>2003.9827159627589</c:v>
                </c:pt>
                <c:pt idx="247">
                  <c:v>2005.1965751805478</c:v>
                </c:pt>
                <c:pt idx="248">
                  <c:v>2006.1157441320015</c:v>
                </c:pt>
                <c:pt idx="249">
                  <c:v>2007.1402983977266</c:v>
                </c:pt>
                <c:pt idx="250">
                  <c:v>2008.0188834008447</c:v>
                </c:pt>
                <c:pt idx="251">
                  <c:v>2009.1064306675346</c:v>
                </c:pt>
                <c:pt idx="252">
                  <c:v>2010.0346617507537</c:v>
                </c:pt>
                <c:pt idx="253">
                  <c:v>2011.1896530224874</c:v>
                </c:pt>
                <c:pt idx="254">
                  <c:v>2011.7741095988763</c:v>
                </c:pt>
                <c:pt idx="255">
                  <c:v>2013.014722942087</c:v>
                </c:pt>
                <c:pt idx="256">
                  <c:v>2013.9824941985155</c:v>
                </c:pt>
                <c:pt idx="257">
                  <c:v>2014.7829660843458</c:v>
                </c:pt>
                <c:pt idx="258">
                  <c:v>2015.9669293635384</c:v>
                </c:pt>
                <c:pt idx="259">
                  <c:v>2017.0623296492777</c:v>
                </c:pt>
                <c:pt idx="260">
                  <c:v>2017.9445023107119</c:v>
                </c:pt>
                <c:pt idx="261">
                  <c:v>2019.2295960932074</c:v>
                </c:pt>
                <c:pt idx="262">
                  <c:v>2019.8626693780025</c:v>
                </c:pt>
                <c:pt idx="263">
                  <c:v>2020.83963304539</c:v>
                </c:pt>
                <c:pt idx="264">
                  <c:v>2021.8173542135603</c:v>
                </c:pt>
                <c:pt idx="265">
                  <c:v>2001.0238665518023</c:v>
                </c:pt>
                <c:pt idx="266">
                  <c:v>2001.8747264325364</c:v>
                </c:pt>
                <c:pt idx="267">
                  <c:v>2002.9813991802043</c:v>
                </c:pt>
                <c:pt idx="268">
                  <c:v>2004.0346034217973</c:v>
                </c:pt>
                <c:pt idx="269">
                  <c:v>2004.8706703606967</c:v>
                </c:pt>
                <c:pt idx="270">
                  <c:v>2005.7506743670981</c:v>
                </c:pt>
                <c:pt idx="271">
                  <c:v>2007.1438425946437</c:v>
                </c:pt>
                <c:pt idx="272">
                  <c:v>2008.1852850996622</c:v>
                </c:pt>
                <c:pt idx="273">
                  <c:v>2009.1953799392008</c:v>
                </c:pt>
                <c:pt idx="274">
                  <c:v>2010.0848550006706</c:v>
                </c:pt>
                <c:pt idx="275">
                  <c:v>2011.0744052714906</c:v>
                </c:pt>
                <c:pt idx="276">
                  <c:v>2012.0406643300512</c:v>
                </c:pt>
                <c:pt idx="277">
                  <c:v>2013.1006183471761</c:v>
                </c:pt>
                <c:pt idx="278">
                  <c:v>2013.875916291604</c:v>
                </c:pt>
                <c:pt idx="279">
                  <c:v>2014.9937191663655</c:v>
                </c:pt>
                <c:pt idx="280">
                  <c:v>2016.0596145397305</c:v>
                </c:pt>
                <c:pt idx="281">
                  <c:v>2017.2188844268589</c:v>
                </c:pt>
                <c:pt idx="282">
                  <c:v>2018.0770965781849</c:v>
                </c:pt>
                <c:pt idx="283">
                  <c:v>2019.1615156668913</c:v>
                </c:pt>
                <c:pt idx="284">
                  <c:v>2019.8807286704102</c:v>
                </c:pt>
                <c:pt idx="285">
                  <c:v>2021.1010212423687</c:v>
                </c:pt>
                <c:pt idx="286">
                  <c:v>2022.182125140469</c:v>
                </c:pt>
                <c:pt idx="287">
                  <c:v>2000.9410002852737</c:v>
                </c:pt>
                <c:pt idx="288">
                  <c:v>2001.8853402149405</c:v>
                </c:pt>
                <c:pt idx="289">
                  <c:v>2003.0800403096282</c:v>
                </c:pt>
                <c:pt idx="290">
                  <c:v>2003.8427079254011</c:v>
                </c:pt>
                <c:pt idx="291">
                  <c:v>2005.0908248210769</c:v>
                </c:pt>
                <c:pt idx="292">
                  <c:v>2005.7643613549967</c:v>
                </c:pt>
                <c:pt idx="293">
                  <c:v>2007.0164119766926</c:v>
                </c:pt>
                <c:pt idx="294">
                  <c:v>2007.8408571854147</c:v>
                </c:pt>
                <c:pt idx="295">
                  <c:v>2009.1842648922159</c:v>
                </c:pt>
                <c:pt idx="296">
                  <c:v>2010.0507179117169</c:v>
                </c:pt>
                <c:pt idx="297">
                  <c:v>2010.9735835460781</c:v>
                </c:pt>
                <c:pt idx="298">
                  <c:v>2011.8366912392087</c:v>
                </c:pt>
                <c:pt idx="299">
                  <c:v>2012.9295055672999</c:v>
                </c:pt>
                <c:pt idx="300">
                  <c:v>2013.8769253927148</c:v>
                </c:pt>
                <c:pt idx="301">
                  <c:v>2014.9979721406849</c:v>
                </c:pt>
                <c:pt idx="302">
                  <c:v>2015.870348829246</c:v>
                </c:pt>
                <c:pt idx="303">
                  <c:v>2016.915438511413</c:v>
                </c:pt>
                <c:pt idx="304">
                  <c:v>2018.069261391568</c:v>
                </c:pt>
                <c:pt idx="305">
                  <c:v>2018.9387195615604</c:v>
                </c:pt>
                <c:pt idx="306">
                  <c:v>2020.0839481117457</c:v>
                </c:pt>
                <c:pt idx="307">
                  <c:v>2021.224142023834</c:v>
                </c:pt>
                <c:pt idx="308">
                  <c:v>2021.9502569221938</c:v>
                </c:pt>
                <c:pt idx="309">
                  <c:v>2000.843499784397</c:v>
                </c:pt>
                <c:pt idx="310">
                  <c:v>2001.8229650900689</c:v>
                </c:pt>
                <c:pt idx="311">
                  <c:v>2003.0951264139755</c:v>
                </c:pt>
                <c:pt idx="312">
                  <c:v>2004.1710944517195</c:v>
                </c:pt>
                <c:pt idx="313">
                  <c:v>2004.8532805143889</c:v>
                </c:pt>
                <c:pt idx="314">
                  <c:v>2006.1994327404307</c:v>
                </c:pt>
                <c:pt idx="315">
                  <c:v>2006.8437943601234</c:v>
                </c:pt>
                <c:pt idx="316">
                  <c:v>2007.9506710441779</c:v>
                </c:pt>
                <c:pt idx="317">
                  <c:v>2008.9246857450039</c:v>
                </c:pt>
                <c:pt idx="318">
                  <c:v>2010.0478711356175</c:v>
                </c:pt>
                <c:pt idx="319">
                  <c:v>2011.1607275756137</c:v>
                </c:pt>
                <c:pt idx="320">
                  <c:v>2012.1814279975788</c:v>
                </c:pt>
                <c:pt idx="321">
                  <c:v>2013.2368110946195</c:v>
                </c:pt>
                <c:pt idx="322">
                  <c:v>2013.8115334920458</c:v>
                </c:pt>
                <c:pt idx="323">
                  <c:v>2014.7734620315387</c:v>
                </c:pt>
                <c:pt idx="324">
                  <c:v>2015.9494626068144</c:v>
                </c:pt>
                <c:pt idx="325">
                  <c:v>2016.9402589233803</c:v>
                </c:pt>
                <c:pt idx="326">
                  <c:v>2018.0421741740354</c:v>
                </c:pt>
                <c:pt idx="327">
                  <c:v>2018.7859439275137</c:v>
                </c:pt>
                <c:pt idx="328">
                  <c:v>2020.2445189295843</c:v>
                </c:pt>
                <c:pt idx="329">
                  <c:v>2020.964163074706</c:v>
                </c:pt>
                <c:pt idx="330">
                  <c:v>2021.9512647041954</c:v>
                </c:pt>
                <c:pt idx="331">
                  <c:v>2000.9332928824008</c:v>
                </c:pt>
                <c:pt idx="332">
                  <c:v>2002.076273770404</c:v>
                </c:pt>
                <c:pt idx="333">
                  <c:v>2002.7810368161754</c:v>
                </c:pt>
                <c:pt idx="334">
                  <c:v>2003.7550847555558</c:v>
                </c:pt>
                <c:pt idx="335">
                  <c:v>2005.0893535902467</c:v>
                </c:pt>
                <c:pt idx="336">
                  <c:v>2006.0335246078621</c:v>
                </c:pt>
                <c:pt idx="337">
                  <c:v>2007.0562541106995</c:v>
                </c:pt>
                <c:pt idx="338">
                  <c:v>2007.8190031610318</c:v>
                </c:pt>
                <c:pt idx="339">
                  <c:v>2009.0675480736804</c:v>
                </c:pt>
                <c:pt idx="340">
                  <c:v>2010.1860635156181</c:v>
                </c:pt>
                <c:pt idx="341">
                  <c:v>2011.197923652599</c:v>
                </c:pt>
                <c:pt idx="342">
                  <c:v>2011.8734092717309</c:v>
                </c:pt>
                <c:pt idx="343">
                  <c:v>2013.0865696087444</c:v>
                </c:pt>
                <c:pt idx="344">
                  <c:v>2013.7787289758262</c:v>
                </c:pt>
                <c:pt idx="345">
                  <c:v>2015.0471452617658</c:v>
                </c:pt>
                <c:pt idx="346">
                  <c:v>2015.8464372688279</c:v>
                </c:pt>
                <c:pt idx="347">
                  <c:v>2016.9051252924971</c:v>
                </c:pt>
                <c:pt idx="348">
                  <c:v>2017.9659913214377</c:v>
                </c:pt>
                <c:pt idx="349">
                  <c:v>2019.1414376755874</c:v>
                </c:pt>
                <c:pt idx="350">
                  <c:v>2020.1389019105086</c:v>
                </c:pt>
                <c:pt idx="351">
                  <c:v>2020.8368277742077</c:v>
                </c:pt>
                <c:pt idx="352">
                  <c:v>2022.0704832288127</c:v>
                </c:pt>
                <c:pt idx="353">
                  <c:v>2001.200222844574</c:v>
                </c:pt>
                <c:pt idx="354">
                  <c:v>2001.787114025683</c:v>
                </c:pt>
                <c:pt idx="355">
                  <c:v>2003.1799227571637</c:v>
                </c:pt>
                <c:pt idx="356">
                  <c:v>2004.0254065298004</c:v>
                </c:pt>
                <c:pt idx="357">
                  <c:v>2004.9140826223131</c:v>
                </c:pt>
                <c:pt idx="358">
                  <c:v>2006.1360764549017</c:v>
                </c:pt>
                <c:pt idx="359">
                  <c:v>2007.0990860244865</c:v>
                </c:pt>
                <c:pt idx="360">
                  <c:v>2007.8317320238061</c:v>
                </c:pt>
                <c:pt idx="361">
                  <c:v>2008.8067599776748</c:v>
                </c:pt>
                <c:pt idx="362">
                  <c:v>2010.1413464358473</c:v>
                </c:pt>
                <c:pt idx="363">
                  <c:v>2010.8419826730403</c:v>
                </c:pt>
                <c:pt idx="364">
                  <c:v>2012.0207507461514</c:v>
                </c:pt>
                <c:pt idx="365">
                  <c:v>2013.2081010287295</c:v>
                </c:pt>
                <c:pt idx="366">
                  <c:v>2013.9529884351812</c:v>
                </c:pt>
                <c:pt idx="367">
                  <c:v>2014.9441338644076</c:v>
                </c:pt>
                <c:pt idx="368">
                  <c:v>2015.9841538209635</c:v>
                </c:pt>
                <c:pt idx="369">
                  <c:v>2017.100198930611</c:v>
                </c:pt>
                <c:pt idx="370">
                  <c:v>2017.8266971615872</c:v>
                </c:pt>
                <c:pt idx="371">
                  <c:v>2018.775128236028</c:v>
                </c:pt>
                <c:pt idx="372">
                  <c:v>2020.2220245931258</c:v>
                </c:pt>
                <c:pt idx="373">
                  <c:v>2020.8924490060976</c:v>
                </c:pt>
                <c:pt idx="374">
                  <c:v>2021.9722938621035</c:v>
                </c:pt>
                <c:pt idx="375">
                  <c:v>2000.9452852384691</c:v>
                </c:pt>
                <c:pt idx="376">
                  <c:v>2002.0242844828279</c:v>
                </c:pt>
                <c:pt idx="377">
                  <c:v>2002.7741672219317</c:v>
                </c:pt>
                <c:pt idx="378">
                  <c:v>2003.859062769026</c:v>
                </c:pt>
                <c:pt idx="379">
                  <c:v>2004.8747768416765</c:v>
                </c:pt>
                <c:pt idx="380">
                  <c:v>2005.7569768770036</c:v>
                </c:pt>
                <c:pt idx="381">
                  <c:v>2007.1701735410509</c:v>
                </c:pt>
                <c:pt idx="382">
                  <c:v>2008.1553020435565</c:v>
                </c:pt>
                <c:pt idx="383">
                  <c:v>2009.2499622265045</c:v>
                </c:pt>
                <c:pt idx="384">
                  <c:v>2009.9856118329608</c:v>
                </c:pt>
                <c:pt idx="385">
                  <c:v>2011.2243035653721</c:v>
                </c:pt>
                <c:pt idx="386">
                  <c:v>2011.9605747413289</c:v>
                </c:pt>
                <c:pt idx="387">
                  <c:v>2012.8152056737226</c:v>
                </c:pt>
                <c:pt idx="388">
                  <c:v>2013.901412657603</c:v>
                </c:pt>
                <c:pt idx="389">
                  <c:v>2015.0261164861267</c:v>
                </c:pt>
                <c:pt idx="390">
                  <c:v>2016.0409213388609</c:v>
                </c:pt>
                <c:pt idx="391">
                  <c:v>2016.8914848865243</c:v>
                </c:pt>
                <c:pt idx="392">
                  <c:v>2018.2290696719479</c:v>
                </c:pt>
                <c:pt idx="393">
                  <c:v>2018.9034406231892</c:v>
                </c:pt>
                <c:pt idx="394">
                  <c:v>2019.9459279155983</c:v>
                </c:pt>
                <c:pt idx="395">
                  <c:v>2021.1340371430824</c:v>
                </c:pt>
                <c:pt idx="396">
                  <c:v>2021.9695211150272</c:v>
                </c:pt>
                <c:pt idx="397">
                  <c:v>2001.0878356778583</c:v>
                </c:pt>
                <c:pt idx="398">
                  <c:v>2001.8779813036731</c:v>
                </c:pt>
                <c:pt idx="399">
                  <c:v>2002.824107806897</c:v>
                </c:pt>
                <c:pt idx="400">
                  <c:v>2003.9338078130713</c:v>
                </c:pt>
                <c:pt idx="401">
                  <c:v>2005.231076363845</c:v>
                </c:pt>
                <c:pt idx="402">
                  <c:v>2006.0334081499639</c:v>
                </c:pt>
                <c:pt idx="403">
                  <c:v>2007.040883386215</c:v>
                </c:pt>
                <c:pt idx="404">
                  <c:v>2007.7752475266091</c:v>
                </c:pt>
                <c:pt idx="405">
                  <c:v>2008.8594272118926</c:v>
                </c:pt>
                <c:pt idx="406">
                  <c:v>2010.0078389143664</c:v>
                </c:pt>
                <c:pt idx="407">
                  <c:v>2010.7801804971193</c:v>
                </c:pt>
                <c:pt idx="408">
                  <c:v>2012.0599331030862</c:v>
                </c:pt>
                <c:pt idx="409">
                  <c:v>2013.0822747595535</c:v>
                </c:pt>
                <c:pt idx="410">
                  <c:v>2014.0037389716492</c:v>
                </c:pt>
                <c:pt idx="411">
                  <c:v>2014.826112897108</c:v>
                </c:pt>
                <c:pt idx="412">
                  <c:v>2016.070184697812</c:v>
                </c:pt>
                <c:pt idx="413">
                  <c:v>2016.7896820887893</c:v>
                </c:pt>
                <c:pt idx="414">
                  <c:v>2018.2020791085508</c:v>
                </c:pt>
                <c:pt idx="415">
                  <c:v>2018.9626481303956</c:v>
                </c:pt>
                <c:pt idx="416">
                  <c:v>2020.0236658842882</c:v>
                </c:pt>
                <c:pt idx="417">
                  <c:v>2021.0381464938162</c:v>
                </c:pt>
                <c:pt idx="418">
                  <c:v>2022.1586471938288</c:v>
                </c:pt>
                <c:pt idx="419">
                  <c:v>2001.0616388972994</c:v>
                </c:pt>
                <c:pt idx="420">
                  <c:v>2002.0462031563543</c:v>
                </c:pt>
                <c:pt idx="421">
                  <c:v>2003.1342288730787</c:v>
                </c:pt>
                <c:pt idx="422">
                  <c:v>2004.1597417649173</c:v>
                </c:pt>
                <c:pt idx="423">
                  <c:v>2005.0152527283078</c:v>
                </c:pt>
                <c:pt idx="424">
                  <c:v>2006.1776274687838</c:v>
                </c:pt>
                <c:pt idx="425">
                  <c:v>2007.0425515567749</c:v>
                </c:pt>
                <c:pt idx="426">
                  <c:v>2007.8004823076492</c:v>
                </c:pt>
                <c:pt idx="427">
                  <c:v>2009.2225635698451</c:v>
                </c:pt>
                <c:pt idx="428">
                  <c:v>2009.9448357940387</c:v>
                </c:pt>
                <c:pt idx="429">
                  <c:v>2011.0210498476931</c:v>
                </c:pt>
                <c:pt idx="430">
                  <c:v>2012.1113030179943</c:v>
                </c:pt>
                <c:pt idx="431">
                  <c:v>2013.0195173980364</c:v>
                </c:pt>
                <c:pt idx="432">
                  <c:v>2013.9725719450748</c:v>
                </c:pt>
                <c:pt idx="433">
                  <c:v>2015.2259190219995</c:v>
                </c:pt>
                <c:pt idx="434">
                  <c:v>2016.1886894905508</c:v>
                </c:pt>
                <c:pt idx="435">
                  <c:v>2017.0772082609574</c:v>
                </c:pt>
                <c:pt idx="436">
                  <c:v>2017.9930636370286</c:v>
                </c:pt>
                <c:pt idx="437">
                  <c:v>2019.1860299818625</c:v>
                </c:pt>
                <c:pt idx="438">
                  <c:v>2020.1081191682831</c:v>
                </c:pt>
                <c:pt idx="439">
                  <c:v>2020.8436743280513</c:v>
                </c:pt>
                <c:pt idx="440">
                  <c:v>2022.2477620667407</c:v>
                </c:pt>
                <c:pt idx="441">
                  <c:v>2000.9328047459373</c:v>
                </c:pt>
                <c:pt idx="442">
                  <c:v>2002.163249266659</c:v>
                </c:pt>
                <c:pt idx="443">
                  <c:v>2003.1087321769508</c:v>
                </c:pt>
                <c:pt idx="444">
                  <c:v>2003.8279190459034</c:v>
                </c:pt>
                <c:pt idx="445">
                  <c:v>2005.1501320019634</c:v>
                </c:pt>
                <c:pt idx="446">
                  <c:v>2005.8853530684923</c:v>
                </c:pt>
                <c:pt idx="447">
                  <c:v>2007.1413179314384</c:v>
                </c:pt>
                <c:pt idx="448">
                  <c:v>2007.9215881459552</c:v>
                </c:pt>
                <c:pt idx="449">
                  <c:v>2008.7960937350588</c:v>
                </c:pt>
                <c:pt idx="450">
                  <c:v>2009.7616744518616</c:v>
                </c:pt>
                <c:pt idx="451">
                  <c:v>2011.2344142109084</c:v>
                </c:pt>
                <c:pt idx="452">
                  <c:v>2011.8719507524274</c:v>
                </c:pt>
                <c:pt idx="453">
                  <c:v>2013.078133504205</c:v>
                </c:pt>
                <c:pt idx="454">
                  <c:v>2014.2428976602939</c:v>
                </c:pt>
                <c:pt idx="455">
                  <c:v>2014.971050909596</c:v>
                </c:pt>
                <c:pt idx="456">
                  <c:v>2016.1299476579463</c:v>
                </c:pt>
                <c:pt idx="457">
                  <c:v>2016.8329061672546</c:v>
                </c:pt>
                <c:pt idx="458">
                  <c:v>2017.9101513772907</c:v>
                </c:pt>
                <c:pt idx="459">
                  <c:v>2018.7644496560956</c:v>
                </c:pt>
                <c:pt idx="460">
                  <c:v>2020.0935924925639</c:v>
                </c:pt>
                <c:pt idx="461">
                  <c:v>2020.9572054227692</c:v>
                </c:pt>
                <c:pt idx="462">
                  <c:v>2022.1847715990864</c:v>
                </c:pt>
                <c:pt idx="463">
                  <c:v>2000.9889728897992</c:v>
                </c:pt>
                <c:pt idx="464">
                  <c:v>2001.8662173260716</c:v>
                </c:pt>
                <c:pt idx="465">
                  <c:v>2003.0602584557607</c:v>
                </c:pt>
                <c:pt idx="466">
                  <c:v>2003.8602864266295</c:v>
                </c:pt>
                <c:pt idx="467">
                  <c:v>2005.1168498460599</c:v>
                </c:pt>
                <c:pt idx="468">
                  <c:v>2006.0893929014151</c:v>
                </c:pt>
                <c:pt idx="469">
                  <c:v>2007.1351433723594</c:v>
                </c:pt>
                <c:pt idx="470">
                  <c:v>2007.8637009720544</c:v>
                </c:pt>
                <c:pt idx="471">
                  <c:v>2009.0977879641207</c:v>
                </c:pt>
                <c:pt idx="472">
                  <c:v>2009.807658539057</c:v>
                </c:pt>
                <c:pt idx="473">
                  <c:v>2010.9879027551515</c:v>
                </c:pt>
                <c:pt idx="474">
                  <c:v>2012.0562485518037</c:v>
                </c:pt>
                <c:pt idx="475">
                  <c:v>2013.0818266155329</c:v>
                </c:pt>
                <c:pt idx="476">
                  <c:v>2014.1563560353109</c:v>
                </c:pt>
                <c:pt idx="477">
                  <c:v>2015.1557483300667</c:v>
                </c:pt>
                <c:pt idx="478">
                  <c:v>2016.1002470640165</c:v>
                </c:pt>
                <c:pt idx="479">
                  <c:v>2017.1951827182129</c:v>
                </c:pt>
                <c:pt idx="480">
                  <c:v>2018.177224305442</c:v>
                </c:pt>
                <c:pt idx="481">
                  <c:v>2019.0571282492092</c:v>
                </c:pt>
                <c:pt idx="482">
                  <c:v>2020.1562840897157</c:v>
                </c:pt>
                <c:pt idx="483">
                  <c:v>2020.8342799871184</c:v>
                </c:pt>
                <c:pt idx="484">
                  <c:v>2021.840118699057</c:v>
                </c:pt>
                <c:pt idx="485">
                  <c:v>2001.1534181675017</c:v>
                </c:pt>
                <c:pt idx="486">
                  <c:v>2001.8102093683494</c:v>
                </c:pt>
                <c:pt idx="487">
                  <c:v>2003.0684564346634</c:v>
                </c:pt>
                <c:pt idx="488">
                  <c:v>2003.8221079895684</c:v>
                </c:pt>
                <c:pt idx="489">
                  <c:v>2004.8344048895374</c:v>
                </c:pt>
                <c:pt idx="490">
                  <c:v>2006.1225539791642</c:v>
                </c:pt>
                <c:pt idx="491">
                  <c:v>2006.8524977275547</c:v>
                </c:pt>
                <c:pt idx="492">
                  <c:v>2007.8004792358363</c:v>
                </c:pt>
                <c:pt idx="493">
                  <c:v>2008.9365995031196</c:v>
                </c:pt>
                <c:pt idx="494">
                  <c:v>2010.0943387822988</c:v>
                </c:pt>
                <c:pt idx="495">
                  <c:v>2011.1209207721399</c:v>
                </c:pt>
                <c:pt idx="496">
                  <c:v>2011.8578419748098</c:v>
                </c:pt>
                <c:pt idx="497">
                  <c:v>2013.0103758974803</c:v>
                </c:pt>
                <c:pt idx="498">
                  <c:v>2014.13785089767</c:v>
                </c:pt>
                <c:pt idx="499">
                  <c:v>2014.8118664758872</c:v>
                </c:pt>
                <c:pt idx="500">
                  <c:v>2015.9574269836942</c:v>
                </c:pt>
                <c:pt idx="501">
                  <c:v>2016.9605315809208</c:v>
                </c:pt>
                <c:pt idx="502">
                  <c:v>2018.0355238794366</c:v>
                </c:pt>
                <c:pt idx="503">
                  <c:v>2019.0020992395616</c:v>
                </c:pt>
                <c:pt idx="504">
                  <c:v>2019.9333172264271</c:v>
                </c:pt>
                <c:pt idx="505">
                  <c:v>2020.8807240849781</c:v>
                </c:pt>
                <c:pt idx="506">
                  <c:v>2021.7550900674892</c:v>
                </c:pt>
                <c:pt idx="507">
                  <c:v>2000.8378949651528</c:v>
                </c:pt>
                <c:pt idx="508">
                  <c:v>2002.0040051585361</c:v>
                </c:pt>
                <c:pt idx="509">
                  <c:v>2003.1551862236558</c:v>
                </c:pt>
                <c:pt idx="510">
                  <c:v>2004.0170473184417</c:v>
                </c:pt>
                <c:pt idx="511">
                  <c:v>2004.9838854934064</c:v>
                </c:pt>
                <c:pt idx="512">
                  <c:v>2005.9735055145479</c:v>
                </c:pt>
                <c:pt idx="513">
                  <c:v>2006.9623422039365</c:v>
                </c:pt>
                <c:pt idx="514">
                  <c:v>2008.2424228707062</c:v>
                </c:pt>
                <c:pt idx="515">
                  <c:v>2008.8236896356736</c:v>
                </c:pt>
                <c:pt idx="516">
                  <c:v>2009.9527591283356</c:v>
                </c:pt>
                <c:pt idx="517">
                  <c:v>2011.1524965116487</c:v>
                </c:pt>
                <c:pt idx="518">
                  <c:v>2012.1342522487339</c:v>
                </c:pt>
                <c:pt idx="519">
                  <c:v>2013.1988855491927</c:v>
                </c:pt>
                <c:pt idx="520">
                  <c:v>2013.9553997596418</c:v>
                </c:pt>
                <c:pt idx="521">
                  <c:v>2015.0808871847769</c:v>
                </c:pt>
                <c:pt idx="522">
                  <c:v>2015.9499357957991</c:v>
                </c:pt>
                <c:pt idx="523">
                  <c:v>2017.2054524487526</c:v>
                </c:pt>
                <c:pt idx="524">
                  <c:v>2018.0627319755297</c:v>
                </c:pt>
                <c:pt idx="525">
                  <c:v>2019.2286809565287</c:v>
                </c:pt>
                <c:pt idx="526">
                  <c:v>2019.823571519546</c:v>
                </c:pt>
                <c:pt idx="527">
                  <c:v>2021.0670658591464</c:v>
                </c:pt>
                <c:pt idx="528">
                  <c:v>2021.7661670914931</c:v>
                </c:pt>
                <c:pt idx="529">
                  <c:v>2000.8640243357029</c:v>
                </c:pt>
                <c:pt idx="530">
                  <c:v>2002.2194374607052</c:v>
                </c:pt>
                <c:pt idx="531">
                  <c:v>2002.8960005513279</c:v>
                </c:pt>
                <c:pt idx="532">
                  <c:v>2003.9570984952099</c:v>
                </c:pt>
                <c:pt idx="533">
                  <c:v>2005.0427328197284</c:v>
                </c:pt>
                <c:pt idx="534">
                  <c:v>2005.8658619082778</c:v>
                </c:pt>
                <c:pt idx="535">
                  <c:v>2006.9840004152954</c:v>
                </c:pt>
                <c:pt idx="536">
                  <c:v>2007.9781624539255</c:v>
                </c:pt>
                <c:pt idx="537">
                  <c:v>2008.8693769040226</c:v>
                </c:pt>
                <c:pt idx="538">
                  <c:v>2009.8954163020496</c:v>
                </c:pt>
                <c:pt idx="539">
                  <c:v>2011.2288395168662</c:v>
                </c:pt>
                <c:pt idx="540">
                  <c:v>2011.9869834809251</c:v>
                </c:pt>
                <c:pt idx="541">
                  <c:v>2012.9924989510625</c:v>
                </c:pt>
                <c:pt idx="542">
                  <c:v>2013.7857509262301</c:v>
                </c:pt>
                <c:pt idx="543">
                  <c:v>2015.0354047269475</c:v>
                </c:pt>
                <c:pt idx="544">
                  <c:v>2016.0951305995945</c:v>
                </c:pt>
                <c:pt idx="545">
                  <c:v>2017.0589917566795</c:v>
                </c:pt>
                <c:pt idx="546">
                  <c:v>2018.0413857537626</c:v>
                </c:pt>
                <c:pt idx="547">
                  <c:v>2019.1505482079638</c:v>
                </c:pt>
                <c:pt idx="548">
                  <c:v>2019.878045828731</c:v>
                </c:pt>
                <c:pt idx="549">
                  <c:v>2021.0046006519121</c:v>
                </c:pt>
                <c:pt idx="550">
                  <c:v>2022.128850451084</c:v>
                </c:pt>
                <c:pt idx="551">
                  <c:v>2000.9940866845027</c:v>
                </c:pt>
                <c:pt idx="552">
                  <c:v>2001.8309424849654</c:v>
                </c:pt>
                <c:pt idx="553">
                  <c:v>2002.844141778769</c:v>
                </c:pt>
                <c:pt idx="554">
                  <c:v>2004.1397492434237</c:v>
                </c:pt>
                <c:pt idx="555">
                  <c:v>2004.8345403182011</c:v>
                </c:pt>
                <c:pt idx="556">
                  <c:v>2005.9270965368246</c:v>
                </c:pt>
                <c:pt idx="557">
                  <c:v>2007.1219844134032</c:v>
                </c:pt>
                <c:pt idx="558">
                  <c:v>2007.8098976921933</c:v>
                </c:pt>
                <c:pt idx="559">
                  <c:v>2008.7776031687536</c:v>
                </c:pt>
                <c:pt idx="560">
                  <c:v>2010.0242094831399</c:v>
                </c:pt>
                <c:pt idx="561">
                  <c:v>2011.0348909229622</c:v>
                </c:pt>
                <c:pt idx="562">
                  <c:v>2012.1417955211982</c:v>
                </c:pt>
                <c:pt idx="563">
                  <c:v>2012.9767438929939</c:v>
                </c:pt>
                <c:pt idx="564">
                  <c:v>2013.8306838445751</c:v>
                </c:pt>
                <c:pt idx="565">
                  <c:v>2014.8484614987885</c:v>
                </c:pt>
                <c:pt idx="566">
                  <c:v>2015.8738461814987</c:v>
                </c:pt>
                <c:pt idx="567">
                  <c:v>2017.1296379656496</c:v>
                </c:pt>
                <c:pt idx="568">
                  <c:v>2018.2173566539784</c:v>
                </c:pt>
                <c:pt idx="569">
                  <c:v>2019.042398985833</c:v>
                </c:pt>
                <c:pt idx="570">
                  <c:v>2019.9603617842263</c:v>
                </c:pt>
                <c:pt idx="571">
                  <c:v>2020.7716520525587</c:v>
                </c:pt>
                <c:pt idx="572">
                  <c:v>2022.0217688061925</c:v>
                </c:pt>
                <c:pt idx="573">
                  <c:v>2001.1948946414902</c:v>
                </c:pt>
                <c:pt idx="574">
                  <c:v>2001.7792708020577</c:v>
                </c:pt>
                <c:pt idx="575">
                  <c:v>2002.7656969907173</c:v>
                </c:pt>
                <c:pt idx="576">
                  <c:v>2004.0919689079042</c:v>
                </c:pt>
                <c:pt idx="577">
                  <c:v>2005.1643263204992</c:v>
                </c:pt>
                <c:pt idx="578">
                  <c:v>2006.1788075566767</c:v>
                </c:pt>
                <c:pt idx="579">
                  <c:v>2006.8628107050783</c:v>
                </c:pt>
                <c:pt idx="580">
                  <c:v>2007.9970413256212</c:v>
                </c:pt>
                <c:pt idx="581">
                  <c:v>2008.8598055613325</c:v>
                </c:pt>
                <c:pt idx="582">
                  <c:v>2010.181699830905</c:v>
                </c:pt>
                <c:pt idx="583">
                  <c:v>2010.987332216876</c:v>
                </c:pt>
                <c:pt idx="584">
                  <c:v>2011.9509183133348</c:v>
                </c:pt>
                <c:pt idx="585">
                  <c:v>2012.8721438570665</c:v>
                </c:pt>
                <c:pt idx="586">
                  <c:v>2013.9516342628397</c:v>
                </c:pt>
                <c:pt idx="587">
                  <c:v>2015.1976069200568</c:v>
                </c:pt>
                <c:pt idx="588">
                  <c:v>2015.7531967578852</c:v>
                </c:pt>
                <c:pt idx="589">
                  <c:v>2016.8407018054788</c:v>
                </c:pt>
                <c:pt idx="590">
                  <c:v>2017.8952737362642</c:v>
                </c:pt>
                <c:pt idx="591">
                  <c:v>2018.7731396784993</c:v>
                </c:pt>
                <c:pt idx="592">
                  <c:v>2019.7979763845951</c:v>
                </c:pt>
                <c:pt idx="593">
                  <c:v>2020.8860445011924</c:v>
                </c:pt>
                <c:pt idx="594">
                  <c:v>2021.7989398359425</c:v>
                </c:pt>
                <c:pt idx="595">
                  <c:v>2000.7506694492658</c:v>
                </c:pt>
                <c:pt idx="596">
                  <c:v>2001.8975094117595</c:v>
                </c:pt>
                <c:pt idx="597">
                  <c:v>2002.9293809815272</c:v>
                </c:pt>
                <c:pt idx="598">
                  <c:v>2003.7761997015823</c:v>
                </c:pt>
                <c:pt idx="599">
                  <c:v>2004.8121784619864</c:v>
                </c:pt>
                <c:pt idx="600">
                  <c:v>2006.2021007275603</c:v>
                </c:pt>
                <c:pt idx="601">
                  <c:v>2007.2304522438189</c:v>
                </c:pt>
                <c:pt idx="602">
                  <c:v>2008.2378823670861</c:v>
                </c:pt>
                <c:pt idx="603">
                  <c:v>2009.0682910148992</c:v>
                </c:pt>
                <c:pt idx="604">
                  <c:v>2010.2370631296951</c:v>
                </c:pt>
                <c:pt idx="605">
                  <c:v>2011.2320557337482</c:v>
                </c:pt>
                <c:pt idx="606">
                  <c:v>2011.925424932419</c:v>
                </c:pt>
                <c:pt idx="607">
                  <c:v>2013.0616342640169</c:v>
                </c:pt>
                <c:pt idx="608">
                  <c:v>2013.9282128826776</c:v>
                </c:pt>
                <c:pt idx="609">
                  <c:v>2014.9710439204061</c:v>
                </c:pt>
                <c:pt idx="610">
                  <c:v>2016.2307845602131</c:v>
                </c:pt>
                <c:pt idx="611">
                  <c:v>2017.0279276389338</c:v>
                </c:pt>
                <c:pt idx="612">
                  <c:v>2017.8885980398525</c:v>
                </c:pt>
                <c:pt idx="613">
                  <c:v>2018.8235174810525</c:v>
                </c:pt>
                <c:pt idx="614">
                  <c:v>2019.9967024432526</c:v>
                </c:pt>
                <c:pt idx="615">
                  <c:v>2020.830641179165</c:v>
                </c:pt>
                <c:pt idx="616">
                  <c:v>2022.0611333344082</c:v>
                </c:pt>
                <c:pt idx="617">
                  <c:v>2000.8047016368755</c:v>
                </c:pt>
                <c:pt idx="618">
                  <c:v>2001.9537235798289</c:v>
                </c:pt>
                <c:pt idx="619">
                  <c:v>2003.1076789788087</c:v>
                </c:pt>
                <c:pt idx="620">
                  <c:v>2003.8113618018317</c:v>
                </c:pt>
                <c:pt idx="621">
                  <c:v>2004.9169105077185</c:v>
                </c:pt>
                <c:pt idx="622">
                  <c:v>2005.7646779708039</c:v>
                </c:pt>
                <c:pt idx="623">
                  <c:v>2006.9713889525615</c:v>
                </c:pt>
                <c:pt idx="624">
                  <c:v>2008.1998326170108</c:v>
                </c:pt>
                <c:pt idx="625">
                  <c:v>2008.827126485623</c:v>
                </c:pt>
                <c:pt idx="626">
                  <c:v>2010.1646639331948</c:v>
                </c:pt>
                <c:pt idx="627">
                  <c:v>2010.8407081963887</c:v>
                </c:pt>
                <c:pt idx="628">
                  <c:v>2011.9372993142174</c:v>
                </c:pt>
                <c:pt idx="629">
                  <c:v>2013.1349182880342</c:v>
                </c:pt>
                <c:pt idx="630">
                  <c:v>2014.1107414358078</c:v>
                </c:pt>
                <c:pt idx="631">
                  <c:v>2014.8799811103127</c:v>
                </c:pt>
                <c:pt idx="632">
                  <c:v>2015.9455019698123</c:v>
                </c:pt>
                <c:pt idx="633">
                  <c:v>2016.9374786234707</c:v>
                </c:pt>
                <c:pt idx="634">
                  <c:v>2018.0252105462098</c:v>
                </c:pt>
                <c:pt idx="635">
                  <c:v>2019.1211270706492</c:v>
                </c:pt>
                <c:pt idx="636">
                  <c:v>2020.1239608486751</c:v>
                </c:pt>
                <c:pt idx="637">
                  <c:v>2021.0664600424034</c:v>
                </c:pt>
                <c:pt idx="638">
                  <c:v>2022.1933467345411</c:v>
                </c:pt>
                <c:pt idx="639">
                  <c:v>2001.0868538404181</c:v>
                </c:pt>
                <c:pt idx="640">
                  <c:v>2002.1942904698294</c:v>
                </c:pt>
                <c:pt idx="641">
                  <c:v>2003.2100547902028</c:v>
                </c:pt>
                <c:pt idx="642">
                  <c:v>2004.0842510896846</c:v>
                </c:pt>
                <c:pt idx="643">
                  <c:v>2004.8485470846315</c:v>
                </c:pt>
                <c:pt idx="644">
                  <c:v>2005.872998836785</c:v>
                </c:pt>
                <c:pt idx="645">
                  <c:v>2006.9148343819229</c:v>
                </c:pt>
                <c:pt idx="646">
                  <c:v>2007.904429478823</c:v>
                </c:pt>
                <c:pt idx="647">
                  <c:v>2009.0703443569671</c:v>
                </c:pt>
                <c:pt idx="648">
                  <c:v>2009.9872503449217</c:v>
                </c:pt>
                <c:pt idx="649">
                  <c:v>2011.1548213738965</c:v>
                </c:pt>
                <c:pt idx="650">
                  <c:v>2012.0085196814953</c:v>
                </c:pt>
                <c:pt idx="651">
                  <c:v>2012.9161409092919</c:v>
                </c:pt>
                <c:pt idx="652">
                  <c:v>2014.2243331969362</c:v>
                </c:pt>
                <c:pt idx="653">
                  <c:v>2015.1298187458292</c:v>
                </c:pt>
                <c:pt idx="654">
                  <c:v>2016.0883011923718</c:v>
                </c:pt>
                <c:pt idx="655">
                  <c:v>2017.1481081463996</c:v>
                </c:pt>
                <c:pt idx="656">
                  <c:v>2018.1866271107065</c:v>
                </c:pt>
                <c:pt idx="657">
                  <c:v>2019.1986674441214</c:v>
                </c:pt>
                <c:pt idx="658">
                  <c:v>2019.7747584331159</c:v>
                </c:pt>
                <c:pt idx="659">
                  <c:v>2021.1611727983629</c:v>
                </c:pt>
                <c:pt idx="660">
                  <c:v>2021.9338511354676</c:v>
                </c:pt>
                <c:pt idx="661">
                  <c:v>2000.9588413131369</c:v>
                </c:pt>
                <c:pt idx="662">
                  <c:v>2002.1023435970892</c:v>
                </c:pt>
                <c:pt idx="663">
                  <c:v>2003.1835024789386</c:v>
                </c:pt>
                <c:pt idx="664">
                  <c:v>2004.1182520387447</c:v>
                </c:pt>
                <c:pt idx="665">
                  <c:v>2004.9608613594885</c:v>
                </c:pt>
                <c:pt idx="666">
                  <c:v>2006.2007917131734</c:v>
                </c:pt>
                <c:pt idx="667">
                  <c:v>2006.9140073880749</c:v>
                </c:pt>
                <c:pt idx="668">
                  <c:v>2007.825206533676</c:v>
                </c:pt>
                <c:pt idx="669">
                  <c:v>2009.1073243843459</c:v>
                </c:pt>
                <c:pt idx="670">
                  <c:v>2009.9985470579313</c:v>
                </c:pt>
                <c:pt idx="671">
                  <c:v>2011.0531665082408</c:v>
                </c:pt>
                <c:pt idx="672">
                  <c:v>2012.0983686848087</c:v>
                </c:pt>
                <c:pt idx="673">
                  <c:v>2013.139720002911</c:v>
                </c:pt>
                <c:pt idx="674">
                  <c:v>2014.1047376864542</c:v>
                </c:pt>
                <c:pt idx="675">
                  <c:v>2014.8018708233321</c:v>
                </c:pt>
                <c:pt idx="676">
                  <c:v>2015.8245238454326</c:v>
                </c:pt>
                <c:pt idx="677">
                  <c:v>2017.2370977109542</c:v>
                </c:pt>
                <c:pt idx="678">
                  <c:v>2017.9009320001803</c:v>
                </c:pt>
                <c:pt idx="679">
                  <c:v>2019.1858752155806</c:v>
                </c:pt>
                <c:pt idx="680">
                  <c:v>2020.1698673801613</c:v>
                </c:pt>
                <c:pt idx="681">
                  <c:v>2021.0759586154063</c:v>
                </c:pt>
                <c:pt idx="682">
                  <c:v>2022.2423420377031</c:v>
                </c:pt>
                <c:pt idx="683">
                  <c:v>2001.0103300792941</c:v>
                </c:pt>
                <c:pt idx="684">
                  <c:v>2002.0208273242213</c:v>
                </c:pt>
                <c:pt idx="685">
                  <c:v>2002.8023166162277</c:v>
                </c:pt>
                <c:pt idx="686">
                  <c:v>2003.7776279457485</c:v>
                </c:pt>
                <c:pt idx="687">
                  <c:v>2005.0513904605218</c:v>
                </c:pt>
                <c:pt idx="688">
                  <c:v>2006.2100103399814</c:v>
                </c:pt>
                <c:pt idx="689">
                  <c:v>2006.8711047280915</c:v>
                </c:pt>
                <c:pt idx="690">
                  <c:v>2008.1740091593811</c:v>
                </c:pt>
                <c:pt idx="691">
                  <c:v>2009.0086717429235</c:v>
                </c:pt>
                <c:pt idx="692">
                  <c:v>2010.2451564869434</c:v>
                </c:pt>
                <c:pt idx="693">
                  <c:v>2010.8104525074705</c:v>
                </c:pt>
                <c:pt idx="694">
                  <c:v>2011.7827239009657</c:v>
                </c:pt>
                <c:pt idx="695">
                  <c:v>2012.7585148018206</c:v>
                </c:pt>
                <c:pt idx="696">
                  <c:v>2014.067536128902</c:v>
                </c:pt>
                <c:pt idx="697">
                  <c:v>2015.0595498136779</c:v>
                </c:pt>
                <c:pt idx="698">
                  <c:v>2015.7586660361912</c:v>
                </c:pt>
                <c:pt idx="699">
                  <c:v>2017.2123809257919</c:v>
                </c:pt>
                <c:pt idx="700">
                  <c:v>2018.0142433345909</c:v>
                </c:pt>
                <c:pt idx="701">
                  <c:v>2019.0664687587011</c:v>
                </c:pt>
                <c:pt idx="702">
                  <c:v>2019.8298102536064</c:v>
                </c:pt>
                <c:pt idx="703">
                  <c:v>2021.0686999810714</c:v>
                </c:pt>
                <c:pt idx="704">
                  <c:v>2022.2274044677954</c:v>
                </c:pt>
                <c:pt idx="705">
                  <c:v>2001.1205556408211</c:v>
                </c:pt>
                <c:pt idx="706">
                  <c:v>2002.0421672215634</c:v>
                </c:pt>
                <c:pt idx="707">
                  <c:v>2003.0324762307046</c:v>
                </c:pt>
                <c:pt idx="708">
                  <c:v>2003.7697814016065</c:v>
                </c:pt>
                <c:pt idx="709">
                  <c:v>2004.9934454035415</c:v>
                </c:pt>
                <c:pt idx="710">
                  <c:v>2005.9372212210831</c:v>
                </c:pt>
                <c:pt idx="711">
                  <c:v>2006.9061044536074</c:v>
                </c:pt>
                <c:pt idx="712">
                  <c:v>2007.9148231239869</c:v>
                </c:pt>
                <c:pt idx="713">
                  <c:v>2008.7571308217707</c:v>
                </c:pt>
                <c:pt idx="714">
                  <c:v>2010.1283423839598</c:v>
                </c:pt>
                <c:pt idx="715">
                  <c:v>2011.0187123142027</c:v>
                </c:pt>
                <c:pt idx="716">
                  <c:v>2012.098430546687</c:v>
                </c:pt>
                <c:pt idx="717">
                  <c:v>2013.1675383864861</c:v>
                </c:pt>
                <c:pt idx="718">
                  <c:v>2014.2124365534889</c:v>
                </c:pt>
                <c:pt idx="719">
                  <c:v>2015.1666088816316</c:v>
                </c:pt>
                <c:pt idx="720">
                  <c:v>2015.9077278079633</c:v>
                </c:pt>
                <c:pt idx="721">
                  <c:v>2017.1233751405889</c:v>
                </c:pt>
                <c:pt idx="722">
                  <c:v>2017.8142521586574</c:v>
                </c:pt>
                <c:pt idx="723">
                  <c:v>2019.1087336223982</c:v>
                </c:pt>
                <c:pt idx="724">
                  <c:v>2020.2222247433699</c:v>
                </c:pt>
                <c:pt idx="725">
                  <c:v>2020.9004490466307</c:v>
                </c:pt>
                <c:pt idx="726">
                  <c:v>2022.0034271715626</c:v>
                </c:pt>
                <c:pt idx="727">
                  <c:v>2001.0049836722137</c:v>
                </c:pt>
                <c:pt idx="728">
                  <c:v>2002.1118205351777</c:v>
                </c:pt>
                <c:pt idx="729">
                  <c:v>2002.8617474100313</c:v>
                </c:pt>
                <c:pt idx="730">
                  <c:v>2004.1591674120805</c:v>
                </c:pt>
                <c:pt idx="731">
                  <c:v>2004.9801158629543</c:v>
                </c:pt>
                <c:pt idx="732">
                  <c:v>2006.113570468485</c:v>
                </c:pt>
                <c:pt idx="733">
                  <c:v>2007.0923556121741</c:v>
                </c:pt>
                <c:pt idx="734">
                  <c:v>2008.0290329140205</c:v>
                </c:pt>
                <c:pt idx="735">
                  <c:v>2009.0930090724535</c:v>
                </c:pt>
                <c:pt idx="736">
                  <c:v>2010.1266206938308</c:v>
                </c:pt>
                <c:pt idx="737">
                  <c:v>2010.8663117095059</c:v>
                </c:pt>
                <c:pt idx="738">
                  <c:v>2012.2438018636892</c:v>
                </c:pt>
                <c:pt idx="739">
                  <c:v>2013.1273521803996</c:v>
                </c:pt>
                <c:pt idx="740">
                  <c:v>2014.2075895539974</c:v>
                </c:pt>
                <c:pt idx="741">
                  <c:v>2014.9446403352231</c:v>
                </c:pt>
                <c:pt idx="742">
                  <c:v>2015.9057792625974</c:v>
                </c:pt>
                <c:pt idx="743">
                  <c:v>2017.2038348162519</c:v>
                </c:pt>
                <c:pt idx="744">
                  <c:v>2018.1815322267807</c:v>
                </c:pt>
                <c:pt idx="745">
                  <c:v>2019.0702264487959</c:v>
                </c:pt>
                <c:pt idx="746">
                  <c:v>2019.7522847157013</c:v>
                </c:pt>
                <c:pt idx="747">
                  <c:v>2021.170646428377</c:v>
                </c:pt>
                <c:pt idx="748">
                  <c:v>2021.9464285460381</c:v>
                </c:pt>
                <c:pt idx="749">
                  <c:v>2001.762925188249</c:v>
                </c:pt>
                <c:pt idx="750">
                  <c:v>2002.7677126110877</c:v>
                </c:pt>
                <c:pt idx="751">
                  <c:v>2003.8736532429114</c:v>
                </c:pt>
                <c:pt idx="752">
                  <c:v>2004.8094244091822</c:v>
                </c:pt>
                <c:pt idx="753">
                  <c:v>2006.0462582719676</c:v>
                </c:pt>
                <c:pt idx="754">
                  <c:v>2006.8282969124007</c:v>
                </c:pt>
                <c:pt idx="755">
                  <c:v>2007.8511803446559</c:v>
                </c:pt>
                <c:pt idx="756">
                  <c:v>2009.0392307233162</c:v>
                </c:pt>
                <c:pt idx="757">
                  <c:v>2009.8547381365045</c:v>
                </c:pt>
                <c:pt idx="758">
                  <c:v>2010.8542218941925</c:v>
                </c:pt>
                <c:pt idx="759">
                  <c:v>2012.2082098605626</c:v>
                </c:pt>
                <c:pt idx="760">
                  <c:v>2013.1475776124835</c:v>
                </c:pt>
                <c:pt idx="761">
                  <c:v>2013.8724001713515</c:v>
                </c:pt>
                <c:pt idx="762">
                  <c:v>2014.7568265662553</c:v>
                </c:pt>
                <c:pt idx="763">
                  <c:v>2015.9638723892349</c:v>
                </c:pt>
                <c:pt idx="764">
                  <c:v>2017.0759288201746</c:v>
                </c:pt>
                <c:pt idx="765">
                  <c:v>2017.9886277916346</c:v>
                </c:pt>
                <c:pt idx="766">
                  <c:v>2019.0673292540325</c:v>
                </c:pt>
                <c:pt idx="767">
                  <c:v>2019.8343386766023</c:v>
                </c:pt>
                <c:pt idx="768">
                  <c:v>2021.0666796307528</c:v>
                </c:pt>
                <c:pt idx="769">
                  <c:v>2022.2121628492994</c:v>
                </c:pt>
                <c:pt idx="770">
                  <c:v>2001.1330735887723</c:v>
                </c:pt>
                <c:pt idx="771">
                  <c:v>2002.235509715003</c:v>
                </c:pt>
                <c:pt idx="772">
                  <c:v>2002.9650691658101</c:v>
                </c:pt>
                <c:pt idx="773">
                  <c:v>2003.8655949201941</c:v>
                </c:pt>
                <c:pt idx="774">
                  <c:v>2005.1121668327919</c:v>
                </c:pt>
                <c:pt idx="775">
                  <c:v>2006.0770369303202</c:v>
                </c:pt>
                <c:pt idx="776">
                  <c:v>2007.0027495025681</c:v>
                </c:pt>
                <c:pt idx="777">
                  <c:v>2007.7661790382683</c:v>
                </c:pt>
                <c:pt idx="778">
                  <c:v>2009.0579799252287</c:v>
                </c:pt>
                <c:pt idx="779">
                  <c:v>2009.7567310260017</c:v>
                </c:pt>
                <c:pt idx="780">
                  <c:v>2011.0783752167345</c:v>
                </c:pt>
                <c:pt idx="781">
                  <c:v>2012.059416385451</c:v>
                </c:pt>
                <c:pt idx="782">
                  <c:v>2012.8233537701365</c:v>
                </c:pt>
                <c:pt idx="783">
                  <c:v>2014.119420619674</c:v>
                </c:pt>
                <c:pt idx="784">
                  <c:v>2015.0544058392907</c:v>
                </c:pt>
                <c:pt idx="785">
                  <c:v>2015.8689068400738</c:v>
                </c:pt>
                <c:pt idx="786">
                  <c:v>2016.8131733938185</c:v>
                </c:pt>
                <c:pt idx="787">
                  <c:v>2017.9002417938775</c:v>
                </c:pt>
                <c:pt idx="788">
                  <c:v>2018.8779481905262</c:v>
                </c:pt>
                <c:pt idx="789">
                  <c:v>2020.0907426922051</c:v>
                </c:pt>
                <c:pt idx="790">
                  <c:v>2020.7668743976305</c:v>
                </c:pt>
                <c:pt idx="791">
                  <c:v>2021.9119487588455</c:v>
                </c:pt>
                <c:pt idx="792">
                  <c:v>2001.0485111239179</c:v>
                </c:pt>
                <c:pt idx="793">
                  <c:v>2001.904232977068</c:v>
                </c:pt>
                <c:pt idx="794">
                  <c:v>2002.9889468305846</c:v>
                </c:pt>
                <c:pt idx="795">
                  <c:v>2003.8746987218287</c:v>
                </c:pt>
                <c:pt idx="796">
                  <c:v>2005.2452678005122</c:v>
                </c:pt>
                <c:pt idx="797">
                  <c:v>2005.9192758319455</c:v>
                </c:pt>
                <c:pt idx="798">
                  <c:v>2007.0648367473486</c:v>
                </c:pt>
                <c:pt idx="799">
                  <c:v>2008.0456115822915</c:v>
                </c:pt>
                <c:pt idx="800">
                  <c:v>2008.8044374413716</c:v>
                </c:pt>
                <c:pt idx="801">
                  <c:v>2010.0835755398409</c:v>
                </c:pt>
                <c:pt idx="802">
                  <c:v>2010.8011690889043</c:v>
                </c:pt>
                <c:pt idx="803">
                  <c:v>2012.1334148914052</c:v>
                </c:pt>
                <c:pt idx="804">
                  <c:v>2013.1404832744781</c:v>
                </c:pt>
                <c:pt idx="805">
                  <c:v>2013.9067278063117</c:v>
                </c:pt>
                <c:pt idx="806">
                  <c:v>2015.1761323332453</c:v>
                </c:pt>
                <c:pt idx="807">
                  <c:v>2015.8570723876853</c:v>
                </c:pt>
                <c:pt idx="808">
                  <c:v>2017.2366015341699</c:v>
                </c:pt>
                <c:pt idx="809">
                  <c:v>2018.1542607822569</c:v>
                </c:pt>
                <c:pt idx="810">
                  <c:v>2018.9623995848056</c:v>
                </c:pt>
                <c:pt idx="811">
                  <c:v>2020.0745206566542</c:v>
                </c:pt>
                <c:pt idx="812">
                  <c:v>2020.839344305391</c:v>
                </c:pt>
                <c:pt idx="813">
                  <c:v>2022.2113979035639</c:v>
                </c:pt>
                <c:pt idx="814">
                  <c:v>2001.1551681255448</c:v>
                </c:pt>
                <c:pt idx="815">
                  <c:v>2002.2122671208883</c:v>
                </c:pt>
                <c:pt idx="816">
                  <c:v>2002.9370660768552</c:v>
                </c:pt>
                <c:pt idx="817">
                  <c:v>2004.0052085544994</c:v>
                </c:pt>
                <c:pt idx="818">
                  <c:v>2004.9908360592667</c:v>
                </c:pt>
                <c:pt idx="819">
                  <c:v>2006.2109858993545</c:v>
                </c:pt>
                <c:pt idx="820">
                  <c:v>2006.9184501306916</c:v>
                </c:pt>
                <c:pt idx="821">
                  <c:v>2008.1265651594063</c:v>
                </c:pt>
                <c:pt idx="822">
                  <c:v>2008.8227757075013</c:v>
                </c:pt>
                <c:pt idx="823">
                  <c:v>2009.8577030065585</c:v>
                </c:pt>
                <c:pt idx="824">
                  <c:v>2010.758230910157</c:v>
                </c:pt>
                <c:pt idx="825">
                  <c:v>2012.2177731579386</c:v>
                </c:pt>
                <c:pt idx="826">
                  <c:v>2013.232286379535</c:v>
                </c:pt>
                <c:pt idx="827">
                  <c:v>2013.7697210331694</c:v>
                </c:pt>
                <c:pt idx="828">
                  <c:v>2014.9645416971193</c:v>
                </c:pt>
                <c:pt idx="829">
                  <c:v>2016.0683597006173</c:v>
                </c:pt>
                <c:pt idx="830">
                  <c:v>2016.8712148029917</c:v>
                </c:pt>
                <c:pt idx="831">
                  <c:v>2018.1448361446951</c:v>
                </c:pt>
                <c:pt idx="832">
                  <c:v>2019.0244853365184</c:v>
                </c:pt>
                <c:pt idx="833">
                  <c:v>2019.8289182297312</c:v>
                </c:pt>
                <c:pt idx="834">
                  <c:v>2021.2070305143616</c:v>
                </c:pt>
                <c:pt idx="835">
                  <c:v>2021.8209534844154</c:v>
                </c:pt>
                <c:pt idx="836">
                  <c:v>2000.9747767857925</c:v>
                </c:pt>
                <c:pt idx="837">
                  <c:v>2001.8512855572285</c:v>
                </c:pt>
                <c:pt idx="838">
                  <c:v>2002.9728603462499</c:v>
                </c:pt>
                <c:pt idx="839">
                  <c:v>2004.0280131574775</c:v>
                </c:pt>
                <c:pt idx="840">
                  <c:v>2005.2128292460147</c:v>
                </c:pt>
                <c:pt idx="841">
                  <c:v>2005.8115964714495</c:v>
                </c:pt>
                <c:pt idx="842">
                  <c:v>2006.850049679676</c:v>
                </c:pt>
                <c:pt idx="843">
                  <c:v>2007.802693961939</c:v>
                </c:pt>
                <c:pt idx="844">
                  <c:v>2009.1353157759395</c:v>
                </c:pt>
                <c:pt idx="845">
                  <c:v>2009.7501598165102</c:v>
                </c:pt>
                <c:pt idx="846">
                  <c:v>2010.8821796851803</c:v>
                </c:pt>
                <c:pt idx="847">
                  <c:v>2012.2361558451851</c:v>
                </c:pt>
                <c:pt idx="848">
                  <c:v>2013.1425300036817</c:v>
                </c:pt>
                <c:pt idx="849">
                  <c:v>2013.9069740638856</c:v>
                </c:pt>
                <c:pt idx="850">
                  <c:v>2014.994486226258</c:v>
                </c:pt>
                <c:pt idx="851">
                  <c:v>2015.9896388012166</c:v>
                </c:pt>
                <c:pt idx="852">
                  <c:v>2016.7965178947218</c:v>
                </c:pt>
                <c:pt idx="853">
                  <c:v>2018.2196685676372</c:v>
                </c:pt>
                <c:pt idx="854">
                  <c:v>2019.1717739472258</c:v>
                </c:pt>
                <c:pt idx="855">
                  <c:v>2020.243983007261</c:v>
                </c:pt>
                <c:pt idx="856">
                  <c:v>2020.9155743011493</c:v>
                </c:pt>
                <c:pt idx="857">
                  <c:v>2022.1896403821875</c:v>
                </c:pt>
                <c:pt idx="858">
                  <c:v>2000.9760735810639</c:v>
                </c:pt>
                <c:pt idx="859">
                  <c:v>2001.7977059208845</c:v>
                </c:pt>
                <c:pt idx="860">
                  <c:v>2003.0661736417419</c:v>
                </c:pt>
                <c:pt idx="861">
                  <c:v>2003.9056633130124</c:v>
                </c:pt>
                <c:pt idx="862">
                  <c:v>2005.2138102302638</c:v>
                </c:pt>
                <c:pt idx="863">
                  <c:v>2005.9462873962095</c:v>
                </c:pt>
                <c:pt idx="864">
                  <c:v>2006.8331463465709</c:v>
                </c:pt>
                <c:pt idx="865">
                  <c:v>2008.156949939955</c:v>
                </c:pt>
                <c:pt idx="866">
                  <c:v>2008.8720680297188</c:v>
                </c:pt>
                <c:pt idx="867">
                  <c:v>2010.2191830426812</c:v>
                </c:pt>
                <c:pt idx="868">
                  <c:v>2010.9734154091686</c:v>
                </c:pt>
                <c:pt idx="869">
                  <c:v>2012.0480453781797</c:v>
                </c:pt>
                <c:pt idx="870">
                  <c:v>2012.7960965406037</c:v>
                </c:pt>
                <c:pt idx="871">
                  <c:v>2014.23123907084</c:v>
                </c:pt>
                <c:pt idx="872">
                  <c:v>2014.9705895529621</c:v>
                </c:pt>
                <c:pt idx="873">
                  <c:v>2016.1504560668034</c:v>
                </c:pt>
                <c:pt idx="874">
                  <c:v>2016.9670754702988</c:v>
                </c:pt>
                <c:pt idx="875">
                  <c:v>2017.9637638563879</c:v>
                </c:pt>
                <c:pt idx="876">
                  <c:v>2018.9825318608803</c:v>
                </c:pt>
                <c:pt idx="877">
                  <c:v>2020.1068072665657</c:v>
                </c:pt>
                <c:pt idx="878">
                  <c:v>2020.8997878295336</c:v>
                </c:pt>
                <c:pt idx="879">
                  <c:v>2022.2116947094808</c:v>
                </c:pt>
                <c:pt idx="880">
                  <c:v>2000.7735107293529</c:v>
                </c:pt>
                <c:pt idx="881">
                  <c:v>2002.1423493714321</c:v>
                </c:pt>
                <c:pt idx="882">
                  <c:v>2003.1981471212914</c:v>
                </c:pt>
                <c:pt idx="883">
                  <c:v>2004.2195908727447</c:v>
                </c:pt>
                <c:pt idx="884">
                  <c:v>2004.8915980659526</c:v>
                </c:pt>
                <c:pt idx="885">
                  <c:v>2005.9649695078781</c:v>
                </c:pt>
                <c:pt idx="886">
                  <c:v>2006.9479297962339</c:v>
                </c:pt>
                <c:pt idx="887">
                  <c:v>2008.1153220805338</c:v>
                </c:pt>
                <c:pt idx="888">
                  <c:v>2009.2490011143866</c:v>
                </c:pt>
                <c:pt idx="889">
                  <c:v>2009.9483220197037</c:v>
                </c:pt>
                <c:pt idx="890">
                  <c:v>2010.8957308970726</c:v>
                </c:pt>
                <c:pt idx="891">
                  <c:v>2012.1742298647607</c:v>
                </c:pt>
                <c:pt idx="892">
                  <c:v>2012.7920208624489</c:v>
                </c:pt>
                <c:pt idx="893">
                  <c:v>2013.9258104148817</c:v>
                </c:pt>
                <c:pt idx="894">
                  <c:v>2015.0274705042239</c:v>
                </c:pt>
                <c:pt idx="895">
                  <c:v>2016.242799329729</c:v>
                </c:pt>
                <c:pt idx="896">
                  <c:v>2016.8019769661155</c:v>
                </c:pt>
                <c:pt idx="897">
                  <c:v>2018.08094522125</c:v>
                </c:pt>
                <c:pt idx="898">
                  <c:v>2019.0681336336834</c:v>
                </c:pt>
                <c:pt idx="899">
                  <c:v>2019.9422274614042</c:v>
                </c:pt>
                <c:pt idx="900">
                  <c:v>2020.7989370097298</c:v>
                </c:pt>
                <c:pt idx="901">
                  <c:v>2022.2133926939835</c:v>
                </c:pt>
                <c:pt idx="902">
                  <c:v>2000.9013528293817</c:v>
                </c:pt>
                <c:pt idx="903">
                  <c:v>2001.8447382590439</c:v>
                </c:pt>
                <c:pt idx="904">
                  <c:v>2002.9017076818316</c:v>
                </c:pt>
                <c:pt idx="905">
                  <c:v>2004.1276868609357</c:v>
                </c:pt>
                <c:pt idx="906">
                  <c:v>2004.7659842854896</c:v>
                </c:pt>
                <c:pt idx="907">
                  <c:v>2005.8833437576</c:v>
                </c:pt>
                <c:pt idx="908">
                  <c:v>2006.9282003696974</c:v>
                </c:pt>
                <c:pt idx="909">
                  <c:v>2007.9185919885276</c:v>
                </c:pt>
                <c:pt idx="910">
                  <c:v>2008.9179472674145</c:v>
                </c:pt>
                <c:pt idx="911">
                  <c:v>2009.8436118001039</c:v>
                </c:pt>
                <c:pt idx="912">
                  <c:v>2011.2108301484418</c:v>
                </c:pt>
                <c:pt idx="913">
                  <c:v>2011.7745585440759</c:v>
                </c:pt>
                <c:pt idx="914">
                  <c:v>2013.164600121188</c:v>
                </c:pt>
                <c:pt idx="915">
                  <c:v>2013.8199482799021</c:v>
                </c:pt>
                <c:pt idx="916">
                  <c:v>2015.1111714150124</c:v>
                </c:pt>
                <c:pt idx="917">
                  <c:v>2015.9817804390282</c:v>
                </c:pt>
                <c:pt idx="918">
                  <c:v>2017.2397469863076</c:v>
                </c:pt>
                <c:pt idx="919">
                  <c:v>2017.9329910503557</c:v>
                </c:pt>
                <c:pt idx="920">
                  <c:v>2018.8399450497197</c:v>
                </c:pt>
                <c:pt idx="921">
                  <c:v>2020.0418401091706</c:v>
                </c:pt>
                <c:pt idx="922">
                  <c:v>2020.8429006570987</c:v>
                </c:pt>
                <c:pt idx="923">
                  <c:v>2021.9060237947738</c:v>
                </c:pt>
              </c:numCache>
            </c:numRef>
          </c:xVal>
          <c:yVal>
            <c:numRef>
              <c:f>'Jittered Data'!$C$3:$C$926</c:f>
              <c:numCache>
                <c:formatCode>General</c:formatCode>
                <c:ptCount val="924"/>
                <c:pt idx="0">
                  <c:v>0.72099999999999997</c:v>
                </c:pt>
                <c:pt idx="1">
                  <c:v>0.58930000000000005</c:v>
                </c:pt>
                <c:pt idx="2">
                  <c:v>0.53890000000000005</c:v>
                </c:pt>
                <c:pt idx="3">
                  <c:v>0.65969999999999995</c:v>
                </c:pt>
                <c:pt idx="4">
                  <c:v>0.65600000000000003</c:v>
                </c:pt>
                <c:pt idx="5">
                  <c:v>0.65359999999999996</c:v>
                </c:pt>
                <c:pt idx="6">
                  <c:v>0.68430000000000002</c:v>
                </c:pt>
                <c:pt idx="7">
                  <c:v>0.58540000000000003</c:v>
                </c:pt>
                <c:pt idx="8">
                  <c:v>0.54269999999999996</c:v>
                </c:pt>
                <c:pt idx="9">
                  <c:v>0.4637</c:v>
                </c:pt>
                <c:pt idx="10">
                  <c:v>0.4425</c:v>
                </c:pt>
                <c:pt idx="11">
                  <c:v>0.42059999999999997</c:v>
                </c:pt>
                <c:pt idx="12">
                  <c:v>0.41489999999999999</c:v>
                </c:pt>
                <c:pt idx="13">
                  <c:v>0.42330000000000001</c:v>
                </c:pt>
                <c:pt idx="14">
                  <c:v>0.43280000000000002</c:v>
                </c:pt>
                <c:pt idx="15">
                  <c:v>0.43259999999999998</c:v>
                </c:pt>
                <c:pt idx="16">
                  <c:v>0.44429999999999997</c:v>
                </c:pt>
                <c:pt idx="17">
                  <c:v>0.42749999999999999</c:v>
                </c:pt>
                <c:pt idx="18">
                  <c:v>0.42330000000000001</c:v>
                </c:pt>
                <c:pt idx="19">
                  <c:v>0.42230000000000001</c:v>
                </c:pt>
                <c:pt idx="20">
                  <c:v>0.43940000000000001</c:v>
                </c:pt>
                <c:pt idx="21">
                  <c:v>0.45229999999999998</c:v>
                </c:pt>
                <c:pt idx="22">
                  <c:v>0.43</c:v>
                </c:pt>
                <c:pt idx="23">
                  <c:v>0.42099999999999999</c:v>
                </c:pt>
                <c:pt idx="24">
                  <c:v>0.44400000000000001</c:v>
                </c:pt>
                <c:pt idx="25">
                  <c:v>0.44800000000000001</c:v>
                </c:pt>
                <c:pt idx="26">
                  <c:v>0.434</c:v>
                </c:pt>
                <c:pt idx="27">
                  <c:v>0.443</c:v>
                </c:pt>
                <c:pt idx="28">
                  <c:v>0.45100000000000001</c:v>
                </c:pt>
                <c:pt idx="29">
                  <c:v>0.48199999999999998</c:v>
                </c:pt>
                <c:pt idx="30">
                  <c:v>0.41899999999999998</c:v>
                </c:pt>
                <c:pt idx="31">
                  <c:v>0.443</c:v>
                </c:pt>
                <c:pt idx="32">
                  <c:v>0.438</c:v>
                </c:pt>
                <c:pt idx="33">
                  <c:v>0.42699999999999999</c:v>
                </c:pt>
                <c:pt idx="34">
                  <c:v>0.45700000000000002</c:v>
                </c:pt>
                <c:pt idx="35">
                  <c:v>0.48099999999999998</c:v>
                </c:pt>
                <c:pt idx="36">
                  <c:v>0.46383999999999997</c:v>
                </c:pt>
                <c:pt idx="37">
                  <c:v>0.46809000000000001</c:v>
                </c:pt>
                <c:pt idx="38">
                  <c:v>0.48054000000000002</c:v>
                </c:pt>
                <c:pt idx="39">
                  <c:v>0.45665</c:v>
                </c:pt>
                <c:pt idx="40">
                  <c:v>0.47867999999999999</c:v>
                </c:pt>
                <c:pt idx="41">
                  <c:v>0.49911</c:v>
                </c:pt>
                <c:pt idx="42">
                  <c:v>0.53573999999999999</c:v>
                </c:pt>
                <c:pt idx="43">
                  <c:v>0.58474999999999999</c:v>
                </c:pt>
                <c:pt idx="44">
                  <c:v>0.90800000000000003</c:v>
                </c:pt>
                <c:pt idx="45">
                  <c:v>0.86599999999999999</c:v>
                </c:pt>
                <c:pt idx="46">
                  <c:v>0.83499999999999996</c:v>
                </c:pt>
                <c:pt idx="47">
                  <c:v>0.80900000000000005</c:v>
                </c:pt>
                <c:pt idx="48">
                  <c:v>0.76300000000000001</c:v>
                </c:pt>
                <c:pt idx="49">
                  <c:v>0.73099999999999998</c:v>
                </c:pt>
                <c:pt idx="50">
                  <c:v>0.71899999999999997</c:v>
                </c:pt>
                <c:pt idx="51">
                  <c:v>0.68200000000000005</c:v>
                </c:pt>
                <c:pt idx="52">
                  <c:v>0.63600000000000001</c:v>
                </c:pt>
                <c:pt idx="53">
                  <c:v>0.61</c:v>
                </c:pt>
                <c:pt idx="54">
                  <c:v>0.57399999999999995</c:v>
                </c:pt>
                <c:pt idx="55">
                  <c:v>0.54500000000000004</c:v>
                </c:pt>
                <c:pt idx="56">
                  <c:v>0.51900000000000002</c:v>
                </c:pt>
                <c:pt idx="57">
                  <c:v>0.53600000000000003</c:v>
                </c:pt>
                <c:pt idx="58">
                  <c:v>0.55300000000000005</c:v>
                </c:pt>
                <c:pt idx="59">
                  <c:v>0.54600000000000004</c:v>
                </c:pt>
                <c:pt idx="60">
                  <c:v>0.56399999999999995</c:v>
                </c:pt>
                <c:pt idx="61">
                  <c:v>0.57699999999999996</c:v>
                </c:pt>
                <c:pt idx="62">
                  <c:v>0.58099999999999996</c:v>
                </c:pt>
                <c:pt idx="63">
                  <c:v>0.58399999999999996</c:v>
                </c:pt>
                <c:pt idx="64">
                  <c:v>0.57199999999999995</c:v>
                </c:pt>
                <c:pt idx="65">
                  <c:v>0.58799999999999997</c:v>
                </c:pt>
                <c:pt idx="66">
                  <c:v>0.78400000000000003</c:v>
                </c:pt>
                <c:pt idx="67">
                  <c:v>0.73899999999999999</c:v>
                </c:pt>
                <c:pt idx="68">
                  <c:v>0.68799999999999994</c:v>
                </c:pt>
                <c:pt idx="69">
                  <c:v>0.63100000000000001</c:v>
                </c:pt>
                <c:pt idx="70">
                  <c:v>0.64600000000000002</c:v>
                </c:pt>
                <c:pt idx="71">
                  <c:v>0.67500000000000004</c:v>
                </c:pt>
                <c:pt idx="72">
                  <c:v>0.71299999999999997</c:v>
                </c:pt>
                <c:pt idx="73">
                  <c:v>0.70199999999999996</c:v>
                </c:pt>
                <c:pt idx="74">
                  <c:v>0.59099999999999997</c:v>
                </c:pt>
                <c:pt idx="75">
                  <c:v>0.54400000000000004</c:v>
                </c:pt>
                <c:pt idx="76">
                  <c:v>0.55100000000000005</c:v>
                </c:pt>
                <c:pt idx="77">
                  <c:v>0.55400000000000005</c:v>
                </c:pt>
                <c:pt idx="78">
                  <c:v>0.56399999999999995</c:v>
                </c:pt>
                <c:pt idx="79">
                  <c:v>0.57399999999999995</c:v>
                </c:pt>
                <c:pt idx="80">
                  <c:v>0.60899999999999999</c:v>
                </c:pt>
                <c:pt idx="81">
                  <c:v>0.624</c:v>
                </c:pt>
                <c:pt idx="82">
                  <c:v>0.64500000000000002</c:v>
                </c:pt>
                <c:pt idx="83">
                  <c:v>0.65800000000000003</c:v>
                </c:pt>
                <c:pt idx="84">
                  <c:v>0.67100000000000004</c:v>
                </c:pt>
                <c:pt idx="85">
                  <c:v>0.67900000000000005</c:v>
                </c:pt>
                <c:pt idx="86">
                  <c:v>0.71799999999999997</c:v>
                </c:pt>
                <c:pt idx="87">
                  <c:v>0.73699999999999999</c:v>
                </c:pt>
                <c:pt idx="88">
                  <c:v>0.73099999999999998</c:v>
                </c:pt>
                <c:pt idx="89">
                  <c:v>0.69599999999999995</c:v>
                </c:pt>
                <c:pt idx="90">
                  <c:v>0.67600000000000005</c:v>
                </c:pt>
                <c:pt idx="91">
                  <c:v>0.68500000000000005</c:v>
                </c:pt>
                <c:pt idx="92">
                  <c:v>0.69799999999999995</c:v>
                </c:pt>
                <c:pt idx="93">
                  <c:v>0.71299999999999997</c:v>
                </c:pt>
                <c:pt idx="94">
                  <c:v>0.74099999999999999</c:v>
                </c:pt>
                <c:pt idx="95">
                  <c:v>0.74099999999999999</c:v>
                </c:pt>
                <c:pt idx="96">
                  <c:v>0.67700000000000005</c:v>
                </c:pt>
                <c:pt idx="97">
                  <c:v>0.66</c:v>
                </c:pt>
                <c:pt idx="98">
                  <c:v>0.77600000000000002</c:v>
                </c:pt>
                <c:pt idx="99">
                  <c:v>0.77</c:v>
                </c:pt>
                <c:pt idx="100">
                  <c:v>0.77700000000000002</c:v>
                </c:pt>
                <c:pt idx="101">
                  <c:v>0.81399999999999995</c:v>
                </c:pt>
                <c:pt idx="102">
                  <c:v>0.82199999999999995</c:v>
                </c:pt>
                <c:pt idx="103">
                  <c:v>0.80400000000000005</c:v>
                </c:pt>
                <c:pt idx="104">
                  <c:v>0.80900000000000005</c:v>
                </c:pt>
                <c:pt idx="105">
                  <c:v>0.81399999999999995</c:v>
                </c:pt>
                <c:pt idx="106">
                  <c:v>0.81799999999999995</c:v>
                </c:pt>
                <c:pt idx="107">
                  <c:v>0.82399999999999995</c:v>
                </c:pt>
                <c:pt idx="108">
                  <c:v>0.82099999999999995</c:v>
                </c:pt>
                <c:pt idx="109">
                  <c:v>0.83899999999999997</c:v>
                </c:pt>
                <c:pt idx="110">
                  <c:v>0.95309999999999995</c:v>
                </c:pt>
                <c:pt idx="111">
                  <c:v>0.91979999999999995</c:v>
                </c:pt>
                <c:pt idx="112">
                  <c:v>0.92789999999999995</c:v>
                </c:pt>
                <c:pt idx="113">
                  <c:v>0.92779999999999996</c:v>
                </c:pt>
                <c:pt idx="114">
                  <c:v>0.89259999999999995</c:v>
                </c:pt>
                <c:pt idx="115">
                  <c:v>0.84219999999999995</c:v>
                </c:pt>
                <c:pt idx="116">
                  <c:v>0.81130000000000002</c:v>
                </c:pt>
                <c:pt idx="117">
                  <c:v>0.79630000000000001</c:v>
                </c:pt>
                <c:pt idx="118">
                  <c:v>0.66100000000000003</c:v>
                </c:pt>
                <c:pt idx="119">
                  <c:v>0.65410000000000001</c:v>
                </c:pt>
                <c:pt idx="120">
                  <c:v>0.66300000000000003</c:v>
                </c:pt>
                <c:pt idx="121">
                  <c:v>0.65759999999999996</c:v>
                </c:pt>
                <c:pt idx="122">
                  <c:v>0.67110000000000003</c:v>
                </c:pt>
                <c:pt idx="123">
                  <c:v>0.70679999999999998</c:v>
                </c:pt>
                <c:pt idx="124">
                  <c:v>0.71899999999999997</c:v>
                </c:pt>
                <c:pt idx="125">
                  <c:v>0.72670000000000001</c:v>
                </c:pt>
                <c:pt idx="126">
                  <c:v>0.74029999999999996</c:v>
                </c:pt>
                <c:pt idx="127">
                  <c:v>0.74750000000000005</c:v>
                </c:pt>
                <c:pt idx="128">
                  <c:v>0.76219999999999999</c:v>
                </c:pt>
                <c:pt idx="129">
                  <c:v>0.76990000000000003</c:v>
                </c:pt>
                <c:pt idx="130">
                  <c:v>0.80230000000000001</c:v>
                </c:pt>
                <c:pt idx="131">
                  <c:v>0.80600000000000005</c:v>
                </c:pt>
                <c:pt idx="132">
                  <c:v>0.96499999999999997</c:v>
                </c:pt>
                <c:pt idx="133">
                  <c:v>0.91500000000000004</c:v>
                </c:pt>
                <c:pt idx="134">
                  <c:v>0.86499999999999999</c:v>
                </c:pt>
                <c:pt idx="135">
                  <c:v>0.83699999999999997</c:v>
                </c:pt>
                <c:pt idx="136">
                  <c:v>0.79300000000000004</c:v>
                </c:pt>
                <c:pt idx="137">
                  <c:v>0.875</c:v>
                </c:pt>
                <c:pt idx="138">
                  <c:v>0.88700000000000001</c:v>
                </c:pt>
                <c:pt idx="139">
                  <c:v>0.83599999999999997</c:v>
                </c:pt>
                <c:pt idx="140">
                  <c:v>0.78900000000000003</c:v>
                </c:pt>
                <c:pt idx="141">
                  <c:v>0.71099999999999997</c:v>
                </c:pt>
                <c:pt idx="142">
                  <c:v>0.64700000000000002</c:v>
                </c:pt>
                <c:pt idx="143">
                  <c:v>0.61299999999999999</c:v>
                </c:pt>
                <c:pt idx="144">
                  <c:v>0.59599999999999997</c:v>
                </c:pt>
                <c:pt idx="145">
                  <c:v>0.59899999999999998</c:v>
                </c:pt>
                <c:pt idx="146">
                  <c:v>0.60499999999999998</c:v>
                </c:pt>
                <c:pt idx="147">
                  <c:v>0.59699999999999998</c:v>
                </c:pt>
                <c:pt idx="148">
                  <c:v>0.61599999999999999</c:v>
                </c:pt>
                <c:pt idx="149">
                  <c:v>0.60699999999999998</c:v>
                </c:pt>
                <c:pt idx="150">
                  <c:v>0.60399999999999998</c:v>
                </c:pt>
                <c:pt idx="151">
                  <c:v>0.60899999999999999</c:v>
                </c:pt>
                <c:pt idx="152">
                  <c:v>0.64100000000000001</c:v>
                </c:pt>
                <c:pt idx="153">
                  <c:v>0.64100000000000001</c:v>
                </c:pt>
                <c:pt idx="154">
                  <c:v>1.0585</c:v>
                </c:pt>
                <c:pt idx="155">
                  <c:v>1.0530999999999999</c:v>
                </c:pt>
                <c:pt idx="156">
                  <c:v>1.0313000000000001</c:v>
                </c:pt>
                <c:pt idx="157">
                  <c:v>1.0001</c:v>
                </c:pt>
                <c:pt idx="158">
                  <c:v>0.98509999999999998</c:v>
                </c:pt>
                <c:pt idx="159">
                  <c:v>0.92049999999999998</c:v>
                </c:pt>
                <c:pt idx="160">
                  <c:v>0.87539999999999996</c:v>
                </c:pt>
                <c:pt idx="161">
                  <c:v>0.81989999999999996</c:v>
                </c:pt>
                <c:pt idx="162">
                  <c:v>0.77359999999999995</c:v>
                </c:pt>
                <c:pt idx="163">
                  <c:v>0.78449999999999998</c:v>
                </c:pt>
                <c:pt idx="164">
                  <c:v>0.77270000000000005</c:v>
                </c:pt>
                <c:pt idx="165">
                  <c:v>0.72989999999999999</c:v>
                </c:pt>
                <c:pt idx="166">
                  <c:v>0.71630000000000005</c:v>
                </c:pt>
                <c:pt idx="167">
                  <c:v>0.74129999999999996</c:v>
                </c:pt>
                <c:pt idx="168">
                  <c:v>0.77049999999999996</c:v>
                </c:pt>
                <c:pt idx="169">
                  <c:v>0.75590000000000002</c:v>
                </c:pt>
                <c:pt idx="170">
                  <c:v>0.76790000000000003</c:v>
                </c:pt>
                <c:pt idx="171">
                  <c:v>0.76890000000000003</c:v>
                </c:pt>
                <c:pt idx="172">
                  <c:v>0.76819999999999999</c:v>
                </c:pt>
                <c:pt idx="173">
                  <c:v>0.76129999999999998</c:v>
                </c:pt>
                <c:pt idx="174">
                  <c:v>0.80249999999999999</c:v>
                </c:pt>
                <c:pt idx="175">
                  <c:v>0.82</c:v>
                </c:pt>
                <c:pt idx="176">
                  <c:v>0.9798</c:v>
                </c:pt>
                <c:pt idx="177">
                  <c:v>0.93557999999999997</c:v>
                </c:pt>
                <c:pt idx="178">
                  <c:v>0.88161999999999996</c:v>
                </c:pt>
                <c:pt idx="179">
                  <c:v>0.81105000000000005</c:v>
                </c:pt>
                <c:pt idx="180">
                  <c:v>0.77068000000000003</c:v>
                </c:pt>
                <c:pt idx="181">
                  <c:v>0.71791000000000005</c:v>
                </c:pt>
                <c:pt idx="182">
                  <c:v>0.69623000000000002</c:v>
                </c:pt>
                <c:pt idx="183">
                  <c:v>0.65237000000000001</c:v>
                </c:pt>
                <c:pt idx="184">
                  <c:v>0.64114000000000004</c:v>
                </c:pt>
                <c:pt idx="185">
                  <c:v>0.58901999999999999</c:v>
                </c:pt>
                <c:pt idx="186">
                  <c:v>0.58231999999999995</c:v>
                </c:pt>
                <c:pt idx="187">
                  <c:v>0.57620000000000005</c:v>
                </c:pt>
                <c:pt idx="188">
                  <c:v>0.57699999999999996</c:v>
                </c:pt>
                <c:pt idx="189">
                  <c:v>0.57699999999999996</c:v>
                </c:pt>
                <c:pt idx="190">
                  <c:v>0.56399999999999995</c:v>
                </c:pt>
                <c:pt idx="191">
                  <c:v>0.58599999999999997</c:v>
                </c:pt>
                <c:pt idx="192">
                  <c:v>0.63800000000000001</c:v>
                </c:pt>
                <c:pt idx="193">
                  <c:v>0.69299999999999995</c:v>
                </c:pt>
                <c:pt idx="194">
                  <c:v>0.78400000000000003</c:v>
                </c:pt>
                <c:pt idx="195">
                  <c:v>0.78600000000000003</c:v>
                </c:pt>
                <c:pt idx="196">
                  <c:v>0.78600000000000003</c:v>
                </c:pt>
                <c:pt idx="197">
                  <c:v>0.78600000000000003</c:v>
                </c:pt>
                <c:pt idx="198">
                  <c:v>0.91186999999999996</c:v>
                </c:pt>
                <c:pt idx="199">
                  <c:v>0.77432000000000001</c:v>
                </c:pt>
                <c:pt idx="200">
                  <c:v>0.74138000000000004</c:v>
                </c:pt>
                <c:pt idx="201">
                  <c:v>0.74755000000000005</c:v>
                </c:pt>
                <c:pt idx="202">
                  <c:v>0.7278</c:v>
                </c:pt>
                <c:pt idx="203">
                  <c:v>0.74885000000000002</c:v>
                </c:pt>
                <c:pt idx="204">
                  <c:v>0.80106999999999995</c:v>
                </c:pt>
                <c:pt idx="205">
                  <c:v>0.79069</c:v>
                </c:pt>
                <c:pt idx="206">
                  <c:v>0.59909999999999997</c:v>
                </c:pt>
                <c:pt idx="207">
                  <c:v>0.58894999999999997</c:v>
                </c:pt>
                <c:pt idx="208">
                  <c:v>0.58613999999999999</c:v>
                </c:pt>
                <c:pt idx="209">
                  <c:v>0.55723999999999996</c:v>
                </c:pt>
                <c:pt idx="210">
                  <c:v>0.66080000000000005</c:v>
                </c:pt>
                <c:pt idx="211">
                  <c:v>0.69038999999999995</c:v>
                </c:pt>
                <c:pt idx="212">
                  <c:v>0.69044000000000005</c:v>
                </c:pt>
                <c:pt idx="213">
                  <c:v>0.69272999999999996</c:v>
                </c:pt>
                <c:pt idx="214">
                  <c:v>0.74797999999999998</c:v>
                </c:pt>
                <c:pt idx="215">
                  <c:v>0.75075999999999998</c:v>
                </c:pt>
                <c:pt idx="216">
                  <c:v>0.75648000000000004</c:v>
                </c:pt>
                <c:pt idx="217">
                  <c:v>0.77178999999999998</c:v>
                </c:pt>
                <c:pt idx="218">
                  <c:v>0.80100000000000005</c:v>
                </c:pt>
                <c:pt idx="219">
                  <c:v>0.80900000000000005</c:v>
                </c:pt>
                <c:pt idx="220">
                  <c:v>1.1439999999999999</c:v>
                </c:pt>
                <c:pt idx="221">
                  <c:v>1.048</c:v>
                </c:pt>
                <c:pt idx="222">
                  <c:v>0.97199999999999998</c:v>
                </c:pt>
                <c:pt idx="223">
                  <c:v>0.91200000000000003</c:v>
                </c:pt>
                <c:pt idx="224">
                  <c:v>0.83599999999999997</c:v>
                </c:pt>
                <c:pt idx="225">
                  <c:v>0.81200000000000006</c:v>
                </c:pt>
                <c:pt idx="226">
                  <c:v>0.85799999999999998</c:v>
                </c:pt>
                <c:pt idx="227">
                  <c:v>0.86</c:v>
                </c:pt>
                <c:pt idx="228">
                  <c:v>0.79200000000000004</c:v>
                </c:pt>
                <c:pt idx="229">
                  <c:v>0.751</c:v>
                </c:pt>
                <c:pt idx="230">
                  <c:v>0.69099999999999995</c:v>
                </c:pt>
                <c:pt idx="231">
                  <c:v>0.66300000000000003</c:v>
                </c:pt>
                <c:pt idx="232">
                  <c:v>0.63800000000000001</c:v>
                </c:pt>
                <c:pt idx="233">
                  <c:v>0.62</c:v>
                </c:pt>
                <c:pt idx="234">
                  <c:v>0.60499999999999998</c:v>
                </c:pt>
                <c:pt idx="235">
                  <c:v>0.57299999999999995</c:v>
                </c:pt>
                <c:pt idx="236">
                  <c:v>0.56299999999999994</c:v>
                </c:pt>
                <c:pt idx="237">
                  <c:v>0.56399999999999995</c:v>
                </c:pt>
                <c:pt idx="238">
                  <c:v>0.57999999999999996</c:v>
                </c:pt>
                <c:pt idx="239">
                  <c:v>0.59199999999999997</c:v>
                </c:pt>
                <c:pt idx="240">
                  <c:v>0.59599999999999997</c:v>
                </c:pt>
                <c:pt idx="241">
                  <c:v>0.61599999999999999</c:v>
                </c:pt>
                <c:pt idx="242">
                  <c:v>1.0249999999999999</c:v>
                </c:pt>
                <c:pt idx="243">
                  <c:v>0.99950000000000006</c:v>
                </c:pt>
                <c:pt idx="244">
                  <c:v>0.96299999999999997</c:v>
                </c:pt>
                <c:pt idx="245">
                  <c:v>0.92</c:v>
                </c:pt>
                <c:pt idx="246">
                  <c:v>0.85799999999999998</c:v>
                </c:pt>
                <c:pt idx="247">
                  <c:v>0.79</c:v>
                </c:pt>
                <c:pt idx="248">
                  <c:v>0.78</c:v>
                </c:pt>
                <c:pt idx="249">
                  <c:v>0.80120000000000002</c:v>
                </c:pt>
                <c:pt idx="250">
                  <c:v>0.79379999999999995</c:v>
                </c:pt>
                <c:pt idx="251">
                  <c:v>0.73280000000000001</c:v>
                </c:pt>
                <c:pt idx="252">
                  <c:v>0.66900000000000004</c:v>
                </c:pt>
                <c:pt idx="253">
                  <c:v>0.59670000000000001</c:v>
                </c:pt>
                <c:pt idx="254">
                  <c:v>0.53890000000000005</c:v>
                </c:pt>
                <c:pt idx="255">
                  <c:v>0.49480000000000002</c:v>
                </c:pt>
                <c:pt idx="256">
                  <c:v>0.5151</c:v>
                </c:pt>
                <c:pt idx="257">
                  <c:v>0.51849999999999996</c:v>
                </c:pt>
                <c:pt idx="258">
                  <c:v>0.52410000000000001</c:v>
                </c:pt>
                <c:pt idx="259">
                  <c:v>0.501</c:v>
                </c:pt>
                <c:pt idx="260">
                  <c:v>0.47849999999999998</c:v>
                </c:pt>
                <c:pt idx="261">
                  <c:v>0.47399999999999998</c:v>
                </c:pt>
                <c:pt idx="262">
                  <c:v>0.45429999999999998</c:v>
                </c:pt>
                <c:pt idx="263">
                  <c:v>0.4748</c:v>
                </c:pt>
                <c:pt idx="264">
                  <c:v>0.46779999999999999</c:v>
                </c:pt>
                <c:pt idx="265">
                  <c:v>0.81910000000000005</c:v>
                </c:pt>
                <c:pt idx="266">
                  <c:v>0.78820000000000001</c:v>
                </c:pt>
                <c:pt idx="267">
                  <c:v>0.75570000000000004</c:v>
                </c:pt>
                <c:pt idx="268">
                  <c:v>0.71819999999999995</c:v>
                </c:pt>
                <c:pt idx="269">
                  <c:v>0.69650000000000001</c:v>
                </c:pt>
                <c:pt idx="270">
                  <c:v>0.69110000000000005</c:v>
                </c:pt>
                <c:pt idx="271">
                  <c:v>0.73009999999999997</c:v>
                </c:pt>
                <c:pt idx="272">
                  <c:v>0.75129999999999997</c:v>
                </c:pt>
                <c:pt idx="273">
                  <c:v>0.72199999999999998</c:v>
                </c:pt>
                <c:pt idx="274">
                  <c:v>0.68049999999999999</c:v>
                </c:pt>
                <c:pt idx="275">
                  <c:v>0.69989999999999997</c:v>
                </c:pt>
                <c:pt idx="276">
                  <c:v>0.61980000000000002</c:v>
                </c:pt>
                <c:pt idx="277">
                  <c:v>0.60399999999999998</c:v>
                </c:pt>
                <c:pt idx="278">
                  <c:v>0.61809999999999998</c:v>
                </c:pt>
                <c:pt idx="279">
                  <c:v>0.62609999999999999</c:v>
                </c:pt>
                <c:pt idx="280">
                  <c:v>0.63249999999999995</c:v>
                </c:pt>
                <c:pt idx="281">
                  <c:v>0.64449999999999996</c:v>
                </c:pt>
                <c:pt idx="282">
                  <c:v>0.63700000000000001</c:v>
                </c:pt>
                <c:pt idx="283">
                  <c:v>0.6381</c:v>
                </c:pt>
                <c:pt idx="284">
                  <c:v>0.64459999999999995</c:v>
                </c:pt>
                <c:pt idx="285">
                  <c:v>0.67059999999999997</c:v>
                </c:pt>
                <c:pt idx="286">
                  <c:v>0.68730000000000002</c:v>
                </c:pt>
                <c:pt idx="287">
                  <c:v>0.98</c:v>
                </c:pt>
                <c:pt idx="288">
                  <c:v>0.98526999999999998</c:v>
                </c:pt>
                <c:pt idx="289">
                  <c:v>0.82</c:v>
                </c:pt>
                <c:pt idx="290">
                  <c:v>0.83</c:v>
                </c:pt>
                <c:pt idx="291">
                  <c:v>0.86</c:v>
                </c:pt>
                <c:pt idx="292">
                  <c:v>0.87</c:v>
                </c:pt>
                <c:pt idx="293">
                  <c:v>0.89</c:v>
                </c:pt>
                <c:pt idx="294">
                  <c:v>0.87</c:v>
                </c:pt>
                <c:pt idx="295">
                  <c:v>0.78</c:v>
                </c:pt>
                <c:pt idx="296">
                  <c:v>0.71</c:v>
                </c:pt>
                <c:pt idx="297">
                  <c:v>0.69</c:v>
                </c:pt>
                <c:pt idx="298">
                  <c:v>0.67</c:v>
                </c:pt>
                <c:pt idx="299">
                  <c:v>0.67</c:v>
                </c:pt>
                <c:pt idx="300">
                  <c:v>0.68540000000000001</c:v>
                </c:pt>
                <c:pt idx="301">
                  <c:v>0.68500000000000005</c:v>
                </c:pt>
                <c:pt idx="302">
                  <c:v>0.63700000000000001</c:v>
                </c:pt>
                <c:pt idx="303">
                  <c:v>0.63</c:v>
                </c:pt>
                <c:pt idx="304">
                  <c:v>0.64</c:v>
                </c:pt>
                <c:pt idx="305">
                  <c:v>0.66</c:v>
                </c:pt>
                <c:pt idx="306">
                  <c:v>0.67</c:v>
                </c:pt>
                <c:pt idx="307">
                  <c:v>0.73</c:v>
                </c:pt>
                <c:pt idx="308">
                  <c:v>0.74399999999999999</c:v>
                </c:pt>
                <c:pt idx="309">
                  <c:v>0.96399999999999997</c:v>
                </c:pt>
                <c:pt idx="310">
                  <c:v>0.91600000000000004</c:v>
                </c:pt>
                <c:pt idx="311">
                  <c:v>0.85099999999999998</c:v>
                </c:pt>
                <c:pt idx="312">
                  <c:v>0.80300000000000005</c:v>
                </c:pt>
                <c:pt idx="313">
                  <c:v>0.748</c:v>
                </c:pt>
                <c:pt idx="314">
                  <c:v>0.754</c:v>
                </c:pt>
                <c:pt idx="315">
                  <c:v>0.79200000000000004</c:v>
                </c:pt>
                <c:pt idx="316">
                  <c:v>0.81899999999999995</c:v>
                </c:pt>
                <c:pt idx="317">
                  <c:v>0.77700000000000002</c:v>
                </c:pt>
                <c:pt idx="318">
                  <c:v>0.69799999999999995</c:v>
                </c:pt>
                <c:pt idx="319">
                  <c:v>0.66300000000000003</c:v>
                </c:pt>
                <c:pt idx="320">
                  <c:v>0.60899999999999999</c:v>
                </c:pt>
                <c:pt idx="321">
                  <c:v>0.58799999999999997</c:v>
                </c:pt>
                <c:pt idx="322">
                  <c:v>0.61799999999999999</c:v>
                </c:pt>
                <c:pt idx="323">
                  <c:v>0.61599999999999999</c:v>
                </c:pt>
                <c:pt idx="324">
                  <c:v>0.621</c:v>
                </c:pt>
                <c:pt idx="325">
                  <c:v>0.63700000000000001</c:v>
                </c:pt>
                <c:pt idx="326">
                  <c:v>0.65400000000000003</c:v>
                </c:pt>
                <c:pt idx="327">
                  <c:v>0.66</c:v>
                </c:pt>
                <c:pt idx="328">
                  <c:v>0.65700000000000003</c:v>
                </c:pt>
                <c:pt idx="329">
                  <c:v>0.68600000000000005</c:v>
                </c:pt>
                <c:pt idx="330">
                  <c:v>0.69899999999999995</c:v>
                </c:pt>
                <c:pt idx="331">
                  <c:v>0.79200000000000004</c:v>
                </c:pt>
                <c:pt idx="332">
                  <c:v>0.76200000000000001</c:v>
                </c:pt>
                <c:pt idx="333">
                  <c:v>0.64500000000000002</c:v>
                </c:pt>
                <c:pt idx="334">
                  <c:v>0.69599999999999995</c:v>
                </c:pt>
                <c:pt idx="335">
                  <c:v>0.67600000000000005</c:v>
                </c:pt>
                <c:pt idx="336">
                  <c:v>0.67200000000000004</c:v>
                </c:pt>
                <c:pt idx="337">
                  <c:v>0.71</c:v>
                </c:pt>
                <c:pt idx="338">
                  <c:v>0.73899999999999999</c:v>
                </c:pt>
                <c:pt idx="339">
                  <c:v>0.58199999999999996</c:v>
                </c:pt>
                <c:pt idx="340">
                  <c:v>0.63</c:v>
                </c:pt>
                <c:pt idx="341">
                  <c:v>0.66300000000000003</c:v>
                </c:pt>
                <c:pt idx="342">
                  <c:v>0.60699999999999998</c:v>
                </c:pt>
                <c:pt idx="343">
                  <c:v>0.55700000000000005</c:v>
                </c:pt>
                <c:pt idx="344">
                  <c:v>0.56299999999999994</c:v>
                </c:pt>
                <c:pt idx="345">
                  <c:v>0.54300000000000004</c:v>
                </c:pt>
                <c:pt idx="346">
                  <c:v>0.52800000000000002</c:v>
                </c:pt>
                <c:pt idx="347">
                  <c:v>0.52100000000000002</c:v>
                </c:pt>
                <c:pt idx="348">
                  <c:v>0.52400000000000002</c:v>
                </c:pt>
                <c:pt idx="349">
                  <c:v>0.51700000000000002</c:v>
                </c:pt>
                <c:pt idx="350">
                  <c:v>0.51470000000000005</c:v>
                </c:pt>
                <c:pt idx="351">
                  <c:v>0.53</c:v>
                </c:pt>
                <c:pt idx="352">
                  <c:v>0.59</c:v>
                </c:pt>
                <c:pt idx="353">
                  <c:v>1.25</c:v>
                </c:pt>
                <c:pt idx="354">
                  <c:v>0.996</c:v>
                </c:pt>
                <c:pt idx="355">
                  <c:v>0.99399999999999999</c:v>
                </c:pt>
                <c:pt idx="356">
                  <c:v>0.99199999999999999</c:v>
                </c:pt>
                <c:pt idx="357">
                  <c:v>0.98799999999999999</c:v>
                </c:pt>
                <c:pt idx="358">
                  <c:v>1.02597</c:v>
                </c:pt>
                <c:pt idx="359">
                  <c:v>1.04176</c:v>
                </c:pt>
                <c:pt idx="360">
                  <c:v>1.0661700000000001</c:v>
                </c:pt>
                <c:pt idx="361">
                  <c:v>1.0318799999999999</c:v>
                </c:pt>
                <c:pt idx="362">
                  <c:v>1.0029999999999999</c:v>
                </c:pt>
                <c:pt idx="363">
                  <c:v>0.96699999999999997</c:v>
                </c:pt>
                <c:pt idx="364">
                  <c:v>0.89800000000000002</c:v>
                </c:pt>
                <c:pt idx="365">
                  <c:v>0.875</c:v>
                </c:pt>
                <c:pt idx="366">
                  <c:v>0.92900000000000005</c:v>
                </c:pt>
                <c:pt idx="367">
                  <c:v>0.94199999999999995</c:v>
                </c:pt>
                <c:pt idx="368">
                  <c:v>0.97899999999999998</c:v>
                </c:pt>
                <c:pt idx="369">
                  <c:v>0.97699999999999998</c:v>
                </c:pt>
                <c:pt idx="370">
                  <c:v>0.99199999999999999</c:v>
                </c:pt>
                <c:pt idx="371">
                  <c:v>0.996</c:v>
                </c:pt>
                <c:pt idx="372">
                  <c:v>0.98868</c:v>
                </c:pt>
                <c:pt idx="373">
                  <c:v>0.99311000000000005</c:v>
                </c:pt>
                <c:pt idx="374">
                  <c:v>0.99311000000000005</c:v>
                </c:pt>
                <c:pt idx="375">
                  <c:v>0.99543999999999999</c:v>
                </c:pt>
                <c:pt idx="376">
                  <c:v>0.89124999999999999</c:v>
                </c:pt>
                <c:pt idx="377">
                  <c:v>0.76234000000000002</c:v>
                </c:pt>
                <c:pt idx="378">
                  <c:v>0.71050999999999997</c:v>
                </c:pt>
                <c:pt idx="379">
                  <c:v>0.73899999999999999</c:v>
                </c:pt>
                <c:pt idx="380">
                  <c:v>0.74099999999999999</c:v>
                </c:pt>
                <c:pt idx="381">
                  <c:v>0.755</c:v>
                </c:pt>
                <c:pt idx="382">
                  <c:v>0.70099999999999996</c:v>
                </c:pt>
                <c:pt idx="383">
                  <c:v>0.69199999999999995</c:v>
                </c:pt>
                <c:pt idx="384">
                  <c:v>0.64800000000000002</c:v>
                </c:pt>
                <c:pt idx="385">
                  <c:v>0.60199999999999998</c:v>
                </c:pt>
                <c:pt idx="386">
                  <c:v>0.621</c:v>
                </c:pt>
                <c:pt idx="387">
                  <c:v>0.60299999999999998</c:v>
                </c:pt>
                <c:pt idx="388">
                  <c:v>0.60899999999999999</c:v>
                </c:pt>
                <c:pt idx="389">
                  <c:v>0.60699999999999998</c:v>
                </c:pt>
                <c:pt idx="390">
                  <c:v>0.56299999999999994</c:v>
                </c:pt>
                <c:pt idx="391">
                  <c:v>0.59399999999999997</c:v>
                </c:pt>
                <c:pt idx="392">
                  <c:v>0.57899999999999996</c:v>
                </c:pt>
                <c:pt idx="393">
                  <c:v>0.59899999999999998</c:v>
                </c:pt>
                <c:pt idx="394">
                  <c:v>0.60599999999999998</c:v>
                </c:pt>
                <c:pt idx="395">
                  <c:v>0.65300000000000002</c:v>
                </c:pt>
                <c:pt idx="396">
                  <c:v>0.67</c:v>
                </c:pt>
                <c:pt idx="397">
                  <c:v>0.95399999999999996</c:v>
                </c:pt>
                <c:pt idx="398">
                  <c:v>0.91900000000000004</c:v>
                </c:pt>
                <c:pt idx="399">
                  <c:v>0.85899999999999999</c:v>
                </c:pt>
                <c:pt idx="400">
                  <c:v>0.83799999999999997</c:v>
                </c:pt>
                <c:pt idx="401">
                  <c:v>0.80400000000000005</c:v>
                </c:pt>
                <c:pt idx="402">
                  <c:v>0.80300000000000005</c:v>
                </c:pt>
                <c:pt idx="403">
                  <c:v>0.85299999999999998</c:v>
                </c:pt>
                <c:pt idx="404">
                  <c:v>0.84899999999999998</c:v>
                </c:pt>
                <c:pt idx="405">
                  <c:v>0.75700000000000001</c:v>
                </c:pt>
                <c:pt idx="406">
                  <c:v>0.73799999999999999</c:v>
                </c:pt>
                <c:pt idx="407">
                  <c:v>0.71799999999999997</c:v>
                </c:pt>
                <c:pt idx="408">
                  <c:v>0.71199999999999997</c:v>
                </c:pt>
                <c:pt idx="409">
                  <c:v>0.73299999999999998</c:v>
                </c:pt>
                <c:pt idx="410">
                  <c:v>0.77300000000000002</c:v>
                </c:pt>
                <c:pt idx="411">
                  <c:v>0.79600000000000004</c:v>
                </c:pt>
                <c:pt idx="412">
                  <c:v>0.81006999999999996</c:v>
                </c:pt>
                <c:pt idx="413">
                  <c:v>0.79469000000000001</c:v>
                </c:pt>
                <c:pt idx="414">
                  <c:v>0.8</c:v>
                </c:pt>
                <c:pt idx="415">
                  <c:v>0.80200000000000005</c:v>
                </c:pt>
                <c:pt idx="416">
                  <c:v>0.80600000000000005</c:v>
                </c:pt>
                <c:pt idx="417">
                  <c:v>0.80600000000000005</c:v>
                </c:pt>
                <c:pt idx="418">
                  <c:v>0.82299999999999995</c:v>
                </c:pt>
                <c:pt idx="419">
                  <c:v>0</c:v>
                </c:pt>
                <c:pt idx="420">
                  <c:v>0.86599999999999999</c:v>
                </c:pt>
                <c:pt idx="421">
                  <c:v>0.82698000000000005</c:v>
                </c:pt>
                <c:pt idx="422">
                  <c:v>0.76600000000000001</c:v>
                </c:pt>
                <c:pt idx="423">
                  <c:v>0.73399999999999999</c:v>
                </c:pt>
                <c:pt idx="424">
                  <c:v>0.76100000000000001</c:v>
                </c:pt>
                <c:pt idx="425">
                  <c:v>0.79600000000000004</c:v>
                </c:pt>
                <c:pt idx="426">
                  <c:v>0.79900000000000004</c:v>
                </c:pt>
                <c:pt idx="427">
                  <c:v>0.66200000000000003</c:v>
                </c:pt>
                <c:pt idx="428">
                  <c:v>0.65439999999999998</c:v>
                </c:pt>
                <c:pt idx="429">
                  <c:v>0.61499999999999999</c:v>
                </c:pt>
                <c:pt idx="430">
                  <c:v>0.59240000000000004</c:v>
                </c:pt>
                <c:pt idx="431">
                  <c:v>0.66800000000000004</c:v>
                </c:pt>
                <c:pt idx="432">
                  <c:v>0.65449999999999997</c:v>
                </c:pt>
                <c:pt idx="433">
                  <c:v>0.67459999999999998</c:v>
                </c:pt>
                <c:pt idx="434">
                  <c:v>0.69279999999999997</c:v>
                </c:pt>
                <c:pt idx="435">
                  <c:v>0.70489999999999997</c:v>
                </c:pt>
                <c:pt idx="436">
                  <c:v>0.68189999999999995</c:v>
                </c:pt>
                <c:pt idx="437">
                  <c:v>0.68630000000000002</c:v>
                </c:pt>
                <c:pt idx="438">
                  <c:v>0.68840000000000001</c:v>
                </c:pt>
                <c:pt idx="439">
                  <c:v>0.71430000000000005</c:v>
                </c:pt>
                <c:pt idx="440">
                  <c:v>0.71730000000000005</c:v>
                </c:pt>
                <c:pt idx="441">
                  <c:v>0.91900000000000004</c:v>
                </c:pt>
                <c:pt idx="442">
                  <c:v>0.86799999999999999</c:v>
                </c:pt>
                <c:pt idx="443">
                  <c:v>0.81100000000000005</c:v>
                </c:pt>
                <c:pt idx="444">
                  <c:v>0.754</c:v>
                </c:pt>
                <c:pt idx="445">
                  <c:v>0.70399999999999996</c:v>
                </c:pt>
                <c:pt idx="446">
                  <c:v>0.68300000000000005</c:v>
                </c:pt>
                <c:pt idx="447">
                  <c:v>0.70499999999999996</c:v>
                </c:pt>
                <c:pt idx="448">
                  <c:v>0.71499999999999997</c:v>
                </c:pt>
                <c:pt idx="449">
                  <c:v>0.67500000000000004</c:v>
                </c:pt>
                <c:pt idx="450">
                  <c:v>0.65700000000000003</c:v>
                </c:pt>
                <c:pt idx="451">
                  <c:v>0.63</c:v>
                </c:pt>
                <c:pt idx="452">
                  <c:v>0.60699999999999998</c:v>
                </c:pt>
                <c:pt idx="453">
                  <c:v>0.60099999999999998</c:v>
                </c:pt>
                <c:pt idx="454">
                  <c:v>0.63139999999999996</c:v>
                </c:pt>
                <c:pt idx="455">
                  <c:v>0.63700000000000001</c:v>
                </c:pt>
                <c:pt idx="456">
                  <c:v>0.64200000000000002</c:v>
                </c:pt>
                <c:pt idx="457">
                  <c:v>0.629</c:v>
                </c:pt>
                <c:pt idx="458">
                  <c:v>0.63500000000000001</c:v>
                </c:pt>
                <c:pt idx="459">
                  <c:v>0.629</c:v>
                </c:pt>
                <c:pt idx="460">
                  <c:v>0.60399999999999998</c:v>
                </c:pt>
                <c:pt idx="461">
                  <c:v>0.628</c:v>
                </c:pt>
                <c:pt idx="462">
                  <c:v>0.63500000000000001</c:v>
                </c:pt>
                <c:pt idx="463">
                  <c:v>1.014</c:v>
                </c:pt>
                <c:pt idx="464">
                  <c:v>0.97399999999999998</c:v>
                </c:pt>
                <c:pt idx="465">
                  <c:v>0.93600000000000005</c:v>
                </c:pt>
                <c:pt idx="466">
                  <c:v>0.89600000000000002</c:v>
                </c:pt>
                <c:pt idx="467">
                  <c:v>0.83599999999999997</c:v>
                </c:pt>
                <c:pt idx="468">
                  <c:v>0.82799999999999996</c:v>
                </c:pt>
                <c:pt idx="469">
                  <c:v>0.79500000000000004</c:v>
                </c:pt>
                <c:pt idx="470">
                  <c:v>0.77600000000000002</c:v>
                </c:pt>
                <c:pt idx="471">
                  <c:v>0.747</c:v>
                </c:pt>
                <c:pt idx="472">
                  <c:v>0.71099999999999997</c:v>
                </c:pt>
                <c:pt idx="473">
                  <c:v>0.67500000000000004</c:v>
                </c:pt>
                <c:pt idx="474">
                  <c:v>0.66500000000000004</c:v>
                </c:pt>
                <c:pt idx="475">
                  <c:v>0.66200000000000003</c:v>
                </c:pt>
                <c:pt idx="476">
                  <c:v>0.67500000000000004</c:v>
                </c:pt>
                <c:pt idx="477">
                  <c:v>0.68300000000000005</c:v>
                </c:pt>
                <c:pt idx="478">
                  <c:v>0.68300000000000005</c:v>
                </c:pt>
                <c:pt idx="479">
                  <c:v>0.68899999999999995</c:v>
                </c:pt>
                <c:pt idx="480">
                  <c:v>0.70199999999999996</c:v>
                </c:pt>
                <c:pt idx="481">
                  <c:v>0.69399999999999995</c:v>
                </c:pt>
                <c:pt idx="482">
                  <c:v>0.70699999999999996</c:v>
                </c:pt>
                <c:pt idx="483">
                  <c:v>0.70199999999999996</c:v>
                </c:pt>
                <c:pt idx="484">
                  <c:v>0.67</c:v>
                </c:pt>
                <c:pt idx="485">
                  <c:v>0</c:v>
                </c:pt>
                <c:pt idx="486">
                  <c:v>0.75900000000000001</c:v>
                </c:pt>
                <c:pt idx="487">
                  <c:v>0.74912000000000001</c:v>
                </c:pt>
                <c:pt idx="488">
                  <c:v>0.65300000000000002</c:v>
                </c:pt>
                <c:pt idx="489">
                  <c:v>0.65444999999999998</c:v>
                </c:pt>
                <c:pt idx="490">
                  <c:v>0.59499999999999997</c:v>
                </c:pt>
                <c:pt idx="491">
                  <c:v>0.55301999999999996</c:v>
                </c:pt>
                <c:pt idx="492">
                  <c:v>0.7</c:v>
                </c:pt>
                <c:pt idx="493">
                  <c:v>0.68581000000000003</c:v>
                </c:pt>
                <c:pt idx="494">
                  <c:v>0.61399999999999999</c:v>
                </c:pt>
                <c:pt idx="495">
                  <c:v>0.60416000000000003</c:v>
                </c:pt>
                <c:pt idx="496">
                  <c:v>0.55200000000000005</c:v>
                </c:pt>
                <c:pt idx="497">
                  <c:v>0.57855999999999996</c:v>
                </c:pt>
                <c:pt idx="498">
                  <c:v>0.59</c:v>
                </c:pt>
                <c:pt idx="499">
                  <c:v>0.57228000000000001</c:v>
                </c:pt>
                <c:pt idx="500">
                  <c:v>0.56000000000000005</c:v>
                </c:pt>
                <c:pt idx="501">
                  <c:v>0.57391000000000003</c:v>
                </c:pt>
                <c:pt idx="502">
                  <c:v>0.57699999999999996</c:v>
                </c:pt>
                <c:pt idx="503">
                  <c:v>0.54405999999999999</c:v>
                </c:pt>
                <c:pt idx="504">
                  <c:v>0.51300000000000001</c:v>
                </c:pt>
                <c:pt idx="505">
                  <c:v>0.52186999999999995</c:v>
                </c:pt>
                <c:pt idx="506">
                  <c:v>0.56999999999999995</c:v>
                </c:pt>
                <c:pt idx="507">
                  <c:v>0.59499999999999997</c:v>
                </c:pt>
                <c:pt idx="508">
                  <c:v>0.52</c:v>
                </c:pt>
                <c:pt idx="509">
                  <c:v>0.49299999999999999</c:v>
                </c:pt>
                <c:pt idx="510">
                  <c:v>0.61899999999999999</c:v>
                </c:pt>
                <c:pt idx="511">
                  <c:v>0.60799999999999998</c:v>
                </c:pt>
                <c:pt idx="512">
                  <c:v>0.62</c:v>
                </c:pt>
                <c:pt idx="513">
                  <c:v>0.63800000000000001</c:v>
                </c:pt>
                <c:pt idx="514">
                  <c:v>0.56000000000000005</c:v>
                </c:pt>
                <c:pt idx="515">
                  <c:v>0.52100000000000002</c:v>
                </c:pt>
                <c:pt idx="516">
                  <c:v>0.48399999999999999</c:v>
                </c:pt>
                <c:pt idx="517">
                  <c:v>0.46500000000000002</c:v>
                </c:pt>
                <c:pt idx="518">
                  <c:v>0.42099999999999999</c:v>
                </c:pt>
                <c:pt idx="519">
                  <c:v>0.40600000000000003</c:v>
                </c:pt>
                <c:pt idx="520">
                  <c:v>0.40600000000000003</c:v>
                </c:pt>
                <c:pt idx="521">
                  <c:v>0.42</c:v>
                </c:pt>
                <c:pt idx="522">
                  <c:v>0.39800000000000002</c:v>
                </c:pt>
                <c:pt idx="523">
                  <c:v>0.40200000000000002</c:v>
                </c:pt>
                <c:pt idx="524">
                  <c:v>0.40699999999999997</c:v>
                </c:pt>
                <c:pt idx="525">
                  <c:v>0.40600000000000003</c:v>
                </c:pt>
                <c:pt idx="526">
                  <c:v>0.40500000000000003</c:v>
                </c:pt>
                <c:pt idx="527">
                  <c:v>0.42499999999999999</c:v>
                </c:pt>
                <c:pt idx="528">
                  <c:v>0.438</c:v>
                </c:pt>
                <c:pt idx="529">
                  <c:v>1.0389999999999999</c:v>
                </c:pt>
                <c:pt idx="530">
                  <c:v>1.02</c:v>
                </c:pt>
                <c:pt idx="531">
                  <c:v>1.0109999999999999</c:v>
                </c:pt>
                <c:pt idx="532">
                  <c:v>1.0089999999999999</c:v>
                </c:pt>
                <c:pt idx="533">
                  <c:v>0.98</c:v>
                </c:pt>
                <c:pt idx="534">
                  <c:v>0.96499999999999997</c:v>
                </c:pt>
                <c:pt idx="535">
                  <c:v>0.94699999999999995</c:v>
                </c:pt>
                <c:pt idx="536">
                  <c:v>0.91900000000000004</c:v>
                </c:pt>
                <c:pt idx="537">
                  <c:v>0.98499999999999999</c:v>
                </c:pt>
                <c:pt idx="538">
                  <c:v>0.85699999999999998</c:v>
                </c:pt>
                <c:pt idx="539">
                  <c:v>0.84</c:v>
                </c:pt>
                <c:pt idx="540">
                  <c:v>0.82299999999999995</c:v>
                </c:pt>
                <c:pt idx="541">
                  <c:v>0.81100000000000005</c:v>
                </c:pt>
                <c:pt idx="542">
                  <c:v>0.81899999999999995</c:v>
                </c:pt>
                <c:pt idx="543">
                  <c:v>0.79100000000000004</c:v>
                </c:pt>
                <c:pt idx="544">
                  <c:v>0.74299999999999999</c:v>
                </c:pt>
                <c:pt idx="545">
                  <c:v>0.74199999999999999</c:v>
                </c:pt>
                <c:pt idx="546">
                  <c:v>0.77400000000000002</c:v>
                </c:pt>
                <c:pt idx="547">
                  <c:v>0.76700000000000002</c:v>
                </c:pt>
                <c:pt idx="548">
                  <c:v>0.76200000000000001</c:v>
                </c:pt>
                <c:pt idx="549">
                  <c:v>0.81299999999999994</c:v>
                </c:pt>
                <c:pt idx="550">
                  <c:v>0.80400000000000005</c:v>
                </c:pt>
                <c:pt idx="551">
                  <c:v>0.51400000000000001</c:v>
                </c:pt>
                <c:pt idx="552">
                  <c:v>0.51400000000000001</c:v>
                </c:pt>
                <c:pt idx="553">
                  <c:v>0.54</c:v>
                </c:pt>
                <c:pt idx="554">
                  <c:v>0.47299999999999998</c:v>
                </c:pt>
                <c:pt idx="555">
                  <c:v>0.495</c:v>
                </c:pt>
                <c:pt idx="556">
                  <c:v>0.49299999999999999</c:v>
                </c:pt>
                <c:pt idx="557">
                  <c:v>0.52600000000000002</c:v>
                </c:pt>
                <c:pt idx="558">
                  <c:v>0.505</c:v>
                </c:pt>
                <c:pt idx="559">
                  <c:v>0.498</c:v>
                </c:pt>
                <c:pt idx="560">
                  <c:v>0.47899999999999998</c:v>
                </c:pt>
                <c:pt idx="561">
                  <c:v>0.56699999999999995</c:v>
                </c:pt>
                <c:pt idx="562">
                  <c:v>0.54800000000000004</c:v>
                </c:pt>
                <c:pt idx="563">
                  <c:v>0.57199999999999995</c:v>
                </c:pt>
                <c:pt idx="564">
                  <c:v>0.63180000000000003</c:v>
                </c:pt>
                <c:pt idx="565">
                  <c:v>0.66600000000000004</c:v>
                </c:pt>
                <c:pt idx="566">
                  <c:v>0.65700000000000003</c:v>
                </c:pt>
                <c:pt idx="567">
                  <c:v>0.70399999999999996</c:v>
                </c:pt>
                <c:pt idx="568">
                  <c:v>0.72899999999999998</c:v>
                </c:pt>
                <c:pt idx="569">
                  <c:v>0.72399999999999998</c:v>
                </c:pt>
                <c:pt idx="570">
                  <c:v>0.67283000000000004</c:v>
                </c:pt>
                <c:pt idx="571">
                  <c:v>0.71499999999999997</c:v>
                </c:pt>
                <c:pt idx="572">
                  <c:v>0.73499999999999999</c:v>
                </c:pt>
                <c:pt idx="573">
                  <c:v>0.80500000000000005</c:v>
                </c:pt>
                <c:pt idx="574">
                  <c:v>0.82099999999999995</c:v>
                </c:pt>
                <c:pt idx="575">
                  <c:v>0.84</c:v>
                </c:pt>
                <c:pt idx="576">
                  <c:v>0.86299999999999999</c:v>
                </c:pt>
                <c:pt idx="577">
                  <c:v>0.876</c:v>
                </c:pt>
                <c:pt idx="578">
                  <c:v>0.872</c:v>
                </c:pt>
                <c:pt idx="579">
                  <c:v>0.876</c:v>
                </c:pt>
                <c:pt idx="580">
                  <c:v>0.876</c:v>
                </c:pt>
                <c:pt idx="581">
                  <c:v>0.88400000000000001</c:v>
                </c:pt>
                <c:pt idx="582">
                  <c:v>0.88600000000000001</c:v>
                </c:pt>
                <c:pt idx="583">
                  <c:v>0.84899999999999998</c:v>
                </c:pt>
                <c:pt idx="584">
                  <c:v>0.84299999999999997</c:v>
                </c:pt>
                <c:pt idx="585">
                  <c:v>0.84399999999999997</c:v>
                </c:pt>
                <c:pt idx="586">
                  <c:v>0.84799999999999998</c:v>
                </c:pt>
                <c:pt idx="587">
                  <c:v>0.84899999999999998</c:v>
                </c:pt>
                <c:pt idx="588">
                  <c:v>0.73699999999999999</c:v>
                </c:pt>
                <c:pt idx="589">
                  <c:v>0.72799999999999998</c:v>
                </c:pt>
                <c:pt idx="590">
                  <c:v>0.71599999999999997</c:v>
                </c:pt>
                <c:pt idx="591">
                  <c:v>0.71599999999999997</c:v>
                </c:pt>
                <c:pt idx="592">
                  <c:v>0.73199999999999998</c:v>
                </c:pt>
                <c:pt idx="593">
                  <c:v>0.73699999999999999</c:v>
                </c:pt>
                <c:pt idx="594">
                  <c:v>0.73699999999999999</c:v>
                </c:pt>
                <c:pt idx="595">
                  <c:v>0.97</c:v>
                </c:pt>
                <c:pt idx="596">
                  <c:v>0.91</c:v>
                </c:pt>
                <c:pt idx="597">
                  <c:v>0.90600000000000003</c:v>
                </c:pt>
                <c:pt idx="598">
                  <c:v>0.88200000000000001</c:v>
                </c:pt>
                <c:pt idx="599">
                  <c:v>0.879</c:v>
                </c:pt>
                <c:pt idx="600">
                  <c:v>0.88300000000000001</c:v>
                </c:pt>
                <c:pt idx="601">
                  <c:v>0.877</c:v>
                </c:pt>
                <c:pt idx="602">
                  <c:v>0.84299999999999997</c:v>
                </c:pt>
                <c:pt idx="603">
                  <c:v>0.88300000000000001</c:v>
                </c:pt>
                <c:pt idx="604">
                  <c:v>0.88900000000000001</c:v>
                </c:pt>
                <c:pt idx="605">
                  <c:v>0.81499999999999995</c:v>
                </c:pt>
                <c:pt idx="606">
                  <c:v>0.84</c:v>
                </c:pt>
                <c:pt idx="607">
                  <c:v>0.81200000000000006</c:v>
                </c:pt>
                <c:pt idx="608">
                  <c:v>0.82599999999999996</c:v>
                </c:pt>
                <c:pt idx="609">
                  <c:v>0.82099999999999995</c:v>
                </c:pt>
                <c:pt idx="610">
                  <c:v>0.75900000000000001</c:v>
                </c:pt>
                <c:pt idx="611">
                  <c:v>0.79700000000000004</c:v>
                </c:pt>
                <c:pt idx="612">
                  <c:v>0.76800000000000002</c:v>
                </c:pt>
                <c:pt idx="613">
                  <c:v>0.8</c:v>
                </c:pt>
                <c:pt idx="614">
                  <c:v>0.81200000000000006</c:v>
                </c:pt>
                <c:pt idx="615">
                  <c:v>0.86899999999999999</c:v>
                </c:pt>
                <c:pt idx="616">
                  <c:v>0.90300000000000002</c:v>
                </c:pt>
                <c:pt idx="617">
                  <c:v>0.872</c:v>
                </c:pt>
                <c:pt idx="618">
                  <c:v>0.94899999999999995</c:v>
                </c:pt>
                <c:pt idx="619">
                  <c:v>0.90600000000000003</c:v>
                </c:pt>
                <c:pt idx="620">
                  <c:v>0.872</c:v>
                </c:pt>
                <c:pt idx="621">
                  <c:v>0.85599999999999998</c:v>
                </c:pt>
                <c:pt idx="622">
                  <c:v>0.872</c:v>
                </c:pt>
                <c:pt idx="623">
                  <c:v>0.90500000000000003</c:v>
                </c:pt>
                <c:pt idx="624">
                  <c:v>0.90600000000000003</c:v>
                </c:pt>
                <c:pt idx="625">
                  <c:v>0.86599999999999999</c:v>
                </c:pt>
                <c:pt idx="626">
                  <c:v>0.82399999999999995</c:v>
                </c:pt>
                <c:pt idx="627">
                  <c:v>0.80400000000000005</c:v>
                </c:pt>
                <c:pt idx="628">
                  <c:v>0.76600000000000001</c:v>
                </c:pt>
                <c:pt idx="629">
                  <c:v>0.77100000000000002</c:v>
                </c:pt>
                <c:pt idx="630">
                  <c:v>0.82699999999999996</c:v>
                </c:pt>
                <c:pt idx="631">
                  <c:v>0.88</c:v>
                </c:pt>
                <c:pt idx="632">
                  <c:v>0.89600000000000002</c:v>
                </c:pt>
                <c:pt idx="633">
                  <c:v>0.86699999999999999</c:v>
                </c:pt>
                <c:pt idx="634">
                  <c:v>0.88800000000000001</c:v>
                </c:pt>
                <c:pt idx="635">
                  <c:v>0.90300000000000002</c:v>
                </c:pt>
                <c:pt idx="636">
                  <c:v>0.91600000000000004</c:v>
                </c:pt>
                <c:pt idx="637">
                  <c:v>0.97399999999999998</c:v>
                </c:pt>
                <c:pt idx="638">
                  <c:v>0.98399999999999999</c:v>
                </c:pt>
                <c:pt idx="639">
                  <c:v>0.99399999999999999</c:v>
                </c:pt>
                <c:pt idx="640">
                  <c:v>0.95299999999999996</c:v>
                </c:pt>
                <c:pt idx="641">
                  <c:v>0.81100000000000005</c:v>
                </c:pt>
                <c:pt idx="642">
                  <c:v>0.82</c:v>
                </c:pt>
                <c:pt idx="643">
                  <c:v>0.82699999999999996</c:v>
                </c:pt>
                <c:pt idx="644">
                  <c:v>0.82599999999999996</c:v>
                </c:pt>
                <c:pt idx="645">
                  <c:v>0.83499999999999996</c:v>
                </c:pt>
                <c:pt idx="646">
                  <c:v>0.83399999999999996</c:v>
                </c:pt>
                <c:pt idx="647">
                  <c:v>0.79900000000000004</c:v>
                </c:pt>
                <c:pt idx="648">
                  <c:v>0.77700000000000002</c:v>
                </c:pt>
                <c:pt idx="649">
                  <c:v>0.85499999999999998</c:v>
                </c:pt>
                <c:pt idx="650">
                  <c:v>0.81499999999999995</c:v>
                </c:pt>
                <c:pt idx="651">
                  <c:v>0.80100000000000005</c:v>
                </c:pt>
                <c:pt idx="652">
                  <c:v>0.82799999999999996</c:v>
                </c:pt>
                <c:pt idx="653">
                  <c:v>0.83899999999999997</c:v>
                </c:pt>
                <c:pt idx="654">
                  <c:v>0.84799999999999998</c:v>
                </c:pt>
                <c:pt idx="655">
                  <c:v>0.84</c:v>
                </c:pt>
                <c:pt idx="656">
                  <c:v>0.84</c:v>
                </c:pt>
                <c:pt idx="657">
                  <c:v>0.84399999999999997</c:v>
                </c:pt>
                <c:pt idx="658">
                  <c:v>0.84</c:v>
                </c:pt>
                <c:pt idx="659">
                  <c:v>0.85199999999999998</c:v>
                </c:pt>
                <c:pt idx="660">
                  <c:v>0.85199999999999998</c:v>
                </c:pt>
                <c:pt idx="661">
                  <c:v>0.95</c:v>
                </c:pt>
                <c:pt idx="662">
                  <c:v>0.68200000000000005</c:v>
                </c:pt>
                <c:pt idx="663">
                  <c:v>0.64300000000000002</c:v>
                </c:pt>
                <c:pt idx="664">
                  <c:v>0.628</c:v>
                </c:pt>
                <c:pt idx="665">
                  <c:v>0.60899999999999999</c:v>
                </c:pt>
                <c:pt idx="666">
                  <c:v>0.67800000000000005</c:v>
                </c:pt>
                <c:pt idx="667">
                  <c:v>0.68200000000000005</c:v>
                </c:pt>
                <c:pt idx="668">
                  <c:v>0.70199999999999996</c:v>
                </c:pt>
                <c:pt idx="669">
                  <c:v>0.56999999999999995</c:v>
                </c:pt>
                <c:pt idx="670">
                  <c:v>0.54300000000000004</c:v>
                </c:pt>
                <c:pt idx="671">
                  <c:v>0.54</c:v>
                </c:pt>
                <c:pt idx="672">
                  <c:v>0.499</c:v>
                </c:pt>
                <c:pt idx="673">
                  <c:v>0.48099999999999998</c:v>
                </c:pt>
                <c:pt idx="674">
                  <c:v>0.54500000000000004</c:v>
                </c:pt>
                <c:pt idx="675">
                  <c:v>0.76898</c:v>
                </c:pt>
                <c:pt idx="676">
                  <c:v>0.75800000000000001</c:v>
                </c:pt>
                <c:pt idx="677">
                  <c:v>0.75900000000000001</c:v>
                </c:pt>
                <c:pt idx="678">
                  <c:v>0.76200000000000001</c:v>
                </c:pt>
                <c:pt idx="679">
                  <c:v>0.753</c:v>
                </c:pt>
                <c:pt idx="680">
                  <c:v>0.75</c:v>
                </c:pt>
                <c:pt idx="681">
                  <c:v>0.79100000000000004</c:v>
                </c:pt>
                <c:pt idx="682">
                  <c:v>0.78200000000000003</c:v>
                </c:pt>
                <c:pt idx="683">
                  <c:v>1.08</c:v>
                </c:pt>
                <c:pt idx="684">
                  <c:v>1</c:v>
                </c:pt>
                <c:pt idx="685">
                  <c:v>0.92700000000000005</c:v>
                </c:pt>
                <c:pt idx="686">
                  <c:v>0.85599999999999998</c:v>
                </c:pt>
                <c:pt idx="687">
                  <c:v>0.79100000000000004</c:v>
                </c:pt>
                <c:pt idx="688">
                  <c:v>0.76300000000000001</c:v>
                </c:pt>
                <c:pt idx="689">
                  <c:v>0.747</c:v>
                </c:pt>
                <c:pt idx="690">
                  <c:v>0.70840000000000003</c:v>
                </c:pt>
                <c:pt idx="691">
                  <c:v>0.63829999999999998</c:v>
                </c:pt>
                <c:pt idx="692">
                  <c:v>0.6714</c:v>
                </c:pt>
                <c:pt idx="693">
                  <c:v>0.62809999999999999</c:v>
                </c:pt>
                <c:pt idx="694">
                  <c:v>0.59299999999999997</c:v>
                </c:pt>
                <c:pt idx="695">
                  <c:v>0.57050000000000001</c:v>
                </c:pt>
                <c:pt idx="696">
                  <c:v>0.54037000000000002</c:v>
                </c:pt>
                <c:pt idx="697">
                  <c:v>0.51122999999999996</c:v>
                </c:pt>
                <c:pt idx="698">
                  <c:v>0.46953</c:v>
                </c:pt>
                <c:pt idx="699">
                  <c:v>0.42122999999999999</c:v>
                </c:pt>
                <c:pt idx="700">
                  <c:v>0.43148999999999998</c:v>
                </c:pt>
                <c:pt idx="701">
                  <c:v>0.40289999999999998</c:v>
                </c:pt>
                <c:pt idx="702">
                  <c:v>0.39750000000000002</c:v>
                </c:pt>
                <c:pt idx="703">
                  <c:v>0.41299999999999998</c:v>
                </c:pt>
                <c:pt idx="704">
                  <c:v>0.42080000000000001</c:v>
                </c:pt>
                <c:pt idx="705">
                  <c:v>1.03</c:v>
                </c:pt>
                <c:pt idx="706">
                  <c:v>0.95630000000000004</c:v>
                </c:pt>
                <c:pt idx="707">
                  <c:v>0.90129999999999999</c:v>
                </c:pt>
                <c:pt idx="708">
                  <c:v>0.90436000000000005</c:v>
                </c:pt>
                <c:pt idx="709">
                  <c:v>0.84889999999999999</c:v>
                </c:pt>
                <c:pt idx="710">
                  <c:v>0.84940000000000004</c:v>
                </c:pt>
                <c:pt idx="711">
                  <c:v>0.8639</c:v>
                </c:pt>
                <c:pt idx="712">
                  <c:v>0.88019999999999998</c:v>
                </c:pt>
                <c:pt idx="713">
                  <c:v>0.76880000000000004</c:v>
                </c:pt>
                <c:pt idx="714">
                  <c:v>0.75629999999999997</c:v>
                </c:pt>
                <c:pt idx="715">
                  <c:v>0.76449999999999996</c:v>
                </c:pt>
                <c:pt idx="716">
                  <c:v>0.75560000000000005</c:v>
                </c:pt>
                <c:pt idx="717">
                  <c:v>0.75419999999999998</c:v>
                </c:pt>
                <c:pt idx="718">
                  <c:v>0.76700000000000002</c:v>
                </c:pt>
                <c:pt idx="719">
                  <c:v>0.77700000000000002</c:v>
                </c:pt>
                <c:pt idx="720">
                  <c:v>0.76</c:v>
                </c:pt>
                <c:pt idx="721">
                  <c:v>0.752</c:v>
                </c:pt>
                <c:pt idx="722">
                  <c:v>0.75700000000000001</c:v>
                </c:pt>
                <c:pt idx="723">
                  <c:v>0.74</c:v>
                </c:pt>
                <c:pt idx="724">
                  <c:v>0.745</c:v>
                </c:pt>
                <c:pt idx="725">
                  <c:v>0.76600000000000001</c:v>
                </c:pt>
                <c:pt idx="726">
                  <c:v>0.78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1.11212</c:v>
                </c:pt>
                <c:pt idx="733">
                  <c:v>1.11564</c:v>
                </c:pt>
                <c:pt idx="734">
                  <c:v>1.0819099999999999</c:v>
                </c:pt>
                <c:pt idx="735">
                  <c:v>1.1076999999999999</c:v>
                </c:pt>
                <c:pt idx="736">
                  <c:v>1.18269</c:v>
                </c:pt>
                <c:pt idx="737">
                  <c:v>1.01864</c:v>
                </c:pt>
                <c:pt idx="738">
                  <c:v>0.94399999999999995</c:v>
                </c:pt>
                <c:pt idx="739">
                  <c:v>0.90100000000000002</c:v>
                </c:pt>
                <c:pt idx="740">
                  <c:v>0.88600000000000001</c:v>
                </c:pt>
                <c:pt idx="741">
                  <c:v>0.88700000000000001</c:v>
                </c:pt>
                <c:pt idx="742">
                  <c:v>0.90900000000000003</c:v>
                </c:pt>
                <c:pt idx="743">
                  <c:v>0.92500000000000004</c:v>
                </c:pt>
                <c:pt idx="744">
                  <c:v>0.93</c:v>
                </c:pt>
                <c:pt idx="745">
                  <c:v>0.91100000000000003</c:v>
                </c:pt>
                <c:pt idx="746">
                  <c:v>0.92100000000000004</c:v>
                </c:pt>
                <c:pt idx="747">
                  <c:v>0.995</c:v>
                </c:pt>
                <c:pt idx="748">
                  <c:v>0.98799999999999999</c:v>
                </c:pt>
                <c:pt idx="749">
                  <c:v>0.96299999999999997</c:v>
                </c:pt>
                <c:pt idx="750">
                  <c:v>0.94499999999999995</c:v>
                </c:pt>
                <c:pt idx="751">
                  <c:v>0.91800000000000004</c:v>
                </c:pt>
                <c:pt idx="752">
                  <c:v>0.871</c:v>
                </c:pt>
                <c:pt idx="753">
                  <c:v>0.873</c:v>
                </c:pt>
                <c:pt idx="754">
                  <c:v>0.89200000000000002</c:v>
                </c:pt>
                <c:pt idx="755">
                  <c:v>0.90500000000000003</c:v>
                </c:pt>
                <c:pt idx="756">
                  <c:v>0.83099999999999996</c:v>
                </c:pt>
                <c:pt idx="757">
                  <c:v>0.82899999999999996</c:v>
                </c:pt>
                <c:pt idx="758">
                  <c:v>0.82699999999999996</c:v>
                </c:pt>
                <c:pt idx="759">
                  <c:v>0.81899999999999995</c:v>
                </c:pt>
                <c:pt idx="760">
                  <c:v>0.80800000000000005</c:v>
                </c:pt>
                <c:pt idx="761">
                  <c:v>0.80200000000000005</c:v>
                </c:pt>
                <c:pt idx="762">
                  <c:v>0.80200000000000005</c:v>
                </c:pt>
                <c:pt idx="763">
                  <c:v>0.79700000000000004</c:v>
                </c:pt>
                <c:pt idx="764">
                  <c:v>0.80500000000000005</c:v>
                </c:pt>
                <c:pt idx="765">
                  <c:v>0.76900000000000002</c:v>
                </c:pt>
                <c:pt idx="766">
                  <c:v>0.76400000000000001</c:v>
                </c:pt>
                <c:pt idx="767">
                  <c:v>0.76800000000000002</c:v>
                </c:pt>
                <c:pt idx="768">
                  <c:v>0.79100000000000004</c:v>
                </c:pt>
                <c:pt idx="769">
                  <c:v>0.79</c:v>
                </c:pt>
                <c:pt idx="770">
                  <c:v>1.4770000000000001</c:v>
                </c:pt>
                <c:pt idx="771">
                  <c:v>1.3839999999999999</c:v>
                </c:pt>
                <c:pt idx="772">
                  <c:v>1.2569999999999999</c:v>
                </c:pt>
                <c:pt idx="773">
                  <c:v>1.179</c:v>
                </c:pt>
                <c:pt idx="774">
                  <c:v>1.103</c:v>
                </c:pt>
                <c:pt idx="775">
                  <c:v>1.0409999999999999</c:v>
                </c:pt>
                <c:pt idx="776">
                  <c:v>1.048</c:v>
                </c:pt>
                <c:pt idx="777">
                  <c:v>1.03</c:v>
                </c:pt>
                <c:pt idx="778">
                  <c:v>0.94799999999999995</c:v>
                </c:pt>
                <c:pt idx="779">
                  <c:v>0.86699999999999999</c:v>
                </c:pt>
                <c:pt idx="780">
                  <c:v>0.82499999999999996</c:v>
                </c:pt>
                <c:pt idx="781">
                  <c:v>0.78700000000000003</c:v>
                </c:pt>
                <c:pt idx="782">
                  <c:v>0.75900000000000001</c:v>
                </c:pt>
                <c:pt idx="783">
                  <c:v>0.8</c:v>
                </c:pt>
                <c:pt idx="784">
                  <c:v>0.81699999999999995</c:v>
                </c:pt>
                <c:pt idx="785">
                  <c:v>0.82599999999999996</c:v>
                </c:pt>
                <c:pt idx="786">
                  <c:v>0.84799999999999998</c:v>
                </c:pt>
                <c:pt idx="787">
                  <c:v>0.86599999999999999</c:v>
                </c:pt>
                <c:pt idx="788">
                  <c:v>0.79900000000000004</c:v>
                </c:pt>
                <c:pt idx="789">
                  <c:v>0.78800000000000003</c:v>
                </c:pt>
                <c:pt idx="790">
                  <c:v>0.83099999999999996</c:v>
                </c:pt>
                <c:pt idx="791">
                  <c:v>0.83499999999999996</c:v>
                </c:pt>
                <c:pt idx="792">
                  <c:v>0.89</c:v>
                </c:pt>
                <c:pt idx="793">
                  <c:v>0.89500000000000002</c:v>
                </c:pt>
                <c:pt idx="794">
                  <c:v>0.89600000000000002</c:v>
                </c:pt>
                <c:pt idx="795">
                  <c:v>0.90200000000000002</c:v>
                </c:pt>
                <c:pt idx="796">
                  <c:v>0.90700000000000003</c:v>
                </c:pt>
                <c:pt idx="797">
                  <c:v>0.84599999999999997</c:v>
                </c:pt>
                <c:pt idx="798">
                  <c:v>0.84899999999999998</c:v>
                </c:pt>
                <c:pt idx="799">
                  <c:v>0.80900000000000005</c:v>
                </c:pt>
                <c:pt idx="800">
                  <c:v>0.65400000000000003</c:v>
                </c:pt>
                <c:pt idx="801">
                  <c:v>0.66500000000000004</c:v>
                </c:pt>
                <c:pt idx="802">
                  <c:v>0.63800000000000001</c:v>
                </c:pt>
                <c:pt idx="803">
                  <c:v>0.61599999999999999</c:v>
                </c:pt>
                <c:pt idx="804">
                  <c:v>0.60499999999999998</c:v>
                </c:pt>
                <c:pt idx="805">
                  <c:v>0.59899999999999998</c:v>
                </c:pt>
                <c:pt idx="806">
                  <c:v>0.58587999999999996</c:v>
                </c:pt>
                <c:pt idx="807">
                  <c:v>0.58337000000000006</c:v>
                </c:pt>
                <c:pt idx="808">
                  <c:v>0.52969999999999995</c:v>
                </c:pt>
                <c:pt idx="809">
                  <c:v>0.54220000000000002</c:v>
                </c:pt>
                <c:pt idx="810">
                  <c:v>0.54330000000000001</c:v>
                </c:pt>
                <c:pt idx="811">
                  <c:v>0.49170000000000003</c:v>
                </c:pt>
                <c:pt idx="812">
                  <c:v>0.52912999999999999</c:v>
                </c:pt>
                <c:pt idx="813">
                  <c:v>0.57284000000000002</c:v>
                </c:pt>
                <c:pt idx="814">
                  <c:v>0.8921</c:v>
                </c:pt>
                <c:pt idx="815">
                  <c:v>0.83089999999999997</c:v>
                </c:pt>
                <c:pt idx="816">
                  <c:v>0.81100000000000005</c:v>
                </c:pt>
                <c:pt idx="817">
                  <c:v>0.79100000000000004</c:v>
                </c:pt>
                <c:pt idx="818">
                  <c:v>0.78700000000000003</c:v>
                </c:pt>
                <c:pt idx="819">
                  <c:v>0.79400000000000004</c:v>
                </c:pt>
                <c:pt idx="820">
                  <c:v>0.89</c:v>
                </c:pt>
                <c:pt idx="821">
                  <c:v>0.85299999999999998</c:v>
                </c:pt>
                <c:pt idx="822">
                  <c:v>0.753</c:v>
                </c:pt>
                <c:pt idx="823">
                  <c:v>0.73499999999999999</c:v>
                </c:pt>
                <c:pt idx="824">
                  <c:v>0.73199999999999998</c:v>
                </c:pt>
                <c:pt idx="825">
                  <c:v>0.72599999999999998</c:v>
                </c:pt>
                <c:pt idx="826">
                  <c:v>0.72589999999999999</c:v>
                </c:pt>
                <c:pt idx="827">
                  <c:v>0.74099999999999999</c:v>
                </c:pt>
                <c:pt idx="828">
                  <c:v>0.72989999999999999</c:v>
                </c:pt>
                <c:pt idx="829">
                  <c:v>0.70272999999999997</c:v>
                </c:pt>
                <c:pt idx="830">
                  <c:v>0.65249999999999997</c:v>
                </c:pt>
                <c:pt idx="831">
                  <c:v>0.63890000000000002</c:v>
                </c:pt>
                <c:pt idx="832">
                  <c:v>0.62880000000000003</c:v>
                </c:pt>
                <c:pt idx="833">
                  <c:v>0.62590000000000001</c:v>
                </c:pt>
                <c:pt idx="834">
                  <c:v>0.61639999999999995</c:v>
                </c:pt>
                <c:pt idx="835">
                  <c:v>0.63119999999999998</c:v>
                </c:pt>
                <c:pt idx="836">
                  <c:v>0.21</c:v>
                </c:pt>
                <c:pt idx="837">
                  <c:v>0.192</c:v>
                </c:pt>
                <c:pt idx="838">
                  <c:v>0.191</c:v>
                </c:pt>
                <c:pt idx="839">
                  <c:v>0.222</c:v>
                </c:pt>
                <c:pt idx="840">
                  <c:v>0.246</c:v>
                </c:pt>
                <c:pt idx="841">
                  <c:v>0.316</c:v>
                </c:pt>
                <c:pt idx="842">
                  <c:v>0.51300000000000001</c:v>
                </c:pt>
                <c:pt idx="843">
                  <c:v>0.5</c:v>
                </c:pt>
                <c:pt idx="844">
                  <c:v>0.41299999999999998</c:v>
                </c:pt>
                <c:pt idx="845">
                  <c:v>0.46500000000000002</c:v>
                </c:pt>
                <c:pt idx="846">
                  <c:v>0.53700000000000003</c:v>
                </c:pt>
                <c:pt idx="847">
                  <c:v>0.53</c:v>
                </c:pt>
                <c:pt idx="848">
                  <c:v>0.57899999999999996</c:v>
                </c:pt>
                <c:pt idx="849">
                  <c:v>0.66200000000000003</c:v>
                </c:pt>
                <c:pt idx="850">
                  <c:v>0.65981000000000001</c:v>
                </c:pt>
                <c:pt idx="851">
                  <c:v>0.65410000000000001</c:v>
                </c:pt>
                <c:pt idx="852">
                  <c:v>0.67054000000000002</c:v>
                </c:pt>
                <c:pt idx="853">
                  <c:v>0.69565999999999995</c:v>
                </c:pt>
                <c:pt idx="854">
                  <c:v>0.71118000000000003</c:v>
                </c:pt>
                <c:pt idx="855">
                  <c:v>0.72760999999999998</c:v>
                </c:pt>
                <c:pt idx="856">
                  <c:v>0.76</c:v>
                </c:pt>
                <c:pt idx="857">
                  <c:v>0.76</c:v>
                </c:pt>
                <c:pt idx="858">
                  <c:v>1.024</c:v>
                </c:pt>
                <c:pt idx="859">
                  <c:v>1.024</c:v>
                </c:pt>
                <c:pt idx="860">
                  <c:v>1.0309999999999999</c:v>
                </c:pt>
                <c:pt idx="861">
                  <c:v>1.0209999999999999</c:v>
                </c:pt>
                <c:pt idx="862">
                  <c:v>1.01</c:v>
                </c:pt>
                <c:pt idx="863">
                  <c:v>1.008</c:v>
                </c:pt>
                <c:pt idx="864">
                  <c:v>1.093</c:v>
                </c:pt>
                <c:pt idx="865">
                  <c:v>1.0349999999999999</c:v>
                </c:pt>
                <c:pt idx="866">
                  <c:v>0.99399999999999999</c:v>
                </c:pt>
                <c:pt idx="867">
                  <c:v>0.93100000000000005</c:v>
                </c:pt>
                <c:pt idx="868">
                  <c:v>0.84899999999999998</c:v>
                </c:pt>
                <c:pt idx="869">
                  <c:v>0.80200000000000005</c:v>
                </c:pt>
                <c:pt idx="870">
                  <c:v>0.81200000000000006</c:v>
                </c:pt>
                <c:pt idx="871">
                  <c:v>0.79900000000000004</c:v>
                </c:pt>
                <c:pt idx="872">
                  <c:v>0.77600000000000002</c:v>
                </c:pt>
                <c:pt idx="873">
                  <c:v>0.69699999999999995</c:v>
                </c:pt>
                <c:pt idx="874">
                  <c:v>0.69699999999999995</c:v>
                </c:pt>
                <c:pt idx="875">
                  <c:v>0.66200000000000003</c:v>
                </c:pt>
                <c:pt idx="876">
                  <c:v>0.63300000000000001</c:v>
                </c:pt>
                <c:pt idx="877">
                  <c:v>0.66500000000000004</c:v>
                </c:pt>
                <c:pt idx="878">
                  <c:v>0.69399999999999995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0.91200000000000003</c:v>
                </c:pt>
                <c:pt idx="885">
                  <c:v>0.90500000000000003</c:v>
                </c:pt>
                <c:pt idx="886">
                  <c:v>0.99750000000000005</c:v>
                </c:pt>
                <c:pt idx="887">
                  <c:v>0.98429999999999995</c:v>
                </c:pt>
                <c:pt idx="888">
                  <c:v>0.73219999999999996</c:v>
                </c:pt>
                <c:pt idx="889">
                  <c:v>0.87819999999999998</c:v>
                </c:pt>
                <c:pt idx="890">
                  <c:v>0.89980000000000004</c:v>
                </c:pt>
                <c:pt idx="891">
                  <c:v>0.83940000000000003</c:v>
                </c:pt>
                <c:pt idx="892">
                  <c:v>0.76400000000000001</c:v>
                </c:pt>
                <c:pt idx="893">
                  <c:v>0.81620000000000004</c:v>
                </c:pt>
                <c:pt idx="894">
                  <c:v>0.89</c:v>
                </c:pt>
                <c:pt idx="895">
                  <c:v>0.84799999999999998</c:v>
                </c:pt>
                <c:pt idx="896">
                  <c:v>0.86075999999999997</c:v>
                </c:pt>
                <c:pt idx="897">
                  <c:v>0.86084000000000005</c:v>
                </c:pt>
                <c:pt idx="898">
                  <c:v>0.83259000000000005</c:v>
                </c:pt>
                <c:pt idx="899">
                  <c:v>0.80591999999999997</c:v>
                </c:pt>
                <c:pt idx="900">
                  <c:v>0.82799999999999996</c:v>
                </c:pt>
                <c:pt idx="901">
                  <c:v>0.83699999999999997</c:v>
                </c:pt>
                <c:pt idx="902">
                  <c:v>1.9739599999999999</c:v>
                </c:pt>
                <c:pt idx="903">
                  <c:v>1.82264</c:v>
                </c:pt>
                <c:pt idx="904">
                  <c:v>1.6358699999999999</c:v>
                </c:pt>
                <c:pt idx="905">
                  <c:v>1.52641</c:v>
                </c:pt>
                <c:pt idx="906">
                  <c:v>1.3448800000000001</c:v>
                </c:pt>
                <c:pt idx="907">
                  <c:v>1.33416</c:v>
                </c:pt>
                <c:pt idx="908">
                  <c:v>1.304</c:v>
                </c:pt>
                <c:pt idx="909">
                  <c:v>1.254</c:v>
                </c:pt>
                <c:pt idx="910">
                  <c:v>1.1819999999999999</c:v>
                </c:pt>
                <c:pt idx="911">
                  <c:v>1.155</c:v>
                </c:pt>
                <c:pt idx="912">
                  <c:v>1.1339999999999999</c:v>
                </c:pt>
                <c:pt idx="913">
                  <c:v>1.141</c:v>
                </c:pt>
                <c:pt idx="914">
                  <c:v>1.0489999999999999</c:v>
                </c:pt>
                <c:pt idx="915">
                  <c:v>0.94</c:v>
                </c:pt>
                <c:pt idx="916">
                  <c:v>0.92</c:v>
                </c:pt>
                <c:pt idx="917">
                  <c:v>0.89</c:v>
                </c:pt>
                <c:pt idx="918">
                  <c:v>0.91</c:v>
                </c:pt>
                <c:pt idx="919">
                  <c:v>0.9</c:v>
                </c:pt>
                <c:pt idx="920">
                  <c:v>0.91</c:v>
                </c:pt>
                <c:pt idx="921">
                  <c:v>0.92900000000000005</c:v>
                </c:pt>
                <c:pt idx="922">
                  <c:v>0.9</c:v>
                </c:pt>
                <c:pt idx="923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7-4059-8B4B-5A7B76D66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676816"/>
        <c:axId val="631673864"/>
      </c:scatterChart>
      <c:valAx>
        <c:axId val="631676816"/>
        <c:scaling>
          <c:orientation val="minMax"/>
          <c:max val="2023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3864"/>
        <c:crosses val="autoZero"/>
        <c:crossBetween val="midCat"/>
      </c:valAx>
      <c:valAx>
        <c:axId val="631673864"/>
        <c:scaling>
          <c:orientation val="minMax"/>
          <c:max val="1.7500000000000002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6816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4" tint="0.39997558519241921"/>
  </sheetPr>
  <sheetViews>
    <sheetView tabSelected="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029D35-5038-4878-8A9F-B2B579E0FA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90"/>
  <sheetViews>
    <sheetView topLeftCell="A130" workbookViewId="0">
      <selection activeCell="B4" sqref="B4"/>
    </sheetView>
  </sheetViews>
  <sheetFormatPr defaultRowHeight="14.5" x14ac:dyDescent="0.35"/>
  <sheetData>
    <row r="1" spans="1:32" x14ac:dyDescent="0.35">
      <c r="B1" t="s">
        <v>216</v>
      </c>
    </row>
    <row r="2" spans="1:32" x14ac:dyDescent="0.35">
      <c r="B2" t="s">
        <v>217</v>
      </c>
      <c r="W2" t="s">
        <v>218</v>
      </c>
      <c r="X2" t="s">
        <v>218</v>
      </c>
      <c r="Y2" t="s">
        <v>218</v>
      </c>
      <c r="Z2" t="s">
        <v>218</v>
      </c>
    </row>
    <row r="3" spans="1:32" x14ac:dyDescent="0.35">
      <c r="A3" t="s">
        <v>215</v>
      </c>
      <c r="B3">
        <v>2001</v>
      </c>
      <c r="C3">
        <v>2002</v>
      </c>
      <c r="D3">
        <v>2003</v>
      </c>
      <c r="E3">
        <v>2004</v>
      </c>
      <c r="F3">
        <v>2005</v>
      </c>
      <c r="G3">
        <v>2006</v>
      </c>
      <c r="H3">
        <v>2007</v>
      </c>
      <c r="I3">
        <v>2008</v>
      </c>
      <c r="J3">
        <v>2009</v>
      </c>
      <c r="K3">
        <v>2010</v>
      </c>
      <c r="L3">
        <v>2011</v>
      </c>
      <c r="M3">
        <v>2012</v>
      </c>
      <c r="N3">
        <v>2013</v>
      </c>
      <c r="O3">
        <v>2014</v>
      </c>
      <c r="P3">
        <v>2015</v>
      </c>
      <c r="Q3">
        <v>2016</v>
      </c>
      <c r="R3">
        <v>2017</v>
      </c>
      <c r="S3">
        <v>2018</v>
      </c>
      <c r="T3">
        <v>2019</v>
      </c>
      <c r="U3" t="s">
        <v>222</v>
      </c>
      <c r="V3" t="s">
        <v>219</v>
      </c>
      <c r="W3">
        <v>2018</v>
      </c>
      <c r="X3">
        <v>2019</v>
      </c>
      <c r="Y3">
        <v>2018</v>
      </c>
      <c r="Z3">
        <v>2019</v>
      </c>
      <c r="AE3" t="s">
        <v>215</v>
      </c>
      <c r="AF3" t="s">
        <v>224</v>
      </c>
    </row>
    <row r="4" spans="1:32" x14ac:dyDescent="0.35">
      <c r="A4" t="s">
        <v>16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 s="2">
        <f>AVERAGE(B4:T4)</f>
        <v>0</v>
      </c>
      <c r="V4" s="2">
        <f>AVERAGE(K4:T4)</f>
        <v>0</v>
      </c>
      <c r="W4" s="4">
        <v>7.5800000000000006E-2</v>
      </c>
      <c r="X4" s="4">
        <v>9.0200000000000002E-2</v>
      </c>
      <c r="Y4" s="4">
        <v>5.713E-2</v>
      </c>
      <c r="Z4" s="4">
        <v>5.5559999999999998E-2</v>
      </c>
      <c r="AE4" t="s">
        <v>16</v>
      </c>
      <c r="AF4">
        <v>0.68200000000000005</v>
      </c>
    </row>
    <row r="5" spans="1:32" x14ac:dyDescent="0.35">
      <c r="A5" t="s">
        <v>33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 s="2">
        <f t="shared" ref="U5:U68" si="0">AVERAGE(B5:T5)</f>
        <v>0</v>
      </c>
      <c r="V5" s="2">
        <f t="shared" ref="V5:V68" si="1">AVERAGE(K5:T5)</f>
        <v>0</v>
      </c>
      <c r="W5" s="4">
        <v>7.7700000000000005E-2</v>
      </c>
      <c r="X5" s="4">
        <v>8.9499999999999996E-2</v>
      </c>
      <c r="Y5" s="4">
        <v>5.9479999999999998E-2</v>
      </c>
      <c r="Z5" s="4">
        <v>5.7709999999999997E-2</v>
      </c>
      <c r="AE5" t="s">
        <v>33</v>
      </c>
      <c r="AF5">
        <v>0.69399999999999995</v>
      </c>
    </row>
    <row r="6" spans="1:32" x14ac:dyDescent="0.35">
      <c r="A6" t="s">
        <v>139</v>
      </c>
      <c r="B6">
        <v>9.5000000000000001E-2</v>
      </c>
      <c r="C6">
        <v>8.8999999999999996E-2</v>
      </c>
      <c r="D6">
        <v>6.4000000000000001E-2</v>
      </c>
      <c r="E6">
        <v>5.2999999999999999E-2</v>
      </c>
      <c r="F6">
        <v>5.1999999999999998E-2</v>
      </c>
      <c r="G6">
        <v>5.2999999999999999E-2</v>
      </c>
      <c r="H6">
        <v>6.8000000000000005E-2</v>
      </c>
      <c r="I6">
        <v>9.4E-2</v>
      </c>
      <c r="J6">
        <v>7.2000000000000008E-2</v>
      </c>
      <c r="K6">
        <v>8.8999999999999996E-2</v>
      </c>
      <c r="L6">
        <v>0.122</v>
      </c>
      <c r="M6">
        <v>0.16700000000000001</v>
      </c>
      <c r="N6">
        <v>0.17</v>
      </c>
      <c r="O6">
        <v>0.19700000000000001</v>
      </c>
      <c r="P6">
        <v>0.22899999999999998</v>
      </c>
      <c r="Q6">
        <v>0</v>
      </c>
      <c r="R6">
        <v>0.193</v>
      </c>
      <c r="S6">
        <v>0.27600000000000002</v>
      </c>
      <c r="T6">
        <v>0.27600000000000002</v>
      </c>
      <c r="U6" s="2">
        <f t="shared" si="0"/>
        <v>0.12415789473684211</v>
      </c>
      <c r="V6" s="2">
        <f t="shared" si="1"/>
        <v>0.1719</v>
      </c>
      <c r="W6" s="4">
        <v>9.9599999999999994E-2</v>
      </c>
      <c r="X6" s="4">
        <v>9.2499999999999999E-2</v>
      </c>
      <c r="Y6" s="4">
        <v>6.5540000000000001E-2</v>
      </c>
      <c r="Z6" s="4">
        <v>7.1609999999999993E-2</v>
      </c>
      <c r="AE6" t="s">
        <v>139</v>
      </c>
      <c r="AF6">
        <v>0.77600000000000002</v>
      </c>
    </row>
    <row r="7" spans="1:32" x14ac:dyDescent="0.35">
      <c r="A7" t="s">
        <v>17</v>
      </c>
      <c r="B7">
        <v>7.2900000000000006E-2</v>
      </c>
      <c r="C7">
        <v>7.8299999999999995E-2</v>
      </c>
      <c r="D7">
        <v>7.0000000000000007E-2</v>
      </c>
      <c r="E7">
        <v>0.1108</v>
      </c>
      <c r="F7">
        <v>0.16880000000000001</v>
      </c>
      <c r="G7">
        <v>0.1938</v>
      </c>
      <c r="H7">
        <v>0.22610000000000002</v>
      </c>
      <c r="I7">
        <v>0.2848</v>
      </c>
      <c r="J7">
        <v>0.32150000000000001</v>
      </c>
      <c r="K7">
        <v>0.29930000000000001</v>
      </c>
      <c r="L7">
        <v>0.2888</v>
      </c>
      <c r="M7">
        <v>0.30659999999999998</v>
      </c>
      <c r="N7">
        <v>0.30579999999999996</v>
      </c>
      <c r="O7">
        <v>0.33140000000000003</v>
      </c>
      <c r="P7">
        <v>0.34339999999999998</v>
      </c>
      <c r="Q7">
        <v>0.36849999999999999</v>
      </c>
      <c r="R7">
        <v>0.35560000000000003</v>
      </c>
      <c r="S7">
        <v>0.45440000000000003</v>
      </c>
      <c r="T7">
        <v>0.42569999999999997</v>
      </c>
      <c r="U7" s="2">
        <f t="shared" si="0"/>
        <v>0.26350000000000001</v>
      </c>
      <c r="V7" s="2">
        <f t="shared" si="1"/>
        <v>0.34794999999999998</v>
      </c>
      <c r="W7" s="4">
        <v>6.2839999999999993E-2</v>
      </c>
      <c r="X7" s="4">
        <v>9.4259999999999997E-2</v>
      </c>
      <c r="Y7" s="4">
        <v>5.7970000000000001E-2</v>
      </c>
      <c r="Z7" s="4">
        <v>5.8279999999999998E-2</v>
      </c>
      <c r="AE7" t="s">
        <v>17</v>
      </c>
      <c r="AF7">
        <v>0.63700000000000001</v>
      </c>
    </row>
    <row r="8" spans="1:32" x14ac:dyDescent="0.35">
      <c r="A8" t="s">
        <v>39</v>
      </c>
      <c r="B8">
        <v>7.2599999999999998E-2</v>
      </c>
      <c r="C8">
        <v>7.8399999999999997E-2</v>
      </c>
      <c r="D8">
        <v>6.9800000000000001E-2</v>
      </c>
      <c r="E8">
        <v>0.1096</v>
      </c>
      <c r="F8">
        <v>0.16820000000000002</v>
      </c>
      <c r="G8">
        <v>0.19350000000000001</v>
      </c>
      <c r="H8">
        <v>0.22700000000000001</v>
      </c>
      <c r="I8">
        <v>0.28790000000000004</v>
      </c>
      <c r="J8">
        <v>0.31869999999999998</v>
      </c>
      <c r="K8">
        <v>0.3019</v>
      </c>
      <c r="L8">
        <v>0.29100000000000004</v>
      </c>
      <c r="M8">
        <v>0.30459999999999998</v>
      </c>
      <c r="N8">
        <v>0.30420000000000003</v>
      </c>
      <c r="O8">
        <v>0.33140000000000003</v>
      </c>
      <c r="P8">
        <v>0.34359999999999996</v>
      </c>
      <c r="Q8">
        <v>0.36819999999999997</v>
      </c>
      <c r="R8">
        <v>0.35560000000000003</v>
      </c>
      <c r="S8">
        <v>0.45440000000000003</v>
      </c>
      <c r="T8">
        <v>0.42559999999999998</v>
      </c>
      <c r="U8" s="2">
        <f t="shared" si="0"/>
        <v>0.26348421052631577</v>
      </c>
      <c r="V8" s="2">
        <f t="shared" si="1"/>
        <v>0.34805000000000003</v>
      </c>
      <c r="W8" s="4">
        <v>6.3089999999999993E-2</v>
      </c>
      <c r="X8" s="4">
        <v>9.468E-2</v>
      </c>
      <c r="Y8" s="4">
        <v>5.8119999999999998E-2</v>
      </c>
      <c r="Z8" s="4">
        <v>5.8430000000000003E-2</v>
      </c>
      <c r="AE8" t="s">
        <v>39</v>
      </c>
      <c r="AF8">
        <v>0.753</v>
      </c>
    </row>
    <row r="9" spans="1:32" x14ac:dyDescent="0.35">
      <c r="A9" t="s">
        <v>193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0.12</v>
      </c>
      <c r="P9">
        <v>0.14000000000000001</v>
      </c>
      <c r="Q9">
        <v>0</v>
      </c>
      <c r="R9">
        <v>0</v>
      </c>
      <c r="S9">
        <v>0</v>
      </c>
      <c r="T9">
        <v>0</v>
      </c>
      <c r="U9" s="2">
        <f t="shared" si="0"/>
        <v>1.368421052631579E-2</v>
      </c>
      <c r="V9" s="2">
        <f t="shared" si="1"/>
        <v>2.6000000000000002E-2</v>
      </c>
      <c r="W9" s="4"/>
      <c r="X9" s="4"/>
      <c r="Y9" s="4"/>
      <c r="Z9" s="4"/>
      <c r="AE9" t="s">
        <v>41</v>
      </c>
      <c r="AF9">
        <v>0.46515000000000001</v>
      </c>
    </row>
    <row r="10" spans="1:32" x14ac:dyDescent="0.35">
      <c r="A10" t="s">
        <v>41</v>
      </c>
      <c r="B10">
        <v>3.1899999999999998E-2</v>
      </c>
      <c r="C10">
        <v>5.4399999999999997E-2</v>
      </c>
      <c r="D10">
        <v>5.6399999999999999E-2</v>
      </c>
      <c r="E10">
        <v>5.74E-2</v>
      </c>
      <c r="F10">
        <v>4.2999999999999997E-2</v>
      </c>
      <c r="G10">
        <v>3.32E-2</v>
      </c>
      <c r="H10">
        <v>3.5200000000000002E-2</v>
      </c>
      <c r="I10">
        <v>6.4000000000000001E-2</v>
      </c>
      <c r="J10">
        <v>0.1178</v>
      </c>
      <c r="K10">
        <v>0.38539999999999996</v>
      </c>
      <c r="L10">
        <v>0.44485999999999998</v>
      </c>
      <c r="M10">
        <v>0.50660000000000005</v>
      </c>
      <c r="N10">
        <v>0.5484</v>
      </c>
      <c r="O10">
        <v>0.56200000000000006</v>
      </c>
      <c r="P10">
        <v>0.58640000000000003</v>
      </c>
      <c r="Q10">
        <v>0.61980000000000002</v>
      </c>
      <c r="R10">
        <v>0.62239999999999995</v>
      </c>
      <c r="S10">
        <v>0.60184000000000004</v>
      </c>
      <c r="T10">
        <v>0.57409999999999994</v>
      </c>
      <c r="U10" s="2">
        <f t="shared" si="0"/>
        <v>0.31290000000000001</v>
      </c>
      <c r="V10" s="2">
        <f t="shared" si="1"/>
        <v>0.54518</v>
      </c>
      <c r="W10" s="4">
        <v>5.4800000000000001E-2</v>
      </c>
      <c r="X10" s="4">
        <v>8.14E-2</v>
      </c>
      <c r="Y10" s="4">
        <v>3.6020000000000003E-2</v>
      </c>
      <c r="Z10" s="4">
        <v>3.6979999999999999E-2</v>
      </c>
      <c r="AE10" t="s">
        <v>18</v>
      </c>
      <c r="AF10">
        <v>0.71255000000000002</v>
      </c>
    </row>
    <row r="11" spans="1:32" x14ac:dyDescent="0.35">
      <c r="A11" t="s">
        <v>18</v>
      </c>
      <c r="B11">
        <v>0</v>
      </c>
      <c r="C11">
        <v>0</v>
      </c>
      <c r="D11">
        <v>0</v>
      </c>
      <c r="E11">
        <v>1.25E-3</v>
      </c>
      <c r="F11">
        <v>1E-3</v>
      </c>
      <c r="G11">
        <v>0.01</v>
      </c>
      <c r="H11">
        <v>8.0000000000000002E-3</v>
      </c>
      <c r="I11">
        <v>2.7829999999999997E-2</v>
      </c>
      <c r="J11">
        <v>4.9000000000000002E-2</v>
      </c>
      <c r="K11">
        <v>6.4699999999999994E-2</v>
      </c>
      <c r="L11">
        <v>8.3699999999999997E-2</v>
      </c>
      <c r="M11">
        <v>0.1237</v>
      </c>
      <c r="N11">
        <v>0.1237</v>
      </c>
      <c r="O11">
        <v>0.29100000000000004</v>
      </c>
      <c r="P11">
        <v>0.28800000000000003</v>
      </c>
      <c r="Q11">
        <v>0.35699999999999998</v>
      </c>
      <c r="R11">
        <v>0.36699999999999999</v>
      </c>
      <c r="S11">
        <v>0.41299999999999998</v>
      </c>
      <c r="T11">
        <v>0.379</v>
      </c>
      <c r="U11" s="2">
        <f t="shared" si="0"/>
        <v>0.13620421052631579</v>
      </c>
      <c r="V11" s="2">
        <f t="shared" si="1"/>
        <v>0.24908000000000002</v>
      </c>
      <c r="W11" s="4">
        <v>7.3999999999999996E-2</v>
      </c>
      <c r="X11" s="4">
        <v>0.10373</v>
      </c>
      <c r="Y11" s="4">
        <v>0</v>
      </c>
      <c r="Z11" s="4">
        <v>0</v>
      </c>
      <c r="AE11" t="s">
        <v>151</v>
      </c>
      <c r="AF11">
        <v>0.53100000000000003</v>
      </c>
    </row>
    <row r="12" spans="1:32" x14ac:dyDescent="0.35">
      <c r="A12" t="s">
        <v>151</v>
      </c>
      <c r="B12">
        <v>6.2E-2</v>
      </c>
      <c r="C12">
        <v>9.4E-2</v>
      </c>
      <c r="D12">
        <v>0.13200000000000001</v>
      </c>
      <c r="E12">
        <v>0.109</v>
      </c>
      <c r="F12">
        <v>9.8000000000000004E-2</v>
      </c>
      <c r="G12">
        <v>4.5999999999999999E-2</v>
      </c>
      <c r="H12">
        <v>5.9900000000000002E-2</v>
      </c>
      <c r="I12">
        <v>5.0599999999999999E-2</v>
      </c>
      <c r="J12">
        <v>0.11750000000000001</v>
      </c>
      <c r="K12">
        <v>0.38530000000000009</v>
      </c>
      <c r="L12">
        <v>0.44479999999999997</v>
      </c>
      <c r="M12">
        <v>0.50639999999999996</v>
      </c>
      <c r="N12">
        <v>0.5484</v>
      </c>
      <c r="O12">
        <v>0.56200000000000006</v>
      </c>
      <c r="P12">
        <v>0.58640000000000003</v>
      </c>
      <c r="Q12">
        <v>0.61980000000000002</v>
      </c>
      <c r="R12">
        <v>0.62239999999999995</v>
      </c>
      <c r="S12">
        <v>0.60184000000000004</v>
      </c>
      <c r="T12">
        <v>0.57409999999999994</v>
      </c>
      <c r="U12" s="2">
        <f t="shared" si="0"/>
        <v>0.32739157894736842</v>
      </c>
      <c r="V12" s="2">
        <f t="shared" si="1"/>
        <v>0.54514400000000007</v>
      </c>
      <c r="W12" s="4">
        <v>5.4800000000000001E-2</v>
      </c>
      <c r="X12" s="4">
        <v>8.14E-2</v>
      </c>
      <c r="Y12" s="4">
        <v>3.5529999999999999E-2</v>
      </c>
      <c r="Z12" s="4">
        <v>3.6519999999999997E-2</v>
      </c>
      <c r="AE12" t="s">
        <v>19</v>
      </c>
      <c r="AF12">
        <v>0.78500000000000003</v>
      </c>
    </row>
    <row r="13" spans="1:32" x14ac:dyDescent="0.35">
      <c r="A13" t="s">
        <v>19</v>
      </c>
      <c r="B13">
        <v>6.8000000000000005E-2</v>
      </c>
      <c r="C13">
        <v>6.694E-2</v>
      </c>
      <c r="D13">
        <v>7.8E-2</v>
      </c>
      <c r="E13">
        <v>6.4070000000000002E-2</v>
      </c>
      <c r="F13">
        <v>8.3000000000000004E-2</v>
      </c>
      <c r="G13">
        <v>8.8700000000000001E-2</v>
      </c>
      <c r="H13">
        <v>0.1198</v>
      </c>
      <c r="I13">
        <v>0.14885000000000001</v>
      </c>
      <c r="J13">
        <v>0.16117000000000001</v>
      </c>
      <c r="K13">
        <v>0.13402</v>
      </c>
      <c r="L13">
        <v>0.1285</v>
      </c>
      <c r="M13">
        <v>0.16708000000000001</v>
      </c>
      <c r="N13">
        <v>0.17770999999999998</v>
      </c>
      <c r="O13">
        <v>0.16408</v>
      </c>
      <c r="P13">
        <v>0.16399999999999998</v>
      </c>
      <c r="Q13">
        <v>0.21100000000000002</v>
      </c>
      <c r="R13">
        <v>0.1968</v>
      </c>
      <c r="S13">
        <v>0.19950000000000001</v>
      </c>
      <c r="T13">
        <v>0.19540000000000002</v>
      </c>
      <c r="U13" s="2">
        <f t="shared" si="0"/>
        <v>0.13771684210526317</v>
      </c>
      <c r="V13" s="2">
        <f t="shared" si="1"/>
        <v>0.17380900000000002</v>
      </c>
      <c r="W13" s="4">
        <v>6.9449999999999998E-2</v>
      </c>
      <c r="X13" s="4">
        <v>0.10097</v>
      </c>
      <c r="Y13" s="4">
        <v>0</v>
      </c>
      <c r="Z13" s="4">
        <v>0</v>
      </c>
      <c r="AE13" t="s">
        <v>32</v>
      </c>
      <c r="AF13">
        <v>0.80200000000000005</v>
      </c>
    </row>
    <row r="14" spans="1:32" x14ac:dyDescent="0.35">
      <c r="A14" t="s">
        <v>32</v>
      </c>
      <c r="B14">
        <v>8.8910000000000003E-2</v>
      </c>
      <c r="C14">
        <v>0.13200000000000001</v>
      </c>
      <c r="D14">
        <v>0.21900000000000003</v>
      </c>
      <c r="E14">
        <v>0.189</v>
      </c>
      <c r="F14">
        <v>0.15</v>
      </c>
      <c r="G14">
        <v>0.13599999999999998</v>
      </c>
      <c r="H14">
        <v>0.14000000000000001</v>
      </c>
      <c r="I14">
        <v>0.15699999999999997</v>
      </c>
      <c r="J14">
        <v>0.17882999999999999</v>
      </c>
      <c r="K14">
        <v>0.16300000000000001</v>
      </c>
      <c r="L14">
        <v>0.192</v>
      </c>
      <c r="M14">
        <v>0.23277</v>
      </c>
      <c r="N14">
        <v>0.23699999999999999</v>
      </c>
      <c r="O14">
        <v>0</v>
      </c>
      <c r="P14">
        <v>0</v>
      </c>
      <c r="Q14">
        <v>0</v>
      </c>
      <c r="R14">
        <v>0</v>
      </c>
      <c r="S14">
        <v>0.29370000000000002</v>
      </c>
      <c r="T14">
        <v>0.30099999999999999</v>
      </c>
      <c r="U14" s="2">
        <f t="shared" si="0"/>
        <v>0.14790578947368421</v>
      </c>
      <c r="V14" s="2">
        <f t="shared" si="1"/>
        <v>0.14194699999999999</v>
      </c>
      <c r="W14" s="4">
        <v>7.603E-2</v>
      </c>
      <c r="X14" s="4">
        <v>0.10328</v>
      </c>
      <c r="Y14" s="4">
        <v>6.6919999999999993E-2</v>
      </c>
      <c r="Z14" s="4">
        <v>6.6180000000000003E-2</v>
      </c>
      <c r="AE14" t="s">
        <v>173</v>
      </c>
      <c r="AF14">
        <v>0.69410000000000005</v>
      </c>
    </row>
    <row r="15" spans="1:32" x14ac:dyDescent="0.35">
      <c r="A15" t="s">
        <v>173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0.11989</v>
      </c>
      <c r="S15">
        <v>0.13</v>
      </c>
      <c r="T15">
        <v>4.3910000000000005E-2</v>
      </c>
      <c r="U15" s="2">
        <f t="shared" si="0"/>
        <v>1.5463157894736842E-2</v>
      </c>
      <c r="V15" s="2">
        <f t="shared" si="1"/>
        <v>2.938E-2</v>
      </c>
      <c r="W15" s="4">
        <v>0.10187</v>
      </c>
      <c r="X15" s="4">
        <v>9.0560000000000002E-2</v>
      </c>
      <c r="Y15" s="4"/>
      <c r="Z15" s="4"/>
      <c r="AE15" t="s">
        <v>35</v>
      </c>
      <c r="AF15">
        <v>0.63500000000000001</v>
      </c>
    </row>
    <row r="16" spans="1:32" x14ac:dyDescent="0.35">
      <c r="A16" t="s">
        <v>172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9.9900000000000006E-3</v>
      </c>
      <c r="N16">
        <v>0.01</v>
      </c>
      <c r="O16">
        <v>1.7000000000000001E-2</v>
      </c>
      <c r="P16">
        <v>2.5999999999999999E-2</v>
      </c>
      <c r="Q16">
        <v>2.5999999999999999E-2</v>
      </c>
      <c r="R16">
        <v>2.5100000000000001E-2</v>
      </c>
      <c r="S16">
        <v>0</v>
      </c>
      <c r="T16">
        <v>0</v>
      </c>
      <c r="U16" s="2">
        <f t="shared" si="0"/>
        <v>6.0047368421052632E-3</v>
      </c>
      <c r="V16" s="2">
        <f t="shared" si="1"/>
        <v>1.1408999999999999E-2</v>
      </c>
      <c r="W16" s="4"/>
      <c r="X16" s="4"/>
      <c r="Y16" s="4"/>
      <c r="Z16" s="4"/>
      <c r="AE16" t="s">
        <v>190</v>
      </c>
      <c r="AF16">
        <v>0.69799999999999995</v>
      </c>
    </row>
    <row r="17" spans="1:32" x14ac:dyDescent="0.35">
      <c r="A17" t="s">
        <v>35</v>
      </c>
      <c r="B17">
        <v>0</v>
      </c>
      <c r="C17">
        <v>0</v>
      </c>
      <c r="D17">
        <v>0</v>
      </c>
      <c r="E17">
        <v>2.7099999999999999E-2</v>
      </c>
      <c r="F17">
        <v>5.3900000000000003E-2</v>
      </c>
      <c r="G17">
        <v>5.33E-2</v>
      </c>
      <c r="H17">
        <v>5.4100000000000002E-2</v>
      </c>
      <c r="I17">
        <v>5.57E-2</v>
      </c>
      <c r="J17">
        <v>3.1199999999999999E-2</v>
      </c>
      <c r="K17">
        <v>4.8489999999999998E-2</v>
      </c>
      <c r="L17">
        <v>7.0000000000000007E-2</v>
      </c>
      <c r="M17">
        <v>7.0099999999999996E-2</v>
      </c>
      <c r="N17">
        <v>6.9800000000000001E-2</v>
      </c>
      <c r="O17">
        <v>0.14860000000000001</v>
      </c>
      <c r="P17">
        <v>0.17270000000000002</v>
      </c>
      <c r="Q17">
        <v>0.1799</v>
      </c>
      <c r="R17">
        <v>0.1653</v>
      </c>
      <c r="S17">
        <v>0.1948</v>
      </c>
      <c r="T17">
        <v>0.17499999999999999</v>
      </c>
      <c r="U17" s="2">
        <f t="shared" si="0"/>
        <v>8.2631052631578952E-2</v>
      </c>
      <c r="V17" s="2">
        <f t="shared" si="1"/>
        <v>0.129469</v>
      </c>
      <c r="W17" s="4">
        <v>8.5919999999999996E-2</v>
      </c>
      <c r="X17" s="4">
        <v>8.1610000000000002E-2</v>
      </c>
      <c r="Y17" s="4">
        <v>5.4760000000000003E-2</v>
      </c>
      <c r="Z17" s="4">
        <v>6.2269999999999999E-2</v>
      </c>
      <c r="AE17" t="s">
        <v>186</v>
      </c>
      <c r="AF17">
        <v>0.65300000000000002</v>
      </c>
    </row>
    <row r="18" spans="1:32" x14ac:dyDescent="0.35">
      <c r="A18" t="s">
        <v>190</v>
      </c>
      <c r="B18">
        <v>3.9600000000000003E-2</v>
      </c>
      <c r="C18">
        <v>0.05</v>
      </c>
      <c r="D18">
        <v>0.04</v>
      </c>
      <c r="E18">
        <v>0.09</v>
      </c>
      <c r="F18">
        <v>0.15000000000000002</v>
      </c>
      <c r="G18">
        <v>0.15000000000000002</v>
      </c>
      <c r="H18">
        <v>0.18</v>
      </c>
      <c r="I18">
        <v>0.24</v>
      </c>
      <c r="J18">
        <v>0.27</v>
      </c>
      <c r="K18">
        <v>0.22</v>
      </c>
      <c r="L18">
        <v>0.26</v>
      </c>
      <c r="M18">
        <v>0.4</v>
      </c>
      <c r="N18">
        <v>0.4</v>
      </c>
      <c r="O18">
        <v>0.42999999999999994</v>
      </c>
      <c r="P18">
        <v>0.44</v>
      </c>
      <c r="Q18">
        <v>0.35000000000000003</v>
      </c>
      <c r="R18">
        <v>0.33999999999999997</v>
      </c>
      <c r="S18">
        <v>0.32</v>
      </c>
      <c r="T18">
        <v>0.36</v>
      </c>
      <c r="U18" s="2">
        <f t="shared" si="0"/>
        <v>0.24892631578947372</v>
      </c>
      <c r="V18" s="2">
        <f t="shared" si="1"/>
        <v>0.35199999999999998</v>
      </c>
      <c r="W18" s="4">
        <v>6.6000000000000003E-2</v>
      </c>
      <c r="X18" s="4">
        <v>0.09</v>
      </c>
      <c r="Y18" s="4">
        <v>5.543E-2</v>
      </c>
      <c r="Z18" s="4">
        <v>5.5509999999999997E-2</v>
      </c>
      <c r="AE18" t="s">
        <v>158</v>
      </c>
      <c r="AF18">
        <v>0.63239999999999996</v>
      </c>
    </row>
    <row r="19" spans="1:32" x14ac:dyDescent="0.35">
      <c r="A19" t="s">
        <v>186</v>
      </c>
      <c r="B19">
        <v>0</v>
      </c>
      <c r="C19">
        <v>0</v>
      </c>
      <c r="D19">
        <v>0</v>
      </c>
      <c r="E19">
        <v>0</v>
      </c>
      <c r="F19">
        <v>0</v>
      </c>
      <c r="G19">
        <v>5.1999999999999998E-2</v>
      </c>
      <c r="H19">
        <v>5.7000000000000002E-2</v>
      </c>
      <c r="I19">
        <v>7.0999999999999994E-2</v>
      </c>
      <c r="J19">
        <v>3.5999999999999997E-2</v>
      </c>
      <c r="K19">
        <v>3.5999999999999997E-2</v>
      </c>
      <c r="L19">
        <v>5.6000000000000001E-2</v>
      </c>
      <c r="M19">
        <v>9.9000000000000005E-2</v>
      </c>
      <c r="N19">
        <v>9.5000000000000001E-2</v>
      </c>
      <c r="O19">
        <v>0.11499999999999999</v>
      </c>
      <c r="P19">
        <v>0.13900000000000001</v>
      </c>
      <c r="Q19">
        <v>0.14100000000000001</v>
      </c>
      <c r="R19">
        <v>0.19</v>
      </c>
      <c r="S19">
        <v>0.21899999999999997</v>
      </c>
      <c r="T19">
        <v>0.24000000000000002</v>
      </c>
      <c r="U19" s="2">
        <f t="shared" si="0"/>
        <v>8.1368421052631576E-2</v>
      </c>
      <c r="V19" s="2">
        <f t="shared" si="1"/>
        <v>0.13299999999999998</v>
      </c>
      <c r="W19" s="4">
        <v>8.9690000000000006E-2</v>
      </c>
      <c r="X19" s="4">
        <v>8.2530000000000006E-2</v>
      </c>
      <c r="Y19" s="4">
        <v>5.8250000000000003E-2</v>
      </c>
      <c r="Z19" s="4">
        <v>6.4049999999999996E-2</v>
      </c>
      <c r="AE19" t="s">
        <v>204</v>
      </c>
      <c r="AF19">
        <v>0.72799999999999998</v>
      </c>
    </row>
    <row r="20" spans="1:32" x14ac:dyDescent="0.35">
      <c r="A20" t="s">
        <v>209</v>
      </c>
      <c r="B20">
        <v>0.05</v>
      </c>
      <c r="C20">
        <v>0.04</v>
      </c>
      <c r="D20">
        <v>0.04</v>
      </c>
      <c r="E20">
        <v>0.04</v>
      </c>
      <c r="F20">
        <v>0.04</v>
      </c>
      <c r="G20">
        <v>0.11</v>
      </c>
      <c r="H20">
        <v>0.11</v>
      </c>
      <c r="I20">
        <v>0.12</v>
      </c>
      <c r="J20">
        <v>9.5000000000000001E-2</v>
      </c>
      <c r="K20">
        <v>0.11</v>
      </c>
      <c r="L20">
        <v>0.11</v>
      </c>
      <c r="M20">
        <v>0.22794999999999999</v>
      </c>
      <c r="N20">
        <v>0.23</v>
      </c>
      <c r="O20">
        <v>0.224</v>
      </c>
      <c r="P20">
        <v>0.224</v>
      </c>
      <c r="Q20">
        <v>0.21999999999999997</v>
      </c>
      <c r="R20">
        <v>0.21690999999999999</v>
      </c>
      <c r="S20">
        <v>0.22499999999999998</v>
      </c>
      <c r="T20">
        <v>0</v>
      </c>
      <c r="U20" s="2">
        <f t="shared" si="0"/>
        <v>0.12804526315789475</v>
      </c>
      <c r="V20" s="2">
        <f t="shared" si="1"/>
        <v>0.17878599999999997</v>
      </c>
      <c r="W20" s="4">
        <v>7.714E-2</v>
      </c>
      <c r="X20" s="4"/>
      <c r="Y20" s="4"/>
      <c r="Z20" s="4"/>
      <c r="AE20" t="s">
        <v>20</v>
      </c>
      <c r="AF20">
        <v>0.70199999999999996</v>
      </c>
    </row>
    <row r="21" spans="1:32" x14ac:dyDescent="0.35">
      <c r="A21" t="s">
        <v>158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0.25139999999999996</v>
      </c>
      <c r="P21">
        <v>0.26629999999999998</v>
      </c>
      <c r="Q21">
        <v>0.25980000000000003</v>
      </c>
      <c r="R21">
        <v>0.2374</v>
      </c>
      <c r="S21">
        <v>0.26707999999999998</v>
      </c>
      <c r="T21">
        <v>0.2419</v>
      </c>
      <c r="U21" s="2">
        <f t="shared" si="0"/>
        <v>8.0204210526315781E-2</v>
      </c>
      <c r="V21" s="2">
        <f t="shared" si="1"/>
        <v>0.152388</v>
      </c>
      <c r="W21" s="4"/>
      <c r="X21" s="4">
        <v>8.2820000000000005E-2</v>
      </c>
      <c r="Y21" s="4">
        <v>0</v>
      </c>
      <c r="Z21" s="4"/>
      <c r="AE21" t="s">
        <v>29</v>
      </c>
      <c r="AF21">
        <v>0.66</v>
      </c>
    </row>
    <row r="22" spans="1:32" x14ac:dyDescent="0.35">
      <c r="A22" t="s">
        <v>204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0.16300000000000001</v>
      </c>
      <c r="K22">
        <v>0.16800000000000001</v>
      </c>
      <c r="L22">
        <v>0.28399999999999997</v>
      </c>
      <c r="M22">
        <v>0.308</v>
      </c>
      <c r="N22">
        <v>0.32700000000000001</v>
      </c>
      <c r="O22">
        <v>0.33962000000000003</v>
      </c>
      <c r="P22">
        <v>0.29741000000000001</v>
      </c>
      <c r="Q22">
        <v>2.1000000000000001E-2</v>
      </c>
      <c r="R22">
        <v>0.106</v>
      </c>
      <c r="S22">
        <v>0.10100000000000001</v>
      </c>
      <c r="T22">
        <v>9.9000000000000005E-2</v>
      </c>
      <c r="U22" s="2">
        <f t="shared" si="0"/>
        <v>0.11652789473684211</v>
      </c>
      <c r="V22" s="2">
        <f t="shared" si="1"/>
        <v>0.20510299999999998</v>
      </c>
      <c r="W22" s="4">
        <v>4.5969999999999997E-2</v>
      </c>
      <c r="X22" s="4">
        <v>7.4340000000000003E-2</v>
      </c>
      <c r="Y22" s="4"/>
      <c r="Z22" s="4"/>
      <c r="AE22" t="s">
        <v>184</v>
      </c>
      <c r="AF22">
        <v>0.82699999999999996</v>
      </c>
    </row>
    <row r="23" spans="1:32" x14ac:dyDescent="0.35">
      <c r="A23" t="s">
        <v>20</v>
      </c>
      <c r="B23">
        <v>0.1268</v>
      </c>
      <c r="C23">
        <v>0.1331</v>
      </c>
      <c r="D23">
        <v>0.13150000000000001</v>
      </c>
      <c r="E23">
        <v>0.1192</v>
      </c>
      <c r="F23">
        <v>0.1027</v>
      </c>
      <c r="G23">
        <v>0.12989999999999999</v>
      </c>
      <c r="H23">
        <v>0.14727000000000001</v>
      </c>
      <c r="I23">
        <v>0.21310000000000001</v>
      </c>
      <c r="J23">
        <v>0.21660000000000001</v>
      </c>
      <c r="K23">
        <v>0.24</v>
      </c>
      <c r="L23">
        <v>0.25739999999999996</v>
      </c>
      <c r="M23">
        <v>0.28099999999999997</v>
      </c>
      <c r="N23">
        <v>0.29099999999999998</v>
      </c>
      <c r="O23">
        <v>0.28300000000000003</v>
      </c>
      <c r="P23">
        <v>0.26100000000000001</v>
      </c>
      <c r="Q23">
        <v>0.26300000000000001</v>
      </c>
      <c r="R23">
        <v>0.27500000000000002</v>
      </c>
      <c r="S23">
        <v>0.253</v>
      </c>
      <c r="T23">
        <v>0.20100000000000001</v>
      </c>
      <c r="U23" s="2">
        <f t="shared" si="0"/>
        <v>0.20660894736842106</v>
      </c>
      <c r="V23" s="2">
        <f t="shared" si="1"/>
        <v>0.26053999999999999</v>
      </c>
      <c r="W23" s="4">
        <v>5.6000000000000001E-2</v>
      </c>
      <c r="X23" s="4">
        <v>9.0999999999999998E-2</v>
      </c>
      <c r="Y23" s="4">
        <v>5.4859999999999999E-2</v>
      </c>
      <c r="Z23" s="4">
        <v>5.5489999999999998E-2</v>
      </c>
      <c r="AE23" t="s">
        <v>169</v>
      </c>
      <c r="AF23">
        <v>0.23250000000000001</v>
      </c>
    </row>
    <row r="24" spans="1:32" x14ac:dyDescent="0.35">
      <c r="A24" t="s">
        <v>29</v>
      </c>
      <c r="B24">
        <v>9.5000000000000001E-2</v>
      </c>
      <c r="C24">
        <v>9.6000000000000002E-2</v>
      </c>
      <c r="D24">
        <v>9.6000000000000002E-2</v>
      </c>
      <c r="E24">
        <v>9.4E-2</v>
      </c>
      <c r="F24">
        <v>0.109</v>
      </c>
      <c r="G24">
        <v>0.13400000000000001</v>
      </c>
      <c r="H24">
        <v>0.17199999999999999</v>
      </c>
      <c r="I24">
        <v>0.22699999999999998</v>
      </c>
      <c r="J24">
        <v>0.23199999999999998</v>
      </c>
      <c r="K24">
        <v>0.25700000000000001</v>
      </c>
      <c r="L24">
        <v>0.28699999999999998</v>
      </c>
      <c r="M24">
        <v>0.29699999999999999</v>
      </c>
      <c r="N24">
        <v>0.28000000000000003</v>
      </c>
      <c r="O24">
        <v>0.247</v>
      </c>
      <c r="P24">
        <v>0.251</v>
      </c>
      <c r="Q24">
        <v>0.254</v>
      </c>
      <c r="R24">
        <v>0.27400000000000002</v>
      </c>
      <c r="S24">
        <v>0.32</v>
      </c>
      <c r="T24">
        <v>0.35099999999999998</v>
      </c>
      <c r="U24" s="2">
        <f t="shared" si="0"/>
        <v>0.2143684210526316</v>
      </c>
      <c r="V24" s="2">
        <f t="shared" si="1"/>
        <v>0.28179999999999994</v>
      </c>
      <c r="W24" s="4">
        <v>6.3E-2</v>
      </c>
      <c r="X24" s="4">
        <v>0.1013</v>
      </c>
      <c r="Y24" s="4">
        <v>5.9769999999999997E-2</v>
      </c>
      <c r="Z24" s="4">
        <v>6.021E-2</v>
      </c>
      <c r="AE24" t="s">
        <v>27</v>
      </c>
      <c r="AF24">
        <v>0.47399999999999998</v>
      </c>
    </row>
    <row r="25" spans="1:32" x14ac:dyDescent="0.35">
      <c r="A25" t="s">
        <v>184</v>
      </c>
      <c r="B25">
        <v>3.7499999999999999E-2</v>
      </c>
      <c r="C25">
        <v>4.1200000000000001E-2</v>
      </c>
      <c r="D25">
        <v>5.3699999999999998E-2</v>
      </c>
      <c r="E25">
        <v>4.9700000000000001E-2</v>
      </c>
      <c r="F25">
        <v>5.0999999999999997E-2</v>
      </c>
      <c r="G25">
        <v>5.62E-2</v>
      </c>
      <c r="H25">
        <v>5.7099999999999998E-2</v>
      </c>
      <c r="I25">
        <v>6.4199999999999993E-2</v>
      </c>
      <c r="J25">
        <v>4.8500000000000001E-2</v>
      </c>
      <c r="K25">
        <v>3.5099999999999999E-2</v>
      </c>
      <c r="L25">
        <v>3.3500000000000002E-2</v>
      </c>
      <c r="M25">
        <v>3.6600000000000001E-2</v>
      </c>
      <c r="N25">
        <v>2.6100000000000002E-2</v>
      </c>
      <c r="O25">
        <v>2.4500000000000001E-2</v>
      </c>
      <c r="P25">
        <v>5.7590000000000002E-2</v>
      </c>
      <c r="Q25">
        <v>0.10680000000000001</v>
      </c>
      <c r="R25">
        <v>9.69E-2</v>
      </c>
      <c r="S25">
        <v>9.4100000000000003E-2</v>
      </c>
      <c r="T25">
        <v>9.4299999999999995E-2</v>
      </c>
      <c r="U25" s="2">
        <f t="shared" si="0"/>
        <v>5.6031052631578947E-2</v>
      </c>
      <c r="V25" s="2">
        <f t="shared" si="1"/>
        <v>6.0548999999999985E-2</v>
      </c>
      <c r="W25" s="4">
        <v>7.4219999999999994E-2</v>
      </c>
      <c r="X25" s="4">
        <v>0.10237</v>
      </c>
      <c r="Y25" s="4">
        <v>6.6180000000000003E-2</v>
      </c>
      <c r="Z25" s="4">
        <v>6.5119999999999997E-2</v>
      </c>
      <c r="AE25" t="s">
        <v>175</v>
      </c>
      <c r="AF25">
        <v>0.72599999999999998</v>
      </c>
    </row>
    <row r="26" spans="1:32" x14ac:dyDescent="0.35">
      <c r="A26" t="s">
        <v>169</v>
      </c>
      <c r="B26">
        <v>0.04</v>
      </c>
      <c r="C26">
        <v>4.9500000000000002E-2</v>
      </c>
      <c r="D26">
        <v>0.05</v>
      </c>
      <c r="E26">
        <v>0.06</v>
      </c>
      <c r="F26">
        <v>0</v>
      </c>
      <c r="G26">
        <v>7.0000000000000007E-2</v>
      </c>
      <c r="H26">
        <v>7.0000000000000007E-2</v>
      </c>
      <c r="I26">
        <v>8.9109999999999995E-2</v>
      </c>
      <c r="J26">
        <v>0.2</v>
      </c>
      <c r="K26">
        <v>0.17881999999999998</v>
      </c>
      <c r="L26">
        <v>0.22455</v>
      </c>
      <c r="M26">
        <v>0.24175999999999997</v>
      </c>
      <c r="N26">
        <v>0.26</v>
      </c>
      <c r="O26">
        <v>0.27500000000000002</v>
      </c>
      <c r="P26">
        <v>0.28900000000000003</v>
      </c>
      <c r="Q26">
        <v>0.29619000000000001</v>
      </c>
      <c r="R26">
        <v>0.24000000000000002</v>
      </c>
      <c r="S26">
        <v>0.27</v>
      </c>
      <c r="T26">
        <v>0.25574000000000002</v>
      </c>
      <c r="U26" s="2">
        <f t="shared" si="0"/>
        <v>0.16629842105263162</v>
      </c>
      <c r="V26" s="2">
        <f t="shared" si="1"/>
        <v>0.253106</v>
      </c>
      <c r="W26" s="4">
        <v>8.3000000000000004E-2</v>
      </c>
      <c r="X26" s="4">
        <v>8.1000000000000003E-2</v>
      </c>
      <c r="Y26" s="4">
        <v>0.05</v>
      </c>
      <c r="Z26" s="4">
        <v>5.5800000000000002E-2</v>
      </c>
      <c r="AE26" t="s">
        <v>30</v>
      </c>
      <c r="AF26">
        <v>0.80700000000000005</v>
      </c>
    </row>
    <row r="27" spans="1:32" x14ac:dyDescent="0.35">
      <c r="A27" t="s">
        <v>170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6.8930000000000005E-2</v>
      </c>
      <c r="I27">
        <v>0.14000000000000001</v>
      </c>
      <c r="J27">
        <v>0.13400000000000001</v>
      </c>
      <c r="K27">
        <v>0.15000000000000002</v>
      </c>
      <c r="L27">
        <v>0.26</v>
      </c>
      <c r="M27">
        <v>0.27</v>
      </c>
      <c r="N27">
        <v>0.27722000000000002</v>
      </c>
      <c r="O27">
        <v>0.28000000000000003</v>
      </c>
      <c r="P27">
        <v>0.27</v>
      </c>
      <c r="Q27">
        <v>0.24975</v>
      </c>
      <c r="R27">
        <v>0.19509999999999997</v>
      </c>
      <c r="S27">
        <v>0.29187999999999997</v>
      </c>
      <c r="T27">
        <v>0</v>
      </c>
      <c r="U27" s="2">
        <f t="shared" si="0"/>
        <v>0.13615157894736843</v>
      </c>
      <c r="V27" s="2">
        <f t="shared" si="1"/>
        <v>0.22439500000000004</v>
      </c>
      <c r="W27" s="4">
        <v>8.3290000000000003E-2</v>
      </c>
      <c r="X27" s="4"/>
      <c r="Y27" s="4"/>
      <c r="Z27" s="4"/>
      <c r="AE27" t="s">
        <v>31</v>
      </c>
      <c r="AF27">
        <v>0.59899999999999998</v>
      </c>
    </row>
    <row r="28" spans="1:32" x14ac:dyDescent="0.35">
      <c r="A28" t="s">
        <v>27</v>
      </c>
      <c r="B28">
        <v>8.3999999999999991E-2</v>
      </c>
      <c r="C28">
        <v>9.2999999999999999E-2</v>
      </c>
      <c r="D28">
        <v>9.0999999999999998E-2</v>
      </c>
      <c r="E28">
        <v>8.3000000000000004E-2</v>
      </c>
      <c r="F28">
        <v>9.4E-2</v>
      </c>
      <c r="G28">
        <v>0.10700000000000001</v>
      </c>
      <c r="H28">
        <v>0.10600000000000001</v>
      </c>
      <c r="I28">
        <v>0.127</v>
      </c>
      <c r="J28">
        <v>0.14499999999999999</v>
      </c>
      <c r="K28">
        <v>0.15699999999999997</v>
      </c>
      <c r="L28">
        <v>0.16899999999999998</v>
      </c>
      <c r="M28">
        <v>0.185</v>
      </c>
      <c r="N28">
        <v>0.17199999999999999</v>
      </c>
      <c r="O28">
        <v>0.14399999999999999</v>
      </c>
      <c r="P28">
        <v>0.16400000000000001</v>
      </c>
      <c r="Q28">
        <v>0.158</v>
      </c>
      <c r="R28">
        <v>0.13800000000000001</v>
      </c>
      <c r="S28">
        <v>0.13200000000000001</v>
      </c>
      <c r="T28">
        <v>0.13700000000000001</v>
      </c>
      <c r="U28" s="2">
        <f t="shared" si="0"/>
        <v>0.13084210526315787</v>
      </c>
      <c r="V28" s="2">
        <f t="shared" si="1"/>
        <v>0.15560000000000002</v>
      </c>
      <c r="W28" s="4">
        <v>6.7000000000000004E-2</v>
      </c>
      <c r="X28" s="4">
        <v>0.1</v>
      </c>
      <c r="Y28" s="4">
        <v>6.2429999999999999E-2</v>
      </c>
      <c r="Z28" s="4">
        <v>6.2039999999999998E-2</v>
      </c>
      <c r="AE28" t="s">
        <v>21</v>
      </c>
      <c r="AF28">
        <v>0.57999999999999996</v>
      </c>
    </row>
    <row r="29" spans="1:32" x14ac:dyDescent="0.35">
      <c r="A29" t="s">
        <v>175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0.20600000000000002</v>
      </c>
      <c r="K29">
        <v>0.29770000000000002</v>
      </c>
      <c r="L29">
        <v>0.31569000000000003</v>
      </c>
      <c r="M29">
        <v>0.35499999999999998</v>
      </c>
      <c r="N29">
        <v>0.36099999999999999</v>
      </c>
      <c r="O29">
        <v>0.34400000000000003</v>
      </c>
      <c r="P29">
        <v>0.35799999999999998</v>
      </c>
      <c r="Q29">
        <v>0.34499999999999997</v>
      </c>
      <c r="R29">
        <v>0.28399999999999997</v>
      </c>
      <c r="S29">
        <v>0.34299999999999997</v>
      </c>
      <c r="T29">
        <v>0.30637999999999999</v>
      </c>
      <c r="U29" s="2">
        <f t="shared" si="0"/>
        <v>0.18504052631578946</v>
      </c>
      <c r="V29" s="2">
        <f t="shared" si="1"/>
        <v>0.33097699999999997</v>
      </c>
      <c r="W29" s="4">
        <v>9.9099999999999994E-2</v>
      </c>
      <c r="X29" s="4">
        <v>8.319E-2</v>
      </c>
      <c r="Y29" s="4">
        <v>5.7849999999999999E-2</v>
      </c>
      <c r="Z29" s="4">
        <v>5.6980000000000003E-2</v>
      </c>
      <c r="AE29" t="s">
        <v>134</v>
      </c>
      <c r="AF29">
        <v>0.75851999999999997</v>
      </c>
    </row>
    <row r="30" spans="1:32" x14ac:dyDescent="0.35">
      <c r="A30" t="s">
        <v>30</v>
      </c>
      <c r="B30">
        <v>0.215</v>
      </c>
      <c r="C30">
        <v>0.23499999999999999</v>
      </c>
      <c r="D30">
        <v>0.20500000000000002</v>
      </c>
      <c r="E30">
        <v>0.185</v>
      </c>
      <c r="F30">
        <v>0.15799999999999997</v>
      </c>
      <c r="G30">
        <v>0.16300000000000001</v>
      </c>
      <c r="H30">
        <v>0.16399999999999998</v>
      </c>
      <c r="I30">
        <v>0.193</v>
      </c>
      <c r="J30">
        <v>0.17499999999999999</v>
      </c>
      <c r="K30">
        <v>0.184</v>
      </c>
      <c r="L30">
        <v>0.2</v>
      </c>
      <c r="M30">
        <v>0.193</v>
      </c>
      <c r="N30">
        <v>0.17399999999999999</v>
      </c>
      <c r="O30">
        <v>0.17699999999999999</v>
      </c>
      <c r="P30">
        <v>0.19</v>
      </c>
      <c r="Q30">
        <v>0.2</v>
      </c>
      <c r="R30">
        <v>0.2</v>
      </c>
      <c r="S30">
        <v>0.22</v>
      </c>
      <c r="T30">
        <v>0.20500000000000002</v>
      </c>
      <c r="U30" s="2">
        <f t="shared" si="0"/>
        <v>0.1913684210526316</v>
      </c>
      <c r="V30" s="2">
        <f t="shared" si="1"/>
        <v>0.19429999999999997</v>
      </c>
      <c r="W30" s="4">
        <v>8.7999999999999995E-2</v>
      </c>
      <c r="X30" s="4">
        <v>9.0999999999999998E-2</v>
      </c>
      <c r="Y30" s="4">
        <v>5.851E-2</v>
      </c>
      <c r="Z30" s="4">
        <v>6.5659999999999996E-2</v>
      </c>
      <c r="AE30" t="s">
        <v>22</v>
      </c>
      <c r="AF30">
        <v>0.38200000000000001</v>
      </c>
    </row>
    <row r="31" spans="1:32" x14ac:dyDescent="0.35">
      <c r="A31" t="s">
        <v>31</v>
      </c>
      <c r="B31">
        <v>0.215</v>
      </c>
      <c r="C31">
        <v>0.23499999999999999</v>
      </c>
      <c r="D31">
        <v>0.20500000000000002</v>
      </c>
      <c r="E31">
        <v>0.185</v>
      </c>
      <c r="F31">
        <v>0.15799999999999997</v>
      </c>
      <c r="G31">
        <v>0.16300000000000001</v>
      </c>
      <c r="H31">
        <v>0.16399999999999998</v>
      </c>
      <c r="I31">
        <v>0.193</v>
      </c>
      <c r="J31">
        <v>0.17499999999999999</v>
      </c>
      <c r="K31">
        <v>0.184</v>
      </c>
      <c r="L31">
        <v>0.2</v>
      </c>
      <c r="M31">
        <v>0.193</v>
      </c>
      <c r="N31">
        <v>0.17399999999999999</v>
      </c>
      <c r="O31">
        <v>0.17699999999999999</v>
      </c>
      <c r="P31">
        <v>0.19</v>
      </c>
      <c r="Q31">
        <v>0.2</v>
      </c>
      <c r="R31">
        <v>0.2</v>
      </c>
      <c r="S31">
        <v>0.22</v>
      </c>
      <c r="T31">
        <v>0.20500000000000002</v>
      </c>
      <c r="U31" s="2">
        <f t="shared" si="0"/>
        <v>0.1913684210526316</v>
      </c>
      <c r="V31" s="2">
        <f t="shared" si="1"/>
        <v>0.19429999999999997</v>
      </c>
      <c r="W31" s="4">
        <v>8.7999999999999995E-2</v>
      </c>
      <c r="X31" s="4">
        <v>9.0999999999999998E-2</v>
      </c>
      <c r="Y31" s="4">
        <v>5.851E-2</v>
      </c>
      <c r="Z31" s="4">
        <v>6.5659999999999996E-2</v>
      </c>
      <c r="AE31" t="s">
        <v>34</v>
      </c>
      <c r="AF31">
        <v>0.54230999999999996</v>
      </c>
    </row>
    <row r="32" spans="1:32" x14ac:dyDescent="0.35">
      <c r="A32" t="s">
        <v>21</v>
      </c>
      <c r="B32">
        <v>0.215</v>
      </c>
      <c r="C32">
        <v>0.23499999999999999</v>
      </c>
      <c r="D32">
        <v>0.20500000000000002</v>
      </c>
      <c r="E32">
        <v>0.185</v>
      </c>
      <c r="F32">
        <v>0.15799999999999997</v>
      </c>
      <c r="G32">
        <v>0.16300000000000001</v>
      </c>
      <c r="H32">
        <v>0.16399999999999998</v>
      </c>
      <c r="I32">
        <v>0.193</v>
      </c>
      <c r="J32">
        <v>0.17499999999999999</v>
      </c>
      <c r="K32">
        <v>0.184</v>
      </c>
      <c r="L32">
        <v>0.2</v>
      </c>
      <c r="M32">
        <v>0.193</v>
      </c>
      <c r="N32">
        <v>0.17399999999999999</v>
      </c>
      <c r="O32">
        <v>0.17699999999999999</v>
      </c>
      <c r="P32">
        <v>0.19</v>
      </c>
      <c r="Q32">
        <v>0.2</v>
      </c>
      <c r="R32">
        <v>0.2</v>
      </c>
      <c r="S32">
        <v>0.22</v>
      </c>
      <c r="T32">
        <v>0.20500000000000002</v>
      </c>
      <c r="U32" s="2">
        <f t="shared" si="0"/>
        <v>0.1913684210526316</v>
      </c>
      <c r="V32" s="2">
        <f t="shared" si="1"/>
        <v>0.19429999999999997</v>
      </c>
      <c r="W32" s="4">
        <v>8.7999999999999995E-2</v>
      </c>
      <c r="X32" s="4">
        <v>9.0999999999999998E-2</v>
      </c>
      <c r="Y32" s="4">
        <v>5.851E-2</v>
      </c>
      <c r="Z32" s="4">
        <v>6.5659999999999996E-2</v>
      </c>
      <c r="AE32" t="s">
        <v>23</v>
      </c>
      <c r="AF32">
        <v>0.90600000000000003</v>
      </c>
    </row>
    <row r="33" spans="1:32" x14ac:dyDescent="0.35">
      <c r="A33" t="s">
        <v>134</v>
      </c>
      <c r="B33">
        <v>0.15</v>
      </c>
      <c r="C33">
        <v>0.14699999999999999</v>
      </c>
      <c r="D33">
        <v>0.124</v>
      </c>
      <c r="E33">
        <v>0.107</v>
      </c>
      <c r="F33">
        <v>8.7000000000000008E-2</v>
      </c>
      <c r="G33">
        <v>7.6999999999999999E-2</v>
      </c>
      <c r="H33">
        <v>8.5999999999999993E-2</v>
      </c>
      <c r="I33">
        <v>0.11199999999999999</v>
      </c>
      <c r="J33">
        <v>0.11799999999999999</v>
      </c>
      <c r="K33">
        <v>0.125</v>
      </c>
      <c r="L33">
        <v>0.155</v>
      </c>
      <c r="M33">
        <v>0.186</v>
      </c>
      <c r="N33">
        <v>0.26100000000000001</v>
      </c>
      <c r="O33">
        <v>0.247</v>
      </c>
      <c r="P33">
        <v>0.26200000000000001</v>
      </c>
      <c r="Q33">
        <v>0.255</v>
      </c>
      <c r="R33">
        <v>0.25</v>
      </c>
      <c r="S33">
        <v>0.219</v>
      </c>
      <c r="T33">
        <v>0.21300000000000002</v>
      </c>
      <c r="U33" s="2">
        <f t="shared" si="0"/>
        <v>0.16742105263157891</v>
      </c>
      <c r="V33" s="2">
        <f t="shared" si="1"/>
        <v>0.21729999999999999</v>
      </c>
      <c r="W33" s="4">
        <v>5.8000000000000003E-2</v>
      </c>
      <c r="X33" s="4">
        <v>8.1769999999999995E-2</v>
      </c>
      <c r="Y33" s="4">
        <v>5.2659999999999998E-2</v>
      </c>
      <c r="Z33" s="4">
        <v>5.3170000000000002E-2</v>
      </c>
      <c r="AE33" t="s">
        <v>157</v>
      </c>
      <c r="AF33">
        <v>0.6119</v>
      </c>
    </row>
    <row r="34" spans="1:32" x14ac:dyDescent="0.35">
      <c r="A34" t="s">
        <v>22</v>
      </c>
      <c r="B34">
        <v>0.15</v>
      </c>
      <c r="C34">
        <v>0.14699999999999999</v>
      </c>
      <c r="D34">
        <v>0.124</v>
      </c>
      <c r="E34">
        <v>0.107</v>
      </c>
      <c r="F34">
        <v>8.7000000000000008E-2</v>
      </c>
      <c r="G34">
        <v>7.6999999999999999E-2</v>
      </c>
      <c r="H34">
        <v>8.5999999999999993E-2</v>
      </c>
      <c r="I34">
        <v>0.11199999999999999</v>
      </c>
      <c r="J34">
        <v>0.11799999999999999</v>
      </c>
      <c r="K34">
        <v>0.129</v>
      </c>
      <c r="L34">
        <v>0.153</v>
      </c>
      <c r="M34">
        <v>0.184</v>
      </c>
      <c r="N34">
        <v>0.19700000000000001</v>
      </c>
      <c r="O34">
        <v>0.188</v>
      </c>
      <c r="P34">
        <v>0.21</v>
      </c>
      <c r="Q34">
        <v>0.23399999999999999</v>
      </c>
      <c r="R34">
        <v>0.22500000000000001</v>
      </c>
      <c r="S34">
        <v>0.20900000000000002</v>
      </c>
      <c r="T34">
        <v>0.21300000000000002</v>
      </c>
      <c r="U34" s="2">
        <f t="shared" si="0"/>
        <v>0.15526315789473685</v>
      </c>
      <c r="V34" s="2">
        <f t="shared" si="1"/>
        <v>0.19420000000000001</v>
      </c>
      <c r="W34" s="4">
        <v>6.13E-2</v>
      </c>
      <c r="X34" s="4">
        <v>8.9160000000000003E-2</v>
      </c>
      <c r="Y34" s="4">
        <v>0</v>
      </c>
      <c r="Z34" s="4"/>
      <c r="AE34" t="s">
        <v>167</v>
      </c>
      <c r="AF34">
        <v>0.45729999999999998</v>
      </c>
    </row>
    <row r="35" spans="1:32" x14ac:dyDescent="0.35">
      <c r="A35" t="s">
        <v>34</v>
      </c>
      <c r="B35">
        <v>0.15</v>
      </c>
      <c r="C35">
        <v>0.14699999999999999</v>
      </c>
      <c r="D35">
        <v>0.124</v>
      </c>
      <c r="E35">
        <v>0.107</v>
      </c>
      <c r="F35">
        <v>8.7000000000000008E-2</v>
      </c>
      <c r="G35">
        <v>7.6999999999999999E-2</v>
      </c>
      <c r="H35">
        <v>8.5999999999999993E-2</v>
      </c>
      <c r="I35">
        <v>0.10500000000000001</v>
      </c>
      <c r="J35">
        <v>0.11799999999999999</v>
      </c>
      <c r="K35">
        <v>0.12887000000000001</v>
      </c>
      <c r="L35">
        <v>0.153</v>
      </c>
      <c r="M35">
        <v>0.188</v>
      </c>
      <c r="N35">
        <v>0.20300000000000001</v>
      </c>
      <c r="O35">
        <v>0.19500000000000001</v>
      </c>
      <c r="P35">
        <v>0.215</v>
      </c>
      <c r="Q35">
        <v>0.22699999999999998</v>
      </c>
      <c r="R35">
        <v>0.21200000000000002</v>
      </c>
      <c r="S35">
        <v>0.20300000000000001</v>
      </c>
      <c r="T35">
        <v>0.21700000000000003</v>
      </c>
      <c r="U35" s="2">
        <f t="shared" si="0"/>
        <v>0.15488789473684211</v>
      </c>
      <c r="V35" s="2">
        <f t="shared" si="1"/>
        <v>0.19418700000000003</v>
      </c>
      <c r="W35" s="4">
        <v>6.2E-2</v>
      </c>
      <c r="X35" s="4">
        <v>8.8370000000000004E-2</v>
      </c>
      <c r="Y35" s="4">
        <v>0</v>
      </c>
      <c r="Z35" s="4"/>
      <c r="AE35" t="s">
        <v>24</v>
      </c>
      <c r="AF35">
        <v>1.119</v>
      </c>
    </row>
    <row r="36" spans="1:32" x14ac:dyDescent="0.35">
      <c r="A36" t="s">
        <v>23</v>
      </c>
      <c r="B36">
        <v>0.11699999999999999</v>
      </c>
      <c r="C36">
        <v>0.13100000000000001</v>
      </c>
      <c r="D36">
        <v>0.11</v>
      </c>
      <c r="E36">
        <v>0.11900000000000001</v>
      </c>
      <c r="F36">
        <v>0.11299999999999999</v>
      </c>
      <c r="G36">
        <v>0.123</v>
      </c>
      <c r="H36">
        <v>0.124</v>
      </c>
      <c r="I36">
        <v>0.22839999999999999</v>
      </c>
      <c r="J36">
        <v>0.20679999999999998</v>
      </c>
      <c r="K36">
        <v>0.2233</v>
      </c>
      <c r="L36">
        <v>0.22820000000000001</v>
      </c>
      <c r="M36">
        <v>0.24130000000000001</v>
      </c>
      <c r="N36">
        <v>0.27400000000000002</v>
      </c>
      <c r="O36">
        <v>0.24640000000000001</v>
      </c>
      <c r="P36">
        <v>0.24099999999999999</v>
      </c>
      <c r="Q36">
        <v>0.23299999999999998</v>
      </c>
      <c r="R36">
        <v>0.21800000000000003</v>
      </c>
      <c r="S36">
        <v>0.252</v>
      </c>
      <c r="T36">
        <v>0.37</v>
      </c>
      <c r="U36" s="2">
        <f t="shared" si="0"/>
        <v>0.1999684210526316</v>
      </c>
      <c r="V36" s="2">
        <f t="shared" si="1"/>
        <v>0.25272000000000006</v>
      </c>
      <c r="W36" s="4">
        <v>9.0999999999999998E-2</v>
      </c>
      <c r="X36" s="4">
        <v>8.5000000000000006E-2</v>
      </c>
      <c r="Y36" s="4">
        <v>6.5600000000000006E-2</v>
      </c>
      <c r="Z36" s="4">
        <v>6.9690000000000002E-2</v>
      </c>
      <c r="AE36" t="s">
        <v>44</v>
      </c>
      <c r="AF36">
        <v>0.91100000000000003</v>
      </c>
    </row>
    <row r="37" spans="1:32" x14ac:dyDescent="0.35">
      <c r="A37" t="s">
        <v>157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0.02</v>
      </c>
      <c r="J37">
        <v>0.02</v>
      </c>
      <c r="K37">
        <v>0.03</v>
      </c>
      <c r="L37">
        <v>6.9999999999999993E-2</v>
      </c>
      <c r="M37">
        <v>0.16999999999999998</v>
      </c>
      <c r="N37">
        <v>0.18</v>
      </c>
      <c r="O37">
        <v>0.17821999999999999</v>
      </c>
      <c r="P37">
        <v>0.2</v>
      </c>
      <c r="Q37">
        <v>0.17</v>
      </c>
      <c r="R37">
        <v>0.16</v>
      </c>
      <c r="S37">
        <v>0.19</v>
      </c>
      <c r="T37">
        <v>0.18</v>
      </c>
      <c r="U37" s="2">
        <f t="shared" si="0"/>
        <v>8.2537894736842088E-2</v>
      </c>
      <c r="V37" s="2">
        <f t="shared" si="1"/>
        <v>0.15282199999999999</v>
      </c>
      <c r="W37" s="4">
        <v>8.1930000000000003E-2</v>
      </c>
      <c r="X37" s="4">
        <v>8.2900000000000001E-2</v>
      </c>
      <c r="Y37" s="4"/>
      <c r="Z37" s="4"/>
      <c r="AE37" t="s">
        <v>197</v>
      </c>
      <c r="AF37">
        <v>0.94</v>
      </c>
    </row>
    <row r="38" spans="1:32" x14ac:dyDescent="0.35">
      <c r="A38" t="s">
        <v>200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0.16999999999999998</v>
      </c>
      <c r="S38">
        <v>0.4</v>
      </c>
      <c r="T38">
        <v>0</v>
      </c>
      <c r="U38" s="2">
        <f t="shared" si="0"/>
        <v>3.0000000000000002E-2</v>
      </c>
      <c r="V38" s="2">
        <f t="shared" si="1"/>
        <v>5.7000000000000009E-2</v>
      </c>
      <c r="W38" s="4">
        <v>9.6809999999999993E-2</v>
      </c>
      <c r="X38" s="4"/>
      <c r="Y38" s="4">
        <v>6.0420000000000001E-2</v>
      </c>
      <c r="Z38" s="4"/>
      <c r="AE38" t="s">
        <v>42</v>
      </c>
      <c r="AF38">
        <v>0.85499999999999998</v>
      </c>
    </row>
    <row r="39" spans="1:32" x14ac:dyDescent="0.35">
      <c r="A39" t="s">
        <v>167</v>
      </c>
      <c r="B39">
        <v>0.16400000000000001</v>
      </c>
      <c r="C39">
        <v>0.152</v>
      </c>
      <c r="D39">
        <v>0.15</v>
      </c>
      <c r="E39">
        <v>0.14000000000000001</v>
      </c>
      <c r="F39">
        <v>0.14000000000000001</v>
      </c>
      <c r="G39">
        <v>0.20099999999999998</v>
      </c>
      <c r="H39">
        <v>0.25025000000000003</v>
      </c>
      <c r="I39">
        <v>0.57300000000000006</v>
      </c>
      <c r="J39">
        <v>0.58140999999999998</v>
      </c>
      <c r="K39">
        <v>0.58590000000000009</v>
      </c>
      <c r="L39">
        <v>0.61899999999999999</v>
      </c>
      <c r="M39">
        <v>0.65999999999999992</v>
      </c>
      <c r="N39">
        <v>0.64999999999999991</v>
      </c>
      <c r="O39">
        <v>0.66599999999999993</v>
      </c>
      <c r="P39">
        <v>0.68369999999999997</v>
      </c>
      <c r="Q39">
        <v>0.66799999999999993</v>
      </c>
      <c r="R39">
        <v>0.55400000000000005</v>
      </c>
      <c r="S39">
        <v>0.496</v>
      </c>
      <c r="T39">
        <v>0.40500000000000003</v>
      </c>
      <c r="U39" s="2">
        <f t="shared" si="0"/>
        <v>0.43890842105263156</v>
      </c>
      <c r="V39" s="2">
        <f t="shared" si="1"/>
        <v>0.59875999999999996</v>
      </c>
      <c r="W39" s="4">
        <v>3.3000000000000002E-2</v>
      </c>
      <c r="X39" s="4">
        <v>3.3000000000000002E-2</v>
      </c>
      <c r="Y39" s="4">
        <v>0</v>
      </c>
      <c r="Z39" s="4">
        <v>0</v>
      </c>
      <c r="AE39" t="s">
        <v>40</v>
      </c>
      <c r="AF39">
        <v>0.61699999999999999</v>
      </c>
    </row>
    <row r="40" spans="1:32" x14ac:dyDescent="0.35">
      <c r="A40" t="s">
        <v>24</v>
      </c>
      <c r="B40">
        <v>0</v>
      </c>
      <c r="C40">
        <v>3.9E-2</v>
      </c>
      <c r="D40">
        <v>3.0439999999999998E-2</v>
      </c>
      <c r="E40">
        <v>2.8339999999999997E-2</v>
      </c>
      <c r="F40">
        <v>4.5950000000000005E-2</v>
      </c>
      <c r="G40">
        <v>9.0730000000000005E-2</v>
      </c>
      <c r="H40">
        <v>0.11399999999999999</v>
      </c>
      <c r="I40">
        <v>0.20900000000000002</v>
      </c>
      <c r="J40">
        <v>0.185</v>
      </c>
      <c r="K40">
        <v>0.19</v>
      </c>
      <c r="L40">
        <v>0.23529999999999998</v>
      </c>
      <c r="M40">
        <v>0.2</v>
      </c>
      <c r="N40">
        <v>0.18082000000000001</v>
      </c>
      <c r="O40">
        <v>0.15883999999999998</v>
      </c>
      <c r="P40">
        <v>0.161</v>
      </c>
      <c r="Q40">
        <v>0.15</v>
      </c>
      <c r="R40">
        <v>0.15884000000000001</v>
      </c>
      <c r="S40">
        <v>0.15884000000000001</v>
      </c>
      <c r="T40">
        <v>0.13</v>
      </c>
      <c r="U40" s="2">
        <f t="shared" si="0"/>
        <v>0.12979473684210527</v>
      </c>
      <c r="V40" s="2">
        <f t="shared" si="1"/>
        <v>0.17236400000000002</v>
      </c>
      <c r="W40" s="4">
        <v>6.8000000000000005E-2</v>
      </c>
      <c r="X40" s="4">
        <v>7.3999999999999996E-2</v>
      </c>
      <c r="Y40" s="4">
        <v>5.1810000000000002E-2</v>
      </c>
      <c r="Z40" s="4">
        <v>5.1130000000000002E-2</v>
      </c>
      <c r="AE40" t="s">
        <v>37</v>
      </c>
      <c r="AF40">
        <v>0.8</v>
      </c>
    </row>
    <row r="41" spans="1:32" x14ac:dyDescent="0.35">
      <c r="A41" t="s">
        <v>44</v>
      </c>
      <c r="B41">
        <v>0</v>
      </c>
      <c r="C41">
        <v>3.9E-2</v>
      </c>
      <c r="D41">
        <v>3.0439999999999998E-2</v>
      </c>
      <c r="E41">
        <v>2.8339999999999997E-2</v>
      </c>
      <c r="F41">
        <v>4.5950000000000005E-2</v>
      </c>
      <c r="G41">
        <v>9.0730000000000005E-2</v>
      </c>
      <c r="H41">
        <v>0.11399999999999999</v>
      </c>
      <c r="I41">
        <v>0.20900000000000002</v>
      </c>
      <c r="J41">
        <v>0.185</v>
      </c>
      <c r="K41">
        <v>0.19</v>
      </c>
      <c r="L41">
        <v>0.23529999999999998</v>
      </c>
      <c r="M41">
        <v>0.2</v>
      </c>
      <c r="N41">
        <v>0.18082000000000001</v>
      </c>
      <c r="O41">
        <v>0.15883999999999998</v>
      </c>
      <c r="P41">
        <v>0.161</v>
      </c>
      <c r="Q41">
        <v>0.15</v>
      </c>
      <c r="R41">
        <v>0.15884000000000001</v>
      </c>
      <c r="S41">
        <v>0.15884000000000001</v>
      </c>
      <c r="T41">
        <v>0.13</v>
      </c>
      <c r="U41" s="2">
        <f t="shared" si="0"/>
        <v>0.12979473684210527</v>
      </c>
      <c r="V41" s="2">
        <f t="shared" si="1"/>
        <v>0.17236400000000002</v>
      </c>
      <c r="W41" s="4">
        <v>6.8000000000000005E-2</v>
      </c>
      <c r="X41" s="4">
        <v>7.3999999999999996E-2</v>
      </c>
      <c r="Y41" s="4">
        <v>5.1810000000000002E-2</v>
      </c>
      <c r="Z41" s="4">
        <v>5.1130000000000002E-2</v>
      </c>
      <c r="AE41" t="s">
        <v>180</v>
      </c>
      <c r="AF41">
        <v>0.70750000000000002</v>
      </c>
    </row>
    <row r="42" spans="1:32" x14ac:dyDescent="0.35">
      <c r="A42" t="s">
        <v>197</v>
      </c>
      <c r="B42">
        <v>0.104</v>
      </c>
      <c r="C42">
        <v>9.9000000000000005E-2</v>
      </c>
      <c r="D42">
        <v>0.114</v>
      </c>
      <c r="E42">
        <v>0.11</v>
      </c>
      <c r="F42">
        <v>0.104</v>
      </c>
      <c r="G42">
        <v>0.11899999999999999</v>
      </c>
      <c r="H42">
        <v>0.124</v>
      </c>
      <c r="I42">
        <v>0.18099999999999999</v>
      </c>
      <c r="J42">
        <v>0.23300000000000001</v>
      </c>
      <c r="K42">
        <v>0.25600000000000001</v>
      </c>
      <c r="L42">
        <v>0.245</v>
      </c>
      <c r="M42">
        <v>0.252</v>
      </c>
      <c r="N42">
        <v>0.189</v>
      </c>
      <c r="O42">
        <v>0.19</v>
      </c>
      <c r="P42">
        <v>0.222</v>
      </c>
      <c r="Q42">
        <v>0.222</v>
      </c>
      <c r="R42">
        <v>0.22700000000000001</v>
      </c>
      <c r="S42">
        <v>0.24399999999999999</v>
      </c>
      <c r="T42">
        <v>0.224</v>
      </c>
      <c r="U42" s="2">
        <f t="shared" si="0"/>
        <v>0.18205263157894735</v>
      </c>
      <c r="V42" s="2">
        <f t="shared" si="1"/>
        <v>0.2271</v>
      </c>
      <c r="W42" s="4">
        <v>7.0970000000000005E-2</v>
      </c>
      <c r="X42" s="4">
        <v>9.4670000000000004E-2</v>
      </c>
      <c r="Y42" s="4">
        <v>6.2390000000000001E-2</v>
      </c>
      <c r="Z42" s="4">
        <v>6.1629999999999997E-2</v>
      </c>
      <c r="AE42" t="s">
        <v>188</v>
      </c>
      <c r="AF42">
        <v>0.70799999999999996</v>
      </c>
    </row>
    <row r="43" spans="1:32" x14ac:dyDescent="0.35">
      <c r="A43" t="s">
        <v>42</v>
      </c>
      <c r="B43">
        <v>0.104</v>
      </c>
      <c r="C43">
        <v>9.9000000000000005E-2</v>
      </c>
      <c r="D43">
        <v>0.114</v>
      </c>
      <c r="E43">
        <v>0.11</v>
      </c>
      <c r="F43">
        <v>0.104</v>
      </c>
      <c r="G43">
        <v>0.11899999999999999</v>
      </c>
      <c r="H43">
        <v>0.124</v>
      </c>
      <c r="I43">
        <v>0.18099999999999999</v>
      </c>
      <c r="J43">
        <v>0.23300000000000001</v>
      </c>
      <c r="K43">
        <v>0.25600000000000001</v>
      </c>
      <c r="L43">
        <v>0.245</v>
      </c>
      <c r="M43">
        <v>0.252</v>
      </c>
      <c r="N43">
        <v>0.189</v>
      </c>
      <c r="O43">
        <v>0.19</v>
      </c>
      <c r="P43">
        <v>0.222</v>
      </c>
      <c r="Q43">
        <v>0.222</v>
      </c>
      <c r="R43">
        <v>0.22700000000000001</v>
      </c>
      <c r="S43">
        <v>0.24399999999999999</v>
      </c>
      <c r="T43">
        <v>0.224</v>
      </c>
      <c r="U43" s="2">
        <f t="shared" si="0"/>
        <v>0.18205263157894735</v>
      </c>
      <c r="V43" s="2">
        <f t="shared" si="1"/>
        <v>0.2271</v>
      </c>
      <c r="W43" s="4">
        <v>7.2999999999999995E-2</v>
      </c>
      <c r="X43" s="4">
        <v>9.6000000000000002E-2</v>
      </c>
      <c r="Y43" s="4">
        <v>6.3049999999999995E-2</v>
      </c>
      <c r="Z43" s="4">
        <v>6.2350000000000003E-2</v>
      </c>
      <c r="AE43" t="s">
        <v>43</v>
      </c>
      <c r="AF43">
        <v>0.74</v>
      </c>
    </row>
    <row r="44" spans="1:32" x14ac:dyDescent="0.35">
      <c r="A44" t="s">
        <v>40</v>
      </c>
      <c r="B44">
        <v>0.10400000000000001</v>
      </c>
      <c r="C44">
        <v>0.11599999999999999</v>
      </c>
      <c r="D44">
        <v>0.107</v>
      </c>
      <c r="E44">
        <v>0.11299999999999999</v>
      </c>
      <c r="F44">
        <v>0.13100000000000001</v>
      </c>
      <c r="G44">
        <v>0.14399999999999999</v>
      </c>
      <c r="H44">
        <v>0.155</v>
      </c>
      <c r="I44">
        <v>0.17200000000000001</v>
      </c>
      <c r="J44">
        <v>0.11688999999999999</v>
      </c>
      <c r="K44">
        <v>0.18099999999999999</v>
      </c>
      <c r="L44">
        <v>0.26</v>
      </c>
      <c r="M44">
        <v>0.28599999999999998</v>
      </c>
      <c r="N44">
        <v>0.28200000000000003</v>
      </c>
      <c r="O44">
        <v>0.29699999999999999</v>
      </c>
      <c r="P44">
        <v>0.318</v>
      </c>
      <c r="Q44">
        <v>0.32099</v>
      </c>
      <c r="R44">
        <v>0.32500000000000001</v>
      </c>
      <c r="S44">
        <v>0.35800000000000004</v>
      </c>
      <c r="T44">
        <v>0.34902</v>
      </c>
      <c r="U44" s="2">
        <f t="shared" si="0"/>
        <v>0.21767894736842108</v>
      </c>
      <c r="V44" s="2">
        <f t="shared" si="1"/>
        <v>0.29770099999999999</v>
      </c>
      <c r="W44" s="4">
        <v>8.022E-2</v>
      </c>
      <c r="X44" s="4">
        <v>7.9189999999999997E-2</v>
      </c>
      <c r="Y44" s="4">
        <v>0</v>
      </c>
      <c r="Z44" s="4">
        <v>0</v>
      </c>
      <c r="AE44" t="s">
        <v>25</v>
      </c>
      <c r="AF44">
        <v>0.82599999999999996</v>
      </c>
    </row>
    <row r="45" spans="1:32" x14ac:dyDescent="0.35">
      <c r="A45" t="s">
        <v>37</v>
      </c>
      <c r="B45">
        <v>0.17399999999999999</v>
      </c>
      <c r="C45">
        <v>0.16500000000000001</v>
      </c>
      <c r="D45">
        <v>0.13700000000000001</v>
      </c>
      <c r="E45">
        <v>0.12</v>
      </c>
      <c r="F45">
        <v>0.13</v>
      </c>
      <c r="G45">
        <v>0.13</v>
      </c>
      <c r="H45">
        <v>0.15000000000000002</v>
      </c>
      <c r="I45">
        <v>0.16</v>
      </c>
      <c r="J45">
        <v>0.13</v>
      </c>
      <c r="K45">
        <v>0.188</v>
      </c>
      <c r="L45">
        <v>0.2</v>
      </c>
      <c r="M45">
        <v>0.193</v>
      </c>
      <c r="N45">
        <v>0.17399999999999999</v>
      </c>
      <c r="O45">
        <v>0.17699999999999999</v>
      </c>
      <c r="P45">
        <v>0.19</v>
      </c>
      <c r="Q45">
        <v>0.2</v>
      </c>
      <c r="R45">
        <v>0.2</v>
      </c>
      <c r="S45">
        <v>0.22</v>
      </c>
      <c r="T45">
        <v>0.20500000000000002</v>
      </c>
      <c r="U45" s="2">
        <f t="shared" si="0"/>
        <v>0.1706842105263158</v>
      </c>
      <c r="V45" s="2">
        <f t="shared" si="1"/>
        <v>0.19469999999999998</v>
      </c>
      <c r="W45" s="4">
        <v>8.7999999999999995E-2</v>
      </c>
      <c r="X45" s="4">
        <v>9.0999999999999998E-2</v>
      </c>
      <c r="Y45" s="4">
        <v>6.7919999999999994E-2</v>
      </c>
      <c r="Z45" s="4">
        <v>7.4639999999999998E-2</v>
      </c>
      <c r="AE45" t="s">
        <v>38</v>
      </c>
      <c r="AF45">
        <v>0.75600000000000001</v>
      </c>
    </row>
    <row r="46" spans="1:32" x14ac:dyDescent="0.35">
      <c r="A46" t="s">
        <v>168</v>
      </c>
      <c r="B46">
        <v>8.5589999999999999E-2</v>
      </c>
      <c r="C46">
        <v>0.10357000000000001</v>
      </c>
      <c r="D46">
        <v>0.11376</v>
      </c>
      <c r="E46">
        <v>0.10439</v>
      </c>
      <c r="F46">
        <v>8.6099999999999996E-2</v>
      </c>
      <c r="G46">
        <v>0</v>
      </c>
      <c r="H46">
        <v>0.10854</v>
      </c>
      <c r="I46">
        <v>0.15134</v>
      </c>
      <c r="J46">
        <v>0.18976999999999999</v>
      </c>
      <c r="K46">
        <v>0</v>
      </c>
      <c r="L46">
        <v>0</v>
      </c>
      <c r="M46">
        <v>0</v>
      </c>
      <c r="N46">
        <v>0</v>
      </c>
      <c r="O46">
        <v>0.31445000000000001</v>
      </c>
      <c r="P46">
        <v>0</v>
      </c>
      <c r="Q46">
        <v>0.44977</v>
      </c>
      <c r="R46">
        <v>0.3271</v>
      </c>
      <c r="S46">
        <v>0</v>
      </c>
      <c r="T46">
        <v>0</v>
      </c>
      <c r="U46" s="2">
        <f t="shared" si="0"/>
        <v>0.10707263157894738</v>
      </c>
      <c r="V46" s="2">
        <f t="shared" si="1"/>
        <v>0.10913200000000001</v>
      </c>
      <c r="W46" s="4"/>
      <c r="X46" s="4"/>
      <c r="Y46" s="4"/>
      <c r="Z46" s="4"/>
      <c r="AE46" t="s">
        <v>36</v>
      </c>
      <c r="AF46">
        <v>0.76700000000000002</v>
      </c>
    </row>
    <row r="47" spans="1:32" x14ac:dyDescent="0.35">
      <c r="A47" t="s">
        <v>180</v>
      </c>
      <c r="B47">
        <v>0.23923</v>
      </c>
      <c r="C47">
        <v>0.17446</v>
      </c>
      <c r="D47">
        <v>0.18935999999999997</v>
      </c>
      <c r="E47">
        <v>0.17321999999999999</v>
      </c>
      <c r="F47">
        <v>0.13691</v>
      </c>
      <c r="G47">
        <v>0.15033000000000002</v>
      </c>
      <c r="H47">
        <v>0.15712999999999999</v>
      </c>
      <c r="I47">
        <v>0.20807</v>
      </c>
      <c r="J47">
        <v>0.2581</v>
      </c>
      <c r="K47">
        <v>0.22660999999999998</v>
      </c>
      <c r="L47">
        <v>0.26077</v>
      </c>
      <c r="M47">
        <v>0.21703</v>
      </c>
      <c r="N47">
        <v>0.19757</v>
      </c>
      <c r="O47">
        <v>0.29186000000000001</v>
      </c>
      <c r="P47">
        <v>0.30074000000000001</v>
      </c>
      <c r="Q47">
        <v>0.28361999999999998</v>
      </c>
      <c r="R47">
        <v>0.24702000000000002</v>
      </c>
      <c r="S47">
        <v>0.27598</v>
      </c>
      <c r="T47">
        <v>0.30276000000000003</v>
      </c>
      <c r="U47" s="2">
        <f t="shared" si="0"/>
        <v>0.22582999999999998</v>
      </c>
      <c r="V47" s="2">
        <f t="shared" si="1"/>
        <v>0.26039600000000002</v>
      </c>
      <c r="W47" s="4">
        <v>6.4350000000000004E-2</v>
      </c>
      <c r="X47" s="4">
        <v>8.6919999999999997E-2</v>
      </c>
      <c r="Y47" s="4"/>
      <c r="Z47" s="4"/>
      <c r="AE47" t="s">
        <v>181</v>
      </c>
      <c r="AF47">
        <v>0.71099999999999997</v>
      </c>
    </row>
    <row r="48" spans="1:32" x14ac:dyDescent="0.35">
      <c r="A48" t="s">
        <v>28</v>
      </c>
      <c r="B48">
        <v>0</v>
      </c>
      <c r="C48">
        <v>0</v>
      </c>
      <c r="D48">
        <v>0</v>
      </c>
      <c r="E48">
        <v>0.01</v>
      </c>
      <c r="F48">
        <v>8.9999999999999993E-3</v>
      </c>
      <c r="G48">
        <v>6.0000000000000005E-2</v>
      </c>
      <c r="H48">
        <v>7.0000000000000007E-2</v>
      </c>
      <c r="I48">
        <v>9.9999999999999992E-2</v>
      </c>
      <c r="J48">
        <v>0</v>
      </c>
      <c r="K48">
        <v>0</v>
      </c>
      <c r="L48">
        <v>0</v>
      </c>
      <c r="M48">
        <v>0.19</v>
      </c>
      <c r="N48">
        <v>0.2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2">
        <f t="shared" si="0"/>
        <v>3.3631578947368422E-2</v>
      </c>
      <c r="V48" s="2">
        <f t="shared" si="1"/>
        <v>3.9E-2</v>
      </c>
      <c r="W48" s="4"/>
      <c r="X48" s="4"/>
      <c r="Y48" s="4"/>
      <c r="Z48" s="4"/>
      <c r="AE48" t="s">
        <v>26</v>
      </c>
      <c r="AF48">
        <v>0.55200000000000005</v>
      </c>
    </row>
    <row r="49" spans="1:32" x14ac:dyDescent="0.35">
      <c r="A49" t="s">
        <v>188</v>
      </c>
      <c r="B49">
        <v>0</v>
      </c>
      <c r="C49">
        <v>9.9000000000000005E-2</v>
      </c>
      <c r="D49">
        <v>0.106</v>
      </c>
      <c r="E49">
        <v>0.107</v>
      </c>
      <c r="F49">
        <v>0.10199999999999999</v>
      </c>
      <c r="G49">
        <v>0.105</v>
      </c>
      <c r="H49">
        <v>0.24275999999999998</v>
      </c>
      <c r="I49">
        <v>0</v>
      </c>
      <c r="J49">
        <v>0.30399999999999999</v>
      </c>
      <c r="K49">
        <v>0.254</v>
      </c>
      <c r="L49">
        <v>0.25800000000000001</v>
      </c>
      <c r="M49">
        <v>0.23799999999999999</v>
      </c>
      <c r="N49">
        <v>0.22699999999999998</v>
      </c>
      <c r="O49">
        <v>0.22899999999999998</v>
      </c>
      <c r="P49">
        <v>0.22999999999999998</v>
      </c>
      <c r="Q49">
        <v>0.40300000000000002</v>
      </c>
      <c r="R49">
        <v>0.41199999999999998</v>
      </c>
      <c r="S49">
        <v>0.44869999999999999</v>
      </c>
      <c r="T49">
        <v>0.4471</v>
      </c>
      <c r="U49" s="2">
        <f t="shared" si="0"/>
        <v>0.22171368421052631</v>
      </c>
      <c r="V49" s="2">
        <f t="shared" si="1"/>
        <v>0.31467999999999996</v>
      </c>
      <c r="W49" s="4">
        <v>6.0999999999999999E-2</v>
      </c>
      <c r="X49" s="4">
        <v>9.7000000000000003E-2</v>
      </c>
      <c r="Y49" s="4"/>
      <c r="Z49" s="4"/>
      <c r="AE49" t="s">
        <v>67</v>
      </c>
      <c r="AF49">
        <v>0.86199999999999999</v>
      </c>
    </row>
    <row r="50" spans="1:32" x14ac:dyDescent="0.35">
      <c r="A50" t="s">
        <v>43</v>
      </c>
      <c r="B50">
        <v>0</v>
      </c>
      <c r="C50">
        <v>0</v>
      </c>
      <c r="D50">
        <v>0</v>
      </c>
      <c r="E50">
        <v>0</v>
      </c>
      <c r="F50">
        <v>0</v>
      </c>
      <c r="G50">
        <v>8.2000000000000003E-2</v>
      </c>
      <c r="H50">
        <v>7.4999999999999997E-2</v>
      </c>
      <c r="I50">
        <v>0.25</v>
      </c>
      <c r="J50">
        <v>0.248</v>
      </c>
      <c r="K50">
        <v>0.27699999999999997</v>
      </c>
      <c r="L50">
        <v>0.29099999999999998</v>
      </c>
      <c r="M50">
        <v>0.32</v>
      </c>
      <c r="N50">
        <v>0.313</v>
      </c>
      <c r="O50">
        <v>0.32400000000000001</v>
      </c>
      <c r="P50">
        <v>0.33067000000000002</v>
      </c>
      <c r="Q50">
        <v>0.34599999999999997</v>
      </c>
      <c r="R50">
        <v>0.29899999999999999</v>
      </c>
      <c r="S50">
        <v>0.316</v>
      </c>
      <c r="T50">
        <v>0.32866000000000001</v>
      </c>
      <c r="U50" s="2">
        <f t="shared" si="0"/>
        <v>0.20001736842105261</v>
      </c>
      <c r="V50" s="2">
        <f t="shared" si="1"/>
        <v>0.31453300000000001</v>
      </c>
      <c r="W50" s="4">
        <v>6.0999999999999999E-2</v>
      </c>
      <c r="X50" s="4">
        <v>8.8999999999999996E-2</v>
      </c>
      <c r="Y50" s="4">
        <v>6.275E-2</v>
      </c>
      <c r="Z50" s="4">
        <v>6.191E-2</v>
      </c>
      <c r="AE50" t="s">
        <v>201</v>
      </c>
      <c r="AF50">
        <v>0.59299999999999997</v>
      </c>
    </row>
    <row r="51" spans="1:32" x14ac:dyDescent="0.35">
      <c r="A51" t="s">
        <v>25</v>
      </c>
      <c r="B51">
        <v>7.6899999999999996E-2</v>
      </c>
      <c r="C51">
        <v>7.5800000000000006E-2</v>
      </c>
      <c r="D51">
        <v>0.08</v>
      </c>
      <c r="E51">
        <v>9.0999999999999998E-2</v>
      </c>
      <c r="F51">
        <v>8.0919999999999992E-2</v>
      </c>
      <c r="G51">
        <v>0.08</v>
      </c>
      <c r="H51">
        <v>0.13600000000000001</v>
      </c>
      <c r="I51">
        <v>0.15184999999999998</v>
      </c>
      <c r="J51">
        <v>0.14784999999999998</v>
      </c>
      <c r="K51">
        <v>0.14671000000000001</v>
      </c>
      <c r="L51">
        <v>0.14100000000000001</v>
      </c>
      <c r="M51">
        <v>0.1716</v>
      </c>
      <c r="N51">
        <v>0.1797</v>
      </c>
      <c r="O51">
        <v>0.182</v>
      </c>
      <c r="P51">
        <v>0.21200000000000002</v>
      </c>
      <c r="Q51">
        <v>0.24000000000000002</v>
      </c>
      <c r="R51">
        <v>0.23500000000000001</v>
      </c>
      <c r="S51">
        <v>0.24099999999999999</v>
      </c>
      <c r="T51">
        <v>0.252</v>
      </c>
      <c r="U51" s="2">
        <f t="shared" si="0"/>
        <v>0.1537542105263158</v>
      </c>
      <c r="V51" s="2">
        <f t="shared" si="1"/>
        <v>0.200101</v>
      </c>
      <c r="W51" s="4">
        <v>6.8500000000000005E-2</v>
      </c>
      <c r="X51" s="4">
        <v>9.8000000000000004E-2</v>
      </c>
      <c r="Y51" s="4">
        <v>5.713E-2</v>
      </c>
      <c r="Z51" s="4">
        <v>5.7410000000000003E-2</v>
      </c>
      <c r="AE51" t="s">
        <v>45</v>
      </c>
      <c r="AF51">
        <v>0.91600000000000004</v>
      </c>
    </row>
    <row r="52" spans="1:32" x14ac:dyDescent="0.35">
      <c r="A52" t="s">
        <v>38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1.2E-2</v>
      </c>
      <c r="T52">
        <v>1.7999999999999999E-2</v>
      </c>
      <c r="U52" s="2">
        <f t="shared" si="0"/>
        <v>1.5789473684210526E-3</v>
      </c>
      <c r="V52" s="2">
        <f t="shared" si="1"/>
        <v>3.0000000000000001E-3</v>
      </c>
      <c r="W52" s="4">
        <v>7.4999999999999997E-2</v>
      </c>
      <c r="X52" s="4">
        <v>9.7000000000000003E-2</v>
      </c>
      <c r="Y52" s="4"/>
      <c r="Z52" s="4"/>
      <c r="AE52" t="s">
        <v>69</v>
      </c>
      <c r="AF52">
        <v>0.90700000000000003</v>
      </c>
    </row>
    <row r="53" spans="1:32" x14ac:dyDescent="0.35">
      <c r="A53" t="s">
        <v>36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2">
        <f t="shared" si="0"/>
        <v>0</v>
      </c>
      <c r="V53" s="2">
        <f t="shared" si="1"/>
        <v>0</v>
      </c>
      <c r="W53" s="4">
        <v>7.3999999999999996E-2</v>
      </c>
      <c r="X53" s="4">
        <v>9.6600000000000005E-2</v>
      </c>
      <c r="Y53" s="4">
        <v>5.7029999999999997E-2</v>
      </c>
      <c r="Z53" s="4">
        <v>5.7599999999999998E-2</v>
      </c>
      <c r="AE53" t="s">
        <v>46</v>
      </c>
      <c r="AF53">
        <v>0.37819999999999998</v>
      </c>
    </row>
    <row r="54" spans="1:32" x14ac:dyDescent="0.35">
      <c r="A54" t="s">
        <v>181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0.13387000000000002</v>
      </c>
      <c r="O54">
        <v>0.23800000000000002</v>
      </c>
      <c r="P54">
        <v>0</v>
      </c>
      <c r="Q54">
        <v>0</v>
      </c>
      <c r="R54">
        <v>0.29500000000000004</v>
      </c>
      <c r="S54">
        <v>0</v>
      </c>
      <c r="T54">
        <v>0.34600000000000003</v>
      </c>
      <c r="U54" s="2">
        <f t="shared" si="0"/>
        <v>5.330894736842106E-2</v>
      </c>
      <c r="V54" s="2">
        <f t="shared" si="1"/>
        <v>0.10128700000000002</v>
      </c>
      <c r="W54" s="4"/>
      <c r="X54" s="4">
        <v>7.8890000000000002E-2</v>
      </c>
      <c r="Y54" s="4"/>
      <c r="Z54" s="4"/>
      <c r="AE54" t="s">
        <v>68</v>
      </c>
      <c r="AF54">
        <v>0.40600000000000003</v>
      </c>
    </row>
    <row r="55" spans="1:32" x14ac:dyDescent="0.35">
      <c r="A55" t="s">
        <v>26</v>
      </c>
      <c r="B55">
        <v>0.1</v>
      </c>
      <c r="C55">
        <v>0.11</v>
      </c>
      <c r="D55">
        <v>0.11</v>
      </c>
      <c r="E55">
        <v>0.1</v>
      </c>
      <c r="F55">
        <v>0.11</v>
      </c>
      <c r="G55">
        <v>0.13</v>
      </c>
      <c r="H55">
        <v>0</v>
      </c>
      <c r="I55">
        <v>0.12</v>
      </c>
      <c r="J55">
        <v>0.12872</v>
      </c>
      <c r="K55">
        <v>0.12000000000000001</v>
      </c>
      <c r="L55">
        <v>0.16</v>
      </c>
      <c r="M55">
        <v>0.22000000000000003</v>
      </c>
      <c r="N55">
        <v>0.21153999999999998</v>
      </c>
      <c r="O55">
        <v>0.22000000000000003</v>
      </c>
      <c r="P55">
        <v>0.22</v>
      </c>
      <c r="Q55">
        <v>0.26</v>
      </c>
      <c r="R55">
        <v>0.30771999999999999</v>
      </c>
      <c r="S55">
        <v>0.33048999999999995</v>
      </c>
      <c r="T55">
        <v>0.39454</v>
      </c>
      <c r="U55" s="2">
        <f t="shared" si="0"/>
        <v>0.17647421052631582</v>
      </c>
      <c r="V55" s="2">
        <f t="shared" si="1"/>
        <v>0.24442900000000001</v>
      </c>
      <c r="W55" s="4">
        <v>6.5110000000000001E-2</v>
      </c>
      <c r="X55" s="4">
        <v>9.2189999999999994E-2</v>
      </c>
      <c r="Y55" s="4">
        <v>5.8349999999999999E-2</v>
      </c>
      <c r="Z55" s="4">
        <v>5.8430000000000003E-2</v>
      </c>
      <c r="AE55" t="s">
        <v>47</v>
      </c>
      <c r="AF55">
        <v>0.42330000000000001</v>
      </c>
    </row>
    <row r="56" spans="1:32" x14ac:dyDescent="0.35">
      <c r="A56" t="s">
        <v>67</v>
      </c>
      <c r="B56">
        <v>0.218</v>
      </c>
      <c r="C56">
        <v>0.21</v>
      </c>
      <c r="D56">
        <v>0.21000000000000002</v>
      </c>
      <c r="E56">
        <v>0.20899999999999999</v>
      </c>
      <c r="F56">
        <v>0.187</v>
      </c>
      <c r="G56">
        <v>0.16200000000000001</v>
      </c>
      <c r="H56">
        <v>0.17700000000000002</v>
      </c>
      <c r="I56">
        <v>0.21199999999999999</v>
      </c>
      <c r="J56">
        <v>0.26200000000000001</v>
      </c>
      <c r="K56">
        <v>0.27200000000000002</v>
      </c>
      <c r="L56">
        <v>0.253</v>
      </c>
      <c r="M56">
        <v>0.26074000000000003</v>
      </c>
      <c r="N56">
        <v>0.24</v>
      </c>
      <c r="O56">
        <v>0</v>
      </c>
      <c r="P56">
        <v>0.25</v>
      </c>
      <c r="Q56">
        <v>0.26</v>
      </c>
      <c r="R56">
        <v>0.21000000000000002</v>
      </c>
      <c r="S56">
        <v>0.22</v>
      </c>
      <c r="T56">
        <v>0.27</v>
      </c>
      <c r="U56" s="2">
        <f t="shared" si="0"/>
        <v>0.21488105263157897</v>
      </c>
      <c r="V56" s="2">
        <f t="shared" si="1"/>
        <v>0.22357399999999999</v>
      </c>
      <c r="W56" s="4">
        <v>5.8999999999999997E-2</v>
      </c>
      <c r="X56" s="4">
        <v>9.4E-2</v>
      </c>
      <c r="Y56" s="4">
        <v>7.5980000000000006E-2</v>
      </c>
      <c r="Z56" s="4">
        <v>7.4980000000000005E-2</v>
      </c>
      <c r="AE56" t="s">
        <v>48</v>
      </c>
      <c r="AF56">
        <v>0.79379999999999995</v>
      </c>
    </row>
    <row r="57" spans="1:32" x14ac:dyDescent="0.35">
      <c r="A57" t="s">
        <v>201</v>
      </c>
      <c r="B57">
        <v>0.23799999999999999</v>
      </c>
      <c r="C57">
        <v>0.313</v>
      </c>
      <c r="D57">
        <v>0.32867999999999997</v>
      </c>
      <c r="E57">
        <v>0.30300000000000005</v>
      </c>
      <c r="F57">
        <v>0.29099999999999998</v>
      </c>
      <c r="G57">
        <v>0.315</v>
      </c>
      <c r="H57">
        <v>0.30099999999999999</v>
      </c>
      <c r="I57">
        <v>0.379</v>
      </c>
      <c r="J57">
        <v>0.27800000000000002</v>
      </c>
      <c r="K57">
        <v>0.249</v>
      </c>
      <c r="L57">
        <v>0.24099999999999999</v>
      </c>
      <c r="M57">
        <v>0.29200000000000004</v>
      </c>
      <c r="N57">
        <v>0.29900000000000004</v>
      </c>
      <c r="O57">
        <v>0.32966999999999996</v>
      </c>
      <c r="P57">
        <v>0.35757000000000005</v>
      </c>
      <c r="Q57">
        <v>0.4</v>
      </c>
      <c r="R57">
        <v>0.38099999999999995</v>
      </c>
      <c r="S57">
        <v>0.372</v>
      </c>
      <c r="T57">
        <v>0.39300000000000002</v>
      </c>
      <c r="U57" s="2">
        <f t="shared" si="0"/>
        <v>0.31899578947368423</v>
      </c>
      <c r="V57" s="2">
        <f t="shared" si="1"/>
        <v>0.331424</v>
      </c>
      <c r="W57" s="4">
        <v>7.0000000000000007E-2</v>
      </c>
      <c r="X57" s="4">
        <v>9.7000000000000003E-2</v>
      </c>
      <c r="Y57" s="4">
        <v>7.1400000000000005E-2</v>
      </c>
      <c r="Z57" s="4">
        <v>7.1429999999999993E-2</v>
      </c>
      <c r="AE57" t="s">
        <v>49</v>
      </c>
      <c r="AF57">
        <v>0.47867999999999999</v>
      </c>
    </row>
    <row r="58" spans="1:32" x14ac:dyDescent="0.35">
      <c r="A58" t="s">
        <v>45</v>
      </c>
      <c r="B58">
        <v>5.2000000000000005E-2</v>
      </c>
      <c r="C58">
        <v>6.0940000000000001E-2</v>
      </c>
      <c r="D58">
        <v>5.9000000000000004E-2</v>
      </c>
      <c r="E58">
        <v>6.0999999999999999E-2</v>
      </c>
      <c r="F58">
        <v>7.2999999999999995E-2</v>
      </c>
      <c r="G58">
        <v>8.6999999999999994E-2</v>
      </c>
      <c r="H58">
        <v>9.7000000000000003E-2</v>
      </c>
      <c r="I58">
        <v>0</v>
      </c>
      <c r="J58">
        <v>0.155</v>
      </c>
      <c r="K58">
        <v>0.14740999999999999</v>
      </c>
      <c r="L58">
        <v>0.159</v>
      </c>
      <c r="M58">
        <v>0.18</v>
      </c>
      <c r="N58">
        <v>0.16400000000000001</v>
      </c>
      <c r="O58">
        <v>0.15185000000000001</v>
      </c>
      <c r="P58">
        <v>0.155</v>
      </c>
      <c r="Q58">
        <v>0.16600000000000001</v>
      </c>
      <c r="R58">
        <v>0.157</v>
      </c>
      <c r="S58">
        <v>0.14899999999999999</v>
      </c>
      <c r="T58">
        <v>0.151</v>
      </c>
      <c r="U58" s="2">
        <f t="shared" si="0"/>
        <v>0.11711578947368419</v>
      </c>
      <c r="V58" s="2">
        <f t="shared" si="1"/>
        <v>0.158026</v>
      </c>
      <c r="W58" s="4">
        <v>6.6000000000000003E-2</v>
      </c>
      <c r="X58" s="4">
        <v>9.4E-2</v>
      </c>
      <c r="Y58" s="4">
        <v>6.1010000000000002E-2</v>
      </c>
      <c r="Z58" s="4">
        <v>6.2210000000000001E-2</v>
      </c>
      <c r="AE58" t="s">
        <v>156</v>
      </c>
      <c r="AF58">
        <v>0.81040000000000001</v>
      </c>
    </row>
    <row r="59" spans="1:32" x14ac:dyDescent="0.35">
      <c r="A59" t="s">
        <v>69</v>
      </c>
      <c r="B59">
        <v>7.0000000000000007E-2</v>
      </c>
      <c r="C59">
        <v>7.6000000000000012E-2</v>
      </c>
      <c r="D59">
        <v>6.6000000000000003E-2</v>
      </c>
      <c r="E59">
        <v>6.5000000000000002E-2</v>
      </c>
      <c r="F59">
        <v>6.6000000000000003E-2</v>
      </c>
      <c r="G59">
        <v>6.2E-2</v>
      </c>
      <c r="H59">
        <v>6.3E-2</v>
      </c>
      <c r="I59">
        <v>7.4999999999999997E-2</v>
      </c>
      <c r="J59">
        <v>5.8999999999999997E-2</v>
      </c>
      <c r="K59">
        <v>5.5999999999999994E-2</v>
      </c>
      <c r="L59">
        <v>6.9000000000000006E-2</v>
      </c>
      <c r="M59">
        <v>7.2999999999999995E-2</v>
      </c>
      <c r="N59">
        <v>7.0000000000000007E-2</v>
      </c>
      <c r="O59">
        <v>8.7999999999999995E-2</v>
      </c>
      <c r="P59">
        <v>9.7000000000000003E-2</v>
      </c>
      <c r="Q59">
        <v>9.2999999999999999E-2</v>
      </c>
      <c r="R59">
        <v>9.4E-2</v>
      </c>
      <c r="S59">
        <v>0.11199999999999999</v>
      </c>
      <c r="T59">
        <v>0.123</v>
      </c>
      <c r="U59" s="2">
        <f t="shared" si="0"/>
        <v>7.773684210526316E-2</v>
      </c>
      <c r="V59" s="2">
        <f t="shared" si="1"/>
        <v>8.7499999999999994E-2</v>
      </c>
      <c r="W59" s="4">
        <v>9.2050000000000007E-2</v>
      </c>
      <c r="X59" s="4">
        <v>8.7840000000000001E-2</v>
      </c>
      <c r="Y59" s="4">
        <v>5.9950000000000003E-2</v>
      </c>
      <c r="Z59" s="4">
        <v>6.6689999999999999E-2</v>
      </c>
      <c r="AE59" t="s">
        <v>50</v>
      </c>
      <c r="AF59">
        <v>0.83730000000000004</v>
      </c>
    </row>
    <row r="60" spans="1:32" x14ac:dyDescent="0.35">
      <c r="A60" t="s">
        <v>46</v>
      </c>
      <c r="B60">
        <v>0.1</v>
      </c>
      <c r="C60">
        <v>0.1</v>
      </c>
      <c r="D60">
        <v>0.14000000000000001</v>
      </c>
      <c r="E60">
        <v>0.1</v>
      </c>
      <c r="F60">
        <v>0.11000000000000001</v>
      </c>
      <c r="G60">
        <v>0.18</v>
      </c>
      <c r="H60">
        <v>0.19</v>
      </c>
      <c r="I60">
        <v>0.24</v>
      </c>
      <c r="J60">
        <v>0.28000000000000003</v>
      </c>
      <c r="K60">
        <v>0.28000000000000003</v>
      </c>
      <c r="L60">
        <v>0.28000000000000003</v>
      </c>
      <c r="M60">
        <v>0.28000000000000003</v>
      </c>
      <c r="N60">
        <v>0.28000000000000003</v>
      </c>
      <c r="O60">
        <v>0.27</v>
      </c>
      <c r="P60">
        <v>0.27</v>
      </c>
      <c r="Q60">
        <v>0.27</v>
      </c>
      <c r="R60">
        <v>0.21</v>
      </c>
      <c r="S60">
        <v>0.16999999999999998</v>
      </c>
      <c r="T60">
        <v>0.19</v>
      </c>
      <c r="U60" s="2">
        <f t="shared" si="0"/>
        <v>0.20736842105263159</v>
      </c>
      <c r="V60" s="2">
        <f t="shared" si="1"/>
        <v>0.25</v>
      </c>
      <c r="W60" s="4">
        <v>0.06</v>
      </c>
      <c r="X60" s="4">
        <v>9.1999999999999998E-2</v>
      </c>
      <c r="Y60" s="4">
        <v>5.0569999999999997E-2</v>
      </c>
      <c r="Z60" s="4">
        <v>5.1630000000000002E-2</v>
      </c>
      <c r="AE60" t="s">
        <v>191</v>
      </c>
      <c r="AF60">
        <v>0.85429999999999995</v>
      </c>
    </row>
    <row r="61" spans="1:32" x14ac:dyDescent="0.35">
      <c r="A61" t="s">
        <v>68</v>
      </c>
      <c r="B61">
        <v>0.13500000000000001</v>
      </c>
      <c r="C61">
        <v>0.126</v>
      </c>
      <c r="D61">
        <v>0.13400000000000001</v>
      </c>
      <c r="E61">
        <v>0.112</v>
      </c>
      <c r="F61">
        <v>0.13700000000000001</v>
      </c>
      <c r="G61">
        <v>0.15</v>
      </c>
      <c r="H61">
        <v>0.191</v>
      </c>
      <c r="I61">
        <v>0.28100000000000003</v>
      </c>
      <c r="J61">
        <v>0.29600000000000004</v>
      </c>
      <c r="K61">
        <v>0.33700000000000002</v>
      </c>
      <c r="L61">
        <v>0.34300000000000003</v>
      </c>
      <c r="M61">
        <v>0.38900000000000001</v>
      </c>
      <c r="N61">
        <v>0.38100000000000001</v>
      </c>
      <c r="O61">
        <v>0.38300000000000001</v>
      </c>
      <c r="P61">
        <v>0.41100000000000003</v>
      </c>
      <c r="Q61">
        <v>0.42900000000000005</v>
      </c>
      <c r="R61">
        <v>0.42000000000000004</v>
      </c>
      <c r="S61">
        <v>0.41100000000000003</v>
      </c>
      <c r="T61">
        <v>0.39100000000000001</v>
      </c>
      <c r="U61" s="2">
        <f t="shared" si="0"/>
        <v>0.28721052631578953</v>
      </c>
      <c r="V61" s="2">
        <f t="shared" si="1"/>
        <v>0.38950000000000001</v>
      </c>
      <c r="W61" s="4">
        <v>6.2E-2</v>
      </c>
      <c r="X61" s="4">
        <v>9.5000000000000001E-2</v>
      </c>
      <c r="Y61" s="4">
        <v>6.1109999999999998E-2</v>
      </c>
      <c r="Z61" s="4">
        <v>6.0630000000000003E-2</v>
      </c>
      <c r="AE61" t="s">
        <v>51</v>
      </c>
      <c r="AF61">
        <v>0.68400000000000005</v>
      </c>
    </row>
    <row r="62" spans="1:32" x14ac:dyDescent="0.35">
      <c r="A62" t="s">
        <v>47</v>
      </c>
      <c r="B62">
        <v>0.08</v>
      </c>
      <c r="C62">
        <v>0.11</v>
      </c>
      <c r="D62">
        <v>0</v>
      </c>
      <c r="E62">
        <v>7.0000000000000007E-2</v>
      </c>
      <c r="F62">
        <v>9.9010000000000001E-2</v>
      </c>
      <c r="G62">
        <v>0</v>
      </c>
      <c r="H62">
        <v>0.13861999999999999</v>
      </c>
      <c r="I62">
        <v>0.14000000000000001</v>
      </c>
      <c r="J62">
        <v>0.13861999999999999</v>
      </c>
      <c r="K62">
        <v>0.16084000000000001</v>
      </c>
      <c r="L62">
        <v>0.161</v>
      </c>
      <c r="M62">
        <v>0.16999999999999998</v>
      </c>
      <c r="N62">
        <v>0.14200000000000002</v>
      </c>
      <c r="O62">
        <v>0.14000000000000001</v>
      </c>
      <c r="P62">
        <v>0.16699999999999998</v>
      </c>
      <c r="Q62">
        <v>0.20600000000000002</v>
      </c>
      <c r="R62">
        <v>0.222</v>
      </c>
      <c r="S62">
        <v>0.22700000000000001</v>
      </c>
      <c r="T62">
        <v>0.22299999999999998</v>
      </c>
      <c r="U62" s="2">
        <f t="shared" si="0"/>
        <v>0.1365836842105263</v>
      </c>
      <c r="V62" s="2">
        <f t="shared" si="1"/>
        <v>0.18188399999999999</v>
      </c>
      <c r="W62" s="4">
        <v>6.7000000000000004E-2</v>
      </c>
      <c r="X62" s="4">
        <v>9.7000000000000003E-2</v>
      </c>
      <c r="Y62" s="4">
        <v>5.774E-2</v>
      </c>
      <c r="Z62" s="4">
        <v>5.7860000000000002E-2</v>
      </c>
      <c r="AE62" t="s">
        <v>52</v>
      </c>
      <c r="AF62">
        <v>0.48081000000000002</v>
      </c>
    </row>
    <row r="63" spans="1:32" x14ac:dyDescent="0.35">
      <c r="A63" t="s">
        <v>48</v>
      </c>
      <c r="B63">
        <v>0</v>
      </c>
      <c r="C63">
        <v>0</v>
      </c>
      <c r="D63">
        <v>0</v>
      </c>
      <c r="E63">
        <v>1.4E-3</v>
      </c>
      <c r="F63">
        <v>3.0000000000000001E-3</v>
      </c>
      <c r="G63">
        <v>7.0000000000000001E-3</v>
      </c>
      <c r="H63">
        <v>1.6E-2</v>
      </c>
      <c r="I63">
        <v>7.2999999999999995E-2</v>
      </c>
      <c r="J63">
        <v>0.16500000000000001</v>
      </c>
      <c r="K63">
        <v>0.245</v>
      </c>
      <c r="L63">
        <v>0.25900000000000001</v>
      </c>
      <c r="M63">
        <v>0.39200000000000002</v>
      </c>
      <c r="N63">
        <v>0.438</v>
      </c>
      <c r="O63">
        <v>0.44800000000000001</v>
      </c>
      <c r="P63">
        <v>0.46</v>
      </c>
      <c r="Q63">
        <v>0.47500000000000003</v>
      </c>
      <c r="R63">
        <v>0.47799999999999998</v>
      </c>
      <c r="S63">
        <v>0.49599999999999994</v>
      </c>
      <c r="T63">
        <v>0.48899999999999999</v>
      </c>
      <c r="U63" s="2">
        <f t="shared" si="0"/>
        <v>0.2339684210526316</v>
      </c>
      <c r="V63" s="2">
        <f t="shared" si="1"/>
        <v>0.41800000000000004</v>
      </c>
      <c r="W63" s="4">
        <v>4.5999999999999999E-2</v>
      </c>
      <c r="X63" s="4">
        <v>7.8E-2</v>
      </c>
      <c r="Y63" s="4">
        <v>4.9009999999999998E-2</v>
      </c>
      <c r="Z63" s="4">
        <v>5.0310000000000001E-2</v>
      </c>
      <c r="AE63" t="s">
        <v>53</v>
      </c>
      <c r="AF63">
        <v>0.16500000000000001</v>
      </c>
    </row>
    <row r="64" spans="1:32" x14ac:dyDescent="0.35">
      <c r="A64" t="s">
        <v>49</v>
      </c>
      <c r="B64">
        <v>0</v>
      </c>
      <c r="C64">
        <v>6.9999999999999999E-4</v>
      </c>
      <c r="D64">
        <v>2.8999999999999998E-3</v>
      </c>
      <c r="E64">
        <v>0</v>
      </c>
      <c r="F64">
        <v>9.9000000000000008E-3</v>
      </c>
      <c r="G64">
        <v>6.3500000000000001E-2</v>
      </c>
      <c r="H64">
        <v>7.6100000000000001E-2</v>
      </c>
      <c r="I64">
        <v>0.16300000000000001</v>
      </c>
      <c r="J64">
        <v>0.17799999999999999</v>
      </c>
      <c r="K64">
        <v>0.22600000000000001</v>
      </c>
      <c r="L64">
        <v>0.25</v>
      </c>
      <c r="M64">
        <v>0.39200000000000002</v>
      </c>
      <c r="N64">
        <v>0.438</v>
      </c>
      <c r="O64">
        <v>0.44800000000000001</v>
      </c>
      <c r="P64">
        <v>0.46</v>
      </c>
      <c r="Q64">
        <v>0.47500000000000003</v>
      </c>
      <c r="R64">
        <v>0.47799999999999998</v>
      </c>
      <c r="S64">
        <v>0.49599999999999994</v>
      </c>
      <c r="T64">
        <v>0.48899999999999999</v>
      </c>
      <c r="U64" s="2">
        <f t="shared" si="0"/>
        <v>0.24453157894736841</v>
      </c>
      <c r="V64" s="2">
        <f t="shared" si="1"/>
        <v>0.41520000000000001</v>
      </c>
      <c r="W64" s="4">
        <v>4.5999999999999999E-2</v>
      </c>
      <c r="X64" s="4">
        <v>7.8E-2</v>
      </c>
      <c r="Y64" s="4">
        <v>5.3260000000000002E-2</v>
      </c>
      <c r="Z64" s="4">
        <v>5.4339999999999999E-2</v>
      </c>
      <c r="AE64" t="s">
        <v>54</v>
      </c>
      <c r="AF64">
        <v>0.58099999999999996</v>
      </c>
    </row>
    <row r="65" spans="1:32" x14ac:dyDescent="0.35">
      <c r="A65" t="s">
        <v>156</v>
      </c>
      <c r="B65">
        <v>0</v>
      </c>
      <c r="C65">
        <v>7.3999999999999996E-2</v>
      </c>
      <c r="D65">
        <v>0</v>
      </c>
      <c r="E65">
        <v>0</v>
      </c>
      <c r="F65">
        <v>0</v>
      </c>
      <c r="G65">
        <v>0</v>
      </c>
      <c r="H65">
        <v>0.21</v>
      </c>
      <c r="I65">
        <v>0.26</v>
      </c>
      <c r="J65">
        <v>0.66715999999999998</v>
      </c>
      <c r="K65">
        <v>0.67793000000000014</v>
      </c>
      <c r="L65">
        <v>0.63559999999999994</v>
      </c>
      <c r="M65">
        <v>0</v>
      </c>
      <c r="N65">
        <v>0</v>
      </c>
      <c r="O65">
        <v>0</v>
      </c>
      <c r="P65">
        <v>0</v>
      </c>
      <c r="Q65">
        <v>0.33427000000000001</v>
      </c>
      <c r="R65">
        <v>0.311</v>
      </c>
      <c r="S65">
        <v>0.30520000000000003</v>
      </c>
      <c r="T65">
        <v>0.29971000000000003</v>
      </c>
      <c r="U65" s="2">
        <f t="shared" si="0"/>
        <v>0.19867736842105266</v>
      </c>
      <c r="V65" s="2">
        <f t="shared" si="1"/>
        <v>0.25637100000000002</v>
      </c>
      <c r="W65" s="4">
        <v>5.8999999999999997E-2</v>
      </c>
      <c r="X65" s="4">
        <v>9.0910000000000005E-2</v>
      </c>
      <c r="Y65" s="4">
        <v>6.3109999999999999E-2</v>
      </c>
      <c r="Z65" s="4">
        <v>6.2579999999999997E-2</v>
      </c>
      <c r="AE65" t="s">
        <v>140</v>
      </c>
      <c r="AF65">
        <v>0.64800000000000002</v>
      </c>
    </row>
    <row r="66" spans="1:32" x14ac:dyDescent="0.35">
      <c r="A66" t="s">
        <v>50</v>
      </c>
      <c r="B66">
        <v>0.18</v>
      </c>
      <c r="C66">
        <v>0.17100000000000001</v>
      </c>
      <c r="D66">
        <v>0.17183000000000001</v>
      </c>
      <c r="E66">
        <v>0.122</v>
      </c>
      <c r="F66">
        <v>0.128</v>
      </c>
      <c r="G66">
        <v>0.16</v>
      </c>
      <c r="H66">
        <v>0.17199999999999999</v>
      </c>
      <c r="I66">
        <v>0.20400000000000001</v>
      </c>
      <c r="J66">
        <v>0.23139999999999999</v>
      </c>
      <c r="K66">
        <v>0.21920000000000001</v>
      </c>
      <c r="L66">
        <v>0.19980000000000001</v>
      </c>
      <c r="M66">
        <v>0.21249999999999999</v>
      </c>
      <c r="N66">
        <v>0.25519999999999998</v>
      </c>
      <c r="O66">
        <v>0.25590000000000002</v>
      </c>
      <c r="P66">
        <v>0.26029999999999998</v>
      </c>
      <c r="Q66">
        <v>0.26580000000000004</v>
      </c>
      <c r="R66">
        <v>0.30000000000000004</v>
      </c>
      <c r="S66">
        <v>0.30692999999999998</v>
      </c>
      <c r="T66">
        <v>0.32672999999999996</v>
      </c>
      <c r="U66" s="2">
        <f t="shared" si="0"/>
        <v>0.21803105263157896</v>
      </c>
      <c r="V66" s="2">
        <f t="shared" si="1"/>
        <v>0.26023600000000002</v>
      </c>
      <c r="W66" s="4">
        <v>6.8400000000000002E-2</v>
      </c>
      <c r="X66" s="4">
        <v>9.6299999999999997E-2</v>
      </c>
      <c r="Y66" s="4">
        <v>6.2729999999999994E-2</v>
      </c>
      <c r="Z66" s="4">
        <v>6.3810000000000006E-2</v>
      </c>
      <c r="AE66" t="s">
        <v>55</v>
      </c>
      <c r="AF66">
        <v>0.77200000000000002</v>
      </c>
    </row>
    <row r="67" spans="1:32" x14ac:dyDescent="0.35">
      <c r="A67" t="s">
        <v>165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0.19190000000000002</v>
      </c>
      <c r="P67">
        <v>0.2122</v>
      </c>
      <c r="Q67">
        <v>0.25767000000000001</v>
      </c>
      <c r="R67">
        <v>0.22</v>
      </c>
      <c r="S67">
        <v>0.2266</v>
      </c>
      <c r="T67">
        <v>0</v>
      </c>
      <c r="U67" s="2">
        <f t="shared" si="0"/>
        <v>5.833526315789473E-2</v>
      </c>
      <c r="V67" s="2">
        <f t="shared" si="1"/>
        <v>0.11083699999999999</v>
      </c>
      <c r="W67" s="4">
        <v>9.0770000000000003E-2</v>
      </c>
      <c r="X67" s="4"/>
      <c r="Y67" s="4"/>
      <c r="Z67" s="4"/>
      <c r="AE67" t="s">
        <v>145</v>
      </c>
      <c r="AF67">
        <v>0.7127</v>
      </c>
    </row>
    <row r="68" spans="1:32" x14ac:dyDescent="0.35">
      <c r="A68" t="s">
        <v>191</v>
      </c>
      <c r="B68">
        <v>0</v>
      </c>
      <c r="C68">
        <v>2.0000000000000001E-4</v>
      </c>
      <c r="D68">
        <v>0</v>
      </c>
      <c r="E68">
        <v>0</v>
      </c>
      <c r="F68">
        <v>2.5999999999999998E-4</v>
      </c>
      <c r="G68">
        <v>4.827E-2</v>
      </c>
      <c r="H68">
        <v>4.811E-2</v>
      </c>
      <c r="I68">
        <v>5.2639999999999999E-2</v>
      </c>
      <c r="J68">
        <v>5.1470000000000002E-2</v>
      </c>
      <c r="K68">
        <v>0.14500000000000002</v>
      </c>
      <c r="L68">
        <v>0.14200000000000002</v>
      </c>
      <c r="M68">
        <v>0.16200000000000001</v>
      </c>
      <c r="N68">
        <v>0.16400000000000001</v>
      </c>
      <c r="O68">
        <v>0.14985000000000001</v>
      </c>
      <c r="P68">
        <v>0.16200000000000001</v>
      </c>
      <c r="Q68">
        <v>0.20500000000000002</v>
      </c>
      <c r="R68">
        <v>0.21190000000000001</v>
      </c>
      <c r="S68">
        <v>0.20857999999999999</v>
      </c>
      <c r="T68">
        <v>0.2077</v>
      </c>
      <c r="U68" s="2">
        <f t="shared" si="0"/>
        <v>0.1031042105263158</v>
      </c>
      <c r="V68" s="2">
        <f t="shared" si="1"/>
        <v>0.17580300000000001</v>
      </c>
      <c r="W68" s="4">
        <v>5.774E-2</v>
      </c>
      <c r="X68" s="4">
        <v>9.529E-2</v>
      </c>
      <c r="Y68" s="4">
        <v>0</v>
      </c>
      <c r="Z68" s="4">
        <v>0</v>
      </c>
      <c r="AE68" t="s">
        <v>144</v>
      </c>
      <c r="AF68">
        <v>0.93600000000000005</v>
      </c>
    </row>
    <row r="69" spans="1:32" x14ac:dyDescent="0.35">
      <c r="A69" t="s">
        <v>51</v>
      </c>
      <c r="B69">
        <v>0.12000000000000001</v>
      </c>
      <c r="C69">
        <v>0.13</v>
      </c>
      <c r="D69">
        <v>0.123</v>
      </c>
      <c r="E69">
        <v>0.123</v>
      </c>
      <c r="F69">
        <v>0.11750000000000001</v>
      </c>
      <c r="G69">
        <v>0.11460000000000001</v>
      </c>
      <c r="H69">
        <v>0.10020000000000001</v>
      </c>
      <c r="I69">
        <v>0.10039999999999999</v>
      </c>
      <c r="J69">
        <v>9.7700000000000009E-2</v>
      </c>
      <c r="K69">
        <v>0.11299999999999999</v>
      </c>
      <c r="L69">
        <v>0.187</v>
      </c>
      <c r="M69">
        <v>0.19</v>
      </c>
      <c r="N69">
        <v>0.17382</v>
      </c>
      <c r="O69">
        <v>0.192</v>
      </c>
      <c r="P69">
        <v>0.23200000000000001</v>
      </c>
      <c r="Q69">
        <v>0.25700000000000001</v>
      </c>
      <c r="R69">
        <v>0.251</v>
      </c>
      <c r="S69">
        <v>0.26832</v>
      </c>
      <c r="T69">
        <v>0.28500000000000003</v>
      </c>
      <c r="U69" s="2">
        <f t="shared" ref="U69:U132" si="2">AVERAGE(B69:T69)</f>
        <v>0.16713368421052635</v>
      </c>
      <c r="V69" s="2">
        <f t="shared" ref="V69:V132" si="3">AVERAGE(K69:T69)</f>
        <v>0.21491399999999999</v>
      </c>
      <c r="W69" s="4">
        <v>7.0999999999999994E-2</v>
      </c>
      <c r="X69" s="4">
        <v>0.10100000000000001</v>
      </c>
      <c r="Y69" s="4">
        <v>6.2390000000000001E-2</v>
      </c>
      <c r="Z69" s="4">
        <v>6.2630000000000005E-2</v>
      </c>
      <c r="AE69" t="s">
        <v>146</v>
      </c>
      <c r="AF69">
        <v>0.92230000000000001</v>
      </c>
    </row>
    <row r="70" spans="1:32" x14ac:dyDescent="0.35">
      <c r="A70" t="s">
        <v>52</v>
      </c>
      <c r="B70">
        <v>5.2999999999999999E-2</v>
      </c>
      <c r="C70">
        <v>0.06</v>
      </c>
      <c r="D70">
        <v>0.04</v>
      </c>
      <c r="E70">
        <v>0.05</v>
      </c>
      <c r="F70">
        <v>6.6000000000000003E-2</v>
      </c>
      <c r="G70">
        <v>5.8000000000000003E-2</v>
      </c>
      <c r="H70">
        <v>6.9000000000000006E-2</v>
      </c>
      <c r="I70">
        <v>9.5000000000000001E-2</v>
      </c>
      <c r="J70">
        <v>0.19900000000000001</v>
      </c>
      <c r="K70">
        <v>0.23700000000000002</v>
      </c>
      <c r="L70">
        <v>0.22500000000000003</v>
      </c>
      <c r="M70">
        <v>0.35299999999999998</v>
      </c>
      <c r="N70">
        <v>0.34500000000000003</v>
      </c>
      <c r="O70">
        <v>0.34500000000000003</v>
      </c>
      <c r="P70">
        <v>0.35300000000000004</v>
      </c>
      <c r="Q70">
        <v>0.33499999999999996</v>
      </c>
      <c r="R70">
        <v>0.30399999999999999</v>
      </c>
      <c r="S70">
        <v>0.27739999999999998</v>
      </c>
      <c r="T70">
        <v>0.22699999999999998</v>
      </c>
      <c r="U70" s="2">
        <f t="shared" si="2"/>
        <v>0.19428421052631578</v>
      </c>
      <c r="V70" s="2">
        <f t="shared" si="3"/>
        <v>0.30013999999999996</v>
      </c>
      <c r="W70" s="4">
        <v>6.1800000000000001E-2</v>
      </c>
      <c r="X70" s="4">
        <v>8.8200000000000001E-2</v>
      </c>
      <c r="Y70" s="4">
        <v>5.4440000000000002E-2</v>
      </c>
      <c r="Z70" s="4">
        <v>5.4649999999999997E-2</v>
      </c>
      <c r="AE70" t="s">
        <v>212</v>
      </c>
      <c r="AF70">
        <v>0.69466000000000006</v>
      </c>
    </row>
    <row r="71" spans="1:32" x14ac:dyDescent="0.35">
      <c r="A71" t="s">
        <v>53</v>
      </c>
      <c r="B71">
        <v>5.2999999999999999E-2</v>
      </c>
      <c r="C71">
        <v>0.06</v>
      </c>
      <c r="D71">
        <v>0.04</v>
      </c>
      <c r="E71">
        <v>0.05</v>
      </c>
      <c r="F71">
        <v>6.6000000000000003E-2</v>
      </c>
      <c r="G71">
        <v>5.8000000000000003E-2</v>
      </c>
      <c r="H71">
        <v>6.9000000000000006E-2</v>
      </c>
      <c r="I71">
        <v>9.5000000000000001E-2</v>
      </c>
      <c r="J71">
        <v>0.19900000000000001</v>
      </c>
      <c r="K71">
        <v>0.23700000000000002</v>
      </c>
      <c r="L71">
        <v>0.22500000000000003</v>
      </c>
      <c r="M71">
        <v>0.35299999999999998</v>
      </c>
      <c r="N71">
        <v>0.34500000000000003</v>
      </c>
      <c r="O71">
        <v>0.34366000000000002</v>
      </c>
      <c r="P71">
        <v>0.35300000000000004</v>
      </c>
      <c r="Q71">
        <v>0.33499999999999996</v>
      </c>
      <c r="R71">
        <v>0.30399999999999999</v>
      </c>
      <c r="S71">
        <v>0.27739999999999998</v>
      </c>
      <c r="T71">
        <v>0.22699999999999998</v>
      </c>
      <c r="U71" s="2">
        <f t="shared" si="2"/>
        <v>0.19421368421052632</v>
      </c>
      <c r="V71" s="2">
        <f t="shared" si="3"/>
        <v>0.30000599999999999</v>
      </c>
      <c r="W71" s="4">
        <v>6.1800000000000001E-2</v>
      </c>
      <c r="X71" s="4">
        <v>8.8200000000000001E-2</v>
      </c>
      <c r="Y71" s="4">
        <v>5.4440000000000002E-2</v>
      </c>
      <c r="Z71" s="4">
        <v>5.4649999999999997E-2</v>
      </c>
      <c r="AE71" t="s">
        <v>135</v>
      </c>
      <c r="AF71">
        <v>0.72889999999999999</v>
      </c>
    </row>
    <row r="72" spans="1:32" x14ac:dyDescent="0.35">
      <c r="A72" t="s">
        <v>54</v>
      </c>
      <c r="B72">
        <v>3.15E-2</v>
      </c>
      <c r="C72">
        <v>3.3000000000000002E-2</v>
      </c>
      <c r="D72">
        <v>3.3599999999999998E-2</v>
      </c>
      <c r="E72">
        <v>3.0300000000000001E-2</v>
      </c>
      <c r="F72">
        <v>2.98E-2</v>
      </c>
      <c r="G72">
        <v>2.8799999999999999E-2</v>
      </c>
      <c r="H72">
        <v>2.5500000000000002E-2</v>
      </c>
      <c r="I72">
        <v>3.6999999999999998E-2</v>
      </c>
      <c r="J72">
        <v>5.0999999999999997E-2</v>
      </c>
      <c r="K72">
        <v>0.05</v>
      </c>
      <c r="L72">
        <v>5.5E-2</v>
      </c>
      <c r="M72">
        <v>7.0000000000000007E-2</v>
      </c>
      <c r="N72">
        <v>7.3000000000000009E-2</v>
      </c>
      <c r="O72">
        <v>7.6999999999999999E-2</v>
      </c>
      <c r="P72">
        <v>9.2999999999999999E-2</v>
      </c>
      <c r="Q72">
        <v>0.11199999999999999</v>
      </c>
      <c r="R72">
        <v>0.11299999999999999</v>
      </c>
      <c r="S72">
        <v>0.123</v>
      </c>
      <c r="T72">
        <v>0.127</v>
      </c>
      <c r="U72" s="2">
        <f t="shared" si="2"/>
        <v>6.2815789473684214E-2</v>
      </c>
      <c r="V72" s="2">
        <f t="shared" si="3"/>
        <v>8.9300000000000004E-2</v>
      </c>
      <c r="W72" s="4">
        <v>8.0199999999999994E-2</v>
      </c>
      <c r="X72" s="4">
        <v>0.1033</v>
      </c>
      <c r="Y72" s="4">
        <v>6.13E-2</v>
      </c>
      <c r="Z72" s="4">
        <v>6.1170000000000002E-2</v>
      </c>
      <c r="AE72" t="s">
        <v>136</v>
      </c>
      <c r="AF72">
        <v>0.97567999999999999</v>
      </c>
    </row>
    <row r="73" spans="1:32" x14ac:dyDescent="0.35">
      <c r="A73" t="s">
        <v>140</v>
      </c>
      <c r="B73">
        <v>8.1000000000000003E-2</v>
      </c>
      <c r="C73">
        <v>6.9000000000000006E-2</v>
      </c>
      <c r="D73">
        <v>5.2999999999999999E-2</v>
      </c>
      <c r="E73">
        <v>5.1000000000000004E-2</v>
      </c>
      <c r="F73">
        <v>5.1000000000000004E-2</v>
      </c>
      <c r="G73">
        <v>0.1</v>
      </c>
      <c r="H73">
        <v>0.107</v>
      </c>
      <c r="I73">
        <v>0.14799999999999999</v>
      </c>
      <c r="J73">
        <v>0.183</v>
      </c>
      <c r="K73">
        <v>0.2152</v>
      </c>
      <c r="L73">
        <v>0.26100000000000001</v>
      </c>
      <c r="M73">
        <v>0.21199999999999999</v>
      </c>
      <c r="N73">
        <v>0.14700000000000002</v>
      </c>
      <c r="O73">
        <v>0.22000000000000003</v>
      </c>
      <c r="P73">
        <v>0.23476999999999998</v>
      </c>
      <c r="Q73">
        <v>0.23200000000000001</v>
      </c>
      <c r="R73">
        <v>0.2271</v>
      </c>
      <c r="S73">
        <v>0.23330000000000001</v>
      </c>
      <c r="T73">
        <v>0.25235000000000002</v>
      </c>
      <c r="U73" s="2">
        <f t="shared" si="2"/>
        <v>0.16198526315789472</v>
      </c>
      <c r="V73" s="2">
        <f t="shared" si="3"/>
        <v>0.22347200000000003</v>
      </c>
      <c r="W73" s="4">
        <v>5.5E-2</v>
      </c>
      <c r="X73" s="4">
        <v>8.3059999999999995E-2</v>
      </c>
      <c r="Y73" s="4">
        <v>5.2150000000000002E-2</v>
      </c>
      <c r="Z73" s="4">
        <v>5.2350000000000001E-2</v>
      </c>
      <c r="AE73" t="s">
        <v>148</v>
      </c>
      <c r="AF73">
        <v>0.74390000000000001</v>
      </c>
    </row>
    <row r="74" spans="1:32" x14ac:dyDescent="0.35">
      <c r="A74" t="s">
        <v>55</v>
      </c>
      <c r="B74">
        <v>0.18</v>
      </c>
      <c r="C74">
        <v>0.16999999999999998</v>
      </c>
      <c r="D74">
        <v>0.18</v>
      </c>
      <c r="E74">
        <v>0.16</v>
      </c>
      <c r="F74">
        <v>0.16999999999999998</v>
      </c>
      <c r="G74">
        <v>0.16300000000000001</v>
      </c>
      <c r="H74">
        <v>0.18</v>
      </c>
      <c r="I74">
        <v>0.2</v>
      </c>
      <c r="J74">
        <v>0.2</v>
      </c>
      <c r="K74">
        <v>0.21000000000000002</v>
      </c>
      <c r="L74">
        <v>0.21000000000000002</v>
      </c>
      <c r="M74">
        <v>0.23</v>
      </c>
      <c r="N74">
        <v>0.23</v>
      </c>
      <c r="O74">
        <v>0.23</v>
      </c>
      <c r="P74">
        <v>0.23299999999999998</v>
      </c>
      <c r="Q74">
        <v>0.26500000000000001</v>
      </c>
      <c r="R74">
        <v>0.25800000000000001</v>
      </c>
      <c r="S74">
        <v>0.26900000000000002</v>
      </c>
      <c r="T74">
        <v>0.29199999999999998</v>
      </c>
      <c r="U74" s="2">
        <f t="shared" si="2"/>
        <v>0.21210526315789474</v>
      </c>
      <c r="V74" s="2">
        <f t="shared" si="3"/>
        <v>0.2427</v>
      </c>
      <c r="W74" s="4">
        <v>6.3E-2</v>
      </c>
      <c r="X74" s="4">
        <v>9.0999999999999998E-2</v>
      </c>
      <c r="Y74" s="4">
        <v>6.139E-2</v>
      </c>
      <c r="Z74" s="4">
        <v>6.1530000000000001E-2</v>
      </c>
      <c r="AE74" t="s">
        <v>56</v>
      </c>
      <c r="AF74">
        <v>0.64100000000000001</v>
      </c>
    </row>
    <row r="75" spans="1:32" x14ac:dyDescent="0.35">
      <c r="A75" t="s">
        <v>145</v>
      </c>
      <c r="B75">
        <v>0.08</v>
      </c>
      <c r="C75">
        <v>8.1000000000000003E-2</v>
      </c>
      <c r="D75">
        <v>8.299999999999999E-2</v>
      </c>
      <c r="E75">
        <v>7.1000000000000008E-2</v>
      </c>
      <c r="F75">
        <v>7.400000000000001E-2</v>
      </c>
      <c r="G75">
        <v>9.7000000000000003E-2</v>
      </c>
      <c r="H75">
        <v>0.112</v>
      </c>
      <c r="I75">
        <v>0.14499999999999999</v>
      </c>
      <c r="J75">
        <v>0.156</v>
      </c>
      <c r="K75">
        <v>0.155</v>
      </c>
      <c r="L75">
        <v>0.153</v>
      </c>
      <c r="M75">
        <v>0.18</v>
      </c>
      <c r="N75">
        <v>0.16500000000000001</v>
      </c>
      <c r="O75">
        <v>0.16299999999999998</v>
      </c>
      <c r="P75">
        <v>0.21500000000000002</v>
      </c>
      <c r="Q75">
        <v>0.26100000000000001</v>
      </c>
      <c r="R75">
        <v>0.24700000000000003</v>
      </c>
      <c r="S75">
        <v>0.24299999999999999</v>
      </c>
      <c r="T75">
        <v>0.26500000000000001</v>
      </c>
      <c r="U75" s="2">
        <f t="shared" si="2"/>
        <v>0.15505263157894739</v>
      </c>
      <c r="V75" s="2">
        <f t="shared" si="3"/>
        <v>0.20470000000000005</v>
      </c>
      <c r="W75" s="4">
        <v>6.8250000000000005E-2</v>
      </c>
      <c r="X75" s="4">
        <v>9.8350000000000007E-2</v>
      </c>
      <c r="Y75" s="4">
        <v>6.3869999999999996E-2</v>
      </c>
      <c r="Z75" s="4">
        <v>6.3740000000000005E-2</v>
      </c>
      <c r="AE75" t="s">
        <v>57</v>
      </c>
      <c r="AF75">
        <v>0.67100000000000004</v>
      </c>
    </row>
    <row r="76" spans="1:32" x14ac:dyDescent="0.35">
      <c r="A76" t="s">
        <v>144</v>
      </c>
      <c r="B76">
        <v>0.10930000000000001</v>
      </c>
      <c r="C76">
        <v>0.1147</v>
      </c>
      <c r="D76">
        <v>0.111</v>
      </c>
      <c r="E76">
        <v>0.10200000000000001</v>
      </c>
      <c r="F76">
        <v>7.891999999999999E-2</v>
      </c>
      <c r="G76">
        <v>9.9000000000000005E-2</v>
      </c>
      <c r="H76">
        <v>0.12400000000000001</v>
      </c>
      <c r="I76">
        <v>0.15800000000000003</v>
      </c>
      <c r="J76">
        <v>0.17699999999999999</v>
      </c>
      <c r="K76">
        <v>0.186</v>
      </c>
      <c r="L76">
        <v>0.19030000000000002</v>
      </c>
      <c r="M76">
        <v>0.2145</v>
      </c>
      <c r="N76">
        <v>0.20128000000000001</v>
      </c>
      <c r="O76">
        <v>0.183</v>
      </c>
      <c r="P76">
        <v>0.2177</v>
      </c>
      <c r="Q76">
        <v>0.24030000000000001</v>
      </c>
      <c r="R76">
        <v>0.23230000000000001</v>
      </c>
      <c r="S76">
        <v>0.22920000000000001</v>
      </c>
      <c r="T76">
        <v>0.23400000000000001</v>
      </c>
      <c r="U76" s="2">
        <f t="shared" si="2"/>
        <v>0.16855263157894732</v>
      </c>
      <c r="V76" s="2">
        <f t="shared" si="3"/>
        <v>0.21285799999999999</v>
      </c>
      <c r="W76" s="4">
        <v>7.0599999999999996E-2</v>
      </c>
      <c r="X76" s="4">
        <v>0.1013</v>
      </c>
      <c r="Y76" s="4">
        <v>5.8869999999999999E-2</v>
      </c>
      <c r="Z76" s="4">
        <v>5.9040000000000002E-2</v>
      </c>
      <c r="AE76" t="s">
        <v>71</v>
      </c>
      <c r="AF76">
        <v>0.89600000000000002</v>
      </c>
    </row>
    <row r="77" spans="1:32" x14ac:dyDescent="0.35">
      <c r="A77" t="s">
        <v>146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1.9200000000000002E-2</v>
      </c>
      <c r="I77">
        <v>3.49E-2</v>
      </c>
      <c r="J77">
        <v>3.7499999999999999E-2</v>
      </c>
      <c r="K77">
        <v>0.05</v>
      </c>
      <c r="L77">
        <v>0.08</v>
      </c>
      <c r="M77">
        <v>0.15842000000000001</v>
      </c>
      <c r="N77">
        <v>0.15000000000000002</v>
      </c>
      <c r="O77">
        <v>0.18000000000000002</v>
      </c>
      <c r="P77">
        <v>0.19000000000000003</v>
      </c>
      <c r="Q77">
        <v>0.16</v>
      </c>
      <c r="R77">
        <v>0.15</v>
      </c>
      <c r="S77">
        <v>0.19</v>
      </c>
      <c r="T77">
        <v>0.21100000000000002</v>
      </c>
      <c r="U77" s="2">
        <f t="shared" si="2"/>
        <v>8.4790526315789483E-2</v>
      </c>
      <c r="V77" s="2">
        <f t="shared" si="3"/>
        <v>0.15194200000000002</v>
      </c>
      <c r="W77" s="4">
        <v>7.1300000000000002E-2</v>
      </c>
      <c r="X77" s="4">
        <v>8.7900000000000006E-2</v>
      </c>
      <c r="Y77" s="4">
        <v>6.1379999999999997E-2</v>
      </c>
      <c r="Z77" s="4">
        <v>6.1559999999999997E-2</v>
      </c>
      <c r="AE77" t="s">
        <v>58</v>
      </c>
      <c r="AF77">
        <v>0.81799999999999995</v>
      </c>
    </row>
    <row r="78" spans="1:32" x14ac:dyDescent="0.35">
      <c r="A78" t="s">
        <v>212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0.1149</v>
      </c>
      <c r="T78">
        <v>0.06</v>
      </c>
      <c r="U78" s="2">
        <f t="shared" si="2"/>
        <v>9.2052631578947372E-3</v>
      </c>
      <c r="V78" s="2">
        <f t="shared" si="3"/>
        <v>1.7489999999999999E-2</v>
      </c>
      <c r="W78" s="4">
        <v>2.001E-2</v>
      </c>
      <c r="X78" s="4">
        <v>4.4560000000000002E-2</v>
      </c>
      <c r="Y78" s="4">
        <v>3.4020000000000002E-2</v>
      </c>
      <c r="Z78" s="4">
        <v>3.7080000000000002E-2</v>
      </c>
      <c r="AE78" t="s">
        <v>213</v>
      </c>
      <c r="AF78">
        <v>0.61799999999999999</v>
      </c>
    </row>
    <row r="79" spans="1:32" x14ac:dyDescent="0.35">
      <c r="A79" t="s">
        <v>135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0.13829</v>
      </c>
      <c r="M79">
        <v>0</v>
      </c>
      <c r="N79">
        <v>0</v>
      </c>
      <c r="O79">
        <v>0.23500000000000001</v>
      </c>
      <c r="P79">
        <v>0.23300000000000001</v>
      </c>
      <c r="Q79">
        <v>0</v>
      </c>
      <c r="R79">
        <v>0.22277999999999998</v>
      </c>
      <c r="S79">
        <v>0.21057999999999999</v>
      </c>
      <c r="T79">
        <v>0.15400000000000003</v>
      </c>
      <c r="U79" s="2">
        <f t="shared" si="2"/>
        <v>6.2823684210526309E-2</v>
      </c>
      <c r="V79" s="2">
        <f t="shared" si="3"/>
        <v>0.11936499999999999</v>
      </c>
      <c r="W79" s="4">
        <v>4.7960000000000003E-2</v>
      </c>
      <c r="X79" s="4">
        <v>8.115E-2</v>
      </c>
      <c r="Y79" s="4"/>
      <c r="Z79" s="4"/>
      <c r="AE79" t="s">
        <v>70</v>
      </c>
      <c r="AF79">
        <v>0.68340000000000001</v>
      </c>
    </row>
    <row r="80" spans="1:32" x14ac:dyDescent="0.35">
      <c r="A80" t="s">
        <v>136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9.0980000000000005E-2</v>
      </c>
      <c r="S80">
        <v>0.12491000000000001</v>
      </c>
      <c r="T80">
        <v>0.12512000000000001</v>
      </c>
      <c r="U80" s="2">
        <f t="shared" si="2"/>
        <v>1.7947894736842107E-2</v>
      </c>
      <c r="V80" s="2">
        <f t="shared" si="3"/>
        <v>3.4101000000000006E-2</v>
      </c>
      <c r="W80" s="4">
        <v>8.9190000000000005E-2</v>
      </c>
      <c r="X80" s="4">
        <v>8.5500000000000007E-2</v>
      </c>
      <c r="Y80" s="4"/>
      <c r="Z80" s="4"/>
      <c r="AE80" t="s">
        <v>59</v>
      </c>
      <c r="AF80">
        <v>0.76219999999999999</v>
      </c>
    </row>
    <row r="81" spans="1:32" x14ac:dyDescent="0.35">
      <c r="A81" t="s">
        <v>148</v>
      </c>
      <c r="B81">
        <v>0</v>
      </c>
      <c r="C81">
        <v>0</v>
      </c>
      <c r="D81">
        <v>0</v>
      </c>
      <c r="E81">
        <v>0</v>
      </c>
      <c r="F81">
        <v>0</v>
      </c>
      <c r="G81">
        <v>3.2199999999999999E-2</v>
      </c>
      <c r="H81">
        <v>6.8000000000000005E-2</v>
      </c>
      <c r="I81">
        <v>7.5799999999999992E-2</v>
      </c>
      <c r="J81">
        <v>7.17E-2</v>
      </c>
      <c r="K81">
        <v>7.2900000000000006E-2</v>
      </c>
      <c r="L81">
        <v>0.10989</v>
      </c>
      <c r="M81">
        <v>0.13140000000000002</v>
      </c>
      <c r="N81">
        <v>0.14518999999999999</v>
      </c>
      <c r="O81">
        <v>0.1532</v>
      </c>
      <c r="P81">
        <v>0.16599</v>
      </c>
      <c r="Q81">
        <v>0.17909999999999998</v>
      </c>
      <c r="R81">
        <v>0.15870000000000001</v>
      </c>
      <c r="S81">
        <v>0.15224000000000001</v>
      </c>
      <c r="T81">
        <v>0.2112</v>
      </c>
      <c r="U81" s="2">
        <f t="shared" si="2"/>
        <v>9.0921578947368423E-2</v>
      </c>
      <c r="V81" s="2">
        <f t="shared" si="3"/>
        <v>0.147981</v>
      </c>
      <c r="W81" s="4">
        <v>7.3999999999999996E-2</v>
      </c>
      <c r="X81" s="4">
        <v>9.9199999999999997E-2</v>
      </c>
      <c r="Y81" s="4"/>
      <c r="Z81" s="4"/>
      <c r="AE81" t="s">
        <v>60</v>
      </c>
      <c r="AF81">
        <v>0.63700000000000001</v>
      </c>
    </row>
    <row r="82" spans="1:32" x14ac:dyDescent="0.35">
      <c r="A82" t="s">
        <v>56</v>
      </c>
      <c r="B82">
        <v>0</v>
      </c>
      <c r="C82">
        <v>0</v>
      </c>
      <c r="D82">
        <v>5.3000000000000005E-2</v>
      </c>
      <c r="E82">
        <v>7.1999999999999995E-2</v>
      </c>
      <c r="F82">
        <v>9.6000000000000002E-2</v>
      </c>
      <c r="G82">
        <v>0.10299999999999999</v>
      </c>
      <c r="H82">
        <v>0.11</v>
      </c>
      <c r="I82">
        <v>0.23307</v>
      </c>
      <c r="J82">
        <v>0.25000999999999995</v>
      </c>
      <c r="K82">
        <v>0.252</v>
      </c>
      <c r="L82">
        <v>0.25</v>
      </c>
      <c r="M82">
        <v>0.27</v>
      </c>
      <c r="N82">
        <v>0.28000000000000003</v>
      </c>
      <c r="O82">
        <v>0.28500000000000003</v>
      </c>
      <c r="P82">
        <v>0.28100000000000003</v>
      </c>
      <c r="Q82">
        <v>0.28600000000000003</v>
      </c>
      <c r="R82">
        <v>0.26500000000000001</v>
      </c>
      <c r="S82">
        <v>0.26100000000000001</v>
      </c>
      <c r="T82">
        <v>0.28999999999999998</v>
      </c>
      <c r="U82" s="2">
        <f t="shared" si="2"/>
        <v>0.19142526315789476</v>
      </c>
      <c r="V82" s="2">
        <f t="shared" si="3"/>
        <v>0.27200000000000008</v>
      </c>
      <c r="W82" s="4">
        <v>7.0000000000000007E-2</v>
      </c>
      <c r="X82" s="4">
        <v>9.8000000000000004E-2</v>
      </c>
      <c r="Y82" s="4">
        <v>6.3570000000000002E-2</v>
      </c>
      <c r="Z82" s="4">
        <v>6.2530000000000002E-2</v>
      </c>
      <c r="AE82" t="s">
        <v>65</v>
      </c>
      <c r="AF82">
        <v>0.51700000000000002</v>
      </c>
    </row>
    <row r="83" spans="1:32" x14ac:dyDescent="0.35">
      <c r="A83" t="s">
        <v>57</v>
      </c>
      <c r="B83">
        <v>0.19534000000000001</v>
      </c>
      <c r="C83">
        <v>0.19064</v>
      </c>
      <c r="D83">
        <v>0.22344</v>
      </c>
      <c r="E83">
        <v>0.19220000000000001</v>
      </c>
      <c r="F83">
        <v>0.16153000000000001</v>
      </c>
      <c r="G83">
        <v>0.15720000000000001</v>
      </c>
      <c r="H83">
        <v>0.17602999999999999</v>
      </c>
      <c r="I83">
        <v>0.21831</v>
      </c>
      <c r="J83">
        <v>0.23258000000000001</v>
      </c>
      <c r="K83">
        <v>0.23391000000000001</v>
      </c>
      <c r="L83">
        <v>0.23713999999999999</v>
      </c>
      <c r="M83">
        <v>0.27860000000000001</v>
      </c>
      <c r="N83">
        <v>0.25875999999999999</v>
      </c>
      <c r="O83">
        <v>0.24628</v>
      </c>
      <c r="P83">
        <v>0.24872</v>
      </c>
      <c r="Q83">
        <v>0.26207000000000003</v>
      </c>
      <c r="R83">
        <v>0.27578000000000003</v>
      </c>
      <c r="S83">
        <v>0.30571999999999999</v>
      </c>
      <c r="T83">
        <v>0.33243</v>
      </c>
      <c r="U83" s="2">
        <f t="shared" si="2"/>
        <v>0.23298315789473689</v>
      </c>
      <c r="V83" s="2">
        <f t="shared" si="3"/>
        <v>0.26794100000000004</v>
      </c>
      <c r="W83" s="4">
        <v>7.5999999999999998E-2</v>
      </c>
      <c r="X83" s="4">
        <v>0.11</v>
      </c>
      <c r="Y83" s="4">
        <v>6.719E-2</v>
      </c>
      <c r="Z83" s="4">
        <v>6.7119999999999999E-2</v>
      </c>
      <c r="AE83" t="s">
        <v>163</v>
      </c>
      <c r="AF83">
        <v>0.65300000000000002</v>
      </c>
    </row>
    <row r="84" spans="1:32" x14ac:dyDescent="0.35">
      <c r="A84" t="s">
        <v>71</v>
      </c>
      <c r="B84">
        <v>0</v>
      </c>
      <c r="C84">
        <v>0</v>
      </c>
      <c r="D84">
        <v>0</v>
      </c>
      <c r="E84">
        <v>0</v>
      </c>
      <c r="F84">
        <v>0.01</v>
      </c>
      <c r="G84">
        <v>0.03</v>
      </c>
      <c r="H84">
        <v>0.05</v>
      </c>
      <c r="I84">
        <v>5.3000000000000005E-2</v>
      </c>
      <c r="J84">
        <v>0.11300000000000002</v>
      </c>
      <c r="K84">
        <v>0.10400000000000001</v>
      </c>
      <c r="L84">
        <v>9.8909999999999998E-2</v>
      </c>
      <c r="M84">
        <v>0.12187999999999999</v>
      </c>
      <c r="N84">
        <v>0.152</v>
      </c>
      <c r="O84">
        <v>0.18481999999999998</v>
      </c>
      <c r="P84">
        <v>0.24400000000000002</v>
      </c>
      <c r="Q84">
        <v>0.32800000000000001</v>
      </c>
      <c r="R84">
        <v>0.35764000000000001</v>
      </c>
      <c r="S84">
        <v>0.46699999999999997</v>
      </c>
      <c r="T84">
        <v>0.52700000000000002</v>
      </c>
      <c r="U84" s="2">
        <f t="shared" si="2"/>
        <v>0.14953947368421053</v>
      </c>
      <c r="V84" s="2">
        <f t="shared" si="3"/>
        <v>0.258525</v>
      </c>
      <c r="W84" s="4">
        <v>6.3E-2</v>
      </c>
      <c r="X84" s="4">
        <v>9.2999999999999999E-2</v>
      </c>
      <c r="Y84" s="4">
        <v>5.4489999999999997E-2</v>
      </c>
      <c r="Z84" s="4">
        <v>5.5449999999999999E-2</v>
      </c>
      <c r="AE84" t="s">
        <v>61</v>
      </c>
      <c r="AF84">
        <v>0.65769999999999995</v>
      </c>
    </row>
    <row r="85" spans="1:32" x14ac:dyDescent="0.35">
      <c r="A85" t="s">
        <v>58</v>
      </c>
      <c r="B85">
        <v>0</v>
      </c>
      <c r="C85">
        <v>0</v>
      </c>
      <c r="D85">
        <v>0</v>
      </c>
      <c r="E85">
        <v>0</v>
      </c>
      <c r="F85">
        <v>0.01</v>
      </c>
      <c r="G85">
        <v>0.03</v>
      </c>
      <c r="H85">
        <v>0.05</v>
      </c>
      <c r="I85">
        <v>5.3000000000000005E-2</v>
      </c>
      <c r="J85">
        <v>0.11300000000000002</v>
      </c>
      <c r="K85">
        <v>0.10400000000000001</v>
      </c>
      <c r="L85">
        <v>9.8909999999999998E-2</v>
      </c>
      <c r="M85">
        <v>0.12187999999999999</v>
      </c>
      <c r="N85">
        <v>0.152</v>
      </c>
      <c r="O85">
        <v>0.18481999999999998</v>
      </c>
      <c r="P85">
        <v>0.24400000000000002</v>
      </c>
      <c r="Q85">
        <v>0.32800000000000001</v>
      </c>
      <c r="R85">
        <v>0.35764000000000001</v>
      </c>
      <c r="S85">
        <v>0.46699999999999997</v>
      </c>
      <c r="T85">
        <v>0.52700000000000002</v>
      </c>
      <c r="U85" s="2">
        <f t="shared" si="2"/>
        <v>0.14953947368421053</v>
      </c>
      <c r="V85" s="2">
        <f t="shared" si="3"/>
        <v>0.258525</v>
      </c>
      <c r="W85" s="4">
        <v>6.3E-2</v>
      </c>
      <c r="X85" s="4">
        <v>9.2999999999999999E-2</v>
      </c>
      <c r="Y85" s="4">
        <v>5.4489999999999997E-2</v>
      </c>
      <c r="Z85" s="4">
        <v>5.5449999999999999E-2</v>
      </c>
      <c r="AE85" t="s">
        <v>62</v>
      </c>
      <c r="AF85">
        <v>0.60399999999999998</v>
      </c>
    </row>
    <row r="86" spans="1:32" x14ac:dyDescent="0.35">
      <c r="A86" t="s">
        <v>213</v>
      </c>
      <c r="B86">
        <v>0.20899999999999999</v>
      </c>
      <c r="C86">
        <v>0.20879</v>
      </c>
      <c r="D86">
        <v>0.19400000000000001</v>
      </c>
      <c r="E86">
        <v>0</v>
      </c>
      <c r="F86">
        <v>0.34920000000000007</v>
      </c>
      <c r="G86">
        <v>0.35200000000000004</v>
      </c>
      <c r="H86">
        <v>0.34500000000000003</v>
      </c>
      <c r="I86">
        <v>0.40800000000000003</v>
      </c>
      <c r="J86">
        <v>0.33839999999999998</v>
      </c>
      <c r="K86">
        <v>0.35</v>
      </c>
      <c r="L86">
        <v>0.33399999999999996</v>
      </c>
      <c r="M86">
        <v>0.31299999999999994</v>
      </c>
      <c r="N86">
        <v>0.29799999999999999</v>
      </c>
      <c r="O86">
        <v>0.317</v>
      </c>
      <c r="P86">
        <v>0.33900000000000002</v>
      </c>
      <c r="Q86">
        <v>0.33440000000000003</v>
      </c>
      <c r="R86">
        <v>0.32579999999999998</v>
      </c>
      <c r="S86">
        <v>0.36899999999999999</v>
      </c>
      <c r="T86">
        <v>0.22599999999999998</v>
      </c>
      <c r="U86" s="2">
        <f t="shared" si="2"/>
        <v>0.29529421052631583</v>
      </c>
      <c r="V86" s="2">
        <f t="shared" si="3"/>
        <v>0.32062000000000002</v>
      </c>
      <c r="W86" s="4">
        <v>0.08</v>
      </c>
      <c r="X86" s="4">
        <v>7.5999999999999998E-2</v>
      </c>
      <c r="Y86" s="4">
        <v>5.0840000000000003E-2</v>
      </c>
      <c r="Z86" s="4">
        <v>5.6559999999999999E-2</v>
      </c>
      <c r="AE86" t="s">
        <v>63</v>
      </c>
      <c r="AF86">
        <v>0.65400000000000003</v>
      </c>
    </row>
    <row r="87" spans="1:32" x14ac:dyDescent="0.35">
      <c r="A87" t="s">
        <v>70</v>
      </c>
      <c r="B87">
        <v>0.05</v>
      </c>
      <c r="C87">
        <v>6.0999999999999999E-2</v>
      </c>
      <c r="D87">
        <v>6.4000000000000001E-2</v>
      </c>
      <c r="E87">
        <v>6.8000000000000005E-2</v>
      </c>
      <c r="F87">
        <v>5.0999999999999997E-2</v>
      </c>
      <c r="G87">
        <v>5.8999999999999997E-2</v>
      </c>
      <c r="H87">
        <v>5.9000000000000004E-2</v>
      </c>
      <c r="I87">
        <v>0.14585999999999999</v>
      </c>
      <c r="J87">
        <v>0.19400000000000001</v>
      </c>
      <c r="K87">
        <v>0.27600000000000002</v>
      </c>
      <c r="L87">
        <v>0.30399999999999999</v>
      </c>
      <c r="M87">
        <v>0.35899999999999999</v>
      </c>
      <c r="N87">
        <v>0.38100000000000001</v>
      </c>
      <c r="O87">
        <v>0.439</v>
      </c>
      <c r="P87">
        <v>0.48300000000000004</v>
      </c>
      <c r="Q87">
        <v>0.39800000000000002</v>
      </c>
      <c r="R87">
        <v>0.41347</v>
      </c>
      <c r="S87">
        <v>0.40700000000000003</v>
      </c>
      <c r="T87">
        <v>0.44799999999999995</v>
      </c>
      <c r="U87" s="2">
        <f t="shared" si="2"/>
        <v>0.24528052631578948</v>
      </c>
      <c r="V87" s="2">
        <f t="shared" si="3"/>
        <v>0.390847</v>
      </c>
      <c r="W87" s="4">
        <v>5.5509999999999997E-2</v>
      </c>
      <c r="X87" s="4">
        <v>8.6099999999999996E-2</v>
      </c>
      <c r="Y87" s="4">
        <v>4.7800000000000002E-2</v>
      </c>
      <c r="Z87" s="4">
        <v>4.8669999999999998E-2</v>
      </c>
      <c r="AE87" t="s">
        <v>159</v>
      </c>
      <c r="AF87">
        <v>0.80100000000000005</v>
      </c>
    </row>
    <row r="88" spans="1:32" x14ac:dyDescent="0.35">
      <c r="A88" t="s">
        <v>59</v>
      </c>
      <c r="B88">
        <v>0.05</v>
      </c>
      <c r="C88">
        <v>6.0999999999999999E-2</v>
      </c>
      <c r="D88">
        <v>6.4000000000000001E-2</v>
      </c>
      <c r="E88">
        <v>6.8000000000000005E-2</v>
      </c>
      <c r="F88">
        <v>5.0999999999999997E-2</v>
      </c>
      <c r="G88">
        <v>5.8999999999999997E-2</v>
      </c>
      <c r="H88">
        <v>5.9000000000000004E-2</v>
      </c>
      <c r="I88">
        <v>0.14585999999999999</v>
      </c>
      <c r="J88">
        <v>0.19400000000000001</v>
      </c>
      <c r="K88">
        <v>0.27600000000000002</v>
      </c>
      <c r="L88">
        <v>0.30399999999999999</v>
      </c>
      <c r="M88">
        <v>0.35899999999999999</v>
      </c>
      <c r="N88">
        <v>0.38100000000000001</v>
      </c>
      <c r="O88">
        <v>0.439</v>
      </c>
      <c r="P88">
        <v>0.48300000000000004</v>
      </c>
      <c r="Q88">
        <v>0.39800000000000002</v>
      </c>
      <c r="R88">
        <v>0.41347</v>
      </c>
      <c r="S88">
        <v>0.40700000000000003</v>
      </c>
      <c r="T88">
        <v>0.44799999999999995</v>
      </c>
      <c r="U88" s="2">
        <f t="shared" si="2"/>
        <v>0.24528052631578948</v>
      </c>
      <c r="V88" s="2">
        <f t="shared" si="3"/>
        <v>0.390847</v>
      </c>
      <c r="W88" s="4">
        <v>5.5509999999999997E-2</v>
      </c>
      <c r="X88" s="4">
        <v>8.6099999999999996E-2</v>
      </c>
      <c r="Y88" s="4">
        <v>4.7800000000000002E-2</v>
      </c>
      <c r="Z88" s="4">
        <v>4.8669999999999998E-2</v>
      </c>
      <c r="AE88" t="s">
        <v>177</v>
      </c>
      <c r="AF88">
        <v>0.745</v>
      </c>
    </row>
    <row r="89" spans="1:32" x14ac:dyDescent="0.35">
      <c r="A89" t="s">
        <v>60</v>
      </c>
      <c r="B89">
        <v>0.113</v>
      </c>
      <c r="C89">
        <v>0.12</v>
      </c>
      <c r="D89">
        <v>0.13619999999999999</v>
      </c>
      <c r="E89">
        <v>0.16593000000000002</v>
      </c>
      <c r="F89">
        <v>0.22499999999999998</v>
      </c>
      <c r="G89">
        <v>0.26100000000000001</v>
      </c>
      <c r="H89">
        <v>0.28400000000000003</v>
      </c>
      <c r="I89">
        <v>0.315</v>
      </c>
      <c r="J89">
        <v>0.309</v>
      </c>
      <c r="K89">
        <v>0.33400000000000002</v>
      </c>
      <c r="L89">
        <v>0.30099999999999999</v>
      </c>
      <c r="M89">
        <v>0.35599999999999998</v>
      </c>
      <c r="N89">
        <v>0.33100000000000002</v>
      </c>
      <c r="O89">
        <v>0.33500000000000002</v>
      </c>
      <c r="P89">
        <v>0.34166000000000002</v>
      </c>
      <c r="Q89">
        <v>0.34600000000000003</v>
      </c>
      <c r="R89">
        <v>0.32866999999999996</v>
      </c>
      <c r="S89">
        <v>0.36599999999999999</v>
      </c>
      <c r="T89">
        <v>0.34566000000000002</v>
      </c>
      <c r="U89" s="2">
        <f t="shared" si="2"/>
        <v>0.27969052631578945</v>
      </c>
      <c r="V89" s="2">
        <f t="shared" si="3"/>
        <v>0.33849899999999999</v>
      </c>
      <c r="W89" s="4">
        <v>6.3E-2</v>
      </c>
      <c r="X89" s="4">
        <v>9.9000000000000005E-2</v>
      </c>
      <c r="Y89" s="4">
        <v>6.454E-2</v>
      </c>
      <c r="Z89" s="4">
        <v>6.4369999999999997E-2</v>
      </c>
      <c r="AE89" t="s">
        <v>64</v>
      </c>
      <c r="AF89">
        <v>0.78580000000000005</v>
      </c>
    </row>
    <row r="90" spans="1:32" x14ac:dyDescent="0.35">
      <c r="A90" t="s">
        <v>65</v>
      </c>
      <c r="B90">
        <v>0.113</v>
      </c>
      <c r="C90">
        <v>0.12</v>
      </c>
      <c r="D90">
        <v>0.13619999999999999</v>
      </c>
      <c r="E90">
        <v>0.16593000000000002</v>
      </c>
      <c r="F90">
        <v>0.22499999999999998</v>
      </c>
      <c r="G90">
        <v>0.26100000000000001</v>
      </c>
      <c r="H90">
        <v>0.28400000000000003</v>
      </c>
      <c r="I90">
        <v>0.315</v>
      </c>
      <c r="J90">
        <v>0.309</v>
      </c>
      <c r="K90">
        <v>0.33400000000000002</v>
      </c>
      <c r="L90">
        <v>0.30099999999999999</v>
      </c>
      <c r="M90">
        <v>0.35599999999999998</v>
      </c>
      <c r="N90">
        <v>0.33100000000000002</v>
      </c>
      <c r="O90">
        <v>0.33500000000000002</v>
      </c>
      <c r="P90">
        <v>0.34166000000000002</v>
      </c>
      <c r="Q90">
        <v>0.34600000000000003</v>
      </c>
      <c r="R90">
        <v>0.32900000000000001</v>
      </c>
      <c r="S90">
        <v>0.36599999999999999</v>
      </c>
      <c r="T90">
        <v>0.34599999999999997</v>
      </c>
      <c r="U90" s="2">
        <f t="shared" si="2"/>
        <v>0.27972578947368421</v>
      </c>
      <c r="V90" s="2">
        <f t="shared" si="3"/>
        <v>0.33856600000000003</v>
      </c>
      <c r="W90" s="4">
        <v>6.3E-2</v>
      </c>
      <c r="X90" s="4">
        <v>9.9000000000000005E-2</v>
      </c>
      <c r="Y90" s="4">
        <v>6.454E-2</v>
      </c>
      <c r="Z90" s="4">
        <v>6.4369999999999997E-2</v>
      </c>
      <c r="AE90" t="s">
        <v>137</v>
      </c>
      <c r="AF90">
        <v>0.87409999999999999</v>
      </c>
    </row>
    <row r="91" spans="1:32" x14ac:dyDescent="0.35">
      <c r="A91" t="s">
        <v>163</v>
      </c>
      <c r="B91">
        <v>0.08</v>
      </c>
      <c r="C91">
        <v>0.09</v>
      </c>
      <c r="D91">
        <v>0.08</v>
      </c>
      <c r="E91">
        <v>8.0680000000000002E-2</v>
      </c>
      <c r="F91">
        <v>0.08</v>
      </c>
      <c r="G91">
        <v>0.09</v>
      </c>
      <c r="H91">
        <v>9.5000000000000001E-2</v>
      </c>
      <c r="I91">
        <v>0.10099999999999999</v>
      </c>
      <c r="J91">
        <v>8.6910000000000015E-2</v>
      </c>
      <c r="K91">
        <v>9.4E-2</v>
      </c>
      <c r="L91">
        <v>0.109</v>
      </c>
      <c r="M91">
        <v>0.11799999999999999</v>
      </c>
      <c r="N91">
        <v>0.115</v>
      </c>
      <c r="O91">
        <v>0.125</v>
      </c>
      <c r="P91">
        <v>0.15709999999999999</v>
      </c>
      <c r="Q91">
        <v>0.29470000000000002</v>
      </c>
      <c r="R91">
        <v>0.26500000000000001</v>
      </c>
      <c r="S91">
        <v>0.19380000000000003</v>
      </c>
      <c r="T91">
        <v>0.23349999999999999</v>
      </c>
      <c r="U91" s="2">
        <f t="shared" si="2"/>
        <v>0.13098368421052631</v>
      </c>
      <c r="V91" s="2">
        <f t="shared" si="3"/>
        <v>0.17050999999999999</v>
      </c>
      <c r="W91" s="4">
        <v>8.1000000000000003E-2</v>
      </c>
      <c r="X91" s="4">
        <v>8.5000000000000006E-2</v>
      </c>
      <c r="Y91" s="4"/>
      <c r="Z91" s="4"/>
      <c r="AE91" t="s">
        <v>72</v>
      </c>
      <c r="AF91">
        <v>0.88870000000000005</v>
      </c>
    </row>
    <row r="92" spans="1:32" x14ac:dyDescent="0.35">
      <c r="A92" t="s">
        <v>61</v>
      </c>
      <c r="B92">
        <v>4.9000000000000002E-2</v>
      </c>
      <c r="C92">
        <v>5.5E-2</v>
      </c>
      <c r="D92">
        <v>8.8999999999999996E-2</v>
      </c>
      <c r="E92">
        <v>0</v>
      </c>
      <c r="F92">
        <v>0.11700000000000001</v>
      </c>
      <c r="G92">
        <v>0.17399999999999999</v>
      </c>
      <c r="H92">
        <v>0.17899999999999999</v>
      </c>
      <c r="I92">
        <v>0.23099999999999998</v>
      </c>
      <c r="J92">
        <v>0.21</v>
      </c>
      <c r="K92">
        <v>0.20599999999999999</v>
      </c>
      <c r="L92">
        <v>0.22100000000000003</v>
      </c>
      <c r="M92">
        <v>0.19700000000000001</v>
      </c>
      <c r="N92">
        <v>0.16699999999999998</v>
      </c>
      <c r="O92">
        <v>0.25134000000000001</v>
      </c>
      <c r="P92">
        <v>0</v>
      </c>
      <c r="Q92">
        <v>0</v>
      </c>
      <c r="R92">
        <v>0.23371000000000003</v>
      </c>
      <c r="S92">
        <v>0.26724000000000003</v>
      </c>
      <c r="T92">
        <v>0.22094999999999998</v>
      </c>
      <c r="U92" s="2">
        <f t="shared" si="2"/>
        <v>0.15096000000000001</v>
      </c>
      <c r="V92" s="2">
        <f t="shared" si="3"/>
        <v>0.17642400000000003</v>
      </c>
      <c r="W92" s="4">
        <v>8.2500000000000004E-2</v>
      </c>
      <c r="X92" s="4">
        <v>7.9699999999999993E-2</v>
      </c>
      <c r="Y92" s="4">
        <v>5.5669999999999997E-2</v>
      </c>
      <c r="Z92" s="4">
        <v>0</v>
      </c>
      <c r="AE92" t="s">
        <v>73</v>
      </c>
      <c r="AF92">
        <v>0.76819999999999999</v>
      </c>
    </row>
    <row r="93" spans="1:32" x14ac:dyDescent="0.35">
      <c r="A93" t="s">
        <v>62</v>
      </c>
      <c r="B93">
        <v>0.24099999999999999</v>
      </c>
      <c r="C93">
        <v>0.24099999999999999</v>
      </c>
      <c r="D93">
        <v>0.22899999999999998</v>
      </c>
      <c r="E93">
        <v>0.2</v>
      </c>
      <c r="F93">
        <v>0.191</v>
      </c>
      <c r="G93">
        <v>0.20200000000000001</v>
      </c>
      <c r="H93">
        <v>0.22900000000000001</v>
      </c>
      <c r="I93">
        <v>0.29599999999999999</v>
      </c>
      <c r="J93">
        <v>0.29499999999999998</v>
      </c>
      <c r="K93">
        <v>0.33800000000000002</v>
      </c>
      <c r="L93">
        <v>0.39400000000000002</v>
      </c>
      <c r="M93">
        <v>0.40199999999999997</v>
      </c>
      <c r="N93">
        <v>0.40699999999999997</v>
      </c>
      <c r="O93">
        <v>0.36599999999999999</v>
      </c>
      <c r="P93">
        <v>0.41200000000000003</v>
      </c>
      <c r="Q93">
        <v>0.40799999999999997</v>
      </c>
      <c r="R93">
        <v>0.4</v>
      </c>
      <c r="S93">
        <v>0.41899999999999998</v>
      </c>
      <c r="T93">
        <v>0.44399999999999995</v>
      </c>
      <c r="U93" s="2">
        <f t="shared" si="2"/>
        <v>0.32178947368421057</v>
      </c>
      <c r="V93" s="2">
        <f t="shared" si="3"/>
        <v>0.39899999999999997</v>
      </c>
      <c r="W93" s="4">
        <v>8.5000000000000006E-2</v>
      </c>
      <c r="X93" s="4">
        <v>9.2999999999999999E-2</v>
      </c>
      <c r="Y93" s="4">
        <v>6.3020000000000007E-2</v>
      </c>
      <c r="Z93" s="4">
        <v>6.2390000000000001E-2</v>
      </c>
      <c r="AE93" t="s">
        <v>74</v>
      </c>
      <c r="AF93">
        <v>0.60899999999999999</v>
      </c>
    </row>
    <row r="94" spans="1:32" x14ac:dyDescent="0.35">
      <c r="A94" t="s">
        <v>63</v>
      </c>
      <c r="B94">
        <v>0.252</v>
      </c>
      <c r="C94">
        <v>0.252</v>
      </c>
      <c r="D94">
        <v>0.22900000000000001</v>
      </c>
      <c r="E94">
        <v>0.20700000000000002</v>
      </c>
      <c r="F94">
        <v>0.19600000000000001</v>
      </c>
      <c r="G94">
        <v>0.20699999999999999</v>
      </c>
      <c r="H94">
        <v>0.22800000000000001</v>
      </c>
      <c r="I94">
        <v>0.29499999999999998</v>
      </c>
      <c r="J94">
        <v>0.29699999999999999</v>
      </c>
      <c r="K94">
        <v>0.33499999999999996</v>
      </c>
      <c r="L94">
        <v>0.39200000000000002</v>
      </c>
      <c r="M94">
        <v>0.39999999999999997</v>
      </c>
      <c r="N94">
        <v>0.40799999999999997</v>
      </c>
      <c r="O94">
        <v>0.37</v>
      </c>
      <c r="P94">
        <v>0.41800000000000004</v>
      </c>
      <c r="Q94">
        <v>0.41099999999999998</v>
      </c>
      <c r="R94">
        <v>0.40200000000000002</v>
      </c>
      <c r="S94">
        <v>0.41699999999999998</v>
      </c>
      <c r="T94">
        <v>0.44199999999999995</v>
      </c>
      <c r="U94" s="2">
        <f t="shared" si="2"/>
        <v>0.32410526315789473</v>
      </c>
      <c r="V94" s="2">
        <f t="shared" si="3"/>
        <v>0.39950000000000002</v>
      </c>
      <c r="W94" s="4">
        <v>8.3640000000000006E-2</v>
      </c>
      <c r="X94" s="4">
        <v>9.2999999999999999E-2</v>
      </c>
      <c r="Y94" s="4">
        <v>6.2579999999999997E-2</v>
      </c>
      <c r="Z94" s="4">
        <v>6.1960000000000001E-2</v>
      </c>
      <c r="AE94" t="s">
        <v>75</v>
      </c>
      <c r="AF94">
        <v>0.59819999999999995</v>
      </c>
    </row>
    <row r="95" spans="1:32" x14ac:dyDescent="0.35">
      <c r="A95" t="s">
        <v>159</v>
      </c>
      <c r="B95">
        <v>0</v>
      </c>
      <c r="C95">
        <v>4.8000000000000001E-2</v>
      </c>
      <c r="D95">
        <v>4.4999999999999998E-2</v>
      </c>
      <c r="E95">
        <v>4.2000000000000003E-2</v>
      </c>
      <c r="F95">
        <v>5.8000000000000003E-2</v>
      </c>
      <c r="G95">
        <v>5.3999999999999999E-2</v>
      </c>
      <c r="H95">
        <v>7.3999999999999996E-2</v>
      </c>
      <c r="I95">
        <v>0.10299999999999999</v>
      </c>
      <c r="J95">
        <v>5.7000000000000002E-2</v>
      </c>
      <c r="K95">
        <v>5.7000000000000002E-2</v>
      </c>
      <c r="L95">
        <v>8.7000000000000008E-2</v>
      </c>
      <c r="M95">
        <v>9.5000000000000001E-2</v>
      </c>
      <c r="N95">
        <v>8.5999999999999993E-2</v>
      </c>
      <c r="O95">
        <v>0.152</v>
      </c>
      <c r="P95">
        <v>0.17899999999999999</v>
      </c>
      <c r="Q95">
        <v>0.23199999999999998</v>
      </c>
      <c r="R95">
        <v>0.24199999999999999</v>
      </c>
      <c r="S95">
        <v>0.29422999999999999</v>
      </c>
      <c r="T95">
        <v>0.28999999999999998</v>
      </c>
      <c r="U95" s="2">
        <f t="shared" si="2"/>
        <v>0.11553842105263158</v>
      </c>
      <c r="V95" s="2">
        <f t="shared" si="3"/>
        <v>0.17142299999999999</v>
      </c>
      <c r="W95" s="4">
        <v>9.5240000000000005E-2</v>
      </c>
      <c r="X95" s="4">
        <v>9.0539999999999995E-2</v>
      </c>
      <c r="Y95" s="4">
        <v>6.2670000000000003E-2</v>
      </c>
      <c r="Z95" s="4">
        <v>6.8739999999999996E-2</v>
      </c>
      <c r="AE95" t="s">
        <v>99</v>
      </c>
      <c r="AF95">
        <v>0.94899999999999995</v>
      </c>
    </row>
    <row r="96" spans="1:32" x14ac:dyDescent="0.35">
      <c r="A96" t="s">
        <v>177</v>
      </c>
      <c r="B96">
        <v>4.9599999999999998E-2</v>
      </c>
      <c r="C96">
        <v>6.1120000000000001E-2</v>
      </c>
      <c r="D96">
        <v>6.0330000000000002E-2</v>
      </c>
      <c r="E96">
        <v>6.386E-2</v>
      </c>
      <c r="F96">
        <v>9.0800000000000006E-2</v>
      </c>
      <c r="G96">
        <v>9.9229999999999985E-2</v>
      </c>
      <c r="H96">
        <v>7.0289999999999991E-2</v>
      </c>
      <c r="I96">
        <v>6.089E-2</v>
      </c>
      <c r="J96">
        <v>8.0020000000000008E-2</v>
      </c>
      <c r="K96">
        <v>0.28976000000000002</v>
      </c>
      <c r="L96">
        <v>0.32496999999999998</v>
      </c>
      <c r="M96">
        <v>0.28899999999999998</v>
      </c>
      <c r="N96">
        <v>0.30891000000000002</v>
      </c>
      <c r="O96">
        <v>0.34534999999999999</v>
      </c>
      <c r="P96">
        <v>0.37833</v>
      </c>
      <c r="Q96">
        <v>0.36746000000000001</v>
      </c>
      <c r="R96">
        <v>0.38754</v>
      </c>
      <c r="S96">
        <v>0.41888000000000003</v>
      </c>
      <c r="T96">
        <v>0.41143000000000002</v>
      </c>
      <c r="U96" s="2">
        <f t="shared" si="2"/>
        <v>0.21883</v>
      </c>
      <c r="V96" s="2">
        <f t="shared" si="3"/>
        <v>0.35216300000000006</v>
      </c>
      <c r="W96" s="4">
        <v>8.4820000000000007E-2</v>
      </c>
      <c r="X96" s="4">
        <v>8.0790000000000001E-2</v>
      </c>
      <c r="Y96" s="4"/>
      <c r="Z96" s="4"/>
      <c r="AE96" t="s">
        <v>97</v>
      </c>
      <c r="AF96">
        <v>0.86399999999999999</v>
      </c>
    </row>
    <row r="97" spans="1:32" x14ac:dyDescent="0.35">
      <c r="A97" t="s">
        <v>66</v>
      </c>
      <c r="B97">
        <v>8.0199999999999994E-2</v>
      </c>
      <c r="C97">
        <v>6.9900000000000004E-2</v>
      </c>
      <c r="D97">
        <v>6.8200000000000011E-2</v>
      </c>
      <c r="E97">
        <v>0.11529999999999999</v>
      </c>
      <c r="F97">
        <v>5.1799999999999999E-2</v>
      </c>
      <c r="G97">
        <v>0.20170000000000002</v>
      </c>
      <c r="H97">
        <v>0.1744</v>
      </c>
      <c r="I97">
        <v>0.1399</v>
      </c>
      <c r="J97">
        <v>0.1575</v>
      </c>
      <c r="K97">
        <v>0.153</v>
      </c>
      <c r="L97">
        <v>0.14599999999999999</v>
      </c>
      <c r="M97">
        <v>0.157</v>
      </c>
      <c r="N97">
        <v>0.14499999999999999</v>
      </c>
      <c r="O97">
        <v>0.126</v>
      </c>
      <c r="P97">
        <v>0</v>
      </c>
      <c r="Q97">
        <v>0</v>
      </c>
      <c r="R97">
        <v>0</v>
      </c>
      <c r="S97">
        <v>0</v>
      </c>
      <c r="T97">
        <v>0</v>
      </c>
      <c r="U97" s="2">
        <f t="shared" si="2"/>
        <v>9.3994736842105284E-2</v>
      </c>
      <c r="V97" s="2">
        <f t="shared" si="3"/>
        <v>7.2700000000000001E-2</v>
      </c>
      <c r="W97" s="4"/>
      <c r="X97" s="4"/>
      <c r="Y97" s="4"/>
      <c r="Z97" s="4"/>
      <c r="AE97" t="s">
        <v>96</v>
      </c>
      <c r="AF97">
        <v>0.629</v>
      </c>
    </row>
    <row r="98" spans="1:32" x14ac:dyDescent="0.35">
      <c r="A98" t="s">
        <v>64</v>
      </c>
      <c r="B98">
        <v>7.7939999999999995E-2</v>
      </c>
      <c r="C98">
        <v>8.3909999999999998E-2</v>
      </c>
      <c r="D98">
        <v>9.0929999999999997E-2</v>
      </c>
      <c r="E98">
        <v>8.4000000000000005E-2</v>
      </c>
      <c r="F98">
        <v>8.6999999999999994E-2</v>
      </c>
      <c r="G98">
        <v>9.9979999999999999E-2</v>
      </c>
      <c r="H98">
        <v>9.7000000000000003E-2</v>
      </c>
      <c r="I98">
        <v>0.13</v>
      </c>
      <c r="J98">
        <v>0.14799999999999999</v>
      </c>
      <c r="K98">
        <v>0.153</v>
      </c>
      <c r="L98">
        <v>0.14599999999999999</v>
      </c>
      <c r="M98">
        <v>0.157</v>
      </c>
      <c r="N98">
        <v>0.14499999999999999</v>
      </c>
      <c r="O98">
        <v>0.126</v>
      </c>
      <c r="P98">
        <v>0.123</v>
      </c>
      <c r="Q98">
        <v>0.128</v>
      </c>
      <c r="R98">
        <v>0.13</v>
      </c>
      <c r="S98">
        <v>0.13800000000000001</v>
      </c>
      <c r="T98">
        <v>0.14499999999999999</v>
      </c>
      <c r="U98" s="2">
        <f t="shared" si="2"/>
        <v>0.1205136842105263</v>
      </c>
      <c r="V98" s="2">
        <f t="shared" si="3"/>
        <v>0.1391</v>
      </c>
      <c r="W98" s="4">
        <v>7.8E-2</v>
      </c>
      <c r="X98" s="4">
        <v>0.109</v>
      </c>
      <c r="Y98" s="4">
        <v>6.3270000000000007E-2</v>
      </c>
      <c r="Z98" s="4">
        <v>6.3780000000000003E-2</v>
      </c>
      <c r="AE98" t="s">
        <v>93</v>
      </c>
      <c r="AF98">
        <v>0.84399999999999997</v>
      </c>
    </row>
    <row r="99" spans="1:32" x14ac:dyDescent="0.35">
      <c r="A99" t="s">
        <v>137</v>
      </c>
      <c r="B99">
        <v>0.13100000000000001</v>
      </c>
      <c r="C99">
        <v>0.13300000000000001</v>
      </c>
      <c r="D99">
        <v>0.13900000000000001</v>
      </c>
      <c r="E99">
        <v>0.127</v>
      </c>
      <c r="F99">
        <v>9.8000000000000004E-2</v>
      </c>
      <c r="G99">
        <v>0.112</v>
      </c>
      <c r="H99">
        <v>0.109</v>
      </c>
      <c r="I99">
        <v>0.14499999999999999</v>
      </c>
      <c r="J99">
        <v>0.14799999999999999</v>
      </c>
      <c r="K99">
        <v>0.153</v>
      </c>
      <c r="L99">
        <v>0.14599999999999999</v>
      </c>
      <c r="M99">
        <v>0.157</v>
      </c>
      <c r="N99">
        <v>0.14499999999999999</v>
      </c>
      <c r="O99">
        <v>0.126</v>
      </c>
      <c r="P99">
        <v>0.123</v>
      </c>
      <c r="Q99">
        <v>0.128</v>
      </c>
      <c r="R99">
        <v>0.13</v>
      </c>
      <c r="S99">
        <v>0.13800000000000001</v>
      </c>
      <c r="T99">
        <v>0.14499999999999999</v>
      </c>
      <c r="U99" s="2">
        <f t="shared" si="2"/>
        <v>0.13331578947368419</v>
      </c>
      <c r="V99" s="2">
        <f t="shared" si="3"/>
        <v>0.1391</v>
      </c>
      <c r="W99" s="4">
        <v>7.8E-2</v>
      </c>
      <c r="X99" s="4">
        <v>0.109</v>
      </c>
      <c r="Y99" s="4">
        <v>6.3270000000000007E-2</v>
      </c>
      <c r="Z99" s="4">
        <v>6.3780000000000003E-2</v>
      </c>
      <c r="AE99" t="s">
        <v>91</v>
      </c>
      <c r="AF99">
        <v>0.74</v>
      </c>
    </row>
    <row r="100" spans="1:32" x14ac:dyDescent="0.35">
      <c r="A100" t="s">
        <v>72</v>
      </c>
      <c r="B100">
        <v>0.13100000000000001</v>
      </c>
      <c r="C100">
        <v>0.13300000000000001</v>
      </c>
      <c r="D100">
        <v>0.13900000000000001</v>
      </c>
      <c r="E100">
        <v>0</v>
      </c>
      <c r="F100">
        <v>9.8000000000000004E-2</v>
      </c>
      <c r="G100">
        <v>0.112</v>
      </c>
      <c r="H100">
        <v>0.109</v>
      </c>
      <c r="I100">
        <v>0.14499999999999999</v>
      </c>
      <c r="J100">
        <v>0.14799999999999999</v>
      </c>
      <c r="K100">
        <v>0.153</v>
      </c>
      <c r="L100">
        <v>0.14599999999999999</v>
      </c>
      <c r="M100">
        <v>0.157</v>
      </c>
      <c r="N100">
        <v>0.14499999999999999</v>
      </c>
      <c r="O100">
        <v>0.126</v>
      </c>
      <c r="P100">
        <v>0.123</v>
      </c>
      <c r="Q100">
        <v>0.128</v>
      </c>
      <c r="R100">
        <v>0.13100000000000001</v>
      </c>
      <c r="S100">
        <v>0.13800000000000001</v>
      </c>
      <c r="T100">
        <v>0.14599999999999999</v>
      </c>
      <c r="U100" s="2">
        <f t="shared" si="2"/>
        <v>0.12673684210526312</v>
      </c>
      <c r="V100" s="2">
        <f t="shared" si="3"/>
        <v>0.13929999999999998</v>
      </c>
      <c r="W100" s="4">
        <v>7.8E-2</v>
      </c>
      <c r="X100" s="4">
        <v>0.109</v>
      </c>
      <c r="Y100" s="4">
        <v>6.3140000000000002E-2</v>
      </c>
      <c r="Z100" s="4">
        <v>6.3659999999999994E-2</v>
      </c>
      <c r="AE100" t="s">
        <v>89</v>
      </c>
      <c r="AF100">
        <v>0.68630000000000002</v>
      </c>
    </row>
    <row r="101" spans="1:32" x14ac:dyDescent="0.35">
      <c r="A101" t="s">
        <v>73</v>
      </c>
      <c r="B101">
        <v>7.6910000000000006E-2</v>
      </c>
      <c r="C101">
        <v>8.1949999999999995E-2</v>
      </c>
      <c r="D101">
        <v>8.7999999999999995E-2</v>
      </c>
      <c r="E101">
        <v>8.0960000000000004E-2</v>
      </c>
      <c r="F101">
        <v>8.5970000000000005E-2</v>
      </c>
      <c r="G101">
        <v>9.7000000000000003E-2</v>
      </c>
      <c r="H101">
        <v>9.4920000000000004E-2</v>
      </c>
      <c r="I101">
        <v>0.126</v>
      </c>
      <c r="J101">
        <v>0.14799999999999999</v>
      </c>
      <c r="K101">
        <v>0.153</v>
      </c>
      <c r="L101">
        <v>0.14599999999999999</v>
      </c>
      <c r="M101">
        <v>0.157</v>
      </c>
      <c r="N101">
        <v>0.14499999999999999</v>
      </c>
      <c r="O101">
        <v>0.126</v>
      </c>
      <c r="P101">
        <v>0.123</v>
      </c>
      <c r="Q101">
        <v>0.128</v>
      </c>
      <c r="R101">
        <v>0.13069</v>
      </c>
      <c r="S101">
        <v>0.13766999999999999</v>
      </c>
      <c r="T101">
        <v>0.14499999999999999</v>
      </c>
      <c r="U101" s="2">
        <f t="shared" si="2"/>
        <v>0.11953</v>
      </c>
      <c r="V101" s="2">
        <f t="shared" si="3"/>
        <v>0.13913599999999998</v>
      </c>
      <c r="W101" s="4">
        <v>7.8E-2</v>
      </c>
      <c r="X101" s="4">
        <v>0.109</v>
      </c>
      <c r="Y101" s="4">
        <v>6.3140000000000002E-2</v>
      </c>
      <c r="Z101" s="4">
        <v>6.3659999999999994E-2</v>
      </c>
      <c r="AE101" t="s">
        <v>192</v>
      </c>
      <c r="AF101">
        <v>0.98699999999999999</v>
      </c>
    </row>
    <row r="102" spans="1:32" x14ac:dyDescent="0.35">
      <c r="A102" t="s">
        <v>74</v>
      </c>
      <c r="B102">
        <v>0</v>
      </c>
      <c r="C102">
        <v>0</v>
      </c>
      <c r="D102">
        <v>1.2E-2</v>
      </c>
      <c r="E102">
        <v>1.9E-2</v>
      </c>
      <c r="F102">
        <v>2.8000000000000001E-2</v>
      </c>
      <c r="G102">
        <v>3.9E-2</v>
      </c>
      <c r="H102">
        <v>0.04</v>
      </c>
      <c r="I102">
        <v>4.7E-2</v>
      </c>
      <c r="J102">
        <v>4.5999999999999999E-2</v>
      </c>
      <c r="K102">
        <v>5.1999999999999998E-2</v>
      </c>
      <c r="L102">
        <v>6.9999999999999993E-2</v>
      </c>
      <c r="M102">
        <v>0.1</v>
      </c>
      <c r="N102">
        <v>0.11700000000000001</v>
      </c>
      <c r="O102">
        <v>0.13</v>
      </c>
      <c r="P102">
        <v>0.13900000000000001</v>
      </c>
      <c r="Q102">
        <v>0.151</v>
      </c>
      <c r="R102">
        <v>0.15</v>
      </c>
      <c r="S102">
        <v>0.15360000000000001</v>
      </c>
      <c r="T102">
        <v>0.1648</v>
      </c>
      <c r="U102" s="2">
        <f t="shared" si="2"/>
        <v>7.6757894736842094E-2</v>
      </c>
      <c r="V102" s="2">
        <f t="shared" si="3"/>
        <v>0.12274000000000003</v>
      </c>
      <c r="W102" s="4">
        <v>7.4700000000000003E-2</v>
      </c>
      <c r="X102" s="4">
        <v>0.1053</v>
      </c>
      <c r="Y102" s="4">
        <v>5.8999999999999997E-2</v>
      </c>
      <c r="Z102" s="4">
        <v>5.951E-2</v>
      </c>
      <c r="AE102" t="s">
        <v>161</v>
      </c>
      <c r="AF102">
        <v>0.95099999999999996</v>
      </c>
    </row>
    <row r="103" spans="1:32" x14ac:dyDescent="0.35">
      <c r="A103" t="s">
        <v>75</v>
      </c>
      <c r="B103">
        <v>2.4899999999999999E-2</v>
      </c>
      <c r="C103">
        <v>3.1399999999999997E-2</v>
      </c>
      <c r="D103">
        <v>0.03</v>
      </c>
      <c r="E103">
        <v>6.8500000000000005E-2</v>
      </c>
      <c r="F103">
        <v>0.13300000000000001</v>
      </c>
      <c r="G103">
        <v>0.24675000000000002</v>
      </c>
      <c r="H103">
        <v>0.23376000000000002</v>
      </c>
      <c r="I103">
        <v>0.22900000000000001</v>
      </c>
      <c r="J103">
        <v>0.221</v>
      </c>
      <c r="K103">
        <v>0.22999999999999998</v>
      </c>
      <c r="L103">
        <v>0.43900000000000006</v>
      </c>
      <c r="M103">
        <v>0.47</v>
      </c>
      <c r="N103">
        <v>0.45999999999999996</v>
      </c>
      <c r="O103">
        <v>0.46130000000000004</v>
      </c>
      <c r="P103">
        <v>0.47239999999999999</v>
      </c>
      <c r="Q103">
        <v>0.45419999999999999</v>
      </c>
      <c r="R103">
        <v>0.43709999999999999</v>
      </c>
      <c r="S103">
        <v>0.43159999999999998</v>
      </c>
      <c r="T103">
        <v>0.43220000000000003</v>
      </c>
      <c r="U103" s="2">
        <f t="shared" si="2"/>
        <v>0.28979526315789472</v>
      </c>
      <c r="V103" s="2">
        <f t="shared" si="3"/>
        <v>0.42877999999999999</v>
      </c>
      <c r="W103" s="4">
        <v>6.4000000000000001E-2</v>
      </c>
      <c r="X103" s="4">
        <v>0.1018</v>
      </c>
      <c r="Y103" s="4">
        <v>6.2899999999999998E-2</v>
      </c>
      <c r="Z103" s="4">
        <v>6.3189999999999996E-2</v>
      </c>
      <c r="AE103" t="s">
        <v>92</v>
      </c>
      <c r="AF103">
        <v>0.90300000000000002</v>
      </c>
    </row>
    <row r="104" spans="1:32" x14ac:dyDescent="0.35">
      <c r="A104" t="s">
        <v>99</v>
      </c>
      <c r="B104">
        <v>3.61E-2</v>
      </c>
      <c r="C104">
        <v>3.9800000000000002E-2</v>
      </c>
      <c r="D104">
        <v>3.9E-2</v>
      </c>
      <c r="E104">
        <v>3.6999999999999998E-2</v>
      </c>
      <c r="F104">
        <v>5.6000000000000001E-2</v>
      </c>
      <c r="G104">
        <v>6.9000000000000006E-2</v>
      </c>
      <c r="H104">
        <v>6.5930000000000002E-2</v>
      </c>
      <c r="I104">
        <v>9.1999999999999998E-2</v>
      </c>
      <c r="J104">
        <v>0.11600000000000001</v>
      </c>
      <c r="K104">
        <v>0.16</v>
      </c>
      <c r="L104">
        <v>0.182</v>
      </c>
      <c r="M104">
        <v>0.23599999999999999</v>
      </c>
      <c r="N104">
        <v>0.253</v>
      </c>
      <c r="O104">
        <v>0.27900000000000003</v>
      </c>
      <c r="P104">
        <v>0.312</v>
      </c>
      <c r="Q104">
        <v>0.27700000000000002</v>
      </c>
      <c r="R104">
        <v>0.309</v>
      </c>
      <c r="S104">
        <v>0.34599999999999997</v>
      </c>
      <c r="T104">
        <v>0.38614000000000004</v>
      </c>
      <c r="U104" s="2">
        <f t="shared" si="2"/>
        <v>0.17320894736842107</v>
      </c>
      <c r="V104" s="2">
        <f t="shared" si="3"/>
        <v>0.27401400000000004</v>
      </c>
      <c r="W104" s="4">
        <v>7.8299999999999995E-2</v>
      </c>
      <c r="X104" s="4">
        <v>0.1085</v>
      </c>
      <c r="Y104" s="4">
        <v>6.8180000000000004E-2</v>
      </c>
      <c r="Z104" s="4">
        <v>6.8339999999999998E-2</v>
      </c>
      <c r="AE104" t="s">
        <v>76</v>
      </c>
      <c r="AF104">
        <v>0.76500000000000001</v>
      </c>
    </row>
    <row r="105" spans="1:32" x14ac:dyDescent="0.35">
      <c r="A105" t="s">
        <v>97</v>
      </c>
      <c r="B105">
        <v>0</v>
      </c>
      <c r="C105">
        <v>5.2999999999999999E-2</v>
      </c>
      <c r="D105">
        <v>5.1999999999999998E-2</v>
      </c>
      <c r="E105">
        <v>7.4999999999999997E-2</v>
      </c>
      <c r="F105">
        <v>8.3000000000000004E-2</v>
      </c>
      <c r="G105">
        <v>0.10300000000000001</v>
      </c>
      <c r="H105">
        <v>0.152</v>
      </c>
      <c r="I105">
        <v>0.23499999999999999</v>
      </c>
      <c r="J105">
        <v>0.20199999999999999</v>
      </c>
      <c r="K105">
        <v>0.20800000000000002</v>
      </c>
      <c r="L105">
        <v>0.26773000000000002</v>
      </c>
      <c r="M105">
        <v>0.30269999999999997</v>
      </c>
      <c r="N105">
        <v>0.3</v>
      </c>
      <c r="O105">
        <v>0.28500000000000003</v>
      </c>
      <c r="P105">
        <v>0.29599999999999999</v>
      </c>
      <c r="Q105">
        <v>0.29969999999999997</v>
      </c>
      <c r="R105">
        <v>0.28799999999999998</v>
      </c>
      <c r="S105">
        <v>0.29969999999999997</v>
      </c>
      <c r="T105">
        <v>0.32300000000000001</v>
      </c>
      <c r="U105" s="2">
        <f t="shared" si="2"/>
        <v>0.20130684210526315</v>
      </c>
      <c r="V105" s="2">
        <f t="shared" si="3"/>
        <v>0.28698299999999999</v>
      </c>
      <c r="W105" s="4">
        <v>6.9000000000000006E-2</v>
      </c>
      <c r="X105" s="4">
        <v>9.9000000000000005E-2</v>
      </c>
      <c r="Y105" s="4">
        <v>0</v>
      </c>
      <c r="Z105" s="4">
        <v>0</v>
      </c>
      <c r="AE105" t="s">
        <v>94</v>
      </c>
      <c r="AF105">
        <v>0.749</v>
      </c>
    </row>
    <row r="106" spans="1:32" x14ac:dyDescent="0.35">
      <c r="A106" t="s">
        <v>96</v>
      </c>
      <c r="B106">
        <v>0</v>
      </c>
      <c r="C106">
        <v>0</v>
      </c>
      <c r="D106">
        <v>0.28699999999999998</v>
      </c>
      <c r="E106">
        <v>0.30999999999999994</v>
      </c>
      <c r="F106">
        <v>0.377</v>
      </c>
      <c r="G106">
        <v>0.36099999999999999</v>
      </c>
      <c r="H106">
        <v>0.35299999999999998</v>
      </c>
      <c r="I106">
        <v>0.34900000000000003</v>
      </c>
      <c r="J106">
        <v>0.35850000000000004</v>
      </c>
      <c r="K106">
        <v>0.29299999999999998</v>
      </c>
      <c r="L106">
        <v>0.308</v>
      </c>
      <c r="M106">
        <v>0.3024</v>
      </c>
      <c r="N106">
        <v>0.374</v>
      </c>
      <c r="O106">
        <v>0.64400000000000002</v>
      </c>
      <c r="P106">
        <v>0.66500000000000004</v>
      </c>
      <c r="Q106">
        <v>0.61599999999999999</v>
      </c>
      <c r="R106">
        <v>0.42499999999999999</v>
      </c>
      <c r="S106">
        <v>0.39300000000000002</v>
      </c>
      <c r="T106">
        <v>0.34087000000000001</v>
      </c>
      <c r="U106" s="2">
        <f t="shared" si="2"/>
        <v>0.35561947368421049</v>
      </c>
      <c r="V106" s="2">
        <f t="shared" si="3"/>
        <v>0.43612700000000004</v>
      </c>
      <c r="W106" s="4">
        <v>0.05</v>
      </c>
      <c r="X106" s="4">
        <v>7.6999999999999999E-2</v>
      </c>
      <c r="Y106" s="4">
        <v>5.9790000000000003E-2</v>
      </c>
      <c r="Z106" s="4">
        <v>5.8900000000000001E-2</v>
      </c>
      <c r="AE106" t="s">
        <v>183</v>
      </c>
      <c r="AF106">
        <v>0.68100000000000005</v>
      </c>
    </row>
    <row r="107" spans="1:32" x14ac:dyDescent="0.35">
      <c r="A107" t="s">
        <v>93</v>
      </c>
      <c r="B107">
        <v>0</v>
      </c>
      <c r="C107">
        <v>5.2999999999999999E-2</v>
      </c>
      <c r="D107">
        <v>5.1999999999999998E-2</v>
      </c>
      <c r="E107">
        <v>7.4999999999999997E-2</v>
      </c>
      <c r="F107">
        <v>8.3000000000000004E-2</v>
      </c>
      <c r="G107">
        <v>0.10300000000000001</v>
      </c>
      <c r="H107">
        <v>0.152</v>
      </c>
      <c r="I107">
        <v>0.23499999999999999</v>
      </c>
      <c r="J107">
        <v>0.20199999999999999</v>
      </c>
      <c r="K107">
        <v>0.20800000000000002</v>
      </c>
      <c r="L107">
        <v>0.26773000000000002</v>
      </c>
      <c r="M107">
        <v>0.30269999999999997</v>
      </c>
      <c r="N107">
        <v>0.3</v>
      </c>
      <c r="O107">
        <v>0.28500000000000003</v>
      </c>
      <c r="P107">
        <v>0.29599999999999999</v>
      </c>
      <c r="Q107">
        <v>0.3</v>
      </c>
      <c r="R107">
        <v>0.28799999999999998</v>
      </c>
      <c r="S107">
        <v>0.29969999999999997</v>
      </c>
      <c r="T107">
        <v>0.32300000000000001</v>
      </c>
      <c r="U107" s="2">
        <f t="shared" si="2"/>
        <v>0.20132263157894736</v>
      </c>
      <c r="V107" s="2">
        <f t="shared" si="3"/>
        <v>0.28701300000000002</v>
      </c>
      <c r="W107" s="4">
        <v>6.9000000000000006E-2</v>
      </c>
      <c r="X107" s="4">
        <v>9.9000000000000005E-2</v>
      </c>
      <c r="Y107" s="4">
        <v>6.1100000000000002E-2</v>
      </c>
      <c r="Z107" s="4">
        <v>6.1559999999999997E-2</v>
      </c>
      <c r="AE107" t="s">
        <v>77</v>
      </c>
      <c r="AF107">
        <v>0.60799999999999998</v>
      </c>
    </row>
    <row r="108" spans="1:32" x14ac:dyDescent="0.35">
      <c r="A108" t="s">
        <v>91</v>
      </c>
      <c r="B108">
        <v>8.2400000000000001E-2</v>
      </c>
      <c r="C108">
        <v>3.8400000000000004E-2</v>
      </c>
      <c r="D108">
        <v>5.8900000000000001E-2</v>
      </c>
      <c r="E108">
        <v>4.5499999999999999E-2</v>
      </c>
      <c r="F108">
        <v>4.9200000000000001E-2</v>
      </c>
      <c r="G108">
        <v>6.4699999999999994E-2</v>
      </c>
      <c r="H108">
        <v>9.64E-2</v>
      </c>
      <c r="I108">
        <v>0.14100000000000001</v>
      </c>
      <c r="J108">
        <v>0.16200000000000001</v>
      </c>
      <c r="K108">
        <v>0.1845</v>
      </c>
      <c r="L108">
        <v>0.18840000000000001</v>
      </c>
      <c r="M108">
        <v>0.21139999999999998</v>
      </c>
      <c r="N108">
        <v>0.2167</v>
      </c>
      <c r="O108">
        <v>0.19159999999999999</v>
      </c>
      <c r="P108">
        <v>0.1953</v>
      </c>
      <c r="Q108">
        <v>0.2039</v>
      </c>
      <c r="R108">
        <v>0.20050000000000001</v>
      </c>
      <c r="S108">
        <v>0.20199999999999999</v>
      </c>
      <c r="T108">
        <v>0.22370000000000001</v>
      </c>
      <c r="U108" s="2">
        <f t="shared" si="2"/>
        <v>0.14507894736842109</v>
      </c>
      <c r="V108" s="2">
        <f t="shared" si="3"/>
        <v>0.20179999999999998</v>
      </c>
      <c r="W108" s="4">
        <v>6.7500000000000004E-2</v>
      </c>
      <c r="X108" s="4">
        <v>9.8599999999999993E-2</v>
      </c>
      <c r="Y108" s="4">
        <v>5.6989999999999999E-2</v>
      </c>
      <c r="Z108" s="4">
        <v>5.6989999999999999E-2</v>
      </c>
      <c r="AE108" t="s">
        <v>78</v>
      </c>
      <c r="AF108">
        <v>0.52205000000000001</v>
      </c>
    </row>
    <row r="109" spans="1:32" x14ac:dyDescent="0.35">
      <c r="A109" t="s">
        <v>89</v>
      </c>
      <c r="B109">
        <v>8.2400000000000001E-2</v>
      </c>
      <c r="C109">
        <v>3.8400000000000004E-2</v>
      </c>
      <c r="D109">
        <v>5.8900000000000001E-2</v>
      </c>
      <c r="E109">
        <v>4.5499999999999999E-2</v>
      </c>
      <c r="F109">
        <v>4.9200000000000001E-2</v>
      </c>
      <c r="G109">
        <v>6.4000000000000001E-2</v>
      </c>
      <c r="H109">
        <v>0.11</v>
      </c>
      <c r="I109">
        <v>0.15000000000000002</v>
      </c>
      <c r="J109">
        <v>0.16999999999999998</v>
      </c>
      <c r="K109">
        <v>0.19</v>
      </c>
      <c r="L109">
        <v>0.19</v>
      </c>
      <c r="M109">
        <v>0.21000000000000002</v>
      </c>
      <c r="N109">
        <v>0.21665999999999999</v>
      </c>
      <c r="O109">
        <v>0.19155</v>
      </c>
      <c r="P109">
        <v>0.19512000000000002</v>
      </c>
      <c r="Q109">
        <v>0.2044</v>
      </c>
      <c r="R109">
        <v>0.2054</v>
      </c>
      <c r="S109">
        <v>0.20600000000000002</v>
      </c>
      <c r="T109">
        <v>0.23049999999999998</v>
      </c>
      <c r="U109" s="2">
        <f t="shared" si="2"/>
        <v>0.14779105263157896</v>
      </c>
      <c r="V109" s="2">
        <f t="shared" si="3"/>
        <v>0.20396299999999998</v>
      </c>
      <c r="W109" s="4">
        <v>6.7640000000000006E-2</v>
      </c>
      <c r="X109" s="4">
        <v>9.8720000000000002E-2</v>
      </c>
      <c r="Y109" s="4">
        <v>5.6980000000000003E-2</v>
      </c>
      <c r="Z109" s="4">
        <v>5.6980000000000003E-2</v>
      </c>
      <c r="AE109" t="s">
        <v>79</v>
      </c>
      <c r="AF109">
        <v>0.67359999999999998</v>
      </c>
    </row>
    <row r="110" spans="1:32" x14ac:dyDescent="0.35">
      <c r="A110" t="s">
        <v>192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2.1999999999999999E-2</v>
      </c>
      <c r="H110">
        <v>5.3000000000000005E-2</v>
      </c>
      <c r="I110">
        <v>8.3000000000000004E-2</v>
      </c>
      <c r="J110">
        <v>0.13500000000000001</v>
      </c>
      <c r="K110">
        <v>0.18100000000000002</v>
      </c>
      <c r="L110">
        <v>0.19600000000000001</v>
      </c>
      <c r="M110">
        <v>0.21199999999999997</v>
      </c>
      <c r="N110">
        <v>0.23099999999999998</v>
      </c>
      <c r="O110">
        <v>0.26800000000000002</v>
      </c>
      <c r="P110">
        <v>0.25</v>
      </c>
      <c r="Q110">
        <v>0.26</v>
      </c>
      <c r="R110">
        <v>0.25900000000000001</v>
      </c>
      <c r="S110">
        <v>0.28899999999999998</v>
      </c>
      <c r="T110">
        <v>0.32700000000000001</v>
      </c>
      <c r="U110" s="2">
        <f t="shared" si="2"/>
        <v>0.14557894736842106</v>
      </c>
      <c r="V110" s="2">
        <f t="shared" si="3"/>
        <v>0.24730000000000002</v>
      </c>
      <c r="W110" s="4">
        <v>7.5200000000000003E-2</v>
      </c>
      <c r="X110" s="4">
        <v>0.10303</v>
      </c>
      <c r="Y110" s="4"/>
      <c r="Z110" s="4"/>
      <c r="AE110" t="s">
        <v>95</v>
      </c>
      <c r="AF110">
        <v>0.40289999999999998</v>
      </c>
    </row>
    <row r="111" spans="1:32" x14ac:dyDescent="0.35">
      <c r="A111" t="s">
        <v>161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0.33710000000000001</v>
      </c>
      <c r="R111">
        <v>0.33910000000000001</v>
      </c>
      <c r="S111">
        <v>0.34100000000000003</v>
      </c>
      <c r="T111">
        <v>0.37363000000000002</v>
      </c>
      <c r="U111" s="2">
        <f t="shared" si="2"/>
        <v>7.3201578947368437E-2</v>
      </c>
      <c r="V111" s="2">
        <f t="shared" si="3"/>
        <v>0.13908300000000001</v>
      </c>
      <c r="W111" s="4">
        <v>6.5229999999999996E-2</v>
      </c>
      <c r="X111" s="4">
        <v>9.7460000000000005E-2</v>
      </c>
      <c r="Y111" s="4"/>
      <c r="Z111" s="4"/>
      <c r="AE111" t="s">
        <v>90</v>
      </c>
      <c r="AF111">
        <v>0.629</v>
      </c>
    </row>
    <row r="112" spans="1:32" x14ac:dyDescent="0.35">
      <c r="A112" t="s">
        <v>92</v>
      </c>
      <c r="B112">
        <v>0</v>
      </c>
      <c r="C112">
        <v>0</v>
      </c>
      <c r="D112">
        <v>0</v>
      </c>
      <c r="E112">
        <v>0</v>
      </c>
      <c r="F112">
        <v>5.0000000000000001E-3</v>
      </c>
      <c r="G112">
        <v>3.1189999999999999E-2</v>
      </c>
      <c r="H112">
        <v>4.3000000000000003E-2</v>
      </c>
      <c r="I112">
        <v>5.1999999999999998E-2</v>
      </c>
      <c r="J112">
        <v>7.2709999999999997E-2</v>
      </c>
      <c r="K112">
        <v>5.2970000000000003E-2</v>
      </c>
      <c r="L112">
        <v>0</v>
      </c>
      <c r="M112">
        <v>0</v>
      </c>
      <c r="N112">
        <v>0</v>
      </c>
      <c r="O112">
        <v>7.961E-2</v>
      </c>
      <c r="P112">
        <v>9.5840000000000009E-2</v>
      </c>
      <c r="Q112">
        <v>0.11535999999999999</v>
      </c>
      <c r="R112">
        <v>0.12740000000000001</v>
      </c>
      <c r="S112">
        <v>0.10300000000000001</v>
      </c>
      <c r="T112">
        <v>0.126</v>
      </c>
      <c r="U112" s="2">
        <f t="shared" si="2"/>
        <v>4.7583157894736848E-2</v>
      </c>
      <c r="V112" s="2">
        <f t="shared" si="3"/>
        <v>7.0017999999999997E-2</v>
      </c>
      <c r="W112" s="4">
        <v>6.3E-2</v>
      </c>
      <c r="X112" s="4">
        <v>9.2999999999999999E-2</v>
      </c>
      <c r="Y112" s="4">
        <v>0</v>
      </c>
      <c r="Z112" s="4"/>
      <c r="AE112" t="s">
        <v>80</v>
      </c>
      <c r="AF112">
        <v>0.69899999999999995</v>
      </c>
    </row>
    <row r="113" spans="1:32" x14ac:dyDescent="0.35">
      <c r="A113" t="s">
        <v>76</v>
      </c>
      <c r="B113">
        <v>0.10929999999999999</v>
      </c>
      <c r="C113">
        <v>9.5699999999999993E-2</v>
      </c>
      <c r="D113">
        <v>8.0500000000000002E-2</v>
      </c>
      <c r="E113">
        <v>8.5900000000000004E-2</v>
      </c>
      <c r="F113">
        <v>9.2100000000000001E-2</v>
      </c>
      <c r="G113">
        <v>9.5200000000000007E-2</v>
      </c>
      <c r="H113">
        <v>9.1600000000000001E-2</v>
      </c>
      <c r="I113">
        <v>9.8000000000000004E-2</v>
      </c>
      <c r="J113">
        <v>7.8E-2</v>
      </c>
      <c r="K113">
        <v>7.2999999999999995E-2</v>
      </c>
      <c r="L113">
        <v>7.8E-2</v>
      </c>
      <c r="M113">
        <v>8.1000000000000003E-2</v>
      </c>
      <c r="N113">
        <v>7.4999999999999997E-2</v>
      </c>
      <c r="O113">
        <v>7.0999999999999994E-2</v>
      </c>
      <c r="P113">
        <v>0.08</v>
      </c>
      <c r="Q113">
        <v>8.6999999999999994E-2</v>
      </c>
      <c r="R113">
        <v>9.0999999999999998E-2</v>
      </c>
      <c r="S113">
        <v>9.1999999999999998E-2</v>
      </c>
      <c r="T113">
        <v>0.1</v>
      </c>
      <c r="U113" s="2">
        <f t="shared" si="2"/>
        <v>8.7068421052631573E-2</v>
      </c>
      <c r="V113" s="2">
        <f t="shared" si="3"/>
        <v>8.2799999999999999E-2</v>
      </c>
      <c r="W113" s="4">
        <v>7.1999999999999995E-2</v>
      </c>
      <c r="X113" s="4">
        <v>9.9000000000000005E-2</v>
      </c>
      <c r="Y113" s="4">
        <v>6.2759999999999996E-2</v>
      </c>
      <c r="Z113" s="4">
        <v>6.3920000000000005E-2</v>
      </c>
      <c r="AE113" t="s">
        <v>81</v>
      </c>
      <c r="AF113">
        <v>0</v>
      </c>
    </row>
    <row r="114" spans="1:32" x14ac:dyDescent="0.35">
      <c r="A114" t="s">
        <v>94</v>
      </c>
      <c r="B114">
        <v>0.10929999999999999</v>
      </c>
      <c r="C114">
        <v>9.5699999999999993E-2</v>
      </c>
      <c r="D114">
        <v>8.0500000000000002E-2</v>
      </c>
      <c r="E114">
        <v>8.5900000000000004E-2</v>
      </c>
      <c r="F114">
        <v>9.2100000000000001E-2</v>
      </c>
      <c r="G114">
        <v>9.5200000000000007E-2</v>
      </c>
      <c r="H114">
        <v>9.1600000000000001E-2</v>
      </c>
      <c r="I114">
        <v>9.8000000000000004E-2</v>
      </c>
      <c r="J114">
        <v>7.8E-2</v>
      </c>
      <c r="K114">
        <v>7.2999999999999995E-2</v>
      </c>
      <c r="L114">
        <v>7.8E-2</v>
      </c>
      <c r="M114">
        <v>8.1000000000000003E-2</v>
      </c>
      <c r="N114">
        <v>7.4999999999999997E-2</v>
      </c>
      <c r="O114">
        <v>7.0999999999999994E-2</v>
      </c>
      <c r="P114">
        <v>0.08</v>
      </c>
      <c r="Q114">
        <v>8.6999999999999994E-2</v>
      </c>
      <c r="R114">
        <v>9.0999999999999998E-2</v>
      </c>
      <c r="S114">
        <v>9.1999999999999998E-2</v>
      </c>
      <c r="T114">
        <v>0.1</v>
      </c>
      <c r="U114" s="2">
        <f t="shared" si="2"/>
        <v>8.7068421052631573E-2</v>
      </c>
      <c r="V114" s="2">
        <f t="shared" si="3"/>
        <v>8.2799999999999999E-2</v>
      </c>
      <c r="W114" s="4">
        <v>7.1999999999999995E-2</v>
      </c>
      <c r="X114" s="4">
        <v>9.9000000000000005E-2</v>
      </c>
      <c r="Y114" s="4">
        <v>6.2759999999999996E-2</v>
      </c>
      <c r="Z114" s="4">
        <v>6.3920000000000005E-2</v>
      </c>
      <c r="AE114" t="s">
        <v>179</v>
      </c>
      <c r="AF114">
        <v>0.59099999999999997</v>
      </c>
    </row>
    <row r="115" spans="1:32" x14ac:dyDescent="0.35">
      <c r="A115" t="s">
        <v>183</v>
      </c>
      <c r="B115">
        <v>0</v>
      </c>
      <c r="C115">
        <v>0</v>
      </c>
      <c r="D115">
        <v>0.24423999999999998</v>
      </c>
      <c r="E115">
        <v>0.29142999999999997</v>
      </c>
      <c r="F115">
        <v>0.24656</v>
      </c>
      <c r="G115">
        <v>0.31041000000000002</v>
      </c>
      <c r="H115">
        <v>0.23424</v>
      </c>
      <c r="I115">
        <v>0.27089000000000002</v>
      </c>
      <c r="J115">
        <v>0.25335999999999997</v>
      </c>
      <c r="K115">
        <v>0.26197999999999999</v>
      </c>
      <c r="L115">
        <v>0.40778999999999999</v>
      </c>
      <c r="M115">
        <v>0.46522999999999998</v>
      </c>
      <c r="N115">
        <v>0.47122000000000003</v>
      </c>
      <c r="O115">
        <v>0</v>
      </c>
      <c r="P115">
        <v>0.57887000000000011</v>
      </c>
      <c r="Q115">
        <v>0.14546000000000001</v>
      </c>
      <c r="R115">
        <v>0.12347999999999999</v>
      </c>
      <c r="S115">
        <v>0.14999000000000001</v>
      </c>
      <c r="T115">
        <v>0.1169</v>
      </c>
      <c r="U115" s="2">
        <f t="shared" si="2"/>
        <v>0.24063421052631578</v>
      </c>
      <c r="V115" s="2">
        <f t="shared" si="3"/>
        <v>0.27209199999999995</v>
      </c>
      <c r="W115" s="4">
        <v>5.0869999999999999E-2</v>
      </c>
      <c r="X115" s="4">
        <v>8.3830000000000002E-2</v>
      </c>
      <c r="Y115" s="4"/>
      <c r="Z115" s="4"/>
      <c r="AE115" t="s">
        <v>82</v>
      </c>
      <c r="AF115">
        <v>0.69299999999999995</v>
      </c>
    </row>
    <row r="116" spans="1:32" x14ac:dyDescent="0.35">
      <c r="A116" t="s">
        <v>77</v>
      </c>
      <c r="B116">
        <v>0.191</v>
      </c>
      <c r="C116">
        <v>0.17599999999999999</v>
      </c>
      <c r="D116">
        <v>0.17599999999999999</v>
      </c>
      <c r="E116">
        <v>0.152</v>
      </c>
      <c r="F116">
        <v>0.156</v>
      </c>
      <c r="G116">
        <v>0.14400000000000002</v>
      </c>
      <c r="H116">
        <v>0.115</v>
      </c>
      <c r="I116">
        <v>0.10099999999999999</v>
      </c>
      <c r="J116">
        <v>8.4999999999999992E-2</v>
      </c>
      <c r="K116">
        <v>6.9999999999999993E-2</v>
      </c>
      <c r="L116">
        <v>7.6999999999999999E-2</v>
      </c>
      <c r="M116">
        <v>0.11499999999999999</v>
      </c>
      <c r="N116">
        <v>0.125</v>
      </c>
      <c r="O116">
        <v>0.155</v>
      </c>
      <c r="P116">
        <v>0.189</v>
      </c>
      <c r="Q116">
        <v>0.24099999999999999</v>
      </c>
      <c r="R116">
        <v>0.251</v>
      </c>
      <c r="S116">
        <v>0.28300000000000003</v>
      </c>
      <c r="T116">
        <v>0.28699999999999998</v>
      </c>
      <c r="U116" s="2">
        <f t="shared" si="2"/>
        <v>0.16257894736842105</v>
      </c>
      <c r="V116" s="2">
        <f t="shared" si="3"/>
        <v>0.17930000000000001</v>
      </c>
      <c r="W116" s="4">
        <v>7.0999999999999994E-2</v>
      </c>
      <c r="X116" s="4">
        <v>9.9000000000000005E-2</v>
      </c>
      <c r="Y116" s="4">
        <v>5.7849999999999999E-2</v>
      </c>
      <c r="Z116" s="4">
        <v>5.833E-2</v>
      </c>
      <c r="AE116" t="s">
        <v>87</v>
      </c>
      <c r="AF116">
        <v>0.996</v>
      </c>
    </row>
    <row r="117" spans="1:32" x14ac:dyDescent="0.35">
      <c r="A117" t="s">
        <v>78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2.4969999999999999E-2</v>
      </c>
      <c r="H117">
        <v>7.4999999999999997E-2</v>
      </c>
      <c r="I117">
        <v>0.13700000000000001</v>
      </c>
      <c r="J117">
        <v>0.12564</v>
      </c>
      <c r="K117">
        <v>0</v>
      </c>
      <c r="L117">
        <v>0.1946</v>
      </c>
      <c r="M117">
        <v>0.25063000000000002</v>
      </c>
      <c r="N117">
        <v>0.27189999999999998</v>
      </c>
      <c r="O117">
        <v>0.28781000000000001</v>
      </c>
      <c r="P117">
        <v>0.30867999999999995</v>
      </c>
      <c r="Q117">
        <v>0.32945000000000002</v>
      </c>
      <c r="R117">
        <v>0.29460000000000003</v>
      </c>
      <c r="S117">
        <v>0.29159999999999997</v>
      </c>
      <c r="T117">
        <v>0.25695999999999997</v>
      </c>
      <c r="U117" s="2">
        <f t="shared" si="2"/>
        <v>0.14993894736842103</v>
      </c>
      <c r="V117" s="2">
        <f t="shared" si="3"/>
        <v>0.24862299999999996</v>
      </c>
      <c r="W117" s="4">
        <v>6.7500000000000004E-2</v>
      </c>
      <c r="X117" s="4">
        <v>9.2200000000000004E-2</v>
      </c>
      <c r="Y117" s="4">
        <v>5.3519999999999998E-2</v>
      </c>
      <c r="Z117" s="4">
        <v>5.3999999999999999E-2</v>
      </c>
      <c r="AE117" t="s">
        <v>83</v>
      </c>
      <c r="AF117">
        <v>0.9</v>
      </c>
    </row>
    <row r="118" spans="1:32" x14ac:dyDescent="0.35">
      <c r="A118" t="s">
        <v>79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7.7000000000000002E-3</v>
      </c>
      <c r="H118">
        <v>5.9499999999999997E-2</v>
      </c>
      <c r="I118">
        <v>0.11310000000000001</v>
      </c>
      <c r="J118">
        <v>0.12564</v>
      </c>
      <c r="K118">
        <v>0</v>
      </c>
      <c r="L118">
        <v>0.1946</v>
      </c>
      <c r="M118">
        <v>0.25063000000000002</v>
      </c>
      <c r="N118">
        <v>0.27189999999999998</v>
      </c>
      <c r="O118">
        <v>0.28781000000000001</v>
      </c>
      <c r="P118">
        <v>0.30867999999999995</v>
      </c>
      <c r="Q118">
        <v>0.32945000000000002</v>
      </c>
      <c r="R118">
        <v>0.29460000000000003</v>
      </c>
      <c r="S118">
        <v>0.29159999999999997</v>
      </c>
      <c r="T118">
        <v>0.25695999999999997</v>
      </c>
      <c r="U118" s="2">
        <f t="shared" si="2"/>
        <v>0.14695631578947366</v>
      </c>
      <c r="V118" s="2">
        <f t="shared" si="3"/>
        <v>0.24862299999999996</v>
      </c>
      <c r="W118" s="4">
        <v>6.7500000000000004E-2</v>
      </c>
      <c r="X118" s="4">
        <v>9.2200000000000004E-2</v>
      </c>
      <c r="Y118" s="4">
        <v>5.3519999999999998E-2</v>
      </c>
      <c r="Z118" s="4">
        <v>5.3999999999999999E-2</v>
      </c>
      <c r="AE118" t="s">
        <v>84</v>
      </c>
      <c r="AF118">
        <v>0.86399999999999999</v>
      </c>
    </row>
    <row r="119" spans="1:32" x14ac:dyDescent="0.35">
      <c r="A119" t="s">
        <v>95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8.0999999999999996E-3</v>
      </c>
      <c r="H119">
        <v>6.4199999999999993E-2</v>
      </c>
      <c r="I119">
        <v>0.12570000000000001</v>
      </c>
      <c r="J119">
        <v>0.12564</v>
      </c>
      <c r="K119">
        <v>0</v>
      </c>
      <c r="L119">
        <v>0.1946</v>
      </c>
      <c r="M119">
        <v>0.25063000000000002</v>
      </c>
      <c r="N119">
        <v>0.27189999999999998</v>
      </c>
      <c r="O119">
        <v>0.28781000000000001</v>
      </c>
      <c r="P119">
        <v>0.30867999999999995</v>
      </c>
      <c r="Q119">
        <v>0.32945000000000002</v>
      </c>
      <c r="R119">
        <v>0.29460000000000003</v>
      </c>
      <c r="S119">
        <v>0.29159999999999997</v>
      </c>
      <c r="T119">
        <v>0.25695999999999997</v>
      </c>
      <c r="U119" s="2">
        <f t="shared" si="2"/>
        <v>0.14788789473684208</v>
      </c>
      <c r="V119" s="2">
        <f t="shared" si="3"/>
        <v>0.24862299999999996</v>
      </c>
      <c r="W119" s="4">
        <v>6.7500000000000004E-2</v>
      </c>
      <c r="X119" s="4">
        <v>9.2200000000000004E-2</v>
      </c>
      <c r="Y119" s="4">
        <v>5.3519999999999998E-2</v>
      </c>
      <c r="Z119" s="4">
        <v>5.3999999999999999E-2</v>
      </c>
      <c r="AE119" t="s">
        <v>85</v>
      </c>
      <c r="AF119">
        <v>0.72199999999999998</v>
      </c>
    </row>
    <row r="120" spans="1:32" x14ac:dyDescent="0.35">
      <c r="A120" t="s">
        <v>90</v>
      </c>
      <c r="B120">
        <v>0</v>
      </c>
      <c r="C120">
        <v>0</v>
      </c>
      <c r="D120">
        <v>0</v>
      </c>
      <c r="E120">
        <v>4.8000000000000001E-2</v>
      </c>
      <c r="F120">
        <v>5.96E-2</v>
      </c>
      <c r="G120">
        <v>5.1999999999999998E-2</v>
      </c>
      <c r="H120">
        <v>0.11799</v>
      </c>
      <c r="I120">
        <v>0.15</v>
      </c>
      <c r="J120">
        <v>0.15842000000000001</v>
      </c>
      <c r="K120">
        <v>0.2</v>
      </c>
      <c r="L120">
        <v>0.23277</v>
      </c>
      <c r="M120">
        <v>0.26200000000000001</v>
      </c>
      <c r="N120">
        <v>0.23575999999999997</v>
      </c>
      <c r="O120">
        <v>0.28100000000000003</v>
      </c>
      <c r="P120">
        <v>0.29900000000000004</v>
      </c>
      <c r="Q120">
        <v>0.32300000000000001</v>
      </c>
      <c r="R120">
        <v>0.34900000000000003</v>
      </c>
      <c r="S120">
        <v>0.379</v>
      </c>
      <c r="T120">
        <v>0.41700000000000004</v>
      </c>
      <c r="U120" s="2">
        <f t="shared" si="2"/>
        <v>0.18760736842105263</v>
      </c>
      <c r="V120" s="2">
        <f t="shared" si="3"/>
        <v>0.29785300000000003</v>
      </c>
      <c r="W120" s="4">
        <v>6.8000000000000005E-2</v>
      </c>
      <c r="X120" s="4">
        <v>9.6000000000000002E-2</v>
      </c>
      <c r="Y120" s="4">
        <v>5.4579999999999997E-2</v>
      </c>
      <c r="Z120" s="4">
        <v>5.5539999999999999E-2</v>
      </c>
      <c r="AE120" t="s">
        <v>86</v>
      </c>
      <c r="AF120">
        <v>0.66</v>
      </c>
    </row>
    <row r="121" spans="1:32" x14ac:dyDescent="0.35">
      <c r="A121" t="s">
        <v>80</v>
      </c>
      <c r="B121">
        <v>0</v>
      </c>
      <c r="C121">
        <v>0</v>
      </c>
      <c r="D121">
        <v>0</v>
      </c>
      <c r="E121">
        <v>0</v>
      </c>
      <c r="F121">
        <v>2.3E-3</v>
      </c>
      <c r="G121">
        <v>1.8E-3</v>
      </c>
      <c r="H121">
        <v>1.9300000000000001E-2</v>
      </c>
      <c r="I121">
        <v>9.2200000000000004E-2</v>
      </c>
      <c r="J121">
        <v>0.14646000000000001</v>
      </c>
      <c r="K121">
        <v>0.1724</v>
      </c>
      <c r="L121">
        <v>0.21095</v>
      </c>
      <c r="M121">
        <v>0.22203999999999999</v>
      </c>
      <c r="N121">
        <v>0.21531</v>
      </c>
      <c r="O121">
        <v>0.19678999999999999</v>
      </c>
      <c r="P121">
        <v>0.17176</v>
      </c>
      <c r="Q121">
        <v>0.17680000000000001</v>
      </c>
      <c r="R121">
        <v>0.26400000000000001</v>
      </c>
      <c r="S121">
        <v>0.31686999999999999</v>
      </c>
      <c r="T121">
        <v>0.36077999999999999</v>
      </c>
      <c r="U121" s="2">
        <f t="shared" si="2"/>
        <v>0.13525052631578949</v>
      </c>
      <c r="V121" s="2">
        <f t="shared" si="3"/>
        <v>0.23077</v>
      </c>
      <c r="W121" s="4">
        <v>5.5829999999999998E-2</v>
      </c>
      <c r="X121" s="4">
        <v>9.1700000000000004E-2</v>
      </c>
      <c r="Y121" s="4">
        <v>5.5890000000000002E-2</v>
      </c>
      <c r="Z121" s="4">
        <v>5.6300000000000003E-2</v>
      </c>
      <c r="AE121" t="s">
        <v>88</v>
      </c>
      <c r="AF121">
        <v>0.95242000000000004</v>
      </c>
    </row>
    <row r="122" spans="1:32" x14ac:dyDescent="0.35">
      <c r="A122" t="s">
        <v>182</v>
      </c>
      <c r="B122">
        <v>0</v>
      </c>
      <c r="C122">
        <v>0</v>
      </c>
      <c r="D122">
        <v>0</v>
      </c>
      <c r="E122">
        <v>0</v>
      </c>
      <c r="F122">
        <v>5.237E-2</v>
      </c>
      <c r="G122">
        <v>8.5550000000000001E-2</v>
      </c>
      <c r="H122">
        <v>0.13031000000000001</v>
      </c>
      <c r="I122">
        <v>8.9189999999999992E-2</v>
      </c>
      <c r="J122">
        <v>6.1219999999999997E-2</v>
      </c>
      <c r="K122">
        <v>8.702E-2</v>
      </c>
      <c r="L122">
        <v>9.5379999999999993E-2</v>
      </c>
      <c r="M122">
        <v>7.2259999999999991E-2</v>
      </c>
      <c r="N122">
        <v>0.11984</v>
      </c>
      <c r="O122">
        <v>0.12243</v>
      </c>
      <c r="P122">
        <v>0.18812999999999999</v>
      </c>
      <c r="Q122">
        <v>0.18</v>
      </c>
      <c r="R122">
        <v>0.154</v>
      </c>
      <c r="S122">
        <v>0.222</v>
      </c>
      <c r="T122">
        <v>0</v>
      </c>
      <c r="U122" s="2">
        <f t="shared" si="2"/>
        <v>8.7352631578947348E-2</v>
      </c>
      <c r="V122" s="2">
        <f t="shared" si="3"/>
        <v>0.12410599999999998</v>
      </c>
      <c r="W122" s="4">
        <v>8.4500000000000006E-2</v>
      </c>
      <c r="X122" s="4"/>
      <c r="Y122" s="4"/>
      <c r="Z122" s="4"/>
      <c r="AE122" t="s">
        <v>98</v>
      </c>
      <c r="AF122">
        <v>0.93549000000000004</v>
      </c>
    </row>
    <row r="123" spans="1:32" x14ac:dyDescent="0.35">
      <c r="A123" t="s">
        <v>81</v>
      </c>
      <c r="B123">
        <v>2E-3</v>
      </c>
      <c r="C123">
        <v>3.0000000000000001E-3</v>
      </c>
      <c r="D123">
        <v>6.0000000000000001E-3</v>
      </c>
      <c r="E123">
        <v>8.0000000000000002E-3</v>
      </c>
      <c r="F123">
        <v>0</v>
      </c>
      <c r="G123">
        <v>1.9E-2</v>
      </c>
      <c r="H123">
        <v>3.6999999999999998E-2</v>
      </c>
      <c r="I123">
        <v>6.4000000000000001E-2</v>
      </c>
      <c r="J123">
        <v>9.4E-2</v>
      </c>
      <c r="K123">
        <v>0.106</v>
      </c>
      <c r="L123">
        <v>0.112</v>
      </c>
      <c r="M123">
        <v>0.14599999999999999</v>
      </c>
      <c r="N123">
        <v>0.158</v>
      </c>
      <c r="O123">
        <v>0.158</v>
      </c>
      <c r="P123">
        <v>0.16200000000000001</v>
      </c>
      <c r="Q123">
        <v>0.18099999999999999</v>
      </c>
      <c r="R123">
        <v>0.152</v>
      </c>
      <c r="S123">
        <v>0.155</v>
      </c>
      <c r="T123">
        <v>0.121</v>
      </c>
      <c r="U123" s="2">
        <f t="shared" si="2"/>
        <v>8.8631578947368422E-2</v>
      </c>
      <c r="V123" s="2">
        <f t="shared" si="3"/>
        <v>0.14510000000000001</v>
      </c>
      <c r="W123" s="4">
        <v>7.0800000000000002E-2</v>
      </c>
      <c r="X123" s="4">
        <v>0.1003</v>
      </c>
      <c r="Y123" s="4">
        <v>5.6399999999999999E-2</v>
      </c>
      <c r="Z123" s="4">
        <v>5.7180000000000002E-2</v>
      </c>
      <c r="AE123" t="s">
        <v>100</v>
      </c>
      <c r="AF123">
        <v>0.79525000000000001</v>
      </c>
    </row>
    <row r="124" spans="1:32" x14ac:dyDescent="0.35">
      <c r="A124" t="s">
        <v>179</v>
      </c>
      <c r="B124">
        <v>0</v>
      </c>
      <c r="C124">
        <v>0</v>
      </c>
      <c r="D124">
        <v>0</v>
      </c>
      <c r="E124">
        <v>4.9199999999999994E-2</v>
      </c>
      <c r="F124">
        <v>6.6599999999999993E-2</v>
      </c>
      <c r="G124">
        <v>6.6000000000000003E-2</v>
      </c>
      <c r="H124">
        <v>6.8999999999999992E-2</v>
      </c>
      <c r="I124">
        <v>0</v>
      </c>
      <c r="J124">
        <v>8.9950000000000002E-2</v>
      </c>
      <c r="K124">
        <v>0.1104</v>
      </c>
      <c r="L124">
        <v>0.126</v>
      </c>
      <c r="M124">
        <v>0.1676</v>
      </c>
      <c r="N124">
        <v>0.1696</v>
      </c>
      <c r="O124">
        <v>0.1719</v>
      </c>
      <c r="P124">
        <v>0.17630000000000001</v>
      </c>
      <c r="Q124">
        <v>0.19120000000000001</v>
      </c>
      <c r="R124">
        <v>0.18730000000000002</v>
      </c>
      <c r="S124">
        <v>0.1777</v>
      </c>
      <c r="T124">
        <v>0.18645999999999999</v>
      </c>
      <c r="U124" s="2">
        <f t="shared" si="2"/>
        <v>0.10553736842105263</v>
      </c>
      <c r="V124" s="2">
        <f t="shared" si="3"/>
        <v>0.16644600000000001</v>
      </c>
      <c r="W124" s="4">
        <v>7.1099999999999997E-2</v>
      </c>
      <c r="X124" s="4">
        <v>0.1014</v>
      </c>
      <c r="Y124" s="4"/>
      <c r="Z124" s="4"/>
      <c r="AE124" t="s">
        <v>101</v>
      </c>
      <c r="AF124">
        <v>0.69679000000000002</v>
      </c>
    </row>
    <row r="125" spans="1:32" x14ac:dyDescent="0.35">
      <c r="A125" t="s">
        <v>178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0.1593</v>
      </c>
      <c r="R125">
        <v>0.1668</v>
      </c>
      <c r="S125">
        <v>0</v>
      </c>
      <c r="T125">
        <v>0</v>
      </c>
      <c r="U125" s="2">
        <f t="shared" si="2"/>
        <v>1.7163157894736842E-2</v>
      </c>
      <c r="V125" s="2">
        <f t="shared" si="3"/>
        <v>3.261E-2</v>
      </c>
      <c r="W125" s="4"/>
      <c r="X125" s="4"/>
      <c r="Y125" s="4"/>
      <c r="Z125" s="4"/>
      <c r="AE125" t="s">
        <v>117</v>
      </c>
      <c r="AF125">
        <v>0.71</v>
      </c>
    </row>
    <row r="126" spans="1:32" x14ac:dyDescent="0.35">
      <c r="A126" t="s">
        <v>82</v>
      </c>
      <c r="B126">
        <v>0.1469</v>
      </c>
      <c r="C126">
        <v>0.15540000000000001</v>
      </c>
      <c r="D126">
        <v>0.1193</v>
      </c>
      <c r="E126">
        <v>0.1401</v>
      </c>
      <c r="F126">
        <v>0.16750000000000001</v>
      </c>
      <c r="G126">
        <v>0.17399999999999999</v>
      </c>
      <c r="H126">
        <v>0.188</v>
      </c>
      <c r="I126">
        <v>0.20200000000000001</v>
      </c>
      <c r="J126">
        <v>0.23130000000000001</v>
      </c>
      <c r="K126">
        <v>9.8199999999999996E-2</v>
      </c>
      <c r="L126">
        <v>9.9000000000000005E-2</v>
      </c>
      <c r="M126">
        <v>7.3499999999999996E-2</v>
      </c>
      <c r="N126">
        <v>7.8700000000000006E-2</v>
      </c>
      <c r="O126">
        <v>7.4590000000000004E-2</v>
      </c>
      <c r="P126">
        <v>8.2000000000000003E-2</v>
      </c>
      <c r="Q126">
        <v>9.5000000000000001E-2</v>
      </c>
      <c r="R126">
        <v>9.2600000000000002E-2</v>
      </c>
      <c r="S126">
        <v>0.1011</v>
      </c>
      <c r="T126">
        <v>0.10780000000000001</v>
      </c>
      <c r="U126" s="2">
        <f t="shared" si="2"/>
        <v>0.1277363157894737</v>
      </c>
      <c r="V126" s="2">
        <f t="shared" si="3"/>
        <v>9.0248999999999996E-2</v>
      </c>
      <c r="W126" s="4">
        <v>7.1099999999999997E-2</v>
      </c>
      <c r="X126" s="4">
        <v>0.1009</v>
      </c>
      <c r="Y126" s="4">
        <v>5.6840000000000002E-2</v>
      </c>
      <c r="Z126" s="4">
        <v>5.7919999999999999E-2</v>
      </c>
      <c r="AE126" t="s">
        <v>102</v>
      </c>
      <c r="AF126">
        <v>0.76100000000000001</v>
      </c>
    </row>
    <row r="127" spans="1:32" x14ac:dyDescent="0.35">
      <c r="A127" t="s">
        <v>87</v>
      </c>
      <c r="B127">
        <v>6.7000000000000004E-2</v>
      </c>
      <c r="C127">
        <v>7.8E-2</v>
      </c>
      <c r="D127">
        <v>8.4000000000000005E-2</v>
      </c>
      <c r="E127">
        <v>8.7000000000000008E-2</v>
      </c>
      <c r="F127">
        <v>0.10299999999999999</v>
      </c>
      <c r="G127">
        <v>0.11600000000000001</v>
      </c>
      <c r="H127">
        <v>0.13200000000000001</v>
      </c>
      <c r="I127">
        <v>0.16499999999999998</v>
      </c>
      <c r="J127">
        <v>0.16200000000000001</v>
      </c>
      <c r="K127">
        <v>0.17399999999999999</v>
      </c>
      <c r="L127">
        <v>0.18</v>
      </c>
      <c r="M127">
        <v>0.19600000000000001</v>
      </c>
      <c r="N127">
        <v>0.19400000000000001</v>
      </c>
      <c r="O127">
        <v>0.185</v>
      </c>
      <c r="P127">
        <v>0.183</v>
      </c>
      <c r="Q127">
        <v>0.187</v>
      </c>
      <c r="R127">
        <v>0.17499999999999999</v>
      </c>
      <c r="S127">
        <v>0.17499999999999999</v>
      </c>
      <c r="T127">
        <v>0.19</v>
      </c>
      <c r="U127" s="2">
        <f t="shared" si="2"/>
        <v>0.14910526315789471</v>
      </c>
      <c r="V127" s="2">
        <f t="shared" si="3"/>
        <v>0.18390000000000001</v>
      </c>
      <c r="W127" s="4">
        <v>7.1999999999999995E-2</v>
      </c>
      <c r="X127" s="4">
        <v>0.104</v>
      </c>
      <c r="Y127" s="4">
        <v>6.1609999999999998E-2</v>
      </c>
      <c r="Z127" s="4">
        <v>6.2100000000000002E-2</v>
      </c>
      <c r="AE127" t="s">
        <v>189</v>
      </c>
      <c r="AF127">
        <v>0.996</v>
      </c>
    </row>
    <row r="128" spans="1:32" x14ac:dyDescent="0.35">
      <c r="A128" t="s">
        <v>83</v>
      </c>
      <c r="B128">
        <v>0</v>
      </c>
      <c r="C128">
        <v>3.1489999999999997E-2</v>
      </c>
      <c r="D128">
        <v>3.7999999999999999E-2</v>
      </c>
      <c r="E128">
        <v>4.2499999999999996E-2</v>
      </c>
      <c r="F128">
        <v>4.2599999999999999E-2</v>
      </c>
      <c r="G128">
        <v>5.7999999999999996E-2</v>
      </c>
      <c r="H128">
        <v>7.3999999999999996E-2</v>
      </c>
      <c r="I128">
        <v>0.10589999999999999</v>
      </c>
      <c r="J128">
        <v>0.1089</v>
      </c>
      <c r="K128">
        <v>0.12089</v>
      </c>
      <c r="L128">
        <v>0.16899999999999998</v>
      </c>
      <c r="M128">
        <v>0.20050000000000001</v>
      </c>
      <c r="N128">
        <v>0.19700000000000001</v>
      </c>
      <c r="O128">
        <v>0.21820000000000001</v>
      </c>
      <c r="P128">
        <v>0.26019999999999999</v>
      </c>
      <c r="Q128">
        <v>0.28300000000000003</v>
      </c>
      <c r="R128">
        <v>0.28499999999999998</v>
      </c>
      <c r="S128">
        <v>0.22302</v>
      </c>
      <c r="T128">
        <v>0.22308</v>
      </c>
      <c r="U128" s="2">
        <f t="shared" si="2"/>
        <v>0.14112</v>
      </c>
      <c r="V128" s="2">
        <f t="shared" si="3"/>
        <v>0.21798899999999999</v>
      </c>
      <c r="W128" s="4">
        <v>6.1420000000000002E-2</v>
      </c>
      <c r="X128" s="4">
        <v>8.4680000000000005E-2</v>
      </c>
      <c r="Y128" s="4"/>
      <c r="Z128" s="4"/>
      <c r="AE128" t="s">
        <v>103</v>
      </c>
      <c r="AF128">
        <v>0.98599999999999999</v>
      </c>
    </row>
    <row r="129" spans="1:32" x14ac:dyDescent="0.35">
      <c r="A129" t="s">
        <v>84</v>
      </c>
      <c r="B129">
        <v>0</v>
      </c>
      <c r="C129">
        <v>3.1489999999999997E-2</v>
      </c>
      <c r="D129">
        <v>3.7999999999999999E-2</v>
      </c>
      <c r="E129">
        <v>4.2499999999999996E-2</v>
      </c>
      <c r="F129">
        <v>4.2599999999999999E-2</v>
      </c>
      <c r="G129">
        <v>5.7999999999999996E-2</v>
      </c>
      <c r="H129">
        <v>7.3999999999999996E-2</v>
      </c>
      <c r="I129">
        <v>0.10589999999999999</v>
      </c>
      <c r="J129">
        <v>0.1089</v>
      </c>
      <c r="K129">
        <v>0.12089</v>
      </c>
      <c r="L129">
        <v>0.16899999999999998</v>
      </c>
      <c r="M129">
        <v>0.20050000000000001</v>
      </c>
      <c r="N129">
        <v>0.19700000000000001</v>
      </c>
      <c r="O129">
        <v>0.21820000000000001</v>
      </c>
      <c r="P129">
        <v>0.26019999999999999</v>
      </c>
      <c r="Q129">
        <v>0.28300000000000003</v>
      </c>
      <c r="R129">
        <v>0.28499999999999998</v>
      </c>
      <c r="S129">
        <v>0.22302</v>
      </c>
      <c r="T129">
        <v>0.22308</v>
      </c>
      <c r="U129" s="2">
        <f t="shared" si="2"/>
        <v>0.14112</v>
      </c>
      <c r="V129" s="2">
        <f t="shared" si="3"/>
        <v>0.21798899999999999</v>
      </c>
      <c r="W129" s="4">
        <v>6.1170000000000002E-2</v>
      </c>
      <c r="X129" s="4">
        <v>8.4349999999999994E-2</v>
      </c>
      <c r="Y129" s="4"/>
      <c r="Z129" s="4"/>
      <c r="AE129" t="s">
        <v>155</v>
      </c>
      <c r="AF129">
        <v>1.0249999999999999</v>
      </c>
    </row>
    <row r="130" spans="1:32" x14ac:dyDescent="0.35">
      <c r="A130" t="s">
        <v>85</v>
      </c>
      <c r="B130">
        <v>9.2999999999999999E-2</v>
      </c>
      <c r="C130">
        <v>8.1000000000000003E-2</v>
      </c>
      <c r="D130">
        <v>9.6000000000000002E-2</v>
      </c>
      <c r="E130">
        <v>9.1999999999999998E-2</v>
      </c>
      <c r="F130">
        <v>9.1999999999999998E-2</v>
      </c>
      <c r="G130">
        <v>0.10100000000000001</v>
      </c>
      <c r="H130">
        <v>0.10299999999999999</v>
      </c>
      <c r="I130">
        <v>0.122</v>
      </c>
      <c r="J130">
        <v>0.109</v>
      </c>
      <c r="K130">
        <v>9.0999999999999998E-2</v>
      </c>
      <c r="L130">
        <v>9.1999999999999998E-2</v>
      </c>
      <c r="M130">
        <v>0.253</v>
      </c>
      <c r="N130">
        <v>0.24</v>
      </c>
      <c r="O130">
        <v>0.22</v>
      </c>
      <c r="P130">
        <v>0.215</v>
      </c>
      <c r="Q130">
        <v>0.221</v>
      </c>
      <c r="R130">
        <v>0.21200000000000002</v>
      </c>
      <c r="S130">
        <v>0.20600000000000002</v>
      </c>
      <c r="T130">
        <v>0.22200000000000003</v>
      </c>
      <c r="U130" s="2">
        <f t="shared" si="2"/>
        <v>0.15057894736842103</v>
      </c>
      <c r="V130" s="2">
        <f t="shared" si="3"/>
        <v>0.19719999999999999</v>
      </c>
      <c r="W130" s="4">
        <v>5.858E-2</v>
      </c>
      <c r="X130" s="4">
        <v>9.4589999999999994E-2</v>
      </c>
      <c r="Y130" s="4">
        <v>5.858E-2</v>
      </c>
      <c r="Z130" s="4">
        <v>5.8439999999999999E-2</v>
      </c>
      <c r="AE130" t="s">
        <v>118</v>
      </c>
      <c r="AF130">
        <v>0.72399999999999998</v>
      </c>
    </row>
    <row r="131" spans="1:32" x14ac:dyDescent="0.35">
      <c r="A131" t="s">
        <v>86</v>
      </c>
      <c r="B131">
        <v>0.15</v>
      </c>
      <c r="C131">
        <v>0.12</v>
      </c>
      <c r="D131">
        <v>0.13</v>
      </c>
      <c r="E131">
        <v>0.12</v>
      </c>
      <c r="F131">
        <v>0.13</v>
      </c>
      <c r="G131">
        <v>0.15</v>
      </c>
      <c r="H131">
        <v>0.15</v>
      </c>
      <c r="I131">
        <v>0.17821999999999999</v>
      </c>
      <c r="J131">
        <v>0.16999999999999998</v>
      </c>
      <c r="K131">
        <v>0.15000000000000002</v>
      </c>
      <c r="L131">
        <v>0.14000000000000001</v>
      </c>
      <c r="M131">
        <v>0.26</v>
      </c>
      <c r="N131">
        <v>0.24000000000000002</v>
      </c>
      <c r="O131">
        <v>0.23</v>
      </c>
      <c r="P131">
        <v>0.23</v>
      </c>
      <c r="Q131">
        <v>0.22</v>
      </c>
      <c r="R131">
        <v>0.21000000000000002</v>
      </c>
      <c r="S131">
        <v>0.20791999999999999</v>
      </c>
      <c r="T131">
        <v>0.21899999999999997</v>
      </c>
      <c r="U131" s="2">
        <f t="shared" si="2"/>
        <v>0.17921789473684213</v>
      </c>
      <c r="V131" s="2">
        <f t="shared" si="3"/>
        <v>0.21069199999999996</v>
      </c>
      <c r="W131" s="4">
        <v>5.5399999999999998E-2</v>
      </c>
      <c r="X131" s="4">
        <v>9.5699999999999993E-2</v>
      </c>
      <c r="Y131" s="4">
        <v>5.3769999999999998E-2</v>
      </c>
      <c r="Z131" s="4">
        <v>5.3850000000000002E-2</v>
      </c>
      <c r="AE131" t="s">
        <v>203</v>
      </c>
      <c r="AF131">
        <v>0.52400000000000002</v>
      </c>
    </row>
    <row r="132" spans="1:32" x14ac:dyDescent="0.35">
      <c r="A132" t="s">
        <v>88</v>
      </c>
      <c r="B132">
        <v>0.13395000000000001</v>
      </c>
      <c r="C132">
        <v>0.10276</v>
      </c>
      <c r="D132">
        <v>0.11656</v>
      </c>
      <c r="E132">
        <v>0.1036</v>
      </c>
      <c r="F132">
        <v>0.10999</v>
      </c>
      <c r="G132">
        <v>0.11924</v>
      </c>
      <c r="H132">
        <v>0.15265000000000001</v>
      </c>
      <c r="I132">
        <v>0</v>
      </c>
      <c r="J132">
        <v>0.18920999999999999</v>
      </c>
      <c r="K132">
        <v>0</v>
      </c>
      <c r="L132">
        <v>0.18892999999999999</v>
      </c>
      <c r="M132">
        <v>0.20463999999999999</v>
      </c>
      <c r="N132">
        <v>0.20366999999999999</v>
      </c>
      <c r="O132">
        <v>0.19753999999999999</v>
      </c>
      <c r="P132">
        <v>0.19988</v>
      </c>
      <c r="Q132">
        <v>0.21055000000000001</v>
      </c>
      <c r="R132">
        <v>0.20301000000000002</v>
      </c>
      <c r="S132">
        <v>0.20798</v>
      </c>
      <c r="T132">
        <v>0.23268999999999995</v>
      </c>
      <c r="U132" s="2">
        <f t="shared" si="2"/>
        <v>0.15141315789473686</v>
      </c>
      <c r="V132" s="2">
        <f t="shared" si="3"/>
        <v>0.184889</v>
      </c>
      <c r="W132" s="4">
        <v>6.4600000000000005E-2</v>
      </c>
      <c r="X132" s="4">
        <v>0.10340000000000001</v>
      </c>
      <c r="Y132" s="4">
        <v>6.1260000000000002E-2</v>
      </c>
      <c r="Z132" s="4"/>
      <c r="AE132" t="s">
        <v>164</v>
      </c>
      <c r="AF132">
        <v>0.52400000000000002</v>
      </c>
    </row>
    <row r="133" spans="1:32" x14ac:dyDescent="0.35">
      <c r="A133" t="s">
        <v>98</v>
      </c>
      <c r="B133">
        <v>0.13395000000000001</v>
      </c>
      <c r="C133">
        <v>0.10276</v>
      </c>
      <c r="D133">
        <v>0.11656</v>
      </c>
      <c r="E133">
        <v>0.1036</v>
      </c>
      <c r="F133">
        <v>0.10999</v>
      </c>
      <c r="G133">
        <v>0.11924</v>
      </c>
      <c r="H133">
        <v>0.15265000000000001</v>
      </c>
      <c r="I133">
        <v>0</v>
      </c>
      <c r="J133">
        <v>0.18920999999999999</v>
      </c>
      <c r="K133">
        <v>0</v>
      </c>
      <c r="L133">
        <v>0.18892999999999999</v>
      </c>
      <c r="M133">
        <v>0.20463999999999999</v>
      </c>
      <c r="N133">
        <v>0.20366999999999999</v>
      </c>
      <c r="O133">
        <v>0.19753999999999999</v>
      </c>
      <c r="P133">
        <v>0.19988</v>
      </c>
      <c r="Q133">
        <v>0.21055000000000001</v>
      </c>
      <c r="R133">
        <v>0.20301000000000002</v>
      </c>
      <c r="S133">
        <v>0.20798</v>
      </c>
      <c r="T133">
        <v>0.23268999999999995</v>
      </c>
      <c r="U133" s="2">
        <f t="shared" ref="U133:U190" si="4">AVERAGE(B133:T133)</f>
        <v>0.15141315789473686</v>
      </c>
      <c r="V133" s="2">
        <f t="shared" ref="V133:V190" si="5">AVERAGE(K133:T133)</f>
        <v>0.184889</v>
      </c>
      <c r="W133" s="4">
        <v>6.4600000000000005E-2</v>
      </c>
      <c r="X133" s="4">
        <v>0.10340000000000001</v>
      </c>
      <c r="Y133" s="4">
        <v>0</v>
      </c>
      <c r="Z133" s="4">
        <v>0</v>
      </c>
      <c r="AE133" t="s">
        <v>162</v>
      </c>
      <c r="AF133">
        <v>0.62880000000000003</v>
      </c>
    </row>
    <row r="134" spans="1:32" x14ac:dyDescent="0.35">
      <c r="A134" t="s">
        <v>100</v>
      </c>
      <c r="B134">
        <v>0.1018</v>
      </c>
      <c r="C134">
        <v>0.10309</v>
      </c>
      <c r="D134">
        <v>6.5000000000000002E-2</v>
      </c>
      <c r="E134">
        <v>6.0159999999999998E-2</v>
      </c>
      <c r="F134">
        <v>8.5300000000000001E-2</v>
      </c>
      <c r="G134">
        <v>7.7199999999999991E-2</v>
      </c>
      <c r="H134">
        <v>0.10120000000000001</v>
      </c>
      <c r="I134">
        <v>0.1343</v>
      </c>
      <c r="J134">
        <v>0.10729999999999999</v>
      </c>
      <c r="K134">
        <v>0.13419</v>
      </c>
      <c r="L134">
        <v>0.19480999999999998</v>
      </c>
      <c r="M134">
        <v>0.25622</v>
      </c>
      <c r="N134">
        <v>0.30574999999999997</v>
      </c>
      <c r="O134">
        <v>0.37141999999999997</v>
      </c>
      <c r="P134">
        <v>0.38136999999999999</v>
      </c>
      <c r="Q134">
        <v>0.36668999999999996</v>
      </c>
      <c r="R134">
        <v>0.35064000000000001</v>
      </c>
      <c r="S134">
        <v>0.33129999999999998</v>
      </c>
      <c r="T134">
        <v>0.28510000000000002</v>
      </c>
      <c r="U134" s="2">
        <f t="shared" si="4"/>
        <v>0.2006757894736842</v>
      </c>
      <c r="V134" s="2">
        <f t="shared" si="5"/>
        <v>0.29774899999999993</v>
      </c>
      <c r="W134" s="4">
        <v>8.9200000000000002E-2</v>
      </c>
      <c r="X134" s="4">
        <v>8.5800000000000001E-2</v>
      </c>
      <c r="Y134" s="4">
        <v>5.9220000000000002E-2</v>
      </c>
      <c r="Z134" s="4">
        <v>6.5060000000000007E-2</v>
      </c>
      <c r="AE134" t="s">
        <v>141</v>
      </c>
      <c r="AF134">
        <v>0.73170000000000002</v>
      </c>
    </row>
    <row r="135" spans="1:32" x14ac:dyDescent="0.35">
      <c r="A135" t="s">
        <v>101</v>
      </c>
      <c r="B135">
        <v>9.3299999999999994E-2</v>
      </c>
      <c r="C135">
        <v>9.3299999999999994E-2</v>
      </c>
      <c r="D135">
        <v>8.2099999999999992E-2</v>
      </c>
      <c r="E135">
        <v>8.539999999999999E-2</v>
      </c>
      <c r="F135">
        <v>8.6390000000000008E-2</v>
      </c>
      <c r="G135">
        <v>8.6550000000000002E-2</v>
      </c>
      <c r="H135">
        <v>0.1106</v>
      </c>
      <c r="I135">
        <v>0.13816000000000001</v>
      </c>
      <c r="J135">
        <v>9.8420000000000007E-2</v>
      </c>
      <c r="K135">
        <v>9.8299999999999998E-2</v>
      </c>
      <c r="L135">
        <v>0.12486</v>
      </c>
      <c r="M135">
        <v>0.15239</v>
      </c>
      <c r="N135">
        <v>0.19746000000000002</v>
      </c>
      <c r="O135">
        <v>0.22222</v>
      </c>
      <c r="P135">
        <v>0.23791000000000001</v>
      </c>
      <c r="Q135">
        <v>0.25638</v>
      </c>
      <c r="R135">
        <v>0.26647999999999999</v>
      </c>
      <c r="S135">
        <v>0.28700000000000003</v>
      </c>
      <c r="T135">
        <v>0.25424999999999998</v>
      </c>
      <c r="U135" s="2">
        <f t="shared" si="4"/>
        <v>0.15639315789473685</v>
      </c>
      <c r="V135" s="2">
        <f t="shared" si="5"/>
        <v>0.20972499999999999</v>
      </c>
      <c r="W135" s="4">
        <v>9.9959999999999993E-2</v>
      </c>
      <c r="X135" s="4">
        <v>9.7339999999999996E-2</v>
      </c>
      <c r="Y135" s="4">
        <v>6.6619999999999999E-2</v>
      </c>
      <c r="Z135" s="4">
        <v>7.2260000000000005E-2</v>
      </c>
      <c r="AE135" t="s">
        <v>104</v>
      </c>
      <c r="AF135">
        <v>0.749</v>
      </c>
    </row>
    <row r="136" spans="1:32" x14ac:dyDescent="0.35">
      <c r="A136" t="s">
        <v>117</v>
      </c>
      <c r="B136">
        <v>0.125</v>
      </c>
      <c r="C136">
        <v>0.11599999999999999</v>
      </c>
      <c r="D136">
        <v>0.109</v>
      </c>
      <c r="E136">
        <v>0.10299999999999999</v>
      </c>
      <c r="F136">
        <v>0.121</v>
      </c>
      <c r="G136">
        <v>0.13800000000000001</v>
      </c>
      <c r="H136">
        <v>0.13400000000000001</v>
      </c>
      <c r="I136">
        <v>0.17699999999999999</v>
      </c>
      <c r="J136">
        <v>0.183</v>
      </c>
      <c r="K136">
        <v>0.184</v>
      </c>
      <c r="L136">
        <v>0.30100000000000005</v>
      </c>
      <c r="M136">
        <v>0.33799000000000001</v>
      </c>
      <c r="N136">
        <v>0.33500000000000002</v>
      </c>
      <c r="O136">
        <v>0.32900000000000001</v>
      </c>
      <c r="P136">
        <v>0.35099999999999998</v>
      </c>
      <c r="Q136">
        <v>0.38800000000000001</v>
      </c>
      <c r="R136">
        <v>0.36199999999999999</v>
      </c>
      <c r="S136">
        <v>0.35199999999999998</v>
      </c>
      <c r="T136">
        <v>0.35699999999999998</v>
      </c>
      <c r="U136" s="2">
        <f t="shared" si="4"/>
        <v>0.23699947368421057</v>
      </c>
      <c r="V136" s="2">
        <f t="shared" si="5"/>
        <v>0.32969900000000002</v>
      </c>
      <c r="W136" s="4">
        <v>0.06</v>
      </c>
      <c r="X136" s="4">
        <v>9.4E-2</v>
      </c>
      <c r="Y136" s="4">
        <v>5.6640000000000003E-2</v>
      </c>
      <c r="Z136" s="4">
        <v>5.713E-2</v>
      </c>
      <c r="AE136" t="s">
        <v>105</v>
      </c>
      <c r="AF136">
        <v>0.57999999999999996</v>
      </c>
    </row>
    <row r="137" spans="1:32" x14ac:dyDescent="0.35">
      <c r="A137" t="s">
        <v>102</v>
      </c>
      <c r="B137">
        <v>0.13700000000000001</v>
      </c>
      <c r="C137">
        <v>0.14099999999999999</v>
      </c>
      <c r="D137">
        <v>0.13</v>
      </c>
      <c r="E137">
        <v>0.11399999999999999</v>
      </c>
      <c r="F137">
        <v>0.111</v>
      </c>
      <c r="G137">
        <v>0.1338</v>
      </c>
      <c r="H137">
        <v>0.14094000000000001</v>
      </c>
      <c r="I137">
        <v>0.17560000000000001</v>
      </c>
      <c r="J137">
        <v>0.21479999999999999</v>
      </c>
      <c r="K137">
        <v>0.1832</v>
      </c>
      <c r="L137">
        <v>0.19190000000000002</v>
      </c>
      <c r="M137">
        <v>0.22899999999999998</v>
      </c>
      <c r="N137">
        <v>0.22849999999999998</v>
      </c>
      <c r="O137">
        <v>0.2306</v>
      </c>
      <c r="P137">
        <v>0.24869999999999998</v>
      </c>
      <c r="Q137">
        <v>0.28300000000000003</v>
      </c>
      <c r="R137">
        <v>0.26200000000000001</v>
      </c>
      <c r="S137">
        <v>0.27800000000000002</v>
      </c>
      <c r="T137">
        <v>0.28200000000000003</v>
      </c>
      <c r="U137" s="2">
        <f t="shared" si="4"/>
        <v>0.19552842105263157</v>
      </c>
      <c r="V137" s="2">
        <f t="shared" si="5"/>
        <v>0.24169000000000002</v>
      </c>
      <c r="W137" s="4">
        <v>7.041E-2</v>
      </c>
      <c r="X137" s="4">
        <v>0.10445</v>
      </c>
      <c r="Y137" s="4">
        <v>6.5009999999999998E-2</v>
      </c>
      <c r="Z137" s="4">
        <v>0</v>
      </c>
      <c r="AE137" t="s">
        <v>106</v>
      </c>
      <c r="AF137">
        <v>0.56499999999999995</v>
      </c>
    </row>
    <row r="138" spans="1:32" x14ac:dyDescent="0.35">
      <c r="A138" t="s">
        <v>189</v>
      </c>
      <c r="B138">
        <v>0</v>
      </c>
      <c r="C138">
        <v>1.14E-2</v>
      </c>
      <c r="D138">
        <v>8.0000000000000002E-3</v>
      </c>
      <c r="E138">
        <v>0</v>
      </c>
      <c r="F138">
        <v>9.2200000000000004E-2</v>
      </c>
      <c r="G138">
        <v>9.5000000000000001E-2</v>
      </c>
      <c r="H138">
        <v>0.14500000000000002</v>
      </c>
      <c r="I138">
        <v>0.2059</v>
      </c>
      <c r="J138">
        <v>0.2301</v>
      </c>
      <c r="K138">
        <v>0.22167999999999999</v>
      </c>
      <c r="L138">
        <v>0.21889000000000003</v>
      </c>
      <c r="M138">
        <v>0</v>
      </c>
      <c r="N138">
        <v>0.24218000000000001</v>
      </c>
      <c r="O138">
        <v>0.24695</v>
      </c>
      <c r="P138">
        <v>0.31540000000000001</v>
      </c>
      <c r="Q138">
        <v>0.31429999999999997</v>
      </c>
      <c r="R138">
        <v>0.32069999999999999</v>
      </c>
      <c r="S138">
        <v>0.31509999999999999</v>
      </c>
      <c r="T138">
        <v>0.32740000000000002</v>
      </c>
      <c r="U138" s="2">
        <f t="shared" si="4"/>
        <v>0.17422105263157894</v>
      </c>
      <c r="V138" s="2">
        <f t="shared" si="5"/>
        <v>0.25225999999999998</v>
      </c>
      <c r="W138" s="4">
        <v>6.4019999999999994E-2</v>
      </c>
      <c r="X138" s="4">
        <v>8.8410000000000002E-2</v>
      </c>
      <c r="Y138" s="4"/>
      <c r="Z138" s="4"/>
      <c r="AE138" t="s">
        <v>160</v>
      </c>
      <c r="AF138">
        <v>0.497</v>
      </c>
    </row>
    <row r="139" spans="1:32" x14ac:dyDescent="0.35">
      <c r="A139" t="s">
        <v>103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2E-3</v>
      </c>
      <c r="R139">
        <v>1E-3</v>
      </c>
      <c r="S139">
        <v>1E-3</v>
      </c>
      <c r="T139">
        <v>0</v>
      </c>
      <c r="U139" s="2">
        <f t="shared" si="4"/>
        <v>2.105263157894737E-4</v>
      </c>
      <c r="V139" s="2">
        <f t="shared" si="5"/>
        <v>4.0000000000000002E-4</v>
      </c>
      <c r="W139" s="4">
        <v>7.177E-2</v>
      </c>
      <c r="X139" s="4">
        <v>9.6320000000000003E-2</v>
      </c>
      <c r="Y139" s="4">
        <v>6.0199999999999997E-2</v>
      </c>
      <c r="Z139" s="4">
        <v>6.0240000000000002E-2</v>
      </c>
      <c r="AE139" t="s">
        <v>122</v>
      </c>
      <c r="AF139">
        <v>0.60799999999999998</v>
      </c>
    </row>
    <row r="140" spans="1:32" x14ac:dyDescent="0.35">
      <c r="A140" t="s">
        <v>155</v>
      </c>
      <c r="B140">
        <v>4.4999999999999998E-2</v>
      </c>
      <c r="C140">
        <v>9.5899999999999999E-2</v>
      </c>
      <c r="D140">
        <v>0.158</v>
      </c>
      <c r="E140">
        <v>0.16999999999999998</v>
      </c>
      <c r="F140">
        <v>1.6E-2</v>
      </c>
      <c r="G140">
        <v>1.6E-2</v>
      </c>
      <c r="H140">
        <v>1.4999999999999999E-2</v>
      </c>
      <c r="I140">
        <v>4.9000000000000002E-2</v>
      </c>
      <c r="J140">
        <v>0.05</v>
      </c>
      <c r="K140">
        <v>4.3999999999999997E-2</v>
      </c>
      <c r="L140">
        <v>3.9E-2</v>
      </c>
      <c r="M140">
        <v>4.2999999999999997E-2</v>
      </c>
      <c r="N140">
        <v>4.7E-2</v>
      </c>
      <c r="O140">
        <v>6.2990000000000004E-2</v>
      </c>
      <c r="P140">
        <v>0.1148</v>
      </c>
      <c r="Q140">
        <v>0.12619</v>
      </c>
      <c r="R140">
        <v>0.1221</v>
      </c>
      <c r="S140">
        <v>0.1206</v>
      </c>
      <c r="T140">
        <v>0.11688999999999999</v>
      </c>
      <c r="U140" s="2">
        <f t="shared" si="4"/>
        <v>7.6393157894736857E-2</v>
      </c>
      <c r="V140" s="2">
        <f t="shared" si="5"/>
        <v>8.3657000000000009E-2</v>
      </c>
      <c r="W140" s="4">
        <v>5.876E-2</v>
      </c>
      <c r="X140" s="4">
        <v>8.2540000000000002E-2</v>
      </c>
      <c r="Y140" s="4">
        <v>5.457E-2</v>
      </c>
      <c r="Z140" s="4">
        <v>5.3920000000000003E-2</v>
      </c>
      <c r="AE140" t="s">
        <v>171</v>
      </c>
      <c r="AF140">
        <v>0.23874000000000001</v>
      </c>
    </row>
    <row r="141" spans="1:32" x14ac:dyDescent="0.35">
      <c r="A141" t="s">
        <v>118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5.8999999999999997E-2</v>
      </c>
      <c r="M141">
        <v>0.129</v>
      </c>
      <c r="N141">
        <v>0.128</v>
      </c>
      <c r="O141">
        <v>0.16999999999999998</v>
      </c>
      <c r="P141">
        <v>0.17646999999999999</v>
      </c>
      <c r="Q141">
        <v>0.21300000000000002</v>
      </c>
      <c r="R141">
        <v>0.185</v>
      </c>
      <c r="S141">
        <v>0.18962000000000001</v>
      </c>
      <c r="T141">
        <v>0.186</v>
      </c>
      <c r="U141" s="2">
        <f t="shared" si="4"/>
        <v>7.5583684210526317E-2</v>
      </c>
      <c r="V141" s="2">
        <f t="shared" si="5"/>
        <v>0.14360900000000001</v>
      </c>
      <c r="W141" s="4">
        <v>8.6749999999999994E-2</v>
      </c>
      <c r="X141" s="4">
        <v>0.11088000000000001</v>
      </c>
      <c r="Y141" s="4">
        <v>7.3620000000000005E-2</v>
      </c>
      <c r="Z141" s="4">
        <v>7.2470000000000007E-2</v>
      </c>
      <c r="AE141" t="s">
        <v>142</v>
      </c>
      <c r="AF141">
        <v>0.81599999999999995</v>
      </c>
    </row>
    <row r="142" spans="1:32" x14ac:dyDescent="0.35">
      <c r="A142" t="s">
        <v>203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0.253</v>
      </c>
      <c r="L142">
        <v>0.30070000000000002</v>
      </c>
      <c r="M142">
        <v>0.31900000000000001</v>
      </c>
      <c r="N142">
        <v>0.35299999999999998</v>
      </c>
      <c r="O142">
        <v>0.4</v>
      </c>
      <c r="P142">
        <v>0.42599999999999999</v>
      </c>
      <c r="Q142">
        <v>0.46</v>
      </c>
      <c r="R142">
        <v>0.43500000000000005</v>
      </c>
      <c r="S142">
        <v>0.46499999999999997</v>
      </c>
      <c r="T142">
        <v>0.47099999999999997</v>
      </c>
      <c r="U142" s="2">
        <f t="shared" si="4"/>
        <v>0.20435263157894737</v>
      </c>
      <c r="V142" s="2">
        <f t="shared" si="5"/>
        <v>0.38827</v>
      </c>
      <c r="W142" s="4">
        <v>8.5220000000000004E-2</v>
      </c>
      <c r="X142" s="4">
        <v>8.7599999999999997E-2</v>
      </c>
      <c r="Y142" s="4"/>
      <c r="Z142" s="4"/>
      <c r="AE142" t="s">
        <v>143</v>
      </c>
      <c r="AF142">
        <v>0.71636999999999995</v>
      </c>
    </row>
    <row r="143" spans="1:32" x14ac:dyDescent="0.35">
      <c r="A143" t="s">
        <v>164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0.19650000000000001</v>
      </c>
      <c r="L143">
        <v>0.2281</v>
      </c>
      <c r="M143">
        <v>0.22359999999999999</v>
      </c>
      <c r="N143">
        <v>0.22520000000000001</v>
      </c>
      <c r="O143">
        <v>0.24869999999999998</v>
      </c>
      <c r="P143">
        <v>0.34808</v>
      </c>
      <c r="Q143">
        <v>0.37487000000000004</v>
      </c>
      <c r="R143">
        <v>0.38429999999999997</v>
      </c>
      <c r="S143">
        <v>0.4627</v>
      </c>
      <c r="T143">
        <v>0.40486999999999995</v>
      </c>
      <c r="U143" s="2">
        <f t="shared" si="4"/>
        <v>0.16299578947368418</v>
      </c>
      <c r="V143" s="2">
        <f t="shared" si="5"/>
        <v>0.30969199999999997</v>
      </c>
      <c r="W143" s="4">
        <v>9.0240000000000001E-2</v>
      </c>
      <c r="X143" s="4">
        <v>9.1980000000000006E-2</v>
      </c>
      <c r="Y143" s="4">
        <v>0</v>
      </c>
      <c r="Z143" s="4">
        <v>0</v>
      </c>
      <c r="AE143" t="s">
        <v>108</v>
      </c>
      <c r="AF143">
        <v>0.76270000000000004</v>
      </c>
    </row>
    <row r="144" spans="1:32" x14ac:dyDescent="0.35">
      <c r="A144" t="s">
        <v>162</v>
      </c>
      <c r="B144">
        <v>0.12414</v>
      </c>
      <c r="C144">
        <v>0.14337</v>
      </c>
      <c r="D144">
        <v>0.10334</v>
      </c>
      <c r="E144">
        <v>0.27210000000000001</v>
      </c>
      <c r="F144">
        <v>0</v>
      </c>
      <c r="G144">
        <v>0</v>
      </c>
      <c r="H144">
        <v>0.2681</v>
      </c>
      <c r="I144">
        <v>0.29249999999999998</v>
      </c>
      <c r="J144">
        <v>0.2233</v>
      </c>
      <c r="K144">
        <v>0.26619999999999999</v>
      </c>
      <c r="L144">
        <v>0.30018999999999996</v>
      </c>
      <c r="M144">
        <v>0.33421000000000001</v>
      </c>
      <c r="N144">
        <v>0.3755</v>
      </c>
      <c r="O144">
        <v>0.47220000000000001</v>
      </c>
      <c r="P144">
        <v>0.49551000000000001</v>
      </c>
      <c r="Q144">
        <v>0.53699999999999992</v>
      </c>
      <c r="R144">
        <v>0.33600000000000002</v>
      </c>
      <c r="S144">
        <v>0.30969999999999998</v>
      </c>
      <c r="T144">
        <v>0.27900000000000003</v>
      </c>
      <c r="U144" s="2">
        <f t="shared" si="4"/>
        <v>0.2701242105263158</v>
      </c>
      <c r="V144" s="2">
        <f t="shared" si="5"/>
        <v>0.37055099999999996</v>
      </c>
      <c r="W144" s="4">
        <v>6.2E-2</v>
      </c>
      <c r="X144" s="4">
        <v>6.6000000000000003E-2</v>
      </c>
      <c r="Y144" s="4">
        <v>5.1889999999999999E-2</v>
      </c>
      <c r="Z144" s="4">
        <v>5.0999999999999997E-2</v>
      </c>
      <c r="AE144" t="s">
        <v>109</v>
      </c>
      <c r="AF144">
        <v>0.88</v>
      </c>
    </row>
    <row r="145" spans="1:32" x14ac:dyDescent="0.35">
      <c r="A145" t="s">
        <v>141</v>
      </c>
      <c r="B145">
        <v>0.1103</v>
      </c>
      <c r="C145">
        <v>0.12239999999999999</v>
      </c>
      <c r="D145">
        <v>8.0880000000000007E-2</v>
      </c>
      <c r="E145">
        <v>8.72E-2</v>
      </c>
      <c r="F145">
        <v>0.1449</v>
      </c>
      <c r="G145">
        <v>0.1376</v>
      </c>
      <c r="H145">
        <v>0.13600000000000001</v>
      </c>
      <c r="I145">
        <v>0.32469999999999999</v>
      </c>
      <c r="J145">
        <v>0.26790000000000003</v>
      </c>
      <c r="K145">
        <v>0.2974</v>
      </c>
      <c r="L145">
        <v>0.36</v>
      </c>
      <c r="M145">
        <v>0.32999999999999996</v>
      </c>
      <c r="N145">
        <v>0.41000000000000003</v>
      </c>
      <c r="O145">
        <v>0.43000000000000005</v>
      </c>
      <c r="P145">
        <v>0.44999999999999996</v>
      </c>
      <c r="Q145">
        <v>0.44</v>
      </c>
      <c r="R145">
        <v>0.44000000000000006</v>
      </c>
      <c r="S145">
        <v>0.44</v>
      </c>
      <c r="T145">
        <v>0.43000000000000005</v>
      </c>
      <c r="U145" s="2">
        <f t="shared" si="4"/>
        <v>0.28627789473684218</v>
      </c>
      <c r="V145" s="2">
        <f t="shared" si="5"/>
        <v>0.40273999999999999</v>
      </c>
      <c r="W145" s="4">
        <v>7.8820000000000001E-2</v>
      </c>
      <c r="X145" s="4">
        <v>7.5020000000000003E-2</v>
      </c>
      <c r="Y145" s="4">
        <v>5.951E-2</v>
      </c>
      <c r="Z145" s="4">
        <v>6.3799999999999996E-2</v>
      </c>
      <c r="AE145" t="s">
        <v>174</v>
      </c>
      <c r="AF145">
        <v>0.68899999999999995</v>
      </c>
    </row>
    <row r="146" spans="1:32" x14ac:dyDescent="0.35">
      <c r="A146" t="s">
        <v>104</v>
      </c>
      <c r="B146">
        <v>0.16200000000000001</v>
      </c>
      <c r="C146">
        <v>0.14500000000000002</v>
      </c>
      <c r="D146">
        <v>0.14899999999999999</v>
      </c>
      <c r="E146">
        <v>0.13</v>
      </c>
      <c r="F146">
        <v>0.13800000000000001</v>
      </c>
      <c r="G146">
        <v>0.154</v>
      </c>
      <c r="H146">
        <v>0.17799999999999999</v>
      </c>
      <c r="I146">
        <v>0.25700000000000001</v>
      </c>
      <c r="J146">
        <v>0.30509999999999998</v>
      </c>
      <c r="K146">
        <v>0.33710000000000001</v>
      </c>
      <c r="L146">
        <v>0.35105999999999998</v>
      </c>
      <c r="M146">
        <v>0.3891</v>
      </c>
      <c r="N146">
        <v>0.37530000000000002</v>
      </c>
      <c r="O146">
        <v>0.35489999999999999</v>
      </c>
      <c r="P146">
        <v>0.35489999999999999</v>
      </c>
      <c r="Q146">
        <v>0.39079999999999998</v>
      </c>
      <c r="R146">
        <v>0.39490000000000003</v>
      </c>
      <c r="S146">
        <v>0.41449999999999998</v>
      </c>
      <c r="T146">
        <v>0.43495999999999996</v>
      </c>
      <c r="U146" s="2">
        <f t="shared" si="4"/>
        <v>0.28503263157894737</v>
      </c>
      <c r="V146" s="2">
        <f t="shared" si="5"/>
        <v>0.37975199999999998</v>
      </c>
      <c r="W146" s="4">
        <v>6.7330000000000001E-2</v>
      </c>
      <c r="X146" s="4">
        <v>0.10154000000000001</v>
      </c>
      <c r="Y146" s="4">
        <v>6.2309999999999997E-2</v>
      </c>
      <c r="Z146" s="4">
        <v>6.2460000000000002E-2</v>
      </c>
      <c r="AE146" t="s">
        <v>205</v>
      </c>
      <c r="AF146">
        <v>0.99</v>
      </c>
    </row>
    <row r="147" spans="1:32" x14ac:dyDescent="0.35">
      <c r="A147" t="s">
        <v>152</v>
      </c>
      <c r="B147">
        <v>0</v>
      </c>
      <c r="C147">
        <v>0.11700000000000001</v>
      </c>
      <c r="D147">
        <v>0.10100000000000001</v>
      </c>
      <c r="E147">
        <v>9.4E-2</v>
      </c>
      <c r="F147">
        <v>6.5000000000000002E-2</v>
      </c>
      <c r="G147">
        <v>6.6930000000000003E-2</v>
      </c>
      <c r="H147">
        <v>9.4E-2</v>
      </c>
      <c r="I147">
        <v>0.14899999999999999</v>
      </c>
      <c r="J147">
        <v>0.112</v>
      </c>
      <c r="K147">
        <v>0.12723999999999999</v>
      </c>
      <c r="L147">
        <v>0.156</v>
      </c>
      <c r="M147">
        <v>0.14899999999999999</v>
      </c>
      <c r="N147">
        <v>0.15284</v>
      </c>
      <c r="O147">
        <v>0.161</v>
      </c>
      <c r="P147">
        <v>0.18</v>
      </c>
      <c r="Q147">
        <v>0.19700000000000001</v>
      </c>
      <c r="R147">
        <v>0.17599999999999999</v>
      </c>
      <c r="S147">
        <v>0.20699999999999999</v>
      </c>
      <c r="T147">
        <v>0</v>
      </c>
      <c r="U147" s="2">
        <f t="shared" si="4"/>
        <v>0.1213163157894737</v>
      </c>
      <c r="V147" s="2">
        <f t="shared" si="5"/>
        <v>0.15060800000000002</v>
      </c>
      <c r="W147" s="4">
        <v>8.8999999999999996E-2</v>
      </c>
      <c r="X147" s="4"/>
      <c r="Y147" s="4">
        <v>5.9970000000000002E-2</v>
      </c>
      <c r="Z147" s="4"/>
      <c r="AE147" t="s">
        <v>123</v>
      </c>
      <c r="AF147">
        <v>0.627</v>
      </c>
    </row>
    <row r="148" spans="1:32" x14ac:dyDescent="0.35">
      <c r="A148" t="s">
        <v>105</v>
      </c>
      <c r="B148">
        <v>7.8E-2</v>
      </c>
      <c r="C148">
        <v>0.11899999999999999</v>
      </c>
      <c r="D148">
        <v>0.14400000000000002</v>
      </c>
      <c r="E148">
        <v>0.16300000000000001</v>
      </c>
      <c r="F148">
        <v>0.16500000000000001</v>
      </c>
      <c r="G148">
        <v>0.15936</v>
      </c>
      <c r="H148">
        <v>0.192</v>
      </c>
      <c r="I148">
        <v>0.27600000000000002</v>
      </c>
      <c r="J148">
        <v>0.39</v>
      </c>
      <c r="K148">
        <v>0.44399999999999995</v>
      </c>
      <c r="L148">
        <v>0.46399999999999997</v>
      </c>
      <c r="M148">
        <v>0.53800000000000003</v>
      </c>
      <c r="N148">
        <v>0.56899999999999995</v>
      </c>
      <c r="O148">
        <v>0.56799999999999995</v>
      </c>
      <c r="P148">
        <v>0.52899999999999991</v>
      </c>
      <c r="Q148">
        <v>0.53039999999999998</v>
      </c>
      <c r="R148">
        <v>0.51490000000000002</v>
      </c>
      <c r="S148">
        <v>0.50559999999999994</v>
      </c>
      <c r="T148">
        <v>0.51154999999999995</v>
      </c>
      <c r="U148" s="2">
        <f t="shared" si="4"/>
        <v>0.36109526315789475</v>
      </c>
      <c r="V148" s="2">
        <f t="shared" si="5"/>
        <v>0.51744499999999993</v>
      </c>
      <c r="W148" s="4">
        <v>5.0299999999999997E-2</v>
      </c>
      <c r="X148" s="4">
        <v>9.0200000000000002E-2</v>
      </c>
      <c r="Y148" s="4">
        <v>5.7680000000000002E-2</v>
      </c>
      <c r="Z148" s="4">
        <v>5.815E-2</v>
      </c>
      <c r="AE148" t="s">
        <v>110</v>
      </c>
      <c r="AF148">
        <v>0.54400000000000004</v>
      </c>
    </row>
    <row r="149" spans="1:32" x14ac:dyDescent="0.35">
      <c r="A149" t="s">
        <v>106</v>
      </c>
      <c r="B149">
        <v>0.26300000000000001</v>
      </c>
      <c r="C149">
        <v>0.24851000000000001</v>
      </c>
      <c r="D149">
        <v>0.21878000000000003</v>
      </c>
      <c r="E149">
        <v>0.19162000000000001</v>
      </c>
      <c r="F149">
        <v>0.19600000000000001</v>
      </c>
      <c r="G149">
        <v>0.21100000000000002</v>
      </c>
      <c r="H149">
        <v>0.33599999999999997</v>
      </c>
      <c r="I149">
        <v>0.42699999999999999</v>
      </c>
      <c r="J149">
        <v>0.55099999999999993</v>
      </c>
      <c r="K149">
        <v>0.503</v>
      </c>
      <c r="L149">
        <v>0.45500000000000002</v>
      </c>
      <c r="M149">
        <v>0.48599999999999999</v>
      </c>
      <c r="N149">
        <v>0.44855</v>
      </c>
      <c r="O149">
        <v>0.41600000000000004</v>
      </c>
      <c r="P149">
        <v>0.38200000000000001</v>
      </c>
      <c r="Q149">
        <v>0.32299999999999995</v>
      </c>
      <c r="R149">
        <v>0.29300000000000004</v>
      </c>
      <c r="S149">
        <v>0.308</v>
      </c>
      <c r="T149">
        <v>0.26</v>
      </c>
      <c r="U149" s="2">
        <f t="shared" si="4"/>
        <v>0.34302421052631582</v>
      </c>
      <c r="V149" s="2">
        <f t="shared" si="5"/>
        <v>0.38745499999999999</v>
      </c>
      <c r="W149" s="4">
        <v>7.0999999999999994E-2</v>
      </c>
      <c r="X149" s="4">
        <v>8.1000000000000003E-2</v>
      </c>
      <c r="Y149" s="4">
        <v>5.4649999999999997E-2</v>
      </c>
      <c r="Z149" s="4">
        <v>6.1280000000000001E-2</v>
      </c>
      <c r="AE149" t="s">
        <v>111</v>
      </c>
      <c r="AF149">
        <v>1.0009999999999999</v>
      </c>
    </row>
    <row r="150" spans="1:32" x14ac:dyDescent="0.35">
      <c r="A150" t="s">
        <v>160</v>
      </c>
      <c r="B150">
        <v>0.14949999999999999</v>
      </c>
      <c r="C150">
        <v>0.13257000000000002</v>
      </c>
      <c r="D150">
        <v>0.14219999999999999</v>
      </c>
      <c r="E150">
        <v>0.17150000000000001</v>
      </c>
      <c r="F150">
        <v>0.17607</v>
      </c>
      <c r="G150">
        <v>0.26</v>
      </c>
      <c r="H150">
        <v>0.2392</v>
      </c>
      <c r="I150">
        <v>0.26650000000000001</v>
      </c>
      <c r="J150">
        <v>0.26038</v>
      </c>
      <c r="K150">
        <v>0</v>
      </c>
      <c r="L150">
        <v>0.28780000000000006</v>
      </c>
      <c r="M150">
        <v>0.34089999999999993</v>
      </c>
      <c r="N150">
        <v>0.2555</v>
      </c>
      <c r="O150">
        <v>0.29730000000000001</v>
      </c>
      <c r="P150">
        <v>0.26650000000000001</v>
      </c>
      <c r="Q150">
        <v>0.24030000000000001</v>
      </c>
      <c r="R150">
        <v>0.2</v>
      </c>
      <c r="S150">
        <v>0.24199999999999999</v>
      </c>
      <c r="T150">
        <v>0.26300000000000001</v>
      </c>
      <c r="U150" s="2">
        <f t="shared" si="4"/>
        <v>0.22059052631578949</v>
      </c>
      <c r="V150" s="2">
        <f t="shared" si="5"/>
        <v>0.23932999999999999</v>
      </c>
      <c r="W150" s="4">
        <v>5.3289999999999997E-2</v>
      </c>
      <c r="X150" s="4">
        <v>8.3710000000000007E-2</v>
      </c>
      <c r="Y150" s="4">
        <v>5.0189999999999999E-2</v>
      </c>
      <c r="Z150" s="4">
        <v>5.0950000000000002E-2</v>
      </c>
      <c r="AE150" t="s">
        <v>206</v>
      </c>
      <c r="AF150">
        <v>0.81799999999999995</v>
      </c>
    </row>
    <row r="151" spans="1:32" x14ac:dyDescent="0.35">
      <c r="A151" t="s">
        <v>122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0.32140000000000002</v>
      </c>
      <c r="Q151">
        <v>0.34899999999999998</v>
      </c>
      <c r="R151">
        <v>0.35000000000000003</v>
      </c>
      <c r="S151">
        <v>0.2271</v>
      </c>
      <c r="T151">
        <v>0.29700000000000004</v>
      </c>
      <c r="U151" s="2">
        <f t="shared" si="4"/>
        <v>8.1289473684210536E-2</v>
      </c>
      <c r="V151" s="2">
        <f t="shared" si="5"/>
        <v>0.15445000000000003</v>
      </c>
      <c r="W151" s="4">
        <v>5.4280000000000002E-2</v>
      </c>
      <c r="X151" s="4">
        <v>8.5110000000000005E-2</v>
      </c>
      <c r="Y151" s="4">
        <v>5.117E-2</v>
      </c>
      <c r="Z151" s="4">
        <v>5.1740000000000001E-2</v>
      </c>
      <c r="AE151" t="s">
        <v>119</v>
      </c>
      <c r="AF151">
        <v>0.71599999999999997</v>
      </c>
    </row>
    <row r="152" spans="1:32" x14ac:dyDescent="0.35">
      <c r="A152" t="s">
        <v>171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3.814E-2</v>
      </c>
      <c r="R152">
        <v>3.1359999999999999E-2</v>
      </c>
      <c r="S152">
        <v>2.988E-2</v>
      </c>
      <c r="T152">
        <v>2.384E-2</v>
      </c>
      <c r="U152" s="2">
        <f t="shared" si="4"/>
        <v>6.485263157894737E-3</v>
      </c>
      <c r="V152" s="2">
        <f t="shared" si="5"/>
        <v>1.2322000000000001E-2</v>
      </c>
      <c r="W152" s="4">
        <v>7.7770000000000006E-2</v>
      </c>
      <c r="X152" s="4">
        <v>0.10077999999999999</v>
      </c>
      <c r="Y152" s="4"/>
      <c r="Z152" s="4"/>
      <c r="AE152" t="s">
        <v>116</v>
      </c>
      <c r="AF152">
        <v>0.6381</v>
      </c>
    </row>
    <row r="153" spans="1:32" x14ac:dyDescent="0.35">
      <c r="A153" t="s">
        <v>107</v>
      </c>
      <c r="B153">
        <v>0</v>
      </c>
      <c r="C153">
        <v>0</v>
      </c>
      <c r="D153">
        <v>0</v>
      </c>
      <c r="E153">
        <v>0</v>
      </c>
      <c r="F153">
        <v>5.96E-2</v>
      </c>
      <c r="G153">
        <v>9.5600000000000004E-2</v>
      </c>
      <c r="H153">
        <v>9.1499999999999998E-2</v>
      </c>
      <c r="I153">
        <v>0.1331</v>
      </c>
      <c r="J153">
        <v>0.16384000000000001</v>
      </c>
      <c r="K153">
        <v>0.152</v>
      </c>
      <c r="L153">
        <v>0.1477</v>
      </c>
      <c r="M153">
        <v>0.24974999999999997</v>
      </c>
      <c r="N153">
        <v>0.30200000000000005</v>
      </c>
      <c r="O153">
        <v>0.29500000000000004</v>
      </c>
      <c r="P153">
        <v>0.26646999999999998</v>
      </c>
      <c r="Q153">
        <v>0.36717</v>
      </c>
      <c r="R153">
        <v>0.33700000000000002</v>
      </c>
      <c r="S153">
        <v>0.28499999999999998</v>
      </c>
      <c r="T153">
        <v>0</v>
      </c>
      <c r="U153" s="2">
        <f t="shared" si="4"/>
        <v>0.1550384210526316</v>
      </c>
      <c r="V153" s="2">
        <f t="shared" si="5"/>
        <v>0.24020900000000003</v>
      </c>
      <c r="W153" s="4">
        <v>5.8319999999999997E-2</v>
      </c>
      <c r="X153" s="4"/>
      <c r="Y153" s="4">
        <v>5.1529999999999999E-2</v>
      </c>
      <c r="Z153" s="4"/>
      <c r="AE153" t="s">
        <v>125</v>
      </c>
      <c r="AF153">
        <v>0.89400000000000002</v>
      </c>
    </row>
    <row r="154" spans="1:32" x14ac:dyDescent="0.35">
      <c r="A154" t="s">
        <v>121</v>
      </c>
      <c r="B154">
        <v>0</v>
      </c>
      <c r="C154">
        <v>0</v>
      </c>
      <c r="D154">
        <v>0</v>
      </c>
      <c r="E154">
        <v>0</v>
      </c>
      <c r="F154">
        <v>5.96E-2</v>
      </c>
      <c r="G154">
        <v>9.5600000000000004E-2</v>
      </c>
      <c r="H154">
        <v>9.1499999999999998E-2</v>
      </c>
      <c r="I154">
        <v>0.1331</v>
      </c>
      <c r="J154">
        <v>0.16384000000000001</v>
      </c>
      <c r="K154">
        <v>0.152</v>
      </c>
      <c r="L154">
        <v>0.1477</v>
      </c>
      <c r="M154">
        <v>0.24974999999999997</v>
      </c>
      <c r="N154">
        <v>0.30200000000000005</v>
      </c>
      <c r="O154">
        <v>0.29500000000000004</v>
      </c>
      <c r="P154">
        <v>0.26646999999999998</v>
      </c>
      <c r="Q154">
        <v>0.36717</v>
      </c>
      <c r="R154">
        <v>0.33700000000000002</v>
      </c>
      <c r="S154">
        <v>0.28499999999999998</v>
      </c>
      <c r="T154">
        <v>0</v>
      </c>
      <c r="U154" s="2">
        <f t="shared" si="4"/>
        <v>0.1550384210526316</v>
      </c>
      <c r="V154" s="2">
        <f t="shared" si="5"/>
        <v>0.24020900000000003</v>
      </c>
      <c r="W154" s="4">
        <v>5.8319999999999997E-2</v>
      </c>
      <c r="X154" s="4"/>
      <c r="Y154" s="4">
        <v>5.1529999999999999E-2</v>
      </c>
      <c r="Z154" s="4"/>
      <c r="AE154" t="s">
        <v>112</v>
      </c>
      <c r="AF154">
        <v>0.70499999999999996</v>
      </c>
    </row>
    <row r="155" spans="1:32" x14ac:dyDescent="0.35">
      <c r="A155" t="s">
        <v>142</v>
      </c>
      <c r="B155">
        <v>0.11070000000000001</v>
      </c>
      <c r="C155">
        <v>0.11210000000000001</v>
      </c>
      <c r="D155">
        <v>9.9099999999999994E-2</v>
      </c>
      <c r="E155">
        <v>7.5399999999999995E-2</v>
      </c>
      <c r="F155">
        <v>8.1939999999999999E-2</v>
      </c>
      <c r="G155">
        <v>0.1673</v>
      </c>
      <c r="H155">
        <v>0.12659999999999999</v>
      </c>
      <c r="I155">
        <v>0.29449999999999998</v>
      </c>
      <c r="J155">
        <v>0.23800000000000002</v>
      </c>
      <c r="K155">
        <v>0.2455</v>
      </c>
      <c r="L155">
        <v>0.2177</v>
      </c>
      <c r="M155">
        <v>0.23010000000000003</v>
      </c>
      <c r="N155">
        <v>0.25259999999999999</v>
      </c>
      <c r="O155">
        <v>0.28599999999999998</v>
      </c>
      <c r="P155">
        <v>0.35600000000000004</v>
      </c>
      <c r="Q155">
        <v>0.35099999999999998</v>
      </c>
      <c r="R155">
        <v>0.32400000000000001</v>
      </c>
      <c r="S155">
        <v>0.34351999999999999</v>
      </c>
      <c r="T155">
        <v>0.38200000000000001</v>
      </c>
      <c r="U155" s="2">
        <f t="shared" si="4"/>
        <v>0.22600315789473679</v>
      </c>
      <c r="V155" s="2">
        <f t="shared" si="5"/>
        <v>0.298842</v>
      </c>
      <c r="W155" s="4">
        <v>6.1460000000000001E-2</v>
      </c>
      <c r="X155" s="4">
        <v>9.5159999999999995E-2</v>
      </c>
      <c r="Y155" s="4">
        <v>5.7669999999999999E-2</v>
      </c>
      <c r="Z155" s="4">
        <v>5.8259999999999999E-2</v>
      </c>
      <c r="AE155" t="s">
        <v>127</v>
      </c>
      <c r="AF155">
        <v>0.65300000000000002</v>
      </c>
    </row>
    <row r="156" spans="1:32" x14ac:dyDescent="0.35">
      <c r="A156" t="s">
        <v>143</v>
      </c>
      <c r="B156">
        <v>0.1</v>
      </c>
      <c r="C156">
        <v>0.105</v>
      </c>
      <c r="D156">
        <v>8.6999999999999994E-2</v>
      </c>
      <c r="E156">
        <v>8.5999999999999993E-2</v>
      </c>
      <c r="F156">
        <v>0.09</v>
      </c>
      <c r="G156">
        <v>0.09</v>
      </c>
      <c r="H156">
        <v>0.09</v>
      </c>
      <c r="I156">
        <v>0.10199999999999999</v>
      </c>
      <c r="J156">
        <v>0.16</v>
      </c>
      <c r="K156">
        <v>0.14099999999999999</v>
      </c>
      <c r="L156">
        <v>0.122</v>
      </c>
      <c r="M156">
        <v>0.13450000000000001</v>
      </c>
      <c r="N156">
        <v>0.14499999999999999</v>
      </c>
      <c r="O156">
        <v>0.18</v>
      </c>
      <c r="P156">
        <v>0.23200000000000001</v>
      </c>
      <c r="Q156">
        <v>0.26400000000000001</v>
      </c>
      <c r="R156">
        <v>0.27200000000000002</v>
      </c>
      <c r="S156">
        <v>0.26</v>
      </c>
      <c r="T156">
        <v>0.28600000000000003</v>
      </c>
      <c r="U156" s="2">
        <f t="shared" si="4"/>
        <v>0.15507894736842104</v>
      </c>
      <c r="V156" s="2">
        <f t="shared" si="5"/>
        <v>0.20365000000000003</v>
      </c>
      <c r="W156" s="4">
        <v>6.9000000000000006E-2</v>
      </c>
      <c r="X156" s="4">
        <v>0.1</v>
      </c>
      <c r="Y156" s="4">
        <v>6.9220000000000004E-2</v>
      </c>
      <c r="Z156" s="4">
        <v>6.9260000000000002E-2</v>
      </c>
      <c r="AE156" t="s">
        <v>120</v>
      </c>
      <c r="AF156">
        <v>0.88</v>
      </c>
    </row>
    <row r="157" spans="1:32" x14ac:dyDescent="0.35">
      <c r="A157" t="s">
        <v>108</v>
      </c>
      <c r="B157">
        <v>0.10450000000000001</v>
      </c>
      <c r="C157">
        <v>0.11699999999999999</v>
      </c>
      <c r="D157">
        <v>0.11599999999999999</v>
      </c>
      <c r="E157">
        <v>9.4E-2</v>
      </c>
      <c r="F157">
        <v>0.122</v>
      </c>
      <c r="G157">
        <v>0.15500000000000003</v>
      </c>
      <c r="H157">
        <v>0.18783</v>
      </c>
      <c r="I157">
        <v>0.22176999999999999</v>
      </c>
      <c r="J157">
        <v>0.28399999999999997</v>
      </c>
      <c r="K157">
        <v>0.47109000000000006</v>
      </c>
      <c r="L157">
        <v>0.38805999999999996</v>
      </c>
      <c r="M157">
        <v>0.41599999999999993</v>
      </c>
      <c r="N157">
        <v>0.38282000000000005</v>
      </c>
      <c r="O157">
        <v>0.53999999999999992</v>
      </c>
      <c r="P157">
        <v>0.50600000000000001</v>
      </c>
      <c r="Q157">
        <v>0.31000000000000005</v>
      </c>
      <c r="R157">
        <v>0.28600000000000003</v>
      </c>
      <c r="S157">
        <v>0.30000000000000004</v>
      </c>
      <c r="T157">
        <v>0.27700000000000002</v>
      </c>
      <c r="U157" s="2">
        <f t="shared" si="4"/>
        <v>0.27784578947368416</v>
      </c>
      <c r="V157" s="2">
        <f t="shared" si="5"/>
        <v>0.38769700000000001</v>
      </c>
      <c r="W157" s="4">
        <v>5.1999999999999998E-2</v>
      </c>
      <c r="X157" s="4">
        <v>8.7999999999999995E-2</v>
      </c>
      <c r="Y157" s="4">
        <v>5.8360000000000002E-2</v>
      </c>
      <c r="Z157" s="4">
        <v>5.8189999999999999E-2</v>
      </c>
      <c r="AE157" t="s">
        <v>113</v>
      </c>
      <c r="AF157">
        <v>0.76400000000000001</v>
      </c>
    </row>
    <row r="158" spans="1:32" x14ac:dyDescent="0.35">
      <c r="A158" t="s">
        <v>109</v>
      </c>
      <c r="B158">
        <v>0.2</v>
      </c>
      <c r="C158">
        <v>0.2</v>
      </c>
      <c r="D158">
        <v>0.21</v>
      </c>
      <c r="E158">
        <v>0.19</v>
      </c>
      <c r="F158">
        <v>0.19</v>
      </c>
      <c r="G158">
        <v>0.19</v>
      </c>
      <c r="H158">
        <v>0.19500000000000001</v>
      </c>
      <c r="I158">
        <v>0.223</v>
      </c>
      <c r="J158">
        <v>0.245</v>
      </c>
      <c r="K158">
        <v>0.21700000000000003</v>
      </c>
      <c r="L158">
        <v>0.21000000000000002</v>
      </c>
      <c r="M158">
        <v>0.23500000000000001</v>
      </c>
      <c r="N158">
        <v>0.214</v>
      </c>
      <c r="O158">
        <v>0.20700000000000002</v>
      </c>
      <c r="P158">
        <v>0.22377</v>
      </c>
      <c r="Q158">
        <v>0.253</v>
      </c>
      <c r="R158">
        <v>0.31945000000000001</v>
      </c>
      <c r="S158">
        <v>0.44399999999999995</v>
      </c>
      <c r="T158">
        <v>0.54300000000000004</v>
      </c>
      <c r="U158" s="2">
        <f t="shared" si="4"/>
        <v>0.24785368421052634</v>
      </c>
      <c r="V158" s="2">
        <f t="shared" si="5"/>
        <v>0.28662200000000004</v>
      </c>
      <c r="W158" s="4">
        <v>6.8699999999999997E-2</v>
      </c>
      <c r="X158" s="4">
        <v>0.1043</v>
      </c>
      <c r="Y158" s="4">
        <v>6.1440000000000002E-2</v>
      </c>
      <c r="Z158" s="4">
        <v>6.25E-2</v>
      </c>
      <c r="AE158" t="s">
        <v>126</v>
      </c>
      <c r="AF158">
        <v>1.0069999999999999</v>
      </c>
    </row>
    <row r="159" spans="1:32" x14ac:dyDescent="0.35">
      <c r="A159" t="s">
        <v>174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0.21199999999999999</v>
      </c>
      <c r="N159">
        <v>0.18082000000000001</v>
      </c>
      <c r="O159">
        <v>0.17799999999999999</v>
      </c>
      <c r="P159">
        <v>0.17899999999999999</v>
      </c>
      <c r="Q159">
        <v>0.17963000000000001</v>
      </c>
      <c r="R159">
        <v>0</v>
      </c>
      <c r="S159">
        <v>0</v>
      </c>
      <c r="T159">
        <v>0.20345000000000002</v>
      </c>
      <c r="U159" s="2">
        <f t="shared" si="4"/>
        <v>5.9626315789473673E-2</v>
      </c>
      <c r="V159" s="2">
        <f t="shared" si="5"/>
        <v>0.11328999999999997</v>
      </c>
      <c r="W159" s="4"/>
      <c r="X159" s="4">
        <v>8.4239999999999995E-2</v>
      </c>
      <c r="Y159" s="4"/>
      <c r="Z159" s="4"/>
      <c r="AE159" t="s">
        <v>114</v>
      </c>
      <c r="AF159">
        <v>0.96660000000000001</v>
      </c>
    </row>
    <row r="160" spans="1:32" x14ac:dyDescent="0.35">
      <c r="A160" t="s">
        <v>205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6.2939999999999996E-2</v>
      </c>
      <c r="S160">
        <v>7.6920000000000002E-2</v>
      </c>
      <c r="T160">
        <v>6.9000000000000006E-2</v>
      </c>
      <c r="U160" s="2">
        <f t="shared" si="4"/>
        <v>1.0992631578947368E-2</v>
      </c>
      <c r="V160" s="2">
        <f t="shared" si="5"/>
        <v>2.0885999999999998E-2</v>
      </c>
      <c r="W160" s="4">
        <v>9.3859999999999999E-2</v>
      </c>
      <c r="X160" s="4">
        <v>9.5469999999999999E-2</v>
      </c>
      <c r="Y160" s="4"/>
      <c r="Z160" s="4"/>
      <c r="AE160" t="s">
        <v>187</v>
      </c>
      <c r="AF160">
        <v>0.72799999999999998</v>
      </c>
    </row>
    <row r="161" spans="1:32" x14ac:dyDescent="0.35">
      <c r="A161" t="s">
        <v>123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9.6999999999999989E-2</v>
      </c>
      <c r="J161">
        <v>0.19270000000000001</v>
      </c>
      <c r="K161">
        <v>0.311</v>
      </c>
      <c r="L161">
        <v>0.37900000000000006</v>
      </c>
      <c r="M161">
        <v>0.42200000000000004</v>
      </c>
      <c r="N161">
        <v>0.37779999999999997</v>
      </c>
      <c r="O161">
        <v>0.45700000000000002</v>
      </c>
      <c r="P161">
        <v>0.48200000000000004</v>
      </c>
      <c r="Q161">
        <v>0.52310000000000001</v>
      </c>
      <c r="R161">
        <v>0.47770000000000001</v>
      </c>
      <c r="S161">
        <v>0</v>
      </c>
      <c r="T161">
        <v>0.38825000000000004</v>
      </c>
      <c r="U161" s="2">
        <f t="shared" si="4"/>
        <v>0.21618684210526315</v>
      </c>
      <c r="V161" s="2">
        <f t="shared" si="5"/>
        <v>0.38178500000000004</v>
      </c>
      <c r="W161" s="4"/>
      <c r="X161" s="4">
        <v>8.3299999999999999E-2</v>
      </c>
      <c r="Y161" s="4"/>
      <c r="Z161" s="4">
        <v>5.688E-2</v>
      </c>
      <c r="AE161" t="s">
        <v>115</v>
      </c>
      <c r="AF161">
        <v>0.79900000000000004</v>
      </c>
    </row>
    <row r="162" spans="1:32" x14ac:dyDescent="0.35">
      <c r="A162" t="s">
        <v>110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9.6999999999999989E-2</v>
      </c>
      <c r="J162">
        <v>0.19270000000000001</v>
      </c>
      <c r="K162">
        <v>0.311</v>
      </c>
      <c r="L162">
        <v>0.37900000000000006</v>
      </c>
      <c r="M162">
        <v>0.42200000000000004</v>
      </c>
      <c r="N162">
        <v>0.37779999999999997</v>
      </c>
      <c r="O162">
        <v>0.45700000000000002</v>
      </c>
      <c r="P162">
        <v>0.48200000000000004</v>
      </c>
      <c r="Q162">
        <v>0.52310000000000001</v>
      </c>
      <c r="R162">
        <v>0.47770000000000001</v>
      </c>
      <c r="S162">
        <v>0.47590000000000005</v>
      </c>
      <c r="T162">
        <v>0.41700000000000004</v>
      </c>
      <c r="U162" s="2">
        <f t="shared" si="4"/>
        <v>0.2427473684210526</v>
      </c>
      <c r="V162" s="2">
        <f t="shared" si="5"/>
        <v>0.43225000000000008</v>
      </c>
      <c r="W162" s="4">
        <v>5.3999999999999999E-2</v>
      </c>
      <c r="X162" s="4">
        <v>8.3299999999999999E-2</v>
      </c>
      <c r="Y162" s="4">
        <v>5.7619999999999998E-2</v>
      </c>
      <c r="Z162" s="4">
        <v>5.7660000000000003E-2</v>
      </c>
      <c r="AE162" t="s">
        <v>124</v>
      </c>
      <c r="AF162">
        <v>0.875</v>
      </c>
    </row>
    <row r="163" spans="1:32" x14ac:dyDescent="0.35">
      <c r="A163" t="s">
        <v>111</v>
      </c>
      <c r="B163">
        <v>0.18780999999999998</v>
      </c>
      <c r="C163">
        <v>0.14799999999999999</v>
      </c>
      <c r="D163">
        <v>0.155</v>
      </c>
      <c r="E163">
        <v>0.153</v>
      </c>
      <c r="F163">
        <v>0.187</v>
      </c>
      <c r="G163">
        <v>0.183</v>
      </c>
      <c r="H163">
        <v>0.23599999999999999</v>
      </c>
      <c r="I163">
        <v>0.29300000000000004</v>
      </c>
      <c r="J163">
        <v>0.22700000000000004</v>
      </c>
      <c r="K163">
        <v>0.255</v>
      </c>
      <c r="L163">
        <v>0.28000000000000003</v>
      </c>
      <c r="M163">
        <v>0.28200000000000003</v>
      </c>
      <c r="N163">
        <v>0.25900000000000001</v>
      </c>
      <c r="O163">
        <v>0.24299999999999999</v>
      </c>
      <c r="P163">
        <v>0.19700000000000001</v>
      </c>
      <c r="Q163">
        <v>0.193</v>
      </c>
      <c r="R163">
        <v>0.16999999999999998</v>
      </c>
      <c r="S163">
        <v>0.17099999999999999</v>
      </c>
      <c r="T163">
        <v>0.15808</v>
      </c>
      <c r="U163" s="2">
        <f t="shared" si="4"/>
        <v>0.20936263157894738</v>
      </c>
      <c r="V163" s="2">
        <f t="shared" si="5"/>
        <v>0.22080799999999998</v>
      </c>
      <c r="W163" s="4">
        <v>8.2119999999999999E-2</v>
      </c>
      <c r="X163" s="4">
        <v>0.11233</v>
      </c>
      <c r="Y163" s="4">
        <v>7.2700000000000001E-2</v>
      </c>
      <c r="Z163" s="4">
        <v>7.1429999999999993E-2</v>
      </c>
      <c r="AE163" t="s">
        <v>138</v>
      </c>
      <c r="AF163">
        <v>0.85082000000000002</v>
      </c>
    </row>
    <row r="164" spans="1:32" x14ac:dyDescent="0.35">
      <c r="A164" t="s">
        <v>206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0.12959000000000001</v>
      </c>
      <c r="K164">
        <v>0.10139000000000001</v>
      </c>
      <c r="L164">
        <v>0.12540000000000001</v>
      </c>
      <c r="M164">
        <v>0.13369999999999999</v>
      </c>
      <c r="N164">
        <v>0.25309999999999999</v>
      </c>
      <c r="O164">
        <v>0.28120000000000001</v>
      </c>
      <c r="P164">
        <v>0.27629999999999999</v>
      </c>
      <c r="Q164">
        <v>0.27887000000000001</v>
      </c>
      <c r="R164">
        <v>0.26350000000000001</v>
      </c>
      <c r="S164">
        <v>0.25850000000000001</v>
      </c>
      <c r="T164">
        <v>0.192</v>
      </c>
      <c r="U164" s="2">
        <f t="shared" si="4"/>
        <v>0.12071315789473686</v>
      </c>
      <c r="V164" s="2">
        <f t="shared" si="5"/>
        <v>0.21639599999999998</v>
      </c>
      <c r="W164" s="4">
        <v>7.0510000000000003E-2</v>
      </c>
      <c r="X164" s="4">
        <v>7.5490000000000002E-2</v>
      </c>
      <c r="Y164" s="4"/>
      <c r="Z164" s="4"/>
      <c r="AE164" t="s">
        <v>214</v>
      </c>
      <c r="AF164">
        <v>0.8014</v>
      </c>
    </row>
    <row r="165" spans="1:32" x14ac:dyDescent="0.35">
      <c r="A165" t="s">
        <v>119</v>
      </c>
      <c r="B165">
        <v>0.154</v>
      </c>
      <c r="C165">
        <v>0.14900000000000002</v>
      </c>
      <c r="D165">
        <v>0.14187</v>
      </c>
      <c r="E165">
        <v>0.22999999999999998</v>
      </c>
      <c r="F165">
        <v>0.22499999999999998</v>
      </c>
      <c r="G165">
        <v>0.23099999999999998</v>
      </c>
      <c r="H165">
        <v>0.253</v>
      </c>
      <c r="I165">
        <v>0.29570000000000002</v>
      </c>
      <c r="J165">
        <v>0.29083999999999999</v>
      </c>
      <c r="K165">
        <v>0.29741000000000001</v>
      </c>
      <c r="L165">
        <v>0.35095999999999999</v>
      </c>
      <c r="M165">
        <v>0.33300000000000002</v>
      </c>
      <c r="N165">
        <v>0.31170000000000003</v>
      </c>
      <c r="O165">
        <v>0.31640000000000001</v>
      </c>
      <c r="P165">
        <v>0.308</v>
      </c>
      <c r="Q165">
        <v>0.28987000000000002</v>
      </c>
      <c r="R165">
        <v>0.28072000000000003</v>
      </c>
      <c r="S165">
        <v>0.29399999999999998</v>
      </c>
      <c r="T165">
        <v>0.219</v>
      </c>
      <c r="U165" s="2">
        <f t="shared" si="4"/>
        <v>0.26165631578947363</v>
      </c>
      <c r="V165" s="2">
        <f t="shared" si="5"/>
        <v>0.30010600000000004</v>
      </c>
      <c r="W165" s="4">
        <v>8.2229999999999998E-2</v>
      </c>
      <c r="X165" s="4">
        <v>7.85E-2</v>
      </c>
      <c r="Y165" s="4">
        <v>5.8680000000000003E-2</v>
      </c>
      <c r="Z165" s="4">
        <v>6.4170000000000005E-2</v>
      </c>
      <c r="AE165" t="s">
        <v>128</v>
      </c>
      <c r="AF165">
        <v>0.70665999999999995</v>
      </c>
    </row>
    <row r="166" spans="1:32" x14ac:dyDescent="0.35">
      <c r="A166" t="s">
        <v>116</v>
      </c>
      <c r="B166">
        <v>6.0299999999999998E-3</v>
      </c>
      <c r="C166">
        <v>5.0099999999999997E-3</v>
      </c>
      <c r="D166">
        <v>1.8799999999999999E-3</v>
      </c>
      <c r="E166">
        <v>2.0500000000000001E-2</v>
      </c>
      <c r="F166">
        <v>8.8080000000000006E-2</v>
      </c>
      <c r="G166">
        <v>9.5930000000000001E-2</v>
      </c>
      <c r="H166">
        <v>9.6170000000000005E-2</v>
      </c>
      <c r="I166">
        <v>9.8269999999999996E-2</v>
      </c>
      <c r="J166">
        <v>9.3920000000000003E-2</v>
      </c>
      <c r="K166">
        <v>0.1037</v>
      </c>
      <c r="L166">
        <v>0.10913</v>
      </c>
      <c r="M166">
        <v>0.1229</v>
      </c>
      <c r="N166">
        <v>0.14162</v>
      </c>
      <c r="O166">
        <v>0.13570000000000002</v>
      </c>
      <c r="P166">
        <v>0.1802</v>
      </c>
      <c r="Q166">
        <v>0.21028999999999998</v>
      </c>
      <c r="R166">
        <v>0.21509999999999999</v>
      </c>
      <c r="S166">
        <v>0.2172</v>
      </c>
      <c r="T166">
        <v>0.21630000000000002</v>
      </c>
      <c r="U166" s="2">
        <f t="shared" si="4"/>
        <v>0.11357526315789473</v>
      </c>
      <c r="V166" s="2">
        <f t="shared" si="5"/>
        <v>0.16521400000000003</v>
      </c>
      <c r="W166" s="4">
        <v>7.1609999999999993E-2</v>
      </c>
      <c r="X166" s="4">
        <v>0.10027</v>
      </c>
      <c r="Y166" s="4">
        <v>6.8199999999999997E-2</v>
      </c>
      <c r="Z166" s="4">
        <v>6.762E-2</v>
      </c>
      <c r="AE166" t="s">
        <v>129</v>
      </c>
      <c r="AF166">
        <v>0.54330000000000001</v>
      </c>
    </row>
    <row r="167" spans="1:32" x14ac:dyDescent="0.35">
      <c r="A167" t="s">
        <v>125</v>
      </c>
      <c r="B167">
        <v>5.2999999999999999E-2</v>
      </c>
      <c r="C167">
        <v>5.2999999999999999E-2</v>
      </c>
      <c r="D167">
        <v>5.7000000000000002E-2</v>
      </c>
      <c r="E167">
        <v>5.0999999999999997E-2</v>
      </c>
      <c r="F167">
        <v>6.7000000000000004E-2</v>
      </c>
      <c r="G167">
        <v>0.1</v>
      </c>
      <c r="H167">
        <v>0.124</v>
      </c>
      <c r="I167">
        <v>0.15000000000000002</v>
      </c>
      <c r="J167">
        <v>0.19199999999999998</v>
      </c>
      <c r="K167">
        <v>0</v>
      </c>
      <c r="L167">
        <v>0.44800000000000001</v>
      </c>
      <c r="M167">
        <v>0.51</v>
      </c>
      <c r="N167">
        <v>0.51800000000000002</v>
      </c>
      <c r="O167">
        <v>0.54100000000000004</v>
      </c>
      <c r="P167">
        <v>0.56400000000000006</v>
      </c>
      <c r="Q167">
        <v>0.55100000000000005</v>
      </c>
      <c r="R167">
        <v>0.53600000000000003</v>
      </c>
      <c r="S167">
        <v>0.58699999999999997</v>
      </c>
      <c r="T167">
        <v>0.60100000000000009</v>
      </c>
      <c r="U167" s="2">
        <f t="shared" si="4"/>
        <v>0.30015789473684212</v>
      </c>
      <c r="V167" s="2">
        <f t="shared" si="5"/>
        <v>0.48559999999999998</v>
      </c>
      <c r="W167" s="4">
        <v>0.09</v>
      </c>
      <c r="X167" s="4">
        <v>8.1000000000000003E-2</v>
      </c>
      <c r="Y167" s="4">
        <v>6.6239999999999993E-2</v>
      </c>
      <c r="Z167" s="4">
        <v>7.127E-2</v>
      </c>
      <c r="AE167" t="s">
        <v>130</v>
      </c>
      <c r="AF167">
        <v>0.76910000000000001</v>
      </c>
    </row>
    <row r="168" spans="1:32" x14ac:dyDescent="0.35">
      <c r="A168" t="s">
        <v>112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2.12E-2</v>
      </c>
      <c r="J168">
        <v>2.3300000000000001E-2</v>
      </c>
      <c r="K168">
        <v>3.0499999999999999E-2</v>
      </c>
      <c r="L168">
        <v>5.3499999999999999E-2</v>
      </c>
      <c r="M168">
        <v>8.6199999999999999E-2</v>
      </c>
      <c r="N168">
        <v>0.13669999999999999</v>
      </c>
      <c r="O168">
        <v>0.19739999999999999</v>
      </c>
      <c r="P168">
        <v>0.24929999999999999</v>
      </c>
      <c r="Q168">
        <v>0.27260000000000001</v>
      </c>
      <c r="R168">
        <v>0.2707</v>
      </c>
      <c r="S168">
        <v>0.27629999999999999</v>
      </c>
      <c r="T168">
        <v>0.30930000000000002</v>
      </c>
      <c r="U168" s="2">
        <f t="shared" si="4"/>
        <v>0.10142105263157895</v>
      </c>
      <c r="V168" s="2">
        <f t="shared" si="5"/>
        <v>0.18824999999999997</v>
      </c>
      <c r="W168" s="4">
        <v>7.1400000000000005E-2</v>
      </c>
      <c r="X168" s="4">
        <v>8.2000000000000003E-2</v>
      </c>
      <c r="Y168" s="4">
        <v>5.8860000000000003E-2</v>
      </c>
      <c r="Z168" s="4">
        <v>5.7340000000000002E-2</v>
      </c>
      <c r="AE168" t="s">
        <v>153</v>
      </c>
      <c r="AF168">
        <v>1.1100000000000001</v>
      </c>
    </row>
    <row r="169" spans="1:32" x14ac:dyDescent="0.35">
      <c r="A169" t="s">
        <v>127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2.12E-2</v>
      </c>
      <c r="J169">
        <v>2.3300000000000001E-2</v>
      </c>
      <c r="K169">
        <v>3.0499999999999999E-2</v>
      </c>
      <c r="L169">
        <v>5.3499999999999999E-2</v>
      </c>
      <c r="M169">
        <v>8.6199999999999999E-2</v>
      </c>
      <c r="N169">
        <v>0.13669999999999999</v>
      </c>
      <c r="O169">
        <v>0.19739999999999999</v>
      </c>
      <c r="P169">
        <v>0.24929999999999999</v>
      </c>
      <c r="Q169">
        <v>0.27260000000000001</v>
      </c>
      <c r="R169">
        <v>0.2707</v>
      </c>
      <c r="S169">
        <v>0.27629999999999999</v>
      </c>
      <c r="T169">
        <v>0.30930000000000002</v>
      </c>
      <c r="U169" s="2">
        <f t="shared" si="4"/>
        <v>0.10142105263157895</v>
      </c>
      <c r="V169" s="2">
        <f t="shared" si="5"/>
        <v>0.18824999999999997</v>
      </c>
      <c r="W169" s="4">
        <v>7.1400000000000005E-2</v>
      </c>
      <c r="X169" s="4">
        <v>8.2000000000000003E-2</v>
      </c>
      <c r="Y169" s="4">
        <v>5.8860000000000003E-2</v>
      </c>
      <c r="Z169" s="4">
        <v>5.7340000000000002E-2</v>
      </c>
      <c r="AE169" t="s">
        <v>131</v>
      </c>
      <c r="AF169">
        <v>0.96</v>
      </c>
    </row>
    <row r="170" spans="1:32" x14ac:dyDescent="0.35">
      <c r="A170" t="s">
        <v>120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5.2999999999999999E-2</v>
      </c>
      <c r="M170">
        <v>6.7000000000000004E-2</v>
      </c>
      <c r="N170">
        <v>7.2000000000000008E-2</v>
      </c>
      <c r="O170">
        <v>0.13800000000000001</v>
      </c>
      <c r="P170">
        <v>0.16483999999999999</v>
      </c>
      <c r="Q170">
        <v>0.28500000000000003</v>
      </c>
      <c r="R170">
        <v>0.28700000000000003</v>
      </c>
      <c r="S170">
        <v>0.312</v>
      </c>
      <c r="T170">
        <v>0.311</v>
      </c>
      <c r="U170" s="2">
        <f t="shared" si="4"/>
        <v>8.8938947368421048E-2</v>
      </c>
      <c r="V170" s="2">
        <f t="shared" si="5"/>
        <v>0.168984</v>
      </c>
      <c r="W170" s="4">
        <v>6.6299999999999998E-2</v>
      </c>
      <c r="X170" s="4">
        <v>7.0699999999999999E-2</v>
      </c>
      <c r="Y170" s="4">
        <v>6.8449999999999997E-2</v>
      </c>
      <c r="Z170" s="4">
        <v>7.2569999999999996E-2</v>
      </c>
      <c r="AE170" t="s">
        <v>132</v>
      </c>
      <c r="AF170">
        <v>0.91</v>
      </c>
    </row>
    <row r="171" spans="1:32" x14ac:dyDescent="0.35">
      <c r="A171" t="s">
        <v>113</v>
      </c>
      <c r="B171">
        <v>1.2E-2</v>
      </c>
      <c r="C171">
        <v>0</v>
      </c>
      <c r="D171">
        <v>2.1000000000000001E-2</v>
      </c>
      <c r="E171">
        <v>2.5999999999999999E-2</v>
      </c>
      <c r="F171">
        <v>3.6889999999999999E-2</v>
      </c>
      <c r="G171">
        <v>4.3000000000000003E-2</v>
      </c>
      <c r="H171">
        <v>7.0000000000000007E-2</v>
      </c>
      <c r="I171">
        <v>0.17899999999999999</v>
      </c>
      <c r="J171">
        <v>0.192</v>
      </c>
      <c r="K171">
        <v>0.23399999999999999</v>
      </c>
      <c r="L171">
        <v>0.28599999999999998</v>
      </c>
      <c r="M171">
        <v>0.30000000000000004</v>
      </c>
      <c r="N171">
        <v>0.35299999999999998</v>
      </c>
      <c r="O171">
        <v>0.35699999999999998</v>
      </c>
      <c r="P171">
        <v>0.40900000000000003</v>
      </c>
      <c r="Q171">
        <v>0.42300000000000004</v>
      </c>
      <c r="R171">
        <v>0.432</v>
      </c>
      <c r="S171">
        <v>0.46300000000000002</v>
      </c>
      <c r="T171">
        <v>0.50148000000000004</v>
      </c>
      <c r="U171" s="2">
        <f t="shared" si="4"/>
        <v>0.22833526315789476</v>
      </c>
      <c r="V171" s="2">
        <f t="shared" si="5"/>
        <v>0.37584800000000002</v>
      </c>
      <c r="W171" s="4">
        <v>6.6000000000000003E-2</v>
      </c>
      <c r="X171" s="4">
        <v>9.9000000000000005E-2</v>
      </c>
      <c r="Y171" s="4">
        <v>5.9560000000000002E-2</v>
      </c>
      <c r="Z171" s="4">
        <v>5.9790000000000003E-2</v>
      </c>
      <c r="AE171" t="s">
        <v>154</v>
      </c>
      <c r="AF171">
        <v>0.91</v>
      </c>
    </row>
    <row r="172" spans="1:32" x14ac:dyDescent="0.35">
      <c r="A172" t="s">
        <v>126</v>
      </c>
      <c r="B172">
        <v>1.2E-2</v>
      </c>
      <c r="C172">
        <v>1.54E-2</v>
      </c>
      <c r="D172">
        <v>1.6E-2</v>
      </c>
      <c r="E172">
        <v>1.52E-2</v>
      </c>
      <c r="F172">
        <v>1.5980000000000001E-2</v>
      </c>
      <c r="G172">
        <v>3.2000000000000001E-2</v>
      </c>
      <c r="H172">
        <v>3.3000000000000002E-2</v>
      </c>
      <c r="I172">
        <v>4.2000000000000003E-2</v>
      </c>
      <c r="J172">
        <v>4.5999999999999999E-2</v>
      </c>
      <c r="K172">
        <v>3.4970000000000001E-2</v>
      </c>
      <c r="L172">
        <v>3.4000000000000002E-2</v>
      </c>
      <c r="M172">
        <v>4.3869999999999999E-2</v>
      </c>
      <c r="N172">
        <v>5.6000000000000001E-2</v>
      </c>
      <c r="O172">
        <v>8.1000000000000003E-2</v>
      </c>
      <c r="P172">
        <v>0.114</v>
      </c>
      <c r="Q172">
        <v>0.14500000000000002</v>
      </c>
      <c r="R172">
        <v>0.159</v>
      </c>
      <c r="S172">
        <v>0.183</v>
      </c>
      <c r="T172">
        <v>0.20699999999999999</v>
      </c>
      <c r="U172" s="2">
        <f t="shared" si="4"/>
        <v>6.7653684210526324E-2</v>
      </c>
      <c r="V172" s="2">
        <f t="shared" si="5"/>
        <v>0.10578400000000002</v>
      </c>
      <c r="W172" s="4">
        <v>6.8330000000000002E-2</v>
      </c>
      <c r="X172" s="4">
        <v>9.4109999999999999E-2</v>
      </c>
      <c r="Y172" s="4">
        <v>5.7790000000000001E-2</v>
      </c>
      <c r="Z172" s="4">
        <v>5.8709999999999998E-2</v>
      </c>
      <c r="AE172" t="s">
        <v>150</v>
      </c>
      <c r="AF172">
        <v>0.9385</v>
      </c>
    </row>
    <row r="173" spans="1:32" x14ac:dyDescent="0.35">
      <c r="A173" t="s">
        <v>114</v>
      </c>
      <c r="B173">
        <v>1.2E-2</v>
      </c>
      <c r="C173">
        <v>1.54E-2</v>
      </c>
      <c r="D173">
        <v>1.6E-2</v>
      </c>
      <c r="E173">
        <v>1.52E-2</v>
      </c>
      <c r="F173">
        <v>1.5980000000000001E-2</v>
      </c>
      <c r="G173">
        <v>3.2000000000000001E-2</v>
      </c>
      <c r="H173">
        <v>3.3000000000000002E-2</v>
      </c>
      <c r="I173">
        <v>4.2000000000000003E-2</v>
      </c>
      <c r="J173">
        <v>4.5999999999999999E-2</v>
      </c>
      <c r="K173">
        <v>3.4970000000000001E-2</v>
      </c>
      <c r="L173">
        <v>3.4000000000000002E-2</v>
      </c>
      <c r="M173">
        <v>4.3869999999999999E-2</v>
      </c>
      <c r="N173">
        <v>5.6000000000000001E-2</v>
      </c>
      <c r="O173">
        <v>8.1000000000000003E-2</v>
      </c>
      <c r="P173">
        <v>0.114</v>
      </c>
      <c r="Q173">
        <v>0.14500000000000002</v>
      </c>
      <c r="R173">
        <v>0.159</v>
      </c>
      <c r="S173">
        <v>0.183</v>
      </c>
      <c r="T173">
        <v>0.20699999999999999</v>
      </c>
      <c r="U173" s="2">
        <f t="shared" si="4"/>
        <v>6.7653684210526324E-2</v>
      </c>
      <c r="V173" s="2">
        <f t="shared" si="5"/>
        <v>0.10578400000000002</v>
      </c>
      <c r="W173" s="4">
        <v>6.8330000000000002E-2</v>
      </c>
      <c r="X173" s="4">
        <v>9.4109999999999999E-2</v>
      </c>
      <c r="Y173" s="4">
        <v>5.7790000000000001E-2</v>
      </c>
      <c r="Z173" s="4">
        <v>5.8709999999999998E-2</v>
      </c>
      <c r="AE173" t="s">
        <v>147</v>
      </c>
      <c r="AF173">
        <v>0.71118000000000003</v>
      </c>
    </row>
    <row r="174" spans="1:32" x14ac:dyDescent="0.35">
      <c r="A174" t="s">
        <v>187</v>
      </c>
      <c r="B174">
        <v>0</v>
      </c>
      <c r="C174">
        <v>4.9000000000000002E-2</v>
      </c>
      <c r="D174">
        <v>5.1999999999999998E-2</v>
      </c>
      <c r="E174">
        <v>4.9000000000000002E-2</v>
      </c>
      <c r="F174">
        <v>5.3999999999999999E-2</v>
      </c>
      <c r="G174">
        <v>7.8E-2</v>
      </c>
      <c r="H174">
        <v>8.4000000000000005E-2</v>
      </c>
      <c r="I174">
        <v>8.4000000000000005E-2</v>
      </c>
      <c r="J174">
        <v>0.13500000000000001</v>
      </c>
      <c r="K174">
        <v>0.11699999999999999</v>
      </c>
      <c r="L174">
        <v>0.11899999999999999</v>
      </c>
      <c r="M174">
        <v>0.15200000000000002</v>
      </c>
      <c r="N174">
        <v>0.13800000000000001</v>
      </c>
      <c r="O174">
        <v>0.13400000000000001</v>
      </c>
      <c r="P174">
        <v>0.13400000000000001</v>
      </c>
      <c r="Q174">
        <v>0.156</v>
      </c>
      <c r="R174">
        <v>0.155</v>
      </c>
      <c r="S174">
        <v>0.13800000000000001</v>
      </c>
      <c r="T174">
        <v>0.14000000000000001</v>
      </c>
      <c r="U174" s="2">
        <f t="shared" si="4"/>
        <v>0.10357894736842105</v>
      </c>
      <c r="V174" s="2">
        <f t="shared" si="5"/>
        <v>0.13830000000000001</v>
      </c>
      <c r="W174" s="4">
        <v>7.4999999999999997E-2</v>
      </c>
      <c r="X174" s="4">
        <v>0.10199999999999999</v>
      </c>
      <c r="Y174" s="4">
        <v>6.0290000000000003E-2</v>
      </c>
      <c r="Z174" s="4">
        <v>6.0380000000000003E-2</v>
      </c>
      <c r="AE174" t="s">
        <v>185</v>
      </c>
      <c r="AF174">
        <v>0.90800000000000003</v>
      </c>
    </row>
    <row r="175" spans="1:32" x14ac:dyDescent="0.35">
      <c r="A175" t="s">
        <v>115</v>
      </c>
      <c r="B175">
        <v>2.205E-2</v>
      </c>
      <c r="C175">
        <v>1.49E-2</v>
      </c>
      <c r="D175">
        <v>1.206E-2</v>
      </c>
      <c r="E175">
        <v>1.3939999999999999E-2</v>
      </c>
      <c r="F175">
        <v>1.523E-2</v>
      </c>
      <c r="G175">
        <v>2.3630000000000002E-2</v>
      </c>
      <c r="H175">
        <v>3.7999999999999999E-2</v>
      </c>
      <c r="I175">
        <v>6.7000000000000004E-2</v>
      </c>
      <c r="J175">
        <v>8.4999999999999992E-2</v>
      </c>
      <c r="K175">
        <v>0</v>
      </c>
      <c r="L175">
        <v>0.11602000000000001</v>
      </c>
      <c r="M175">
        <v>0.13</v>
      </c>
      <c r="N175">
        <v>0.17599999999999999</v>
      </c>
      <c r="O175">
        <v>0.16300000000000001</v>
      </c>
      <c r="P175">
        <v>0.27129999999999999</v>
      </c>
      <c r="Q175">
        <v>0.28870000000000001</v>
      </c>
      <c r="R175">
        <v>0.2611</v>
      </c>
      <c r="S175">
        <v>0.26156000000000001</v>
      </c>
      <c r="T175">
        <v>0.3</v>
      </c>
      <c r="U175" s="2">
        <f t="shared" si="4"/>
        <v>0.11892052631578948</v>
      </c>
      <c r="V175" s="2">
        <f t="shared" si="5"/>
        <v>0.196768</v>
      </c>
      <c r="W175" s="4">
        <v>6.4000000000000001E-2</v>
      </c>
      <c r="X175" s="4">
        <v>9.2999999999999999E-2</v>
      </c>
      <c r="Y175" s="4">
        <v>5.3510000000000002E-2</v>
      </c>
      <c r="Z175" s="4">
        <v>5.3850000000000002E-2</v>
      </c>
      <c r="AE175" t="s">
        <v>133</v>
      </c>
      <c r="AF175">
        <v>1</v>
      </c>
    </row>
    <row r="176" spans="1:32" x14ac:dyDescent="0.35">
      <c r="A176" t="s">
        <v>124</v>
      </c>
      <c r="B176">
        <v>0.13600000000000001</v>
      </c>
      <c r="C176">
        <v>0.161</v>
      </c>
      <c r="D176">
        <v>0.127</v>
      </c>
      <c r="E176">
        <v>0.13200000000000001</v>
      </c>
      <c r="F176">
        <v>0.159</v>
      </c>
      <c r="G176">
        <v>0.24399999999999999</v>
      </c>
      <c r="H176">
        <v>0.31000000000000005</v>
      </c>
      <c r="I176">
        <v>0.38800000000000001</v>
      </c>
      <c r="J176">
        <v>0.34799999999999998</v>
      </c>
      <c r="K176">
        <v>0.38200000000000001</v>
      </c>
      <c r="L176">
        <v>0.40500000000000003</v>
      </c>
      <c r="M176">
        <v>0.4</v>
      </c>
      <c r="N176">
        <v>0.39900000000000002</v>
      </c>
      <c r="O176">
        <v>0.43</v>
      </c>
      <c r="P176">
        <v>0.42020000000000002</v>
      </c>
      <c r="Q176">
        <v>0.41600000000000004</v>
      </c>
      <c r="R176">
        <v>0.39400000000000002</v>
      </c>
      <c r="S176">
        <v>0.42900000000000005</v>
      </c>
      <c r="T176">
        <v>0.39800000000000002</v>
      </c>
      <c r="U176" s="2">
        <f t="shared" si="4"/>
        <v>0.31990526315789475</v>
      </c>
      <c r="V176" s="2">
        <f t="shared" si="5"/>
        <v>0.40732000000000002</v>
      </c>
      <c r="W176" s="4">
        <v>8.6999999999999994E-2</v>
      </c>
      <c r="X176" s="4">
        <v>8.8900000000000007E-2</v>
      </c>
      <c r="Y176" s="4">
        <v>6.3439999999999996E-2</v>
      </c>
      <c r="Z176" s="4">
        <v>6.7559999999999995E-2</v>
      </c>
      <c r="AE176" t="s">
        <v>149</v>
      </c>
      <c r="AF176">
        <v>0.73160000000000003</v>
      </c>
    </row>
    <row r="177" spans="1:26" x14ac:dyDescent="0.35">
      <c r="A177" t="s">
        <v>138</v>
      </c>
      <c r="B177">
        <v>0.13600000000000001</v>
      </c>
      <c r="C177">
        <v>0.161</v>
      </c>
      <c r="D177">
        <v>0.127</v>
      </c>
      <c r="E177">
        <v>0.13200000000000001</v>
      </c>
      <c r="F177">
        <v>0.159</v>
      </c>
      <c r="G177">
        <v>0.24399999999999999</v>
      </c>
      <c r="H177">
        <v>0.31000000000000005</v>
      </c>
      <c r="I177">
        <v>0.38800000000000001</v>
      </c>
      <c r="J177">
        <v>0.34799999999999998</v>
      </c>
      <c r="K177">
        <v>0.38200000000000001</v>
      </c>
      <c r="L177">
        <v>0.40500000000000003</v>
      </c>
      <c r="M177">
        <v>0.4</v>
      </c>
      <c r="N177">
        <v>0.39900000000000002</v>
      </c>
      <c r="O177">
        <v>0.43</v>
      </c>
      <c r="P177">
        <v>0.42020000000000002</v>
      </c>
      <c r="Q177">
        <v>0.41600000000000004</v>
      </c>
      <c r="R177">
        <v>0.39400000000000002</v>
      </c>
      <c r="S177">
        <v>0.42900000000000005</v>
      </c>
      <c r="T177">
        <v>0.39800000000000002</v>
      </c>
      <c r="U177" s="2">
        <f t="shared" si="4"/>
        <v>0.31990526315789475</v>
      </c>
      <c r="V177" s="2">
        <f t="shared" si="5"/>
        <v>0.40732000000000002</v>
      </c>
      <c r="W177" s="4">
        <v>8.6999999999999994E-2</v>
      </c>
      <c r="X177" s="4">
        <v>8.8900000000000007E-2</v>
      </c>
      <c r="Y177" s="4">
        <v>6.3439999999999996E-2</v>
      </c>
      <c r="Z177" s="4">
        <v>6.7559999999999995E-2</v>
      </c>
    </row>
    <row r="178" spans="1:26" x14ac:dyDescent="0.35">
      <c r="A178" t="s">
        <v>214</v>
      </c>
      <c r="B178">
        <v>0</v>
      </c>
      <c r="C178">
        <v>0</v>
      </c>
      <c r="D178">
        <v>9.69E-2</v>
      </c>
      <c r="E178">
        <v>8.5999999999999993E-2</v>
      </c>
      <c r="F178">
        <v>8.1750000000000003E-2</v>
      </c>
      <c r="G178">
        <v>0.18253</v>
      </c>
      <c r="H178">
        <v>0.16650000000000001</v>
      </c>
      <c r="I178">
        <v>0.17392000000000002</v>
      </c>
      <c r="J178">
        <v>0.22058</v>
      </c>
      <c r="K178">
        <v>0.185</v>
      </c>
      <c r="L178">
        <v>0.26200000000000001</v>
      </c>
      <c r="M178">
        <v>0.30599999999999999</v>
      </c>
      <c r="N178">
        <v>0.32799999999999996</v>
      </c>
      <c r="O178">
        <v>0.34199999999999997</v>
      </c>
      <c r="P178">
        <v>0.30299999999999999</v>
      </c>
      <c r="Q178">
        <v>0.27073000000000003</v>
      </c>
      <c r="R178">
        <v>0.20500000000000002</v>
      </c>
      <c r="S178">
        <v>0.14300000000000002</v>
      </c>
      <c r="T178">
        <v>0.15184999999999998</v>
      </c>
      <c r="U178" s="2">
        <f t="shared" si="4"/>
        <v>0.18446105263157897</v>
      </c>
      <c r="V178" s="2">
        <f t="shared" si="5"/>
        <v>0.24965800000000002</v>
      </c>
      <c r="W178" s="4">
        <v>5.4620000000000002E-2</v>
      </c>
      <c r="X178" s="4">
        <v>8.5000000000000006E-2</v>
      </c>
      <c r="Y178" s="4">
        <v>6.5189999999999998E-2</v>
      </c>
      <c r="Z178" s="4">
        <v>6.4810000000000006E-2</v>
      </c>
    </row>
    <row r="179" spans="1:26" x14ac:dyDescent="0.35">
      <c r="A179" t="s">
        <v>128</v>
      </c>
      <c r="B179">
        <v>0</v>
      </c>
      <c r="C179">
        <v>0</v>
      </c>
      <c r="D179">
        <v>9.69E-2</v>
      </c>
      <c r="E179">
        <v>8.5999999999999993E-2</v>
      </c>
      <c r="F179">
        <v>8.1750000000000003E-2</v>
      </c>
      <c r="G179">
        <v>0.18253</v>
      </c>
      <c r="H179">
        <v>0.16650000000000001</v>
      </c>
      <c r="I179">
        <v>0.17392000000000002</v>
      </c>
      <c r="J179">
        <v>0.22058</v>
      </c>
      <c r="K179">
        <v>0.185</v>
      </c>
      <c r="L179">
        <v>0.26200000000000001</v>
      </c>
      <c r="M179">
        <v>0.30599999999999999</v>
      </c>
      <c r="N179">
        <v>0.32799999999999996</v>
      </c>
      <c r="O179">
        <v>0.34199999999999997</v>
      </c>
      <c r="P179">
        <v>0.30299999999999999</v>
      </c>
      <c r="Q179">
        <v>0.27073000000000003</v>
      </c>
      <c r="R179">
        <v>0.20500000000000002</v>
      </c>
      <c r="S179">
        <v>0.16499999999999998</v>
      </c>
      <c r="T179">
        <v>0.16200000000000001</v>
      </c>
      <c r="U179" s="2">
        <f t="shared" si="4"/>
        <v>0.18615315789473685</v>
      </c>
      <c r="V179" s="2">
        <f t="shared" si="5"/>
        <v>0.25287300000000001</v>
      </c>
      <c r="W179" s="4">
        <v>6.08E-2</v>
      </c>
      <c r="X179" s="4">
        <v>8.5000000000000006E-2</v>
      </c>
      <c r="Y179" s="4">
        <v>7.0819999999999994E-2</v>
      </c>
      <c r="Z179" s="4">
        <v>7.0190000000000002E-2</v>
      </c>
    </row>
    <row r="180" spans="1:26" x14ac:dyDescent="0.35">
      <c r="A180" t="s">
        <v>129</v>
      </c>
      <c r="B180">
        <v>0</v>
      </c>
      <c r="C180">
        <v>0</v>
      </c>
      <c r="D180">
        <v>9.0999999999999998E-2</v>
      </c>
      <c r="E180">
        <v>8.7910000000000002E-2</v>
      </c>
      <c r="F180">
        <v>9.2999999999999999E-2</v>
      </c>
      <c r="G180">
        <v>0.10400000000000001</v>
      </c>
      <c r="H180">
        <v>0.18497000000000002</v>
      </c>
      <c r="I180">
        <v>0.19295000000000001</v>
      </c>
      <c r="J180">
        <v>0.21878</v>
      </c>
      <c r="K180">
        <v>0.19419999999999998</v>
      </c>
      <c r="L180">
        <v>0.26999999999999996</v>
      </c>
      <c r="M180">
        <v>0.316</v>
      </c>
      <c r="N180">
        <v>0.34799999999999998</v>
      </c>
      <c r="O180">
        <v>0.35564000000000001</v>
      </c>
      <c r="P180">
        <v>0.30846000000000001</v>
      </c>
      <c r="Q180">
        <v>0.29199999999999998</v>
      </c>
      <c r="R180">
        <v>0.22500000000000003</v>
      </c>
      <c r="S180">
        <v>0.19264999999999999</v>
      </c>
      <c r="T180">
        <v>0.16900000000000001</v>
      </c>
      <c r="U180" s="2">
        <f t="shared" si="4"/>
        <v>0.1917663157894737</v>
      </c>
      <c r="V180" s="2">
        <f t="shared" si="5"/>
        <v>0.26709499999999997</v>
      </c>
      <c r="W180" s="4">
        <v>5.8029999999999998E-2</v>
      </c>
      <c r="X180" s="4">
        <v>8.5000000000000006E-2</v>
      </c>
      <c r="Y180" s="4">
        <v>5.6180000000000001E-2</v>
      </c>
      <c r="Z180" s="4">
        <v>5.6430000000000001E-2</v>
      </c>
    </row>
    <row r="181" spans="1:26" x14ac:dyDescent="0.35">
      <c r="A181" t="s">
        <v>130</v>
      </c>
      <c r="B181">
        <v>0.1026</v>
      </c>
      <c r="C181">
        <v>9.7000000000000003E-2</v>
      </c>
      <c r="D181">
        <v>9.1300000000000006E-2</v>
      </c>
      <c r="E181">
        <v>0.1065</v>
      </c>
      <c r="F181">
        <v>0.14000000000000001</v>
      </c>
      <c r="G181">
        <v>0.1</v>
      </c>
      <c r="H181">
        <v>0.13</v>
      </c>
      <c r="I181">
        <v>0.22000000000000003</v>
      </c>
      <c r="J181">
        <v>0.27</v>
      </c>
      <c r="K181">
        <v>0.28000000000000003</v>
      </c>
      <c r="L181">
        <v>0.26</v>
      </c>
      <c r="M181">
        <v>0.27</v>
      </c>
      <c r="N181">
        <v>0.36499999999999999</v>
      </c>
      <c r="O181">
        <v>0.37</v>
      </c>
      <c r="P181">
        <v>0.378</v>
      </c>
      <c r="Q181">
        <v>0.40700000000000003</v>
      </c>
      <c r="R181">
        <v>0.41400000000000003</v>
      </c>
      <c r="S181">
        <v>0</v>
      </c>
      <c r="T181">
        <v>0.43490000000000001</v>
      </c>
      <c r="U181" s="2">
        <f t="shared" si="4"/>
        <v>0.23348947368421052</v>
      </c>
      <c r="V181" s="2">
        <f t="shared" si="5"/>
        <v>0.31789000000000001</v>
      </c>
      <c r="W181" s="4"/>
      <c r="X181" s="4">
        <v>9.4E-2</v>
      </c>
      <c r="Y181" s="4"/>
      <c r="Z181" s="4">
        <v>5.7639999999999997E-2</v>
      </c>
    </row>
    <row r="182" spans="1:26" x14ac:dyDescent="0.35">
      <c r="A182" t="s">
        <v>153</v>
      </c>
      <c r="B182">
        <v>0.21900000000000003</v>
      </c>
      <c r="C182">
        <v>0.224</v>
      </c>
      <c r="D182">
        <v>0.23799999999999999</v>
      </c>
      <c r="E182">
        <v>0</v>
      </c>
      <c r="F182">
        <v>0.23870000000000002</v>
      </c>
      <c r="G182">
        <v>0.27289999999999998</v>
      </c>
      <c r="H182">
        <v>0.29389999999999999</v>
      </c>
      <c r="I182">
        <v>0.37859999999999999</v>
      </c>
      <c r="J182">
        <v>0.40670000000000001</v>
      </c>
      <c r="K182">
        <v>0.41959999999999997</v>
      </c>
      <c r="L182">
        <v>0.42049999999999998</v>
      </c>
      <c r="M182">
        <v>0.4163</v>
      </c>
      <c r="N182">
        <v>0.39479999999999998</v>
      </c>
      <c r="O182">
        <v>0.36730000000000002</v>
      </c>
      <c r="P182">
        <v>0.3876</v>
      </c>
      <c r="Q182">
        <v>0.39750000000000002</v>
      </c>
      <c r="R182">
        <v>0.4123</v>
      </c>
      <c r="S182">
        <v>0.42159999999999997</v>
      </c>
      <c r="T182">
        <v>0.4501</v>
      </c>
      <c r="U182" s="2">
        <f t="shared" si="4"/>
        <v>0.33470526315789473</v>
      </c>
      <c r="V182" s="2">
        <f t="shared" si="5"/>
        <v>0.40876000000000001</v>
      </c>
      <c r="W182" s="4">
        <v>6.6299999999999998E-2</v>
      </c>
      <c r="X182" s="4">
        <v>0.1031</v>
      </c>
      <c r="Y182" s="4">
        <v>6.6839999999999997E-2</v>
      </c>
      <c r="Z182" s="4">
        <v>6.7710000000000006E-2</v>
      </c>
    </row>
    <row r="183" spans="1:26" x14ac:dyDescent="0.35">
      <c r="A183" t="s">
        <v>131</v>
      </c>
      <c r="B183">
        <v>0.21900000000000003</v>
      </c>
      <c r="C183">
        <v>0.224</v>
      </c>
      <c r="D183">
        <v>0.23799999999999999</v>
      </c>
      <c r="E183">
        <v>0</v>
      </c>
      <c r="F183">
        <v>0.23870000000000002</v>
      </c>
      <c r="G183">
        <v>0.27289999999999998</v>
      </c>
      <c r="H183">
        <v>0.29389999999999999</v>
      </c>
      <c r="I183">
        <v>0.37859999999999999</v>
      </c>
      <c r="J183">
        <v>0.40670000000000001</v>
      </c>
      <c r="K183">
        <v>0.41959999999999997</v>
      </c>
      <c r="L183">
        <v>0.42049999999999998</v>
      </c>
      <c r="M183">
        <v>0.4163</v>
      </c>
      <c r="N183">
        <v>0.39479999999999998</v>
      </c>
      <c r="O183">
        <v>0.36730000000000002</v>
      </c>
      <c r="P183">
        <v>0.3876</v>
      </c>
      <c r="Q183">
        <v>0.39750000000000002</v>
      </c>
      <c r="R183">
        <v>0.4123</v>
      </c>
      <c r="S183">
        <v>0.42159999999999997</v>
      </c>
      <c r="T183">
        <v>0.4501</v>
      </c>
      <c r="U183" s="2">
        <f t="shared" si="4"/>
        <v>0.33470526315789473</v>
      </c>
      <c r="V183" s="2">
        <f t="shared" si="5"/>
        <v>0.40876000000000001</v>
      </c>
      <c r="W183" s="4">
        <v>6.6299999999999998E-2</v>
      </c>
      <c r="X183" s="4">
        <v>0.1031</v>
      </c>
      <c r="Y183" s="4">
        <v>6.6839999999999997E-2</v>
      </c>
      <c r="Z183" s="4">
        <v>6.7710000000000006E-2</v>
      </c>
    </row>
    <row r="184" spans="1:26" x14ac:dyDescent="0.35">
      <c r="A184" t="s">
        <v>132</v>
      </c>
      <c r="B184">
        <v>0.21900000000000003</v>
      </c>
      <c r="C184">
        <v>0.224</v>
      </c>
      <c r="D184">
        <v>0.23799999999999999</v>
      </c>
      <c r="E184">
        <v>0</v>
      </c>
      <c r="F184">
        <v>0.23870000000000002</v>
      </c>
      <c r="G184">
        <v>0.27289999999999998</v>
      </c>
      <c r="H184">
        <v>0.29389999999999999</v>
      </c>
      <c r="I184">
        <v>0.37859999999999999</v>
      </c>
      <c r="J184">
        <v>0.40670000000000001</v>
      </c>
      <c r="K184">
        <v>0.41959999999999997</v>
      </c>
      <c r="L184">
        <v>0.42049999999999998</v>
      </c>
      <c r="M184">
        <v>0.4163</v>
      </c>
      <c r="N184">
        <v>0.39479999999999998</v>
      </c>
      <c r="O184">
        <v>0.36730000000000002</v>
      </c>
      <c r="P184">
        <v>0.3876</v>
      </c>
      <c r="Q184">
        <v>0.39750000000000002</v>
      </c>
      <c r="R184">
        <v>0.4123</v>
      </c>
      <c r="S184">
        <v>0.42159999999999997</v>
      </c>
      <c r="T184">
        <v>0.4501</v>
      </c>
      <c r="U184" s="2">
        <f t="shared" si="4"/>
        <v>0.33470526315789473</v>
      </c>
      <c r="V184" s="2">
        <f t="shared" si="5"/>
        <v>0.40876000000000001</v>
      </c>
      <c r="W184" s="4">
        <v>6.6299999999999998E-2</v>
      </c>
      <c r="X184" s="4">
        <v>0.1031</v>
      </c>
      <c r="Y184" s="4">
        <v>6.6839999999999997E-2</v>
      </c>
      <c r="Z184" s="4">
        <v>6.7710000000000006E-2</v>
      </c>
    </row>
    <row r="185" spans="1:26" x14ac:dyDescent="0.35">
      <c r="A185" t="s">
        <v>154</v>
      </c>
      <c r="B185">
        <v>0.21900000000000003</v>
      </c>
      <c r="C185">
        <v>0.224</v>
      </c>
      <c r="D185">
        <v>0.23799999999999999</v>
      </c>
      <c r="E185">
        <v>0</v>
      </c>
      <c r="F185">
        <v>0.23870000000000002</v>
      </c>
      <c r="G185">
        <v>0.27289999999999998</v>
      </c>
      <c r="H185">
        <v>0.29389999999999999</v>
      </c>
      <c r="I185">
        <v>0.37859999999999999</v>
      </c>
      <c r="J185">
        <v>0.40670000000000001</v>
      </c>
      <c r="K185">
        <v>0.41959999999999997</v>
      </c>
      <c r="L185">
        <v>0.42049999999999998</v>
      </c>
      <c r="M185">
        <v>0.4163</v>
      </c>
      <c r="N185">
        <v>0.39479999999999998</v>
      </c>
      <c r="O185">
        <v>0.36730000000000002</v>
      </c>
      <c r="P185">
        <v>0.3876</v>
      </c>
      <c r="Q185">
        <v>0.39750000000000002</v>
      </c>
      <c r="R185">
        <v>0.4123</v>
      </c>
      <c r="S185">
        <v>0.42159999999999997</v>
      </c>
      <c r="T185">
        <v>0.4501</v>
      </c>
      <c r="U185" s="2">
        <f t="shared" si="4"/>
        <v>0.33470526315789473</v>
      </c>
      <c r="V185" s="2">
        <f t="shared" si="5"/>
        <v>0.40876000000000001</v>
      </c>
      <c r="W185" s="4">
        <v>6.6299999999999998E-2</v>
      </c>
      <c r="X185" s="4">
        <v>0.1031</v>
      </c>
      <c r="Y185" s="4">
        <v>6.6839999999999997E-2</v>
      </c>
      <c r="Z185" s="4">
        <v>6.7710000000000006E-2</v>
      </c>
    </row>
    <row r="186" spans="1:26" x14ac:dyDescent="0.35">
      <c r="A186" t="s">
        <v>150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0.11</v>
      </c>
      <c r="J186">
        <v>0.19702</v>
      </c>
      <c r="K186">
        <v>0.26993</v>
      </c>
      <c r="L186">
        <v>0.21415000000000001</v>
      </c>
      <c r="M186">
        <v>0.26340999999999998</v>
      </c>
      <c r="N186">
        <v>0.28017000000000003</v>
      </c>
      <c r="O186">
        <v>0.29213</v>
      </c>
      <c r="P186">
        <v>0.30776999999999999</v>
      </c>
      <c r="Q186">
        <v>0.32200000000000001</v>
      </c>
      <c r="R186">
        <v>0.32400000000000001</v>
      </c>
      <c r="S186">
        <v>0.36</v>
      </c>
      <c r="T186">
        <v>0.37343999999999999</v>
      </c>
      <c r="U186" s="2">
        <f t="shared" si="4"/>
        <v>0.17442210526315788</v>
      </c>
      <c r="V186" s="2">
        <f t="shared" si="5"/>
        <v>0.30069999999999997</v>
      </c>
      <c r="W186" s="4">
        <v>7.6999999999999999E-2</v>
      </c>
      <c r="X186" s="4">
        <v>0.10199999999999999</v>
      </c>
      <c r="Y186" s="4">
        <v>6.8190000000000001E-2</v>
      </c>
      <c r="Z186" s="4">
        <v>6.7750000000000005E-2</v>
      </c>
    </row>
    <row r="187" spans="1:26" x14ac:dyDescent="0.35">
      <c r="A187" t="s">
        <v>147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0.11</v>
      </c>
      <c r="J187">
        <v>0.192</v>
      </c>
      <c r="K187">
        <v>0.26600000000000001</v>
      </c>
      <c r="L187">
        <v>0.20799999999999999</v>
      </c>
      <c r="M187">
        <v>0.26700000000000002</v>
      </c>
      <c r="N187">
        <v>0.27500000000000002</v>
      </c>
      <c r="O187">
        <v>0.28600000000000003</v>
      </c>
      <c r="P187">
        <v>0.307</v>
      </c>
      <c r="Q187">
        <v>0.314</v>
      </c>
      <c r="R187">
        <v>0.32300000000000001</v>
      </c>
      <c r="S187">
        <v>0.35499999999999998</v>
      </c>
      <c r="T187">
        <v>0.373</v>
      </c>
      <c r="U187" s="2">
        <f t="shared" si="4"/>
        <v>0.17242105263157895</v>
      </c>
      <c r="V187" s="2">
        <f t="shared" si="5"/>
        <v>0.2974</v>
      </c>
      <c r="W187" s="4">
        <v>7.4999999999999997E-2</v>
      </c>
      <c r="X187" s="4">
        <v>0.10100000000000001</v>
      </c>
      <c r="Y187" s="4">
        <v>6.6129999999999994E-2</v>
      </c>
      <c r="Z187" s="4">
        <v>6.5809999999999994E-2</v>
      </c>
    </row>
    <row r="188" spans="1:26" x14ac:dyDescent="0.35">
      <c r="A188" t="s">
        <v>185</v>
      </c>
      <c r="B188">
        <v>0</v>
      </c>
      <c r="C188">
        <v>0</v>
      </c>
      <c r="D188">
        <v>0</v>
      </c>
      <c r="E188">
        <v>2.7E-2</v>
      </c>
      <c r="F188">
        <v>5.0999999999999997E-2</v>
      </c>
      <c r="G188">
        <v>5.2600000000000001E-2</v>
      </c>
      <c r="H188">
        <v>5.7099999999999998E-2</v>
      </c>
      <c r="I188">
        <v>6.0299999999999999E-2</v>
      </c>
      <c r="J188">
        <v>2.92E-2</v>
      </c>
      <c r="K188">
        <v>2.98E-2</v>
      </c>
      <c r="L188">
        <v>5.8900000000000001E-2</v>
      </c>
      <c r="M188">
        <v>8.0500000000000002E-2</v>
      </c>
      <c r="N188">
        <v>7.4999999999999997E-2</v>
      </c>
      <c r="O188">
        <v>9.7000000000000003E-2</v>
      </c>
      <c r="P188">
        <v>0.11899999999999999</v>
      </c>
      <c r="Q188">
        <v>0.14069999999999999</v>
      </c>
      <c r="R188">
        <v>0.13650000000000001</v>
      </c>
      <c r="S188">
        <v>0.14500000000000002</v>
      </c>
      <c r="T188">
        <v>0.1222</v>
      </c>
      <c r="U188" s="2">
        <f t="shared" si="4"/>
        <v>6.746315789473685E-2</v>
      </c>
      <c r="V188" s="2">
        <f t="shared" si="5"/>
        <v>0.10046000000000002</v>
      </c>
      <c r="W188" s="4">
        <v>9.1800000000000007E-2</v>
      </c>
      <c r="X188" s="4">
        <v>8.9800000000000005E-2</v>
      </c>
      <c r="Y188" s="4">
        <v>5.7829999999999999E-2</v>
      </c>
      <c r="Z188" s="4">
        <v>6.4769999999999994E-2</v>
      </c>
    </row>
    <row r="189" spans="1:26" x14ac:dyDescent="0.35">
      <c r="A189" t="s">
        <v>133</v>
      </c>
      <c r="B189">
        <v>0</v>
      </c>
      <c r="C189">
        <v>8.9109999999999995E-2</v>
      </c>
      <c r="D189">
        <v>7.9200000000000007E-2</v>
      </c>
      <c r="E189">
        <v>0.08</v>
      </c>
      <c r="F189">
        <v>0.09</v>
      </c>
      <c r="G189">
        <v>0.09</v>
      </c>
      <c r="H189">
        <v>0.10500000000000001</v>
      </c>
      <c r="I189">
        <v>0.15184999999999998</v>
      </c>
      <c r="J189">
        <v>0.14000000000000001</v>
      </c>
      <c r="K189">
        <v>0.14685000000000001</v>
      </c>
      <c r="L189">
        <v>0.184</v>
      </c>
      <c r="M189">
        <v>0.18565999999999999</v>
      </c>
      <c r="N189">
        <v>0.18287</v>
      </c>
      <c r="O189">
        <v>0.20019000000000001</v>
      </c>
      <c r="P189">
        <v>0.1673</v>
      </c>
      <c r="Q189">
        <v>0.15595999999999999</v>
      </c>
      <c r="R189">
        <v>0.16364000000000001</v>
      </c>
      <c r="S189">
        <v>0.19091000000000002</v>
      </c>
      <c r="T189">
        <v>0.18348</v>
      </c>
      <c r="U189" s="2">
        <f t="shared" si="4"/>
        <v>0.13610631578947369</v>
      </c>
      <c r="V189" s="2">
        <f t="shared" si="5"/>
        <v>0.17608600000000002</v>
      </c>
      <c r="W189" s="4">
        <v>8.7999999999999995E-2</v>
      </c>
      <c r="X189" s="4">
        <v>8.5000000000000006E-2</v>
      </c>
      <c r="Y189" s="4">
        <v>0</v>
      </c>
      <c r="Z189" s="4">
        <v>0</v>
      </c>
    </row>
    <row r="190" spans="1:26" x14ac:dyDescent="0.35">
      <c r="A190" t="s">
        <v>149</v>
      </c>
      <c r="B190">
        <v>1E-3</v>
      </c>
      <c r="C190">
        <v>1.4999999999999999E-2</v>
      </c>
      <c r="D190">
        <v>8.9999999999999993E-3</v>
      </c>
      <c r="E190">
        <v>7.9000000000000001E-2</v>
      </c>
      <c r="F190">
        <v>0.09</v>
      </c>
      <c r="G190">
        <v>9.5000000000000001E-2</v>
      </c>
      <c r="H190">
        <v>8.5999999999999993E-2</v>
      </c>
      <c r="I190">
        <v>0.18099999999999999</v>
      </c>
      <c r="J190">
        <v>8.4919999999999995E-2</v>
      </c>
      <c r="K190">
        <v>0</v>
      </c>
      <c r="L190">
        <v>0.20180000000000001</v>
      </c>
      <c r="M190">
        <v>0.19</v>
      </c>
      <c r="N190">
        <v>0.17981999999999998</v>
      </c>
      <c r="O190">
        <v>0.23099999999999998</v>
      </c>
      <c r="P190">
        <v>0.23499999999999999</v>
      </c>
      <c r="Q190">
        <v>0.28771000000000002</v>
      </c>
      <c r="R190">
        <v>0.28300000000000003</v>
      </c>
      <c r="S190">
        <v>0.32999999999999996</v>
      </c>
      <c r="T190">
        <v>0.33019999999999999</v>
      </c>
      <c r="U190" s="2">
        <f t="shared" si="4"/>
        <v>0.15312894736842106</v>
      </c>
      <c r="V190" s="2">
        <f t="shared" si="5"/>
        <v>0.22685300000000003</v>
      </c>
      <c r="W190" s="4">
        <v>8.1900000000000001E-2</v>
      </c>
      <c r="X190" s="4">
        <v>7.8E-2</v>
      </c>
      <c r="Y190" s="4">
        <v>4.9450000000000001E-2</v>
      </c>
      <c r="Z190" s="4">
        <v>5.6279999999999997E-2</v>
      </c>
    </row>
  </sheetData>
  <autoFilter ref="A3:Z190" xr:uid="{00000000-0009-0000-0000-000001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926"/>
  <sheetViews>
    <sheetView topLeftCell="H1" workbookViewId="0">
      <selection activeCell="D3" sqref="D3:D926"/>
    </sheetView>
  </sheetViews>
  <sheetFormatPr defaultRowHeight="14.5" x14ac:dyDescent="0.35"/>
  <cols>
    <col min="2" max="2" width="36.81640625" bestFit="1" customWidth="1"/>
    <col min="6" max="25" width="14.7265625" bestFit="1" customWidth="1"/>
    <col min="26" max="27" width="10.08984375" bestFit="1" customWidth="1"/>
  </cols>
  <sheetData>
    <row r="1" spans="1:29" x14ac:dyDescent="0.35">
      <c r="D1" s="5" t="s">
        <v>228</v>
      </c>
      <c r="H1">
        <f>H10</f>
        <v>2001</v>
      </c>
      <c r="I1">
        <f t="shared" ref="I1:AC1" si="0">I10</f>
        <v>2002</v>
      </c>
      <c r="J1">
        <f t="shared" si="0"/>
        <v>2003</v>
      </c>
      <c r="K1">
        <f t="shared" si="0"/>
        <v>2004</v>
      </c>
      <c r="L1">
        <f t="shared" si="0"/>
        <v>2005</v>
      </c>
      <c r="M1">
        <f t="shared" si="0"/>
        <v>2006</v>
      </c>
      <c r="N1">
        <f t="shared" si="0"/>
        <v>2007</v>
      </c>
      <c r="O1">
        <f t="shared" si="0"/>
        <v>2008</v>
      </c>
      <c r="P1">
        <f t="shared" si="0"/>
        <v>2009</v>
      </c>
      <c r="Q1">
        <f t="shared" si="0"/>
        <v>2010</v>
      </c>
      <c r="R1">
        <f t="shared" si="0"/>
        <v>2011</v>
      </c>
      <c r="S1">
        <f t="shared" si="0"/>
        <v>2012</v>
      </c>
      <c r="T1">
        <f t="shared" si="0"/>
        <v>2013</v>
      </c>
      <c r="U1">
        <f t="shared" si="0"/>
        <v>2014</v>
      </c>
      <c r="V1">
        <f t="shared" si="0"/>
        <v>2015</v>
      </c>
      <c r="W1">
        <f t="shared" si="0"/>
        <v>2016</v>
      </c>
      <c r="X1">
        <f t="shared" si="0"/>
        <v>2017</v>
      </c>
      <c r="Y1">
        <f t="shared" si="0"/>
        <v>2018</v>
      </c>
      <c r="Z1">
        <f t="shared" si="0"/>
        <v>2019</v>
      </c>
      <c r="AA1">
        <f t="shared" si="0"/>
        <v>2020</v>
      </c>
      <c r="AB1">
        <f t="shared" si="0"/>
        <v>2021</v>
      </c>
      <c r="AC1">
        <f t="shared" si="0"/>
        <v>2022</v>
      </c>
    </row>
    <row r="2" spans="1:29" x14ac:dyDescent="0.35">
      <c r="A2" t="s">
        <v>229</v>
      </c>
      <c r="B2" t="s">
        <v>221</v>
      </c>
      <c r="C2" t="s">
        <v>302</v>
      </c>
      <c r="D2" t="s">
        <v>227</v>
      </c>
      <c r="G2" t="s">
        <v>230</v>
      </c>
      <c r="H2" s="3">
        <f>MEDIAN(H$11:H$52)</f>
        <v>0.96399999999999997</v>
      </c>
      <c r="I2" s="3">
        <f t="shared" ref="I2:AC2" si="1">MEDIAN(I$11:I$52)</f>
        <v>0.91500000000000004</v>
      </c>
      <c r="J2" s="3">
        <f t="shared" si="1"/>
        <v>0.85099999999999998</v>
      </c>
      <c r="K2" s="3">
        <f t="shared" si="1"/>
        <v>0.83</v>
      </c>
      <c r="L2" s="3">
        <f t="shared" si="1"/>
        <v>0.79100000000000004</v>
      </c>
      <c r="M2" s="3">
        <f t="shared" si="1"/>
        <v>0.79849999999999999</v>
      </c>
      <c r="N2" s="3">
        <f t="shared" si="1"/>
        <v>0.80625000000000002</v>
      </c>
      <c r="O2" s="3">
        <f t="shared" si="1"/>
        <v>0.80400000000000005</v>
      </c>
      <c r="P2" s="3">
        <f t="shared" si="1"/>
        <v>0.73249999999999993</v>
      </c>
      <c r="Q2" s="3">
        <f t="shared" si="1"/>
        <v>0.68924999999999992</v>
      </c>
      <c r="R2" s="3">
        <f t="shared" si="1"/>
        <v>0.66900000000000004</v>
      </c>
      <c r="S2" s="3">
        <f t="shared" si="1"/>
        <v>0.63929999999999998</v>
      </c>
      <c r="T2" s="3">
        <f t="shared" si="1"/>
        <v>0.66139999999999999</v>
      </c>
      <c r="U2" s="3">
        <f t="shared" si="1"/>
        <v>0.66850000000000009</v>
      </c>
      <c r="V2" s="3">
        <f t="shared" si="1"/>
        <v>0.68400000000000005</v>
      </c>
      <c r="W2" s="3">
        <f t="shared" si="1"/>
        <v>0.68786499999999995</v>
      </c>
      <c r="X2" s="3">
        <f t="shared" si="1"/>
        <v>0.69299999999999995</v>
      </c>
      <c r="Y2" s="3">
        <f t="shared" si="1"/>
        <v>0.69432999999999989</v>
      </c>
      <c r="Z2" s="3">
        <f t="shared" si="1"/>
        <v>0.70259000000000005</v>
      </c>
      <c r="AA2" s="3">
        <f t="shared" si="1"/>
        <v>0.69769999999999999</v>
      </c>
      <c r="AB2" s="3">
        <f t="shared" si="1"/>
        <v>0.72399999999999998</v>
      </c>
      <c r="AC2" s="3">
        <f t="shared" si="1"/>
        <v>0.73699999999999999</v>
      </c>
    </row>
    <row r="3" spans="1:29" x14ac:dyDescent="0.35">
      <c r="A3">
        <v>2001</v>
      </c>
      <c r="B3" t="s">
        <v>47</v>
      </c>
      <c r="C3">
        <f>_xlfn.XLOOKUP(B3&amp;A3,'Teachers Pensions PPD'!$O$2:$O$925,'Teachers Pensions PPD'!K$2:K$925,"",0)</f>
        <v>0.72099999999999997</v>
      </c>
      <c r="D3" s="5">
        <v>2001.0703868445457</v>
      </c>
      <c r="G3" t="s">
        <v>231</v>
      </c>
      <c r="H3" s="3">
        <f>_xlfn.PERCENTILE.EXC(H$11:H$52,0.25)</f>
        <v>0.81910000000000005</v>
      </c>
      <c r="I3" s="3">
        <f t="shared" ref="I3:AC3" si="2">_xlfn.PERCENTILE.EXC(I$11:I$52,0.25)</f>
        <v>0.76815999999999995</v>
      </c>
      <c r="J3" s="3">
        <f t="shared" si="2"/>
        <v>0.74524999999999997</v>
      </c>
      <c r="K3" s="3">
        <f t="shared" si="2"/>
        <v>0.70325499999999996</v>
      </c>
      <c r="L3" s="3">
        <f t="shared" si="2"/>
        <v>0.69724999999999993</v>
      </c>
      <c r="M3" s="3">
        <f t="shared" si="2"/>
        <v>0.6890750000000001</v>
      </c>
      <c r="N3" s="3">
        <f t="shared" si="2"/>
        <v>0.71224999999999994</v>
      </c>
      <c r="O3" s="3">
        <f t="shared" si="2"/>
        <v>0.70199999999999996</v>
      </c>
      <c r="P3" s="3">
        <f t="shared" si="2"/>
        <v>0.63772499999999999</v>
      </c>
      <c r="Q3" s="3">
        <f t="shared" si="2"/>
        <v>0.61299999999999999</v>
      </c>
      <c r="R3" s="3">
        <f t="shared" si="2"/>
        <v>0.59406000000000003</v>
      </c>
      <c r="S3" s="3">
        <f t="shared" si="2"/>
        <v>0.55642999999999998</v>
      </c>
      <c r="T3" s="3">
        <f t="shared" si="2"/>
        <v>0.57574999999999998</v>
      </c>
      <c r="U3" s="3">
        <f t="shared" si="2"/>
        <v>0.58674999999999999</v>
      </c>
      <c r="V3" s="3">
        <f t="shared" si="2"/>
        <v>0.60021999999999998</v>
      </c>
      <c r="W3" s="3">
        <f t="shared" si="2"/>
        <v>0.58077750000000006</v>
      </c>
      <c r="X3" s="3">
        <f t="shared" si="2"/>
        <v>0.58897749999999993</v>
      </c>
      <c r="Y3" s="3">
        <f t="shared" si="2"/>
        <v>0.57850000000000001</v>
      </c>
      <c r="Z3" s="3">
        <f t="shared" si="2"/>
        <v>0.59450000000000003</v>
      </c>
      <c r="AA3" s="3">
        <f t="shared" si="2"/>
        <v>0.60099999999999998</v>
      </c>
      <c r="AB3" s="3">
        <f t="shared" si="2"/>
        <v>0.61129999999999995</v>
      </c>
      <c r="AC3" s="3">
        <f t="shared" si="2"/>
        <v>0.62359999999999993</v>
      </c>
    </row>
    <row r="4" spans="1:29" x14ac:dyDescent="0.35">
      <c r="A4">
        <v>2002</v>
      </c>
      <c r="B4" t="s">
        <v>47</v>
      </c>
      <c r="C4">
        <f>_xlfn.XLOOKUP(B4&amp;A4,'Teachers Pensions PPD'!$O$2:$O$925,'Teachers Pensions PPD'!K$2:K$925,"",0)</f>
        <v>0.58930000000000005</v>
      </c>
      <c r="D4" s="5">
        <v>2002.0375067586065</v>
      </c>
      <c r="G4" t="s">
        <v>232</v>
      </c>
      <c r="H4" s="3">
        <f>_xlfn.PERCENTILE.EXC(H$11:H$52,0.75)</f>
        <v>1.024</v>
      </c>
      <c r="I4" s="3">
        <f t="shared" ref="I4:AC4" si="3">_xlfn.PERCENTILE.EXC(I$11:I$52,0.75)</f>
        <v>0.97963500000000003</v>
      </c>
      <c r="J4" s="3">
        <f t="shared" si="3"/>
        <v>0.93195000000000006</v>
      </c>
      <c r="K4" s="3">
        <f t="shared" si="3"/>
        <v>0.90817999999999999</v>
      </c>
      <c r="L4" s="3">
        <f t="shared" si="3"/>
        <v>0.87749999999999995</v>
      </c>
      <c r="M4" s="3">
        <f t="shared" si="3"/>
        <v>0.87349999999999994</v>
      </c>
      <c r="N4" s="3">
        <f t="shared" si="3"/>
        <v>0.89</v>
      </c>
      <c r="O4" s="3">
        <f t="shared" si="3"/>
        <v>0.87705</v>
      </c>
      <c r="P4" s="3">
        <f t="shared" si="3"/>
        <v>0.80700000000000005</v>
      </c>
      <c r="Q4" s="3">
        <f t="shared" si="3"/>
        <v>0.82524999999999993</v>
      </c>
      <c r="R4" s="3">
        <f t="shared" si="3"/>
        <v>0.81749999999999989</v>
      </c>
      <c r="S4" s="3">
        <f t="shared" si="3"/>
        <v>0.79075000000000006</v>
      </c>
      <c r="T4" s="3">
        <f t="shared" si="3"/>
        <v>0.77249999999999996</v>
      </c>
      <c r="U4" s="3">
        <f t="shared" si="3"/>
        <v>0.80500000000000005</v>
      </c>
      <c r="V4" s="3">
        <f t="shared" si="3"/>
        <v>0.80574999999999997</v>
      </c>
      <c r="W4" s="3">
        <f t="shared" si="3"/>
        <v>0.76924999999999999</v>
      </c>
      <c r="X4" s="3">
        <f t="shared" si="3"/>
        <v>0.79526750000000002</v>
      </c>
      <c r="Y4" s="3">
        <f t="shared" si="3"/>
        <v>0.77024999999999999</v>
      </c>
      <c r="Z4" s="3">
        <f t="shared" si="3"/>
        <v>0.78775000000000006</v>
      </c>
      <c r="AA4" s="3">
        <f t="shared" si="3"/>
        <v>0.78649999999999998</v>
      </c>
      <c r="AB4" s="3">
        <f t="shared" si="3"/>
        <v>0.80774999999999997</v>
      </c>
      <c r="AC4" s="3">
        <f t="shared" si="3"/>
        <v>0.8214999999999999</v>
      </c>
    </row>
    <row r="5" spans="1:29" x14ac:dyDescent="0.35">
      <c r="A5">
        <v>2003</v>
      </c>
      <c r="B5" t="s">
        <v>47</v>
      </c>
      <c r="C5">
        <f>_xlfn.XLOOKUP(B5&amp;A5,'Teachers Pensions PPD'!$O$2:$O$925,'Teachers Pensions PPD'!K$2:K$925,"",0)</f>
        <v>0.53890000000000005</v>
      </c>
      <c r="D5" s="5">
        <v>2002.7506186001133</v>
      </c>
    </row>
    <row r="6" spans="1:29" x14ac:dyDescent="0.35">
      <c r="A6">
        <v>2004</v>
      </c>
      <c r="B6" t="s">
        <v>47</v>
      </c>
      <c r="C6">
        <f>_xlfn.XLOOKUP(B6&amp;A6,'Teachers Pensions PPD'!$O$2:$O$925,'Teachers Pensions PPD'!K$2:K$925,"",0)</f>
        <v>0.65969999999999995</v>
      </c>
      <c r="D6" s="5">
        <v>2004.2147384016073</v>
      </c>
    </row>
    <row r="7" spans="1:29" x14ac:dyDescent="0.35">
      <c r="A7">
        <v>2005</v>
      </c>
      <c r="B7" t="s">
        <v>47</v>
      </c>
      <c r="C7">
        <f>_xlfn.XLOOKUP(B7&amp;A7,'Teachers Pensions PPD'!$O$2:$O$925,'Teachers Pensions PPD'!K$2:K$925,"",0)</f>
        <v>0.65600000000000003</v>
      </c>
      <c r="D7" s="5">
        <v>2005.1577018218625</v>
      </c>
    </row>
    <row r="8" spans="1:29" x14ac:dyDescent="0.35">
      <c r="A8">
        <v>2006</v>
      </c>
      <c r="B8" t="s">
        <v>47</v>
      </c>
      <c r="C8">
        <f>_xlfn.XLOOKUP(B8&amp;A8,'Teachers Pensions PPD'!$O$2:$O$925,'Teachers Pensions PPD'!K$2:K$925,"",0)</f>
        <v>0.65359999999999996</v>
      </c>
      <c r="D8" s="5">
        <v>2005.7957806628001</v>
      </c>
    </row>
    <row r="9" spans="1:29" x14ac:dyDescent="0.35">
      <c r="A9">
        <v>2007</v>
      </c>
      <c r="B9" t="s">
        <v>47</v>
      </c>
      <c r="C9">
        <f>_xlfn.XLOOKUP(B9&amp;A9,'Teachers Pensions PPD'!$O$2:$O$925,'Teachers Pensions PPD'!K$2:K$925,"",0)</f>
        <v>0.68430000000000002</v>
      </c>
      <c r="D9" s="5">
        <v>2006.9855123460366</v>
      </c>
    </row>
    <row r="10" spans="1:29" x14ac:dyDescent="0.35">
      <c r="A10">
        <v>2008</v>
      </c>
      <c r="B10" t="s">
        <v>47</v>
      </c>
      <c r="C10">
        <f>_xlfn.XLOOKUP(B10&amp;A10,'Teachers Pensions PPD'!$O$2:$O$925,'Teachers Pensions PPD'!K$2:K$925,"",0)</f>
        <v>0.58540000000000003</v>
      </c>
      <c r="D10" s="5">
        <v>2007.855560137325</v>
      </c>
      <c r="H10" s="1">
        <v>2001</v>
      </c>
      <c r="I10" s="1">
        <v>2002</v>
      </c>
      <c r="J10" s="1">
        <v>2003</v>
      </c>
      <c r="K10" s="1">
        <v>2004</v>
      </c>
      <c r="L10" s="1">
        <v>2005</v>
      </c>
      <c r="M10" s="1">
        <v>2006</v>
      </c>
      <c r="N10" s="1">
        <v>2007</v>
      </c>
      <c r="O10" s="1">
        <v>2008</v>
      </c>
      <c r="P10" s="1">
        <v>2009</v>
      </c>
      <c r="Q10" s="1">
        <v>2010</v>
      </c>
      <c r="R10" s="1">
        <v>2011</v>
      </c>
      <c r="S10" s="1">
        <v>2012</v>
      </c>
      <c r="T10" s="1">
        <v>2013</v>
      </c>
      <c r="U10" s="1">
        <v>2014</v>
      </c>
      <c r="V10" s="1">
        <v>2015</v>
      </c>
      <c r="W10" s="1">
        <v>2016</v>
      </c>
      <c r="X10" s="1">
        <v>2017</v>
      </c>
      <c r="Y10" s="1">
        <v>2018</v>
      </c>
      <c r="Z10" s="1">
        <v>2019</v>
      </c>
      <c r="AA10" s="1">
        <v>2020</v>
      </c>
      <c r="AB10" s="1">
        <v>2021</v>
      </c>
      <c r="AC10" s="1">
        <v>2022</v>
      </c>
    </row>
    <row r="11" spans="1:29" x14ac:dyDescent="0.35">
      <c r="A11">
        <v>2009</v>
      </c>
      <c r="B11" t="s">
        <v>47</v>
      </c>
      <c r="C11">
        <f>_xlfn.XLOOKUP(B11&amp;A11,'Teachers Pensions PPD'!$O$2:$O$925,'Teachers Pensions PPD'!K$2:K$925,"",0)</f>
        <v>0.54269999999999996</v>
      </c>
      <c r="D11" s="5">
        <v>2008.875391975982</v>
      </c>
      <c r="G11" t="s">
        <v>33</v>
      </c>
      <c r="H11">
        <v>1.014</v>
      </c>
      <c r="I11">
        <v>0.97399999999999998</v>
      </c>
      <c r="J11">
        <v>0.93600000000000005</v>
      </c>
      <c r="K11">
        <v>0.89600000000000002</v>
      </c>
      <c r="L11">
        <v>0.83599999999999997</v>
      </c>
      <c r="M11">
        <v>0.82799999999999996</v>
      </c>
      <c r="N11">
        <v>0.79500000000000004</v>
      </c>
      <c r="O11">
        <v>0.77600000000000002</v>
      </c>
      <c r="P11">
        <v>0.747</v>
      </c>
      <c r="Q11">
        <v>0.71099999999999997</v>
      </c>
      <c r="R11">
        <v>0.67500000000000004</v>
      </c>
      <c r="S11">
        <v>0.66500000000000004</v>
      </c>
      <c r="T11">
        <v>0.66200000000000003</v>
      </c>
      <c r="U11">
        <v>0.67500000000000004</v>
      </c>
      <c r="V11">
        <v>0.68300000000000005</v>
      </c>
      <c r="W11">
        <v>0.68300000000000005</v>
      </c>
      <c r="X11">
        <v>0.68899999999999995</v>
      </c>
      <c r="Y11">
        <v>0.70199999999999996</v>
      </c>
      <c r="Z11">
        <v>0.69399999999999995</v>
      </c>
      <c r="AA11">
        <v>0.70699999999999996</v>
      </c>
      <c r="AB11">
        <v>0.70199999999999996</v>
      </c>
      <c r="AC11">
        <v>0.67</v>
      </c>
    </row>
    <row r="12" spans="1:29" x14ac:dyDescent="0.35">
      <c r="A12">
        <v>2010</v>
      </c>
      <c r="B12" t="s">
        <v>47</v>
      </c>
      <c r="C12">
        <f>_xlfn.XLOOKUP(B12&amp;A12,'Teachers Pensions PPD'!$O$2:$O$925,'Teachers Pensions PPD'!K$2:K$925,"",0)</f>
        <v>0.4637</v>
      </c>
      <c r="D12" s="5">
        <v>2010.0187114820703</v>
      </c>
      <c r="G12" t="s">
        <v>39</v>
      </c>
      <c r="H12">
        <v>0.95</v>
      </c>
      <c r="I12">
        <v>0.68200000000000005</v>
      </c>
      <c r="J12">
        <v>0.64300000000000002</v>
      </c>
      <c r="K12">
        <v>0.628</v>
      </c>
      <c r="L12">
        <v>0.60899999999999999</v>
      </c>
      <c r="M12">
        <v>0.67800000000000005</v>
      </c>
      <c r="N12">
        <v>0.68200000000000005</v>
      </c>
      <c r="O12">
        <v>0.70199999999999996</v>
      </c>
      <c r="P12">
        <v>0.56999999999999995</v>
      </c>
      <c r="Q12">
        <v>0.54300000000000004</v>
      </c>
      <c r="R12">
        <v>0.54</v>
      </c>
      <c r="S12">
        <v>0.499</v>
      </c>
      <c r="T12">
        <v>0.48099999999999998</v>
      </c>
      <c r="U12">
        <v>0.54500000000000004</v>
      </c>
      <c r="V12">
        <v>0.76898</v>
      </c>
      <c r="W12">
        <v>0.75800000000000001</v>
      </c>
      <c r="X12">
        <v>0.75900000000000001</v>
      </c>
      <c r="Y12">
        <v>0.76200000000000001</v>
      </c>
      <c r="Z12">
        <v>0.753</v>
      </c>
      <c r="AA12">
        <v>0.75</v>
      </c>
      <c r="AB12">
        <v>0.79100000000000004</v>
      </c>
      <c r="AC12">
        <v>0.78200000000000003</v>
      </c>
    </row>
    <row r="13" spans="1:29" x14ac:dyDescent="0.35">
      <c r="A13">
        <v>2011</v>
      </c>
      <c r="B13" t="s">
        <v>47</v>
      </c>
      <c r="C13">
        <f>_xlfn.XLOOKUP(B13&amp;A13,'Teachers Pensions PPD'!$O$2:$O$925,'Teachers Pensions PPD'!K$2:K$925,"",0)</f>
        <v>0.4425</v>
      </c>
      <c r="D13" s="5">
        <v>2010.950325044626</v>
      </c>
      <c r="G13" t="s">
        <v>32</v>
      </c>
      <c r="H13">
        <v>0.95399999999999996</v>
      </c>
      <c r="I13">
        <v>0.91900000000000004</v>
      </c>
      <c r="J13">
        <v>0.85899999999999999</v>
      </c>
      <c r="K13">
        <v>0.83799999999999997</v>
      </c>
      <c r="L13">
        <v>0.80400000000000005</v>
      </c>
      <c r="M13">
        <v>0.80300000000000005</v>
      </c>
      <c r="N13">
        <v>0.85299999999999998</v>
      </c>
      <c r="O13">
        <v>0.84899999999999998</v>
      </c>
      <c r="P13">
        <v>0.75700000000000001</v>
      </c>
      <c r="Q13">
        <v>0.73799999999999999</v>
      </c>
      <c r="R13">
        <v>0.71799999999999997</v>
      </c>
      <c r="S13">
        <v>0.71199999999999997</v>
      </c>
      <c r="T13">
        <v>0.73299999999999998</v>
      </c>
      <c r="U13">
        <v>0.77300000000000002</v>
      </c>
      <c r="V13">
        <v>0.79600000000000004</v>
      </c>
      <c r="W13">
        <v>0.81006999999999996</v>
      </c>
      <c r="X13">
        <v>0.79469000000000001</v>
      </c>
      <c r="Y13">
        <v>0.8</v>
      </c>
      <c r="Z13">
        <v>0.80200000000000005</v>
      </c>
      <c r="AA13">
        <v>0.80600000000000005</v>
      </c>
      <c r="AB13">
        <v>0.80600000000000005</v>
      </c>
      <c r="AC13">
        <v>0.82299999999999995</v>
      </c>
    </row>
    <row r="14" spans="1:29" x14ac:dyDescent="0.35">
      <c r="A14">
        <v>2012</v>
      </c>
      <c r="B14" t="s">
        <v>47</v>
      </c>
      <c r="C14">
        <f>_xlfn.XLOOKUP(B14&amp;A14,'Teachers Pensions PPD'!$O$2:$O$925,'Teachers Pensions PPD'!K$2:K$925,"",0)</f>
        <v>0.42059999999999997</v>
      </c>
      <c r="D14" s="5">
        <v>2011.7833856080913</v>
      </c>
      <c r="G14" t="s">
        <v>29</v>
      </c>
      <c r="H14">
        <v>0.98</v>
      </c>
      <c r="I14">
        <v>0.98526999999999998</v>
      </c>
      <c r="J14">
        <v>0.82</v>
      </c>
      <c r="K14">
        <v>0.83</v>
      </c>
      <c r="L14">
        <v>0.86</v>
      </c>
      <c r="M14">
        <v>0.87</v>
      </c>
      <c r="N14">
        <v>0.89</v>
      </c>
      <c r="O14">
        <v>0.87</v>
      </c>
      <c r="P14">
        <v>0.78</v>
      </c>
      <c r="Q14">
        <v>0.71</v>
      </c>
      <c r="R14">
        <v>0.69</v>
      </c>
      <c r="S14">
        <v>0.67</v>
      </c>
      <c r="T14">
        <v>0.67</v>
      </c>
      <c r="U14">
        <v>0.68540000000000001</v>
      </c>
      <c r="V14">
        <v>0.68500000000000005</v>
      </c>
      <c r="W14">
        <v>0.63700000000000001</v>
      </c>
      <c r="X14">
        <v>0.63</v>
      </c>
      <c r="Y14">
        <v>0.64</v>
      </c>
      <c r="Z14">
        <v>0.66</v>
      </c>
      <c r="AA14">
        <v>0.67</v>
      </c>
      <c r="AB14">
        <v>0.73</v>
      </c>
      <c r="AC14">
        <v>0.74399999999999999</v>
      </c>
    </row>
    <row r="15" spans="1:29" x14ac:dyDescent="0.35">
      <c r="A15">
        <v>2013</v>
      </c>
      <c r="B15" t="s">
        <v>47</v>
      </c>
      <c r="C15">
        <f>_xlfn.XLOOKUP(B15&amp;A15,'Teachers Pensions PPD'!$O$2:$O$925,'Teachers Pensions PPD'!K$2:K$925,"",0)</f>
        <v>0.41489999999999999</v>
      </c>
      <c r="D15" s="5">
        <v>2012.962639224065</v>
      </c>
      <c r="G15" t="s">
        <v>27</v>
      </c>
      <c r="H15">
        <v>0.99950000000000006</v>
      </c>
      <c r="I15">
        <v>0.96299999999999997</v>
      </c>
      <c r="J15">
        <v>0.92</v>
      </c>
      <c r="K15">
        <v>0.85799999999999998</v>
      </c>
      <c r="L15">
        <v>0.79</v>
      </c>
      <c r="M15">
        <v>0.78</v>
      </c>
      <c r="N15">
        <v>0.80120000000000002</v>
      </c>
      <c r="O15">
        <v>0.79379999999999995</v>
      </c>
      <c r="P15">
        <v>0.73280000000000001</v>
      </c>
      <c r="Q15">
        <v>0.66900000000000004</v>
      </c>
      <c r="R15">
        <v>0.59670000000000001</v>
      </c>
      <c r="S15">
        <v>0.53890000000000005</v>
      </c>
      <c r="T15">
        <v>0.49480000000000002</v>
      </c>
      <c r="U15">
        <v>0.5151</v>
      </c>
      <c r="V15">
        <v>0.51849999999999996</v>
      </c>
      <c r="W15">
        <v>0.52410000000000001</v>
      </c>
      <c r="X15">
        <v>0.501</v>
      </c>
      <c r="Y15">
        <v>0.47849999999999998</v>
      </c>
      <c r="Z15">
        <v>0.47399999999999998</v>
      </c>
      <c r="AA15">
        <v>0.45429999999999998</v>
      </c>
      <c r="AB15">
        <v>0.4748</v>
      </c>
      <c r="AC15">
        <v>0.46779999999999999</v>
      </c>
    </row>
    <row r="16" spans="1:29" x14ac:dyDescent="0.35">
      <c r="A16">
        <v>2014</v>
      </c>
      <c r="B16" t="s">
        <v>47</v>
      </c>
      <c r="C16">
        <f>_xlfn.XLOOKUP(B16&amp;A16,'Teachers Pensions PPD'!$O$2:$O$925,'Teachers Pensions PPD'!K$2:K$925,"",0)</f>
        <v>0.42330000000000001</v>
      </c>
      <c r="D16" s="5">
        <v>2014.1711133576434</v>
      </c>
      <c r="G16" t="s">
        <v>31</v>
      </c>
      <c r="H16">
        <v>0.99543999999999999</v>
      </c>
      <c r="I16">
        <v>0.89124999999999999</v>
      </c>
      <c r="J16">
        <v>0.76234000000000002</v>
      </c>
      <c r="K16">
        <v>0.71050999999999997</v>
      </c>
      <c r="L16">
        <v>0.73899999999999999</v>
      </c>
      <c r="M16">
        <v>0.74099999999999999</v>
      </c>
      <c r="N16">
        <v>0.755</v>
      </c>
      <c r="O16">
        <v>0.70099999999999996</v>
      </c>
      <c r="P16">
        <v>0.69199999999999995</v>
      </c>
      <c r="Q16">
        <v>0.64800000000000002</v>
      </c>
      <c r="R16">
        <v>0.60199999999999998</v>
      </c>
      <c r="S16">
        <v>0.621</v>
      </c>
      <c r="T16">
        <v>0.60299999999999998</v>
      </c>
      <c r="U16">
        <v>0.60899999999999999</v>
      </c>
      <c r="V16">
        <v>0.60699999999999998</v>
      </c>
      <c r="W16">
        <v>0.56299999999999994</v>
      </c>
      <c r="X16">
        <v>0.59399999999999997</v>
      </c>
      <c r="Y16">
        <v>0.57899999999999996</v>
      </c>
      <c r="Z16">
        <v>0.59899999999999998</v>
      </c>
      <c r="AA16">
        <v>0.60599999999999998</v>
      </c>
      <c r="AB16">
        <v>0.65300000000000002</v>
      </c>
      <c r="AC16">
        <v>0.67</v>
      </c>
    </row>
    <row r="17" spans="1:29" x14ac:dyDescent="0.35">
      <c r="A17">
        <v>2015</v>
      </c>
      <c r="B17" t="s">
        <v>47</v>
      </c>
      <c r="C17">
        <f>_xlfn.XLOOKUP(B17&amp;A17,'Teachers Pensions PPD'!$O$2:$O$925,'Teachers Pensions PPD'!K$2:K$925,"",0)</f>
        <v>0.43280000000000002</v>
      </c>
      <c r="D17" s="5">
        <v>2015.0383379775349</v>
      </c>
      <c r="G17" t="s">
        <v>34</v>
      </c>
      <c r="I17">
        <v>0.75900000000000001</v>
      </c>
      <c r="J17">
        <v>0.74912000000000001</v>
      </c>
      <c r="K17">
        <v>0.65300000000000002</v>
      </c>
      <c r="L17">
        <v>0.65444999999999998</v>
      </c>
      <c r="M17">
        <v>0.59499999999999997</v>
      </c>
      <c r="N17">
        <v>0.55301999999999996</v>
      </c>
      <c r="O17">
        <v>0.7</v>
      </c>
      <c r="P17">
        <v>0.68581000000000003</v>
      </c>
      <c r="Q17">
        <v>0.61399999999999999</v>
      </c>
      <c r="R17">
        <v>0.60416000000000003</v>
      </c>
      <c r="S17">
        <v>0.55200000000000005</v>
      </c>
      <c r="T17">
        <v>0.57855999999999996</v>
      </c>
      <c r="U17">
        <v>0.59</v>
      </c>
      <c r="V17">
        <v>0.57228000000000001</v>
      </c>
      <c r="W17">
        <v>0.56000000000000005</v>
      </c>
      <c r="X17">
        <v>0.57391000000000003</v>
      </c>
      <c r="Y17">
        <v>0.57699999999999996</v>
      </c>
      <c r="Z17">
        <v>0.54405999999999999</v>
      </c>
      <c r="AA17">
        <v>0.51300000000000001</v>
      </c>
      <c r="AB17">
        <v>0.52186999999999995</v>
      </c>
      <c r="AC17">
        <v>0.56999999999999995</v>
      </c>
    </row>
    <row r="18" spans="1:29" x14ac:dyDescent="0.35">
      <c r="A18">
        <v>2016</v>
      </c>
      <c r="B18" t="s">
        <v>47</v>
      </c>
      <c r="C18">
        <f>_xlfn.XLOOKUP(B18&amp;A18,'Teachers Pensions PPD'!$O$2:$O$925,'Teachers Pensions PPD'!K$2:K$925,"",0)</f>
        <v>0.43259999999999998</v>
      </c>
      <c r="D18" s="5">
        <v>2015.9540817240556</v>
      </c>
      <c r="G18" t="s">
        <v>44</v>
      </c>
      <c r="M18">
        <v>1.11212</v>
      </c>
      <c r="N18">
        <v>1.11564</v>
      </c>
      <c r="O18">
        <v>1.0819099999999999</v>
      </c>
      <c r="P18">
        <v>1.1076999999999999</v>
      </c>
      <c r="Q18">
        <v>1.18269</v>
      </c>
      <c r="R18">
        <v>1.01864</v>
      </c>
      <c r="S18">
        <v>0.94399999999999995</v>
      </c>
      <c r="T18">
        <v>0.90100000000000002</v>
      </c>
      <c r="U18">
        <v>0.88600000000000001</v>
      </c>
      <c r="V18">
        <v>0.88700000000000001</v>
      </c>
      <c r="W18">
        <v>0.90900000000000003</v>
      </c>
      <c r="X18">
        <v>0.92500000000000004</v>
      </c>
      <c r="Y18">
        <v>0.93</v>
      </c>
      <c r="Z18">
        <v>0.91100000000000003</v>
      </c>
      <c r="AA18">
        <v>0.92100000000000004</v>
      </c>
      <c r="AB18">
        <v>0.995</v>
      </c>
      <c r="AC18">
        <v>0.98799999999999999</v>
      </c>
    </row>
    <row r="19" spans="1:29" x14ac:dyDescent="0.35">
      <c r="A19">
        <v>2017</v>
      </c>
      <c r="B19" t="s">
        <v>47</v>
      </c>
      <c r="C19">
        <f>_xlfn.XLOOKUP(B19&amp;A19,'Teachers Pensions PPD'!$O$2:$O$925,'Teachers Pensions PPD'!K$2:K$925,"",0)</f>
        <v>0.44429999999999997</v>
      </c>
      <c r="D19" s="5">
        <v>2016.9422914842373</v>
      </c>
      <c r="G19" t="s">
        <v>37</v>
      </c>
      <c r="H19">
        <v>0.97</v>
      </c>
      <c r="I19">
        <v>0.91</v>
      </c>
      <c r="J19">
        <v>0.90600000000000003</v>
      </c>
      <c r="K19">
        <v>0.88200000000000001</v>
      </c>
      <c r="L19">
        <v>0.879</v>
      </c>
      <c r="M19">
        <v>0.88300000000000001</v>
      </c>
      <c r="N19">
        <v>0.877</v>
      </c>
      <c r="O19">
        <v>0.84299999999999997</v>
      </c>
      <c r="P19">
        <v>0.88300000000000001</v>
      </c>
      <c r="Q19">
        <v>0.88900000000000001</v>
      </c>
      <c r="R19">
        <v>0.81499999999999995</v>
      </c>
      <c r="S19">
        <v>0.84</v>
      </c>
      <c r="T19">
        <v>0.81200000000000006</v>
      </c>
      <c r="U19">
        <v>0.82599999999999996</v>
      </c>
      <c r="V19">
        <v>0.82099999999999995</v>
      </c>
      <c r="W19">
        <v>0.75900000000000001</v>
      </c>
      <c r="X19">
        <v>0.79700000000000004</v>
      </c>
      <c r="Y19">
        <v>0.76800000000000002</v>
      </c>
      <c r="Z19">
        <v>0.8</v>
      </c>
      <c r="AA19">
        <v>0.81200000000000006</v>
      </c>
      <c r="AB19">
        <v>0.86899999999999999</v>
      </c>
      <c r="AC19">
        <v>0.90300000000000002</v>
      </c>
    </row>
    <row r="20" spans="1:29" x14ac:dyDescent="0.35">
      <c r="A20">
        <v>2018</v>
      </c>
      <c r="B20" t="s">
        <v>47</v>
      </c>
      <c r="C20">
        <f>_xlfn.XLOOKUP(B20&amp;A20,'Teachers Pensions PPD'!$O$2:$O$925,'Teachers Pensions PPD'!K$2:K$925,"",0)</f>
        <v>0.42749999999999999</v>
      </c>
      <c r="D20" s="5">
        <v>2018.098343246533</v>
      </c>
      <c r="G20" t="s">
        <v>43</v>
      </c>
      <c r="H20">
        <v>1.03</v>
      </c>
      <c r="I20">
        <v>0.95630000000000004</v>
      </c>
      <c r="J20">
        <v>0.90129999999999999</v>
      </c>
      <c r="K20">
        <v>0.90436000000000005</v>
      </c>
      <c r="L20">
        <v>0.84889999999999999</v>
      </c>
      <c r="M20">
        <v>0.84940000000000004</v>
      </c>
      <c r="N20">
        <v>0.8639</v>
      </c>
      <c r="O20">
        <v>0.88019999999999998</v>
      </c>
      <c r="P20">
        <v>0.76880000000000004</v>
      </c>
      <c r="Q20">
        <v>0.75629999999999997</v>
      </c>
      <c r="R20">
        <v>0.76449999999999996</v>
      </c>
      <c r="S20">
        <v>0.75560000000000005</v>
      </c>
      <c r="T20">
        <v>0.75419999999999998</v>
      </c>
      <c r="U20">
        <v>0.76700000000000002</v>
      </c>
      <c r="V20">
        <v>0.77700000000000002</v>
      </c>
      <c r="W20">
        <v>0.76</v>
      </c>
      <c r="X20">
        <v>0.752</v>
      </c>
      <c r="Y20">
        <v>0.75700000000000001</v>
      </c>
      <c r="Z20">
        <v>0.74</v>
      </c>
      <c r="AA20">
        <v>0.745</v>
      </c>
      <c r="AB20">
        <v>0.76600000000000001</v>
      </c>
      <c r="AC20">
        <v>0.78</v>
      </c>
    </row>
    <row r="21" spans="1:29" x14ac:dyDescent="0.35">
      <c r="A21">
        <v>2019</v>
      </c>
      <c r="B21" t="s">
        <v>47</v>
      </c>
      <c r="C21">
        <f>_xlfn.XLOOKUP(B21&amp;A21,'Teachers Pensions PPD'!$O$2:$O$925,'Teachers Pensions PPD'!K$2:K$925,"",0)</f>
        <v>0.42330000000000001</v>
      </c>
      <c r="D21" s="5">
        <v>2018.98207704489</v>
      </c>
      <c r="G21" t="s">
        <v>36</v>
      </c>
      <c r="H21">
        <v>1.0389999999999999</v>
      </c>
      <c r="I21">
        <v>1.02</v>
      </c>
      <c r="J21">
        <v>1.0109999999999999</v>
      </c>
      <c r="K21">
        <v>1.0089999999999999</v>
      </c>
      <c r="L21">
        <v>0.98</v>
      </c>
      <c r="M21">
        <v>0.96499999999999997</v>
      </c>
      <c r="N21">
        <v>0.94699999999999995</v>
      </c>
      <c r="O21">
        <v>0.91900000000000004</v>
      </c>
      <c r="P21">
        <v>0.98499999999999999</v>
      </c>
      <c r="Q21">
        <v>0.85699999999999998</v>
      </c>
      <c r="R21">
        <v>0.84</v>
      </c>
      <c r="S21">
        <v>0.82299999999999995</v>
      </c>
      <c r="T21">
        <v>0.81100000000000005</v>
      </c>
      <c r="U21">
        <v>0.81899999999999995</v>
      </c>
      <c r="V21">
        <v>0.79100000000000004</v>
      </c>
      <c r="W21">
        <v>0.74299999999999999</v>
      </c>
      <c r="X21">
        <v>0.74199999999999999</v>
      </c>
      <c r="Y21">
        <v>0.77400000000000002</v>
      </c>
      <c r="Z21">
        <v>0.76700000000000002</v>
      </c>
      <c r="AA21">
        <v>0.76200000000000001</v>
      </c>
      <c r="AB21">
        <v>0.81299999999999994</v>
      </c>
      <c r="AC21">
        <v>0.80400000000000005</v>
      </c>
    </row>
    <row r="22" spans="1:29" x14ac:dyDescent="0.35">
      <c r="A22">
        <v>2020</v>
      </c>
      <c r="B22" t="s">
        <v>47</v>
      </c>
      <c r="C22">
        <f>_xlfn.XLOOKUP(B22&amp;A22,'Teachers Pensions PPD'!$O$2:$O$925,'Teachers Pensions PPD'!K$2:K$925,"",0)</f>
        <v>0.42230000000000001</v>
      </c>
      <c r="D22" s="5">
        <v>2020.1339999722998</v>
      </c>
      <c r="G22" t="s">
        <v>68</v>
      </c>
      <c r="H22">
        <v>0.59499999999999997</v>
      </c>
      <c r="I22">
        <v>0.52</v>
      </c>
      <c r="J22">
        <v>0.49299999999999999</v>
      </c>
      <c r="K22">
        <v>0.61899999999999999</v>
      </c>
      <c r="L22">
        <v>0.60799999999999998</v>
      </c>
      <c r="M22">
        <v>0.62</v>
      </c>
      <c r="N22">
        <v>0.63800000000000001</v>
      </c>
      <c r="O22">
        <v>0.56000000000000005</v>
      </c>
      <c r="P22">
        <v>0.52100000000000002</v>
      </c>
      <c r="Q22">
        <v>0.48399999999999999</v>
      </c>
      <c r="R22">
        <v>0.46500000000000002</v>
      </c>
      <c r="S22">
        <v>0.42099999999999999</v>
      </c>
      <c r="T22">
        <v>0.40600000000000003</v>
      </c>
      <c r="U22">
        <v>0.40600000000000003</v>
      </c>
      <c r="V22">
        <v>0.42</v>
      </c>
      <c r="W22">
        <v>0.39800000000000002</v>
      </c>
      <c r="X22">
        <v>0.40200000000000002</v>
      </c>
      <c r="Y22">
        <v>0.40699999999999997</v>
      </c>
      <c r="Z22">
        <v>0.40600000000000003</v>
      </c>
      <c r="AA22">
        <v>0.40500000000000003</v>
      </c>
      <c r="AB22">
        <v>0.42499999999999999</v>
      </c>
      <c r="AC22">
        <v>0.438</v>
      </c>
    </row>
    <row r="23" spans="1:29" x14ac:dyDescent="0.35">
      <c r="A23">
        <v>2021</v>
      </c>
      <c r="B23" t="s">
        <v>47</v>
      </c>
      <c r="C23">
        <f>_xlfn.XLOOKUP(B23&amp;A23,'Teachers Pensions PPD'!$O$2:$O$925,'Teachers Pensions PPD'!K$2:K$925,"",0)</f>
        <v>0.43940000000000001</v>
      </c>
      <c r="D23" s="5">
        <v>2020.9435757108595</v>
      </c>
      <c r="G23" t="s">
        <v>47</v>
      </c>
      <c r="H23">
        <v>0.72099999999999997</v>
      </c>
      <c r="I23">
        <v>0.58930000000000005</v>
      </c>
      <c r="J23">
        <v>0.53890000000000005</v>
      </c>
      <c r="K23">
        <v>0.65969999999999995</v>
      </c>
      <c r="L23">
        <v>0.65600000000000003</v>
      </c>
      <c r="M23">
        <v>0.65359999999999996</v>
      </c>
      <c r="N23">
        <v>0.68430000000000002</v>
      </c>
      <c r="O23">
        <v>0.58540000000000003</v>
      </c>
      <c r="P23">
        <v>0.54269999999999996</v>
      </c>
      <c r="Q23">
        <v>0.4637</v>
      </c>
      <c r="R23">
        <v>0.4425</v>
      </c>
      <c r="S23">
        <v>0.42059999999999997</v>
      </c>
      <c r="T23">
        <v>0.41489999999999999</v>
      </c>
      <c r="U23">
        <v>0.42330000000000001</v>
      </c>
      <c r="V23">
        <v>0.43280000000000002</v>
      </c>
      <c r="W23">
        <v>0.43259999999999998</v>
      </c>
      <c r="X23">
        <v>0.44429999999999997</v>
      </c>
      <c r="Y23">
        <v>0.42749999999999999</v>
      </c>
      <c r="Z23">
        <v>0.42330000000000001</v>
      </c>
      <c r="AA23">
        <v>0.42230000000000001</v>
      </c>
      <c r="AB23">
        <v>0.43940000000000001</v>
      </c>
      <c r="AC23">
        <v>0.45229999999999998</v>
      </c>
    </row>
    <row r="24" spans="1:29" x14ac:dyDescent="0.35">
      <c r="A24">
        <v>2022</v>
      </c>
      <c r="B24" t="s">
        <v>47</v>
      </c>
      <c r="C24">
        <f>_xlfn.XLOOKUP(B24&amp;A24,'Teachers Pensions PPD'!$O$2:$O$925,'Teachers Pensions PPD'!K$2:K$925,"",0)</f>
        <v>0.45229999999999998</v>
      </c>
      <c r="D24" s="5">
        <v>2021.78584515129</v>
      </c>
      <c r="G24" t="s">
        <v>49</v>
      </c>
      <c r="H24">
        <v>0.43</v>
      </c>
      <c r="I24">
        <v>0.42099999999999999</v>
      </c>
      <c r="J24">
        <v>0.44400000000000001</v>
      </c>
      <c r="K24">
        <v>0.44800000000000001</v>
      </c>
      <c r="L24">
        <v>0.434</v>
      </c>
      <c r="M24">
        <v>0.443</v>
      </c>
      <c r="N24">
        <v>0.45100000000000001</v>
      </c>
      <c r="O24">
        <v>0.48199999999999998</v>
      </c>
      <c r="P24">
        <v>0.41899999999999998</v>
      </c>
      <c r="Q24">
        <v>0.443</v>
      </c>
      <c r="R24">
        <v>0.438</v>
      </c>
      <c r="S24">
        <v>0.42699999999999999</v>
      </c>
      <c r="T24">
        <v>0.45700000000000002</v>
      </c>
      <c r="U24">
        <v>0.48099999999999998</v>
      </c>
      <c r="V24">
        <v>0.46383999999999997</v>
      </c>
      <c r="W24">
        <v>0.46809000000000001</v>
      </c>
      <c r="X24">
        <v>0.48054000000000002</v>
      </c>
      <c r="Y24">
        <v>0.45665</v>
      </c>
      <c r="Z24">
        <v>0.47867999999999999</v>
      </c>
      <c r="AA24">
        <v>0.49911</v>
      </c>
      <c r="AB24">
        <v>0.53573999999999999</v>
      </c>
      <c r="AC24">
        <v>0.58474999999999999</v>
      </c>
    </row>
    <row r="25" spans="1:29" x14ac:dyDescent="0.35">
      <c r="A25">
        <v>2001</v>
      </c>
      <c r="B25" t="s">
        <v>49</v>
      </c>
      <c r="C25">
        <f>_xlfn.XLOOKUP(B25&amp;A25,'Teachers Pensions PPD'!$O$2:$O$925,'Teachers Pensions PPD'!K$2:K$925,"",0)</f>
        <v>0.43</v>
      </c>
      <c r="D25" s="5">
        <v>2001.0895337020527</v>
      </c>
      <c r="G25" t="s">
        <v>259</v>
      </c>
      <c r="H25">
        <v>1.024</v>
      </c>
      <c r="I25">
        <v>1.024</v>
      </c>
      <c r="J25">
        <v>1.0309999999999999</v>
      </c>
      <c r="K25">
        <v>1.0209999999999999</v>
      </c>
      <c r="L25">
        <v>1.01</v>
      </c>
      <c r="M25">
        <v>1.008</v>
      </c>
      <c r="N25">
        <v>1.093</v>
      </c>
      <c r="O25">
        <v>1.0349999999999999</v>
      </c>
      <c r="P25">
        <v>0.99399999999999999</v>
      </c>
      <c r="Q25">
        <v>0.93100000000000005</v>
      </c>
      <c r="R25">
        <v>0.84899999999999998</v>
      </c>
      <c r="S25">
        <v>0.80200000000000005</v>
      </c>
      <c r="T25">
        <v>0.81200000000000006</v>
      </c>
      <c r="U25">
        <v>0.79900000000000004</v>
      </c>
      <c r="V25">
        <v>0.77600000000000002</v>
      </c>
      <c r="W25">
        <v>0.69699999999999995</v>
      </c>
      <c r="X25">
        <v>0.69699999999999995</v>
      </c>
      <c r="Y25">
        <v>0.66200000000000003</v>
      </c>
      <c r="Z25">
        <v>0.63300000000000001</v>
      </c>
      <c r="AA25">
        <v>0.66500000000000004</v>
      </c>
      <c r="AB25">
        <v>0.69399999999999995</v>
      </c>
    </row>
    <row r="26" spans="1:29" x14ac:dyDescent="0.35">
      <c r="A26">
        <v>2002</v>
      </c>
      <c r="B26" t="s">
        <v>49</v>
      </c>
      <c r="C26">
        <f>_xlfn.XLOOKUP(B26&amp;A26,'Teachers Pensions PPD'!$O$2:$O$925,'Teachers Pensions PPD'!K$2:K$925,"",0)</f>
        <v>0.42099999999999999</v>
      </c>
      <c r="D26" s="5">
        <v>2001.9216883653912</v>
      </c>
      <c r="G26" t="s">
        <v>54</v>
      </c>
      <c r="H26">
        <v>0.90800000000000003</v>
      </c>
      <c r="I26">
        <v>0.86599999999999999</v>
      </c>
      <c r="J26">
        <v>0.83499999999999996</v>
      </c>
      <c r="K26">
        <v>0.80900000000000005</v>
      </c>
      <c r="L26">
        <v>0.76300000000000001</v>
      </c>
      <c r="M26">
        <v>0.73099999999999998</v>
      </c>
      <c r="N26">
        <v>0.71899999999999997</v>
      </c>
      <c r="O26">
        <v>0.68200000000000005</v>
      </c>
      <c r="P26">
        <v>0.63600000000000001</v>
      </c>
      <c r="Q26">
        <v>0.61</v>
      </c>
      <c r="R26">
        <v>0.57399999999999995</v>
      </c>
      <c r="S26">
        <v>0.54500000000000004</v>
      </c>
      <c r="T26">
        <v>0.51900000000000002</v>
      </c>
      <c r="U26">
        <v>0.53600000000000003</v>
      </c>
      <c r="V26">
        <v>0.55300000000000005</v>
      </c>
      <c r="W26">
        <v>0.54600000000000004</v>
      </c>
      <c r="X26">
        <v>0.56399999999999995</v>
      </c>
      <c r="Y26">
        <v>0.57699999999999996</v>
      </c>
      <c r="Z26">
        <v>0.58099999999999996</v>
      </c>
      <c r="AA26">
        <v>0.58399999999999996</v>
      </c>
      <c r="AB26">
        <v>0.57199999999999995</v>
      </c>
      <c r="AC26">
        <v>0.58799999999999997</v>
      </c>
    </row>
    <row r="27" spans="1:29" x14ac:dyDescent="0.35">
      <c r="A27">
        <v>2003</v>
      </c>
      <c r="B27" t="s">
        <v>49</v>
      </c>
      <c r="C27">
        <f>_xlfn.XLOOKUP(B27&amp;A27,'Teachers Pensions PPD'!$O$2:$O$925,'Teachers Pensions PPD'!K$2:K$925,"",0)</f>
        <v>0.44400000000000001</v>
      </c>
      <c r="D27" s="5">
        <v>2002.7918640593957</v>
      </c>
      <c r="G27" t="s">
        <v>211</v>
      </c>
      <c r="H27">
        <v>1</v>
      </c>
      <c r="I27">
        <v>1</v>
      </c>
      <c r="J27">
        <v>1</v>
      </c>
      <c r="K27">
        <v>1</v>
      </c>
      <c r="L27">
        <v>0.91200000000000003</v>
      </c>
      <c r="M27">
        <v>0.90500000000000003</v>
      </c>
      <c r="N27">
        <v>0.99750000000000005</v>
      </c>
      <c r="O27">
        <v>0.98429999999999995</v>
      </c>
      <c r="P27">
        <v>0.73219999999999996</v>
      </c>
      <c r="Q27">
        <v>0.87819999999999998</v>
      </c>
      <c r="R27">
        <v>0.89980000000000004</v>
      </c>
      <c r="S27">
        <v>0.83940000000000003</v>
      </c>
      <c r="T27">
        <v>0.76400000000000001</v>
      </c>
      <c r="U27">
        <v>0.81620000000000004</v>
      </c>
      <c r="V27">
        <v>0.89</v>
      </c>
      <c r="W27">
        <v>0.84799999999999998</v>
      </c>
      <c r="X27">
        <v>0.86075999999999997</v>
      </c>
      <c r="Y27">
        <v>0.86084000000000005</v>
      </c>
      <c r="Z27">
        <v>0.83259000000000005</v>
      </c>
      <c r="AA27">
        <v>0.80591999999999997</v>
      </c>
      <c r="AB27">
        <v>0.82799999999999996</v>
      </c>
      <c r="AC27">
        <v>0.83699999999999997</v>
      </c>
    </row>
    <row r="28" spans="1:29" x14ac:dyDescent="0.35">
      <c r="A28">
        <v>2004</v>
      </c>
      <c r="B28" t="s">
        <v>49</v>
      </c>
      <c r="C28">
        <f>_xlfn.XLOOKUP(B28&amp;A28,'Teachers Pensions PPD'!$O$2:$O$925,'Teachers Pensions PPD'!K$2:K$925,"",0)</f>
        <v>0.44800000000000001</v>
      </c>
      <c r="D28" s="5">
        <v>2003.9263374758293</v>
      </c>
      <c r="G28" t="s">
        <v>57</v>
      </c>
      <c r="H28">
        <v>0.78400000000000003</v>
      </c>
      <c r="I28">
        <v>0.73899999999999999</v>
      </c>
      <c r="J28">
        <v>0.68799999999999994</v>
      </c>
      <c r="K28">
        <v>0.63100000000000001</v>
      </c>
      <c r="L28">
        <v>0.64600000000000002</v>
      </c>
      <c r="M28">
        <v>0.67500000000000004</v>
      </c>
      <c r="N28">
        <v>0.71299999999999997</v>
      </c>
      <c r="O28">
        <v>0.70199999999999996</v>
      </c>
      <c r="P28">
        <v>0.59099999999999997</v>
      </c>
      <c r="Q28">
        <v>0.54400000000000004</v>
      </c>
      <c r="R28">
        <v>0.55100000000000005</v>
      </c>
      <c r="S28">
        <v>0.55400000000000005</v>
      </c>
      <c r="T28">
        <v>0.56399999999999995</v>
      </c>
      <c r="U28">
        <v>0.57399999999999995</v>
      </c>
      <c r="V28">
        <v>0.60899999999999999</v>
      </c>
      <c r="W28">
        <v>0.624</v>
      </c>
      <c r="X28">
        <v>0.64500000000000002</v>
      </c>
      <c r="Y28">
        <v>0.65800000000000003</v>
      </c>
      <c r="Z28">
        <v>0.67100000000000004</v>
      </c>
      <c r="AA28">
        <v>0.67900000000000005</v>
      </c>
      <c r="AB28">
        <v>0.71799999999999997</v>
      </c>
      <c r="AC28">
        <v>0.73699999999999999</v>
      </c>
    </row>
    <row r="29" spans="1:29" x14ac:dyDescent="0.35">
      <c r="A29">
        <v>2005</v>
      </c>
      <c r="B29" t="s">
        <v>49</v>
      </c>
      <c r="C29">
        <f>_xlfn.XLOOKUP(B29&amp;A29,'Teachers Pensions PPD'!$O$2:$O$925,'Teachers Pensions PPD'!K$2:K$925,"",0)</f>
        <v>0.434</v>
      </c>
      <c r="D29" s="5">
        <v>2004.9989041364261</v>
      </c>
      <c r="G29" t="s">
        <v>58</v>
      </c>
      <c r="H29">
        <v>0.73099999999999998</v>
      </c>
      <c r="I29">
        <v>0.69599999999999995</v>
      </c>
      <c r="J29">
        <v>0.67600000000000005</v>
      </c>
      <c r="K29">
        <v>0.68500000000000005</v>
      </c>
      <c r="L29">
        <v>0.69799999999999995</v>
      </c>
      <c r="M29">
        <v>0.71299999999999997</v>
      </c>
      <c r="N29">
        <v>0.74099999999999999</v>
      </c>
      <c r="O29">
        <v>0.74099999999999999</v>
      </c>
      <c r="P29">
        <v>0.67700000000000005</v>
      </c>
      <c r="Q29">
        <v>0.66</v>
      </c>
      <c r="R29">
        <v>0.77600000000000002</v>
      </c>
      <c r="S29">
        <v>0.77</v>
      </c>
      <c r="T29">
        <v>0.77700000000000002</v>
      </c>
      <c r="U29">
        <v>0.81399999999999995</v>
      </c>
      <c r="V29">
        <v>0.82199999999999995</v>
      </c>
      <c r="W29">
        <v>0.80400000000000005</v>
      </c>
      <c r="X29">
        <v>0.80900000000000005</v>
      </c>
      <c r="Y29">
        <v>0.81399999999999995</v>
      </c>
      <c r="Z29">
        <v>0.81799999999999995</v>
      </c>
      <c r="AA29">
        <v>0.82399999999999995</v>
      </c>
      <c r="AB29">
        <v>0.82099999999999995</v>
      </c>
      <c r="AC29">
        <v>0.83899999999999997</v>
      </c>
    </row>
    <row r="30" spans="1:29" x14ac:dyDescent="0.35">
      <c r="A30">
        <v>2006</v>
      </c>
      <c r="B30" t="s">
        <v>49</v>
      </c>
      <c r="C30">
        <f>_xlfn.XLOOKUP(B30&amp;A30,'Teachers Pensions PPD'!$O$2:$O$925,'Teachers Pensions PPD'!K$2:K$925,"",0)</f>
        <v>0.443</v>
      </c>
      <c r="D30" s="5">
        <v>2006.0699709481789</v>
      </c>
      <c r="G30" t="s">
        <v>59</v>
      </c>
      <c r="H30">
        <v>0.95309999999999995</v>
      </c>
      <c r="I30">
        <v>0.91979999999999995</v>
      </c>
      <c r="J30">
        <v>0.92789999999999995</v>
      </c>
      <c r="K30">
        <v>0.92779999999999996</v>
      </c>
      <c r="L30">
        <v>0.89259999999999995</v>
      </c>
      <c r="M30">
        <v>0.84219999999999995</v>
      </c>
      <c r="N30">
        <v>0.81130000000000002</v>
      </c>
      <c r="O30">
        <v>0.79630000000000001</v>
      </c>
      <c r="P30">
        <v>0.66100000000000003</v>
      </c>
      <c r="Q30">
        <v>0.65410000000000001</v>
      </c>
      <c r="R30">
        <v>0.66300000000000003</v>
      </c>
      <c r="S30">
        <v>0.65759999999999996</v>
      </c>
      <c r="T30">
        <v>0.67110000000000003</v>
      </c>
      <c r="U30">
        <v>0.70679999999999998</v>
      </c>
      <c r="V30">
        <v>0.71899999999999997</v>
      </c>
      <c r="W30">
        <v>0.72670000000000001</v>
      </c>
      <c r="X30">
        <v>0.74029999999999996</v>
      </c>
      <c r="Y30">
        <v>0.74750000000000005</v>
      </c>
      <c r="Z30">
        <v>0.76219999999999999</v>
      </c>
      <c r="AA30">
        <v>0.76990000000000003</v>
      </c>
      <c r="AB30">
        <v>0.80230000000000001</v>
      </c>
      <c r="AC30">
        <v>0.80600000000000005</v>
      </c>
    </row>
    <row r="31" spans="1:29" x14ac:dyDescent="0.35">
      <c r="A31">
        <v>2007</v>
      </c>
      <c r="B31" t="s">
        <v>49</v>
      </c>
      <c r="C31">
        <f>_xlfn.XLOOKUP(B31&amp;A31,'Teachers Pensions PPD'!$O$2:$O$925,'Teachers Pensions PPD'!K$2:K$925,"",0)</f>
        <v>0.45100000000000001</v>
      </c>
      <c r="D31" s="5">
        <v>2006.795487425592</v>
      </c>
      <c r="G31" t="s">
        <v>65</v>
      </c>
      <c r="H31">
        <v>0.79200000000000004</v>
      </c>
      <c r="I31">
        <v>0.76200000000000001</v>
      </c>
      <c r="J31">
        <v>0.64500000000000002</v>
      </c>
      <c r="K31">
        <v>0.69599999999999995</v>
      </c>
      <c r="L31">
        <v>0.67600000000000005</v>
      </c>
      <c r="M31">
        <v>0.67200000000000004</v>
      </c>
      <c r="N31">
        <v>0.71</v>
      </c>
      <c r="O31">
        <v>0.73899999999999999</v>
      </c>
      <c r="P31">
        <v>0.58199999999999996</v>
      </c>
      <c r="Q31">
        <v>0.63</v>
      </c>
      <c r="R31">
        <v>0.66300000000000003</v>
      </c>
      <c r="S31">
        <v>0.60699999999999998</v>
      </c>
      <c r="T31">
        <v>0.55700000000000005</v>
      </c>
      <c r="U31">
        <v>0.56299999999999994</v>
      </c>
      <c r="V31">
        <v>0.54300000000000004</v>
      </c>
      <c r="W31">
        <v>0.52800000000000002</v>
      </c>
      <c r="X31">
        <v>0.52100000000000002</v>
      </c>
      <c r="Y31">
        <v>0.52400000000000002</v>
      </c>
      <c r="Z31">
        <v>0.51700000000000002</v>
      </c>
      <c r="AA31">
        <v>0.51470000000000005</v>
      </c>
      <c r="AB31">
        <v>0.53</v>
      </c>
      <c r="AC31">
        <v>0.59</v>
      </c>
    </row>
    <row r="32" spans="1:29" x14ac:dyDescent="0.35">
      <c r="A32">
        <v>2008</v>
      </c>
      <c r="B32" t="s">
        <v>49</v>
      </c>
      <c r="C32">
        <f>_xlfn.XLOOKUP(B32&amp;A32,'Teachers Pensions PPD'!$O$2:$O$925,'Teachers Pensions PPD'!K$2:K$925,"",0)</f>
        <v>0.48199999999999998</v>
      </c>
      <c r="D32" s="5">
        <v>2008.0543365068113</v>
      </c>
      <c r="G32" t="s">
        <v>62</v>
      </c>
      <c r="H32">
        <v>0.96499999999999997</v>
      </c>
      <c r="I32">
        <v>0.91500000000000004</v>
      </c>
      <c r="J32">
        <v>0.86499999999999999</v>
      </c>
      <c r="K32">
        <v>0.83699999999999997</v>
      </c>
      <c r="L32">
        <v>0.79300000000000004</v>
      </c>
      <c r="M32">
        <v>0.875</v>
      </c>
      <c r="N32">
        <v>0.88700000000000001</v>
      </c>
      <c r="O32">
        <v>0.83599999999999997</v>
      </c>
      <c r="P32">
        <v>0.78900000000000003</v>
      </c>
      <c r="Q32">
        <v>0.71099999999999997</v>
      </c>
      <c r="R32">
        <v>0.64700000000000002</v>
      </c>
      <c r="S32">
        <v>0.61299999999999999</v>
      </c>
      <c r="T32">
        <v>0.59599999999999997</v>
      </c>
      <c r="U32">
        <v>0.59899999999999998</v>
      </c>
      <c r="V32">
        <v>0.60499999999999998</v>
      </c>
      <c r="W32">
        <v>0.59699999999999998</v>
      </c>
      <c r="X32">
        <v>0.61599999999999999</v>
      </c>
      <c r="Y32">
        <v>0.60699999999999998</v>
      </c>
      <c r="Z32">
        <v>0.60399999999999998</v>
      </c>
      <c r="AA32">
        <v>0.60899999999999999</v>
      </c>
      <c r="AB32">
        <v>0.64100000000000001</v>
      </c>
      <c r="AC32">
        <v>0.64100000000000001</v>
      </c>
    </row>
    <row r="33" spans="1:29" x14ac:dyDescent="0.35">
      <c r="A33">
        <v>2009</v>
      </c>
      <c r="B33" t="s">
        <v>49</v>
      </c>
      <c r="C33">
        <f>_xlfn.XLOOKUP(B33&amp;A33,'Teachers Pensions PPD'!$O$2:$O$925,'Teachers Pensions PPD'!K$2:K$925,"",0)</f>
        <v>0.41899999999999998</v>
      </c>
      <c r="D33" s="5">
        <v>2009.2275850945771</v>
      </c>
      <c r="G33" t="s">
        <v>73</v>
      </c>
      <c r="H33">
        <v>1.0585</v>
      </c>
      <c r="I33">
        <v>1.0530999999999999</v>
      </c>
      <c r="J33">
        <v>1.0313000000000001</v>
      </c>
      <c r="K33">
        <v>1.0001</v>
      </c>
      <c r="L33">
        <v>0.98509999999999998</v>
      </c>
      <c r="M33">
        <v>0.92049999999999998</v>
      </c>
      <c r="N33">
        <v>0.87539999999999996</v>
      </c>
      <c r="O33">
        <v>0.81989999999999996</v>
      </c>
      <c r="P33">
        <v>0.77359999999999995</v>
      </c>
      <c r="Q33">
        <v>0.78449999999999998</v>
      </c>
      <c r="R33">
        <v>0.77270000000000005</v>
      </c>
      <c r="S33">
        <v>0.72989999999999999</v>
      </c>
      <c r="T33">
        <v>0.71630000000000005</v>
      </c>
      <c r="U33">
        <v>0.74129999999999996</v>
      </c>
      <c r="V33">
        <v>0.77049999999999996</v>
      </c>
      <c r="W33">
        <v>0.75590000000000002</v>
      </c>
      <c r="X33">
        <v>0.76790000000000003</v>
      </c>
      <c r="Y33">
        <v>0.76890000000000003</v>
      </c>
      <c r="Z33">
        <v>0.76819999999999999</v>
      </c>
      <c r="AA33">
        <v>0.76129999999999998</v>
      </c>
      <c r="AB33">
        <v>0.80249999999999999</v>
      </c>
      <c r="AC33">
        <v>0.82</v>
      </c>
    </row>
    <row r="34" spans="1:29" x14ac:dyDescent="0.35">
      <c r="A34">
        <v>2010</v>
      </c>
      <c r="B34" t="s">
        <v>49</v>
      </c>
      <c r="C34">
        <f>_xlfn.XLOOKUP(B34&amp;A34,'Teachers Pensions PPD'!$O$2:$O$925,'Teachers Pensions PPD'!K$2:K$925,"",0)</f>
        <v>0.443</v>
      </c>
      <c r="D34" s="5">
        <v>2009.9988785094308</v>
      </c>
      <c r="G34" t="s">
        <v>93</v>
      </c>
      <c r="H34">
        <v>0.99399999999999999</v>
      </c>
      <c r="I34">
        <v>0.95299999999999996</v>
      </c>
      <c r="J34">
        <v>0.81100000000000005</v>
      </c>
      <c r="K34">
        <v>0.82</v>
      </c>
      <c r="L34">
        <v>0.82699999999999996</v>
      </c>
      <c r="M34">
        <v>0.82599999999999996</v>
      </c>
      <c r="N34">
        <v>0.83499999999999996</v>
      </c>
      <c r="O34">
        <v>0.83399999999999996</v>
      </c>
      <c r="P34">
        <v>0.79900000000000004</v>
      </c>
      <c r="Q34">
        <v>0.77700000000000002</v>
      </c>
      <c r="R34">
        <v>0.85499999999999998</v>
      </c>
      <c r="S34">
        <v>0.81499999999999995</v>
      </c>
      <c r="T34">
        <v>0.80100000000000005</v>
      </c>
      <c r="U34">
        <v>0.82799999999999996</v>
      </c>
      <c r="V34">
        <v>0.83899999999999997</v>
      </c>
      <c r="W34">
        <v>0.84799999999999998</v>
      </c>
      <c r="X34">
        <v>0.84</v>
      </c>
      <c r="Y34">
        <v>0.84</v>
      </c>
      <c r="Z34">
        <v>0.84399999999999997</v>
      </c>
      <c r="AA34">
        <v>0.84</v>
      </c>
      <c r="AB34">
        <v>0.85199999999999998</v>
      </c>
      <c r="AC34">
        <v>0.85199999999999998</v>
      </c>
    </row>
    <row r="35" spans="1:29" x14ac:dyDescent="0.35">
      <c r="A35">
        <v>2011</v>
      </c>
      <c r="B35" t="s">
        <v>49</v>
      </c>
      <c r="C35">
        <f>_xlfn.XLOOKUP(B35&amp;A35,'Teachers Pensions PPD'!$O$2:$O$925,'Teachers Pensions PPD'!K$2:K$925,"",0)</f>
        <v>0.438</v>
      </c>
      <c r="D35" s="5">
        <v>2010.8493068237551</v>
      </c>
      <c r="G35" t="s">
        <v>89</v>
      </c>
      <c r="I35">
        <v>0.86599999999999999</v>
      </c>
      <c r="J35">
        <v>0.82698000000000005</v>
      </c>
      <c r="K35">
        <v>0.76600000000000001</v>
      </c>
      <c r="L35">
        <v>0.73399999999999999</v>
      </c>
      <c r="M35">
        <v>0.76100000000000001</v>
      </c>
      <c r="N35">
        <v>0.79600000000000004</v>
      </c>
      <c r="O35">
        <v>0.79900000000000004</v>
      </c>
      <c r="P35">
        <v>0.66200000000000003</v>
      </c>
      <c r="Q35">
        <v>0.65439999999999998</v>
      </c>
      <c r="R35">
        <v>0.61499999999999999</v>
      </c>
      <c r="S35">
        <v>0.59240000000000004</v>
      </c>
      <c r="T35">
        <v>0.66800000000000004</v>
      </c>
      <c r="U35">
        <v>0.65449999999999997</v>
      </c>
      <c r="V35">
        <v>0.67459999999999998</v>
      </c>
      <c r="W35">
        <v>0.69279999999999997</v>
      </c>
      <c r="X35">
        <v>0.70489999999999997</v>
      </c>
      <c r="Y35">
        <v>0.68189999999999995</v>
      </c>
      <c r="Z35">
        <v>0.68630000000000002</v>
      </c>
      <c r="AA35">
        <v>0.68840000000000001</v>
      </c>
      <c r="AB35">
        <v>0.71430000000000005</v>
      </c>
      <c r="AC35">
        <v>0.71730000000000005</v>
      </c>
    </row>
    <row r="36" spans="1:29" x14ac:dyDescent="0.35">
      <c r="A36">
        <v>2012</v>
      </c>
      <c r="B36" t="s">
        <v>49</v>
      </c>
      <c r="C36">
        <f>_xlfn.XLOOKUP(B36&amp;A36,'Teachers Pensions PPD'!$O$2:$O$925,'Teachers Pensions PPD'!K$2:K$925,"",0)</f>
        <v>0.42699999999999999</v>
      </c>
      <c r="D36" s="5">
        <v>2012.2130187441737</v>
      </c>
      <c r="G36" t="s">
        <v>92</v>
      </c>
      <c r="H36">
        <v>0.872</v>
      </c>
      <c r="I36">
        <v>0.94899999999999995</v>
      </c>
      <c r="J36">
        <v>0.90600000000000003</v>
      </c>
      <c r="K36">
        <v>0.872</v>
      </c>
      <c r="L36">
        <v>0.85599999999999998</v>
      </c>
      <c r="M36">
        <v>0.872</v>
      </c>
      <c r="N36">
        <v>0.90500000000000003</v>
      </c>
      <c r="O36">
        <v>0.90600000000000003</v>
      </c>
      <c r="P36">
        <v>0.86599999999999999</v>
      </c>
      <c r="Q36">
        <v>0.82399999999999995</v>
      </c>
      <c r="R36">
        <v>0.80400000000000005</v>
      </c>
      <c r="S36">
        <v>0.76600000000000001</v>
      </c>
      <c r="T36">
        <v>0.77100000000000002</v>
      </c>
      <c r="U36">
        <v>0.82699999999999996</v>
      </c>
      <c r="V36">
        <v>0.88</v>
      </c>
      <c r="W36">
        <v>0.89600000000000002</v>
      </c>
      <c r="X36">
        <v>0.86699999999999999</v>
      </c>
      <c r="Y36">
        <v>0.88800000000000001</v>
      </c>
      <c r="Z36">
        <v>0.90300000000000002</v>
      </c>
      <c r="AA36">
        <v>0.91600000000000004</v>
      </c>
      <c r="AB36">
        <v>0.97399999999999998</v>
      </c>
      <c r="AC36">
        <v>0.98399999999999999</v>
      </c>
    </row>
    <row r="37" spans="1:29" x14ac:dyDescent="0.35">
      <c r="A37">
        <v>2013</v>
      </c>
      <c r="B37" t="s">
        <v>49</v>
      </c>
      <c r="C37">
        <f>_xlfn.XLOOKUP(B37&amp;A37,'Teachers Pensions PPD'!$O$2:$O$925,'Teachers Pensions PPD'!K$2:K$925,"",0)</f>
        <v>0.45700000000000002</v>
      </c>
      <c r="D37" s="5">
        <v>2013.1814890578198</v>
      </c>
      <c r="G37" t="s">
        <v>95</v>
      </c>
      <c r="H37">
        <v>1.08</v>
      </c>
      <c r="I37">
        <v>1</v>
      </c>
      <c r="J37">
        <v>0.92700000000000005</v>
      </c>
      <c r="K37">
        <v>0.85599999999999998</v>
      </c>
      <c r="L37">
        <v>0.79100000000000004</v>
      </c>
      <c r="M37">
        <v>0.76300000000000001</v>
      </c>
      <c r="N37">
        <v>0.747</v>
      </c>
      <c r="O37">
        <v>0.70840000000000003</v>
      </c>
      <c r="P37">
        <v>0.63829999999999998</v>
      </c>
      <c r="Q37">
        <v>0.6714</v>
      </c>
      <c r="R37">
        <v>0.62809999999999999</v>
      </c>
      <c r="S37">
        <v>0.59299999999999997</v>
      </c>
      <c r="T37">
        <v>0.57050000000000001</v>
      </c>
      <c r="U37">
        <v>0.54037000000000002</v>
      </c>
      <c r="V37">
        <v>0.51122999999999996</v>
      </c>
      <c r="W37">
        <v>0.46953</v>
      </c>
      <c r="X37">
        <v>0.42122999999999999</v>
      </c>
      <c r="Y37">
        <v>0.43148999999999998</v>
      </c>
      <c r="Z37">
        <v>0.40289999999999998</v>
      </c>
      <c r="AA37">
        <v>0.39750000000000002</v>
      </c>
      <c r="AB37">
        <v>0.41299999999999998</v>
      </c>
      <c r="AC37">
        <v>0.42080000000000001</v>
      </c>
    </row>
    <row r="38" spans="1:29" x14ac:dyDescent="0.35">
      <c r="A38">
        <v>2014</v>
      </c>
      <c r="B38" t="s">
        <v>49</v>
      </c>
      <c r="C38">
        <f>_xlfn.XLOOKUP(B38&amp;A38,'Teachers Pensions PPD'!$O$2:$O$925,'Teachers Pensions PPD'!K$2:K$925,"",0)</f>
        <v>0.48099999999999998</v>
      </c>
      <c r="D38" s="5">
        <v>2013.9302390711307</v>
      </c>
      <c r="G38" t="s">
        <v>90</v>
      </c>
      <c r="H38">
        <v>0.91900000000000004</v>
      </c>
      <c r="I38">
        <v>0.86799999999999999</v>
      </c>
      <c r="J38">
        <v>0.81100000000000005</v>
      </c>
      <c r="K38">
        <v>0.754</v>
      </c>
      <c r="L38">
        <v>0.70399999999999996</v>
      </c>
      <c r="M38">
        <v>0.68300000000000005</v>
      </c>
      <c r="N38">
        <v>0.70499999999999996</v>
      </c>
      <c r="O38">
        <v>0.71499999999999997</v>
      </c>
      <c r="P38">
        <v>0.67500000000000004</v>
      </c>
      <c r="Q38">
        <v>0.65700000000000003</v>
      </c>
      <c r="R38">
        <v>0.63</v>
      </c>
      <c r="S38">
        <v>0.60699999999999998</v>
      </c>
      <c r="T38">
        <v>0.60099999999999998</v>
      </c>
      <c r="U38">
        <v>0.63139999999999996</v>
      </c>
      <c r="V38">
        <v>0.63700000000000001</v>
      </c>
      <c r="W38">
        <v>0.64200000000000002</v>
      </c>
      <c r="X38">
        <v>0.629</v>
      </c>
      <c r="Y38">
        <v>0.63500000000000001</v>
      </c>
      <c r="Z38">
        <v>0.629</v>
      </c>
      <c r="AA38">
        <v>0.60399999999999998</v>
      </c>
      <c r="AB38">
        <v>0.628</v>
      </c>
      <c r="AC38">
        <v>0.63500000000000001</v>
      </c>
    </row>
    <row r="39" spans="1:29" x14ac:dyDescent="0.35">
      <c r="A39">
        <v>2015</v>
      </c>
      <c r="B39" t="s">
        <v>49</v>
      </c>
      <c r="C39">
        <f>_xlfn.XLOOKUP(B39&amp;A39,'Teachers Pensions PPD'!$O$2:$O$925,'Teachers Pensions PPD'!K$2:K$925,"",0)</f>
        <v>0.46383999999999997</v>
      </c>
      <c r="D39" s="5">
        <v>2014.8175838192703</v>
      </c>
      <c r="G39" t="s">
        <v>82</v>
      </c>
      <c r="H39">
        <v>0.9798</v>
      </c>
      <c r="I39">
        <v>0.93557999999999997</v>
      </c>
      <c r="J39">
        <v>0.88161999999999996</v>
      </c>
      <c r="K39">
        <v>0.81105000000000005</v>
      </c>
      <c r="L39">
        <v>0.77068000000000003</v>
      </c>
      <c r="M39">
        <v>0.71791000000000005</v>
      </c>
      <c r="N39">
        <v>0.69623000000000002</v>
      </c>
      <c r="O39">
        <v>0.65237000000000001</v>
      </c>
      <c r="P39">
        <v>0.64114000000000004</v>
      </c>
      <c r="Q39">
        <v>0.58901999999999999</v>
      </c>
      <c r="R39">
        <v>0.58231999999999995</v>
      </c>
      <c r="S39">
        <v>0.57620000000000005</v>
      </c>
      <c r="T39">
        <v>0.57699999999999996</v>
      </c>
      <c r="U39">
        <v>0.57699999999999996</v>
      </c>
      <c r="V39">
        <v>0.56399999999999995</v>
      </c>
      <c r="W39">
        <v>0.58599999999999997</v>
      </c>
      <c r="X39">
        <v>0.63800000000000001</v>
      </c>
      <c r="Y39">
        <v>0.69299999999999995</v>
      </c>
      <c r="Z39">
        <v>0.78400000000000003</v>
      </c>
      <c r="AA39">
        <v>0.78600000000000003</v>
      </c>
      <c r="AB39">
        <v>0.78600000000000003</v>
      </c>
      <c r="AC39">
        <v>0.78600000000000003</v>
      </c>
    </row>
    <row r="40" spans="1:29" x14ac:dyDescent="0.35">
      <c r="A40">
        <v>2016</v>
      </c>
      <c r="B40" t="s">
        <v>49</v>
      </c>
      <c r="C40">
        <f>_xlfn.XLOOKUP(B40&amp;A40,'Teachers Pensions PPD'!$O$2:$O$925,'Teachers Pensions PPD'!K$2:K$925,"",0)</f>
        <v>0.46809000000000001</v>
      </c>
      <c r="D40" s="5">
        <v>2016.2473240467043</v>
      </c>
      <c r="G40" t="s">
        <v>87</v>
      </c>
      <c r="H40">
        <v>1.25</v>
      </c>
      <c r="I40">
        <v>0.996</v>
      </c>
      <c r="J40">
        <v>0.99399999999999999</v>
      </c>
      <c r="K40">
        <v>0.99199999999999999</v>
      </c>
      <c r="L40">
        <v>0.98799999999999999</v>
      </c>
      <c r="M40">
        <v>1.02597</v>
      </c>
      <c r="N40">
        <v>1.04176</v>
      </c>
      <c r="O40">
        <v>1.0661700000000001</v>
      </c>
      <c r="P40">
        <v>1.0318799999999999</v>
      </c>
      <c r="Q40">
        <v>1.0029999999999999</v>
      </c>
      <c r="R40">
        <v>0.96699999999999997</v>
      </c>
      <c r="S40">
        <v>0.89800000000000002</v>
      </c>
      <c r="T40">
        <v>0.875</v>
      </c>
      <c r="U40">
        <v>0.92900000000000005</v>
      </c>
      <c r="V40">
        <v>0.94199999999999995</v>
      </c>
      <c r="W40">
        <v>0.97899999999999998</v>
      </c>
      <c r="X40">
        <v>0.97699999999999998</v>
      </c>
      <c r="Y40">
        <v>0.99199999999999999</v>
      </c>
      <c r="Z40">
        <v>0.996</v>
      </c>
      <c r="AA40">
        <v>0.98868</v>
      </c>
      <c r="AB40">
        <v>0.99311000000000005</v>
      </c>
      <c r="AC40">
        <v>0.99311000000000005</v>
      </c>
    </row>
    <row r="41" spans="1:29" x14ac:dyDescent="0.35">
      <c r="A41">
        <v>2017</v>
      </c>
      <c r="B41" t="s">
        <v>49</v>
      </c>
      <c r="C41">
        <f>_xlfn.XLOOKUP(B41&amp;A41,'Teachers Pensions PPD'!$O$2:$O$925,'Teachers Pensions PPD'!K$2:K$925,"",0)</f>
        <v>0.48054000000000002</v>
      </c>
      <c r="D41" s="5">
        <v>2016.9359552157252</v>
      </c>
      <c r="G41" t="s">
        <v>86</v>
      </c>
      <c r="H41">
        <v>0.96399999999999997</v>
      </c>
      <c r="I41">
        <v>0.91600000000000004</v>
      </c>
      <c r="J41">
        <v>0.85099999999999998</v>
      </c>
      <c r="K41">
        <v>0.80300000000000005</v>
      </c>
      <c r="L41">
        <v>0.748</v>
      </c>
      <c r="M41">
        <v>0.754</v>
      </c>
      <c r="N41">
        <v>0.79200000000000004</v>
      </c>
      <c r="O41">
        <v>0.81899999999999995</v>
      </c>
      <c r="P41">
        <v>0.77700000000000002</v>
      </c>
      <c r="Q41">
        <v>0.69799999999999995</v>
      </c>
      <c r="R41">
        <v>0.66300000000000003</v>
      </c>
      <c r="S41">
        <v>0.60899999999999999</v>
      </c>
      <c r="T41">
        <v>0.58799999999999997</v>
      </c>
      <c r="U41">
        <v>0.61799999999999999</v>
      </c>
      <c r="V41">
        <v>0.61599999999999999</v>
      </c>
      <c r="W41">
        <v>0.621</v>
      </c>
      <c r="X41">
        <v>0.63700000000000001</v>
      </c>
      <c r="Y41">
        <v>0.65400000000000003</v>
      </c>
      <c r="Z41">
        <v>0.66</v>
      </c>
      <c r="AA41">
        <v>0.65700000000000003</v>
      </c>
      <c r="AB41">
        <v>0.68600000000000005</v>
      </c>
      <c r="AC41">
        <v>0.69899999999999995</v>
      </c>
    </row>
    <row r="42" spans="1:29" x14ac:dyDescent="0.35">
      <c r="A42">
        <v>2018</v>
      </c>
      <c r="B42" t="s">
        <v>49</v>
      </c>
      <c r="C42">
        <f>_xlfn.XLOOKUP(B42&amp;A42,'Teachers Pensions PPD'!$O$2:$O$925,'Teachers Pensions PPD'!K$2:K$925,"",0)</f>
        <v>0.45665</v>
      </c>
      <c r="D42" s="5">
        <v>2018.0210901667156</v>
      </c>
      <c r="G42" t="s">
        <v>102</v>
      </c>
      <c r="H42">
        <v>0.91186999999999996</v>
      </c>
      <c r="I42">
        <v>0.77432000000000001</v>
      </c>
      <c r="J42">
        <v>0.74138000000000004</v>
      </c>
      <c r="K42">
        <v>0.74755000000000005</v>
      </c>
      <c r="L42">
        <v>0.7278</v>
      </c>
      <c r="M42">
        <v>0.74885000000000002</v>
      </c>
      <c r="N42">
        <v>0.80106999999999995</v>
      </c>
      <c r="O42">
        <v>0.79069</v>
      </c>
      <c r="P42">
        <v>0.59909999999999997</v>
      </c>
      <c r="Q42">
        <v>0.58894999999999997</v>
      </c>
      <c r="R42">
        <v>0.58613999999999999</v>
      </c>
      <c r="S42">
        <v>0.55723999999999996</v>
      </c>
      <c r="T42">
        <v>0.66080000000000005</v>
      </c>
      <c r="U42">
        <v>0.69038999999999995</v>
      </c>
      <c r="V42">
        <v>0.69044000000000005</v>
      </c>
      <c r="W42">
        <v>0.69272999999999996</v>
      </c>
      <c r="X42">
        <v>0.74797999999999998</v>
      </c>
      <c r="Y42">
        <v>0.75075999999999998</v>
      </c>
      <c r="Z42">
        <v>0.75648000000000004</v>
      </c>
      <c r="AA42">
        <v>0.77178999999999998</v>
      </c>
      <c r="AB42">
        <v>0.80100000000000005</v>
      </c>
      <c r="AC42">
        <v>0.80900000000000005</v>
      </c>
    </row>
    <row r="43" spans="1:29" x14ac:dyDescent="0.35">
      <c r="A43">
        <v>2019</v>
      </c>
      <c r="B43" t="s">
        <v>49</v>
      </c>
      <c r="C43">
        <f>_xlfn.XLOOKUP(B43&amp;A43,'Teachers Pensions PPD'!$O$2:$O$925,'Teachers Pensions PPD'!K$2:K$925,"",0)</f>
        <v>0.47867999999999999</v>
      </c>
      <c r="D43" s="5">
        <v>2019.2094721988451</v>
      </c>
      <c r="G43" t="s">
        <v>118</v>
      </c>
      <c r="H43">
        <v>0.51400000000000001</v>
      </c>
      <c r="I43">
        <v>0.51400000000000001</v>
      </c>
      <c r="J43">
        <v>0.54</v>
      </c>
      <c r="K43">
        <v>0.47299999999999998</v>
      </c>
      <c r="L43">
        <v>0.495</v>
      </c>
      <c r="M43">
        <v>0.49299999999999999</v>
      </c>
      <c r="N43">
        <v>0.52600000000000002</v>
      </c>
      <c r="O43">
        <v>0.505</v>
      </c>
      <c r="P43">
        <v>0.498</v>
      </c>
      <c r="Q43">
        <v>0.47899999999999998</v>
      </c>
      <c r="R43">
        <v>0.56699999999999995</v>
      </c>
      <c r="S43">
        <v>0.54800000000000004</v>
      </c>
      <c r="T43">
        <v>0.57199999999999995</v>
      </c>
      <c r="U43">
        <v>0.63180000000000003</v>
      </c>
      <c r="V43">
        <v>0.66600000000000004</v>
      </c>
      <c r="W43">
        <v>0.65700000000000003</v>
      </c>
      <c r="X43">
        <v>0.70399999999999996</v>
      </c>
      <c r="Y43">
        <v>0.72899999999999998</v>
      </c>
      <c r="Z43">
        <v>0.72399999999999998</v>
      </c>
      <c r="AA43">
        <v>0.67283000000000004</v>
      </c>
      <c r="AB43">
        <v>0.71499999999999997</v>
      </c>
      <c r="AC43">
        <v>0.73499999999999999</v>
      </c>
    </row>
    <row r="44" spans="1:29" x14ac:dyDescent="0.35">
      <c r="A44">
        <v>2020</v>
      </c>
      <c r="B44" t="s">
        <v>49</v>
      </c>
      <c r="C44">
        <f>_xlfn.XLOOKUP(B44&amp;A44,'Teachers Pensions PPD'!$O$2:$O$925,'Teachers Pensions PPD'!K$2:K$925,"",0)</f>
        <v>0.49911</v>
      </c>
      <c r="D44" s="5">
        <v>2019.7836575672134</v>
      </c>
      <c r="G44" t="s">
        <v>162</v>
      </c>
      <c r="H44">
        <v>0.8921</v>
      </c>
      <c r="I44">
        <v>0.83089999999999997</v>
      </c>
      <c r="J44">
        <v>0.81100000000000005</v>
      </c>
      <c r="K44">
        <v>0.79100000000000004</v>
      </c>
      <c r="L44">
        <v>0.78700000000000003</v>
      </c>
      <c r="M44">
        <v>0.79400000000000004</v>
      </c>
      <c r="N44">
        <v>0.89</v>
      </c>
      <c r="O44">
        <v>0.85299999999999998</v>
      </c>
      <c r="P44">
        <v>0.753</v>
      </c>
      <c r="Q44">
        <v>0.73499999999999999</v>
      </c>
      <c r="R44">
        <v>0.73199999999999998</v>
      </c>
      <c r="S44">
        <v>0.72599999999999998</v>
      </c>
      <c r="T44">
        <v>0.72589999999999999</v>
      </c>
      <c r="U44">
        <v>0.74099999999999999</v>
      </c>
      <c r="V44">
        <v>0.72989999999999999</v>
      </c>
      <c r="W44">
        <v>0.70272999999999997</v>
      </c>
      <c r="X44">
        <v>0.65249999999999997</v>
      </c>
      <c r="Y44">
        <v>0.63890000000000002</v>
      </c>
      <c r="Z44">
        <v>0.62880000000000003</v>
      </c>
      <c r="AA44">
        <v>0.62590000000000001</v>
      </c>
      <c r="AB44">
        <v>0.61639999999999995</v>
      </c>
      <c r="AC44">
        <v>0.63119999999999998</v>
      </c>
    </row>
    <row r="45" spans="1:29" x14ac:dyDescent="0.35">
      <c r="A45">
        <v>2021</v>
      </c>
      <c r="B45" t="s">
        <v>49</v>
      </c>
      <c r="C45">
        <f>_xlfn.XLOOKUP(B45&amp;A45,'Teachers Pensions PPD'!$O$2:$O$925,'Teachers Pensions PPD'!K$2:K$925,"",0)</f>
        <v>0.53573999999999999</v>
      </c>
      <c r="D45" s="5">
        <v>2021.2056791699638</v>
      </c>
      <c r="G45" t="s">
        <v>105</v>
      </c>
      <c r="H45">
        <v>1.1439999999999999</v>
      </c>
      <c r="I45">
        <v>1.048</v>
      </c>
      <c r="J45">
        <v>0.97199999999999998</v>
      </c>
      <c r="K45">
        <v>0.91200000000000003</v>
      </c>
      <c r="L45">
        <v>0.83599999999999997</v>
      </c>
      <c r="M45">
        <v>0.81200000000000006</v>
      </c>
      <c r="N45">
        <v>0.85799999999999998</v>
      </c>
      <c r="O45">
        <v>0.86</v>
      </c>
      <c r="P45">
        <v>0.79200000000000004</v>
      </c>
      <c r="Q45">
        <v>0.751</v>
      </c>
      <c r="R45">
        <v>0.69099999999999995</v>
      </c>
      <c r="S45">
        <v>0.66300000000000003</v>
      </c>
      <c r="T45">
        <v>0.63800000000000001</v>
      </c>
      <c r="U45">
        <v>0.62</v>
      </c>
      <c r="V45">
        <v>0.60499999999999998</v>
      </c>
      <c r="W45">
        <v>0.57299999999999995</v>
      </c>
      <c r="X45">
        <v>0.56299999999999994</v>
      </c>
      <c r="Y45">
        <v>0.56399999999999995</v>
      </c>
      <c r="Z45">
        <v>0.57999999999999996</v>
      </c>
      <c r="AA45">
        <v>0.59199999999999997</v>
      </c>
      <c r="AB45">
        <v>0.59599999999999997</v>
      </c>
      <c r="AC45">
        <v>0.61599999999999999</v>
      </c>
    </row>
    <row r="46" spans="1:29" x14ac:dyDescent="0.35">
      <c r="A46">
        <v>2022</v>
      </c>
      <c r="B46" t="s">
        <v>49</v>
      </c>
      <c r="C46">
        <f>_xlfn.XLOOKUP(B46&amp;A46,'Teachers Pensions PPD'!$O$2:$O$925,'Teachers Pensions PPD'!K$2:K$925,"",0)</f>
        <v>0.58474999999999999</v>
      </c>
      <c r="D46" s="5">
        <v>2021.8010180705041</v>
      </c>
      <c r="G46" t="s">
        <v>119</v>
      </c>
      <c r="H46">
        <v>0.80500000000000005</v>
      </c>
      <c r="I46">
        <v>0.82099999999999995</v>
      </c>
      <c r="J46">
        <v>0.84</v>
      </c>
      <c r="K46">
        <v>0.86299999999999999</v>
      </c>
      <c r="L46">
        <v>0.876</v>
      </c>
      <c r="M46">
        <v>0.872</v>
      </c>
      <c r="N46">
        <v>0.876</v>
      </c>
      <c r="O46">
        <v>0.876</v>
      </c>
      <c r="P46">
        <v>0.88400000000000001</v>
      </c>
      <c r="Q46">
        <v>0.88600000000000001</v>
      </c>
      <c r="R46">
        <v>0.84899999999999998</v>
      </c>
      <c r="S46">
        <v>0.84299999999999997</v>
      </c>
      <c r="T46">
        <v>0.84399999999999997</v>
      </c>
      <c r="U46">
        <v>0.84799999999999998</v>
      </c>
      <c r="V46">
        <v>0.84899999999999998</v>
      </c>
      <c r="W46">
        <v>0.73699999999999999</v>
      </c>
      <c r="X46">
        <v>0.72799999999999998</v>
      </c>
      <c r="Y46">
        <v>0.71599999999999997</v>
      </c>
      <c r="Z46">
        <v>0.71599999999999997</v>
      </c>
      <c r="AA46">
        <v>0.73199999999999998</v>
      </c>
      <c r="AB46">
        <v>0.73699999999999999</v>
      </c>
      <c r="AC46">
        <v>0.73699999999999999</v>
      </c>
    </row>
    <row r="47" spans="1:29" x14ac:dyDescent="0.35">
      <c r="A47">
        <v>2001</v>
      </c>
      <c r="B47" t="s">
        <v>54</v>
      </c>
      <c r="C47">
        <f>_xlfn.XLOOKUP(B47&amp;A47,'Teachers Pensions PPD'!$O$2:$O$925,'Teachers Pensions PPD'!K$2:K$925,"",0)</f>
        <v>0.90800000000000003</v>
      </c>
      <c r="D47" s="5">
        <v>2000.9050719845993</v>
      </c>
      <c r="G47" t="s">
        <v>116</v>
      </c>
      <c r="H47">
        <v>0.81910000000000005</v>
      </c>
      <c r="I47">
        <v>0.78820000000000001</v>
      </c>
      <c r="J47">
        <v>0.75570000000000004</v>
      </c>
      <c r="K47">
        <v>0.71819999999999995</v>
      </c>
      <c r="L47">
        <v>0.69650000000000001</v>
      </c>
      <c r="M47">
        <v>0.69110000000000005</v>
      </c>
      <c r="N47">
        <v>0.73009999999999997</v>
      </c>
      <c r="O47">
        <v>0.75129999999999997</v>
      </c>
      <c r="P47">
        <v>0.72199999999999998</v>
      </c>
      <c r="Q47">
        <v>0.68049999999999999</v>
      </c>
      <c r="R47">
        <v>0.69989999999999997</v>
      </c>
      <c r="S47">
        <v>0.61980000000000002</v>
      </c>
      <c r="T47">
        <v>0.60399999999999998</v>
      </c>
      <c r="U47">
        <v>0.61809999999999998</v>
      </c>
      <c r="V47">
        <v>0.62609999999999999</v>
      </c>
      <c r="W47">
        <v>0.63249999999999995</v>
      </c>
      <c r="X47">
        <v>0.64449999999999996</v>
      </c>
      <c r="Y47">
        <v>0.63700000000000001</v>
      </c>
      <c r="Z47">
        <v>0.6381</v>
      </c>
      <c r="AA47">
        <v>0.64459999999999995</v>
      </c>
      <c r="AB47">
        <v>0.67059999999999997</v>
      </c>
      <c r="AC47">
        <v>0.68730000000000002</v>
      </c>
    </row>
    <row r="48" spans="1:29" x14ac:dyDescent="0.35">
      <c r="A48">
        <v>2002</v>
      </c>
      <c r="B48" t="s">
        <v>54</v>
      </c>
      <c r="C48">
        <f>_xlfn.XLOOKUP(B48&amp;A48,'Teachers Pensions PPD'!$O$2:$O$925,'Teachers Pensions PPD'!K$2:K$925,"",0)</f>
        <v>0.86599999999999999</v>
      </c>
      <c r="D48" s="5">
        <v>2002.011922645645</v>
      </c>
      <c r="G48" t="s">
        <v>113</v>
      </c>
      <c r="H48">
        <v>1.0249999999999999</v>
      </c>
      <c r="I48">
        <v>0.96299999999999997</v>
      </c>
      <c r="J48">
        <v>0.94499999999999995</v>
      </c>
      <c r="K48">
        <v>0.91800000000000004</v>
      </c>
      <c r="L48">
        <v>0.871</v>
      </c>
      <c r="M48">
        <v>0.873</v>
      </c>
      <c r="N48">
        <v>0.89200000000000002</v>
      </c>
      <c r="O48">
        <v>0.90500000000000003</v>
      </c>
      <c r="P48">
        <v>0.83099999999999996</v>
      </c>
      <c r="Q48">
        <v>0.82899999999999996</v>
      </c>
      <c r="R48">
        <v>0.82699999999999996</v>
      </c>
      <c r="S48">
        <v>0.81899999999999995</v>
      </c>
      <c r="T48">
        <v>0.80800000000000005</v>
      </c>
      <c r="U48">
        <v>0.80200000000000005</v>
      </c>
      <c r="V48">
        <v>0.80200000000000005</v>
      </c>
      <c r="W48">
        <v>0.79700000000000004</v>
      </c>
      <c r="X48">
        <v>0.80500000000000005</v>
      </c>
      <c r="Y48">
        <v>0.76900000000000002</v>
      </c>
      <c r="Z48">
        <v>0.76400000000000001</v>
      </c>
      <c r="AA48">
        <v>0.76800000000000002</v>
      </c>
      <c r="AB48">
        <v>0.79100000000000004</v>
      </c>
      <c r="AC48">
        <v>0.79</v>
      </c>
    </row>
    <row r="49" spans="1:29" x14ac:dyDescent="0.35">
      <c r="A49">
        <v>2003</v>
      </c>
      <c r="B49" t="s">
        <v>54</v>
      </c>
      <c r="C49">
        <f>_xlfn.XLOOKUP(B49&amp;A49,'Teachers Pensions PPD'!$O$2:$O$925,'Teachers Pensions PPD'!K$2:K$925,"",0)</f>
        <v>0.83499999999999996</v>
      </c>
      <c r="D49" s="5">
        <v>2003.1542217643539</v>
      </c>
      <c r="G49" t="s">
        <v>115</v>
      </c>
      <c r="H49">
        <v>1.4770000000000001</v>
      </c>
      <c r="I49">
        <v>1.3839999999999999</v>
      </c>
      <c r="J49">
        <v>1.2569999999999999</v>
      </c>
      <c r="K49">
        <v>1.179</v>
      </c>
      <c r="L49">
        <v>1.103</v>
      </c>
      <c r="M49">
        <v>1.0409999999999999</v>
      </c>
      <c r="N49">
        <v>1.048</v>
      </c>
      <c r="O49">
        <v>1.03</v>
      </c>
      <c r="P49">
        <v>0.94799999999999995</v>
      </c>
      <c r="Q49">
        <v>0.86699999999999999</v>
      </c>
      <c r="R49">
        <v>0.82499999999999996</v>
      </c>
      <c r="S49">
        <v>0.78700000000000003</v>
      </c>
      <c r="T49">
        <v>0.75900000000000001</v>
      </c>
      <c r="U49">
        <v>0.8</v>
      </c>
      <c r="V49">
        <v>0.81699999999999995</v>
      </c>
      <c r="W49">
        <v>0.82599999999999996</v>
      </c>
      <c r="X49">
        <v>0.84799999999999998</v>
      </c>
      <c r="Y49">
        <v>0.86599999999999999</v>
      </c>
      <c r="Z49">
        <v>0.79900000000000004</v>
      </c>
      <c r="AA49">
        <v>0.78800000000000003</v>
      </c>
      <c r="AB49">
        <v>0.83099999999999996</v>
      </c>
      <c r="AC49">
        <v>0.83499999999999996</v>
      </c>
    </row>
    <row r="50" spans="1:29" x14ac:dyDescent="0.35">
      <c r="A50">
        <v>2004</v>
      </c>
      <c r="B50" t="s">
        <v>54</v>
      </c>
      <c r="C50">
        <f>_xlfn.XLOOKUP(B50&amp;A50,'Teachers Pensions PPD'!$O$2:$O$925,'Teachers Pensions PPD'!K$2:K$925,"",0)</f>
        <v>0.80900000000000005</v>
      </c>
      <c r="D50" s="5">
        <v>2004.2476006881927</v>
      </c>
      <c r="G50" t="s">
        <v>129</v>
      </c>
      <c r="H50">
        <v>0.89</v>
      </c>
      <c r="I50">
        <v>0.89500000000000002</v>
      </c>
      <c r="J50">
        <v>0.89600000000000002</v>
      </c>
      <c r="K50">
        <v>0.90200000000000002</v>
      </c>
      <c r="L50">
        <v>0.90700000000000003</v>
      </c>
      <c r="M50">
        <v>0.84599999999999997</v>
      </c>
      <c r="N50">
        <v>0.84899999999999998</v>
      </c>
      <c r="O50">
        <v>0.80900000000000005</v>
      </c>
      <c r="P50">
        <v>0.65400000000000003</v>
      </c>
      <c r="Q50">
        <v>0.66500000000000004</v>
      </c>
      <c r="R50">
        <v>0.63800000000000001</v>
      </c>
      <c r="S50">
        <v>0.61599999999999999</v>
      </c>
      <c r="T50">
        <v>0.60499999999999998</v>
      </c>
      <c r="U50">
        <v>0.59899999999999998</v>
      </c>
      <c r="V50">
        <v>0.58587999999999996</v>
      </c>
      <c r="W50">
        <v>0.58337000000000006</v>
      </c>
      <c r="X50">
        <v>0.52969999999999995</v>
      </c>
      <c r="Y50">
        <v>0.54220000000000002</v>
      </c>
      <c r="Z50">
        <v>0.54330000000000001</v>
      </c>
      <c r="AA50">
        <v>0.49170000000000003</v>
      </c>
      <c r="AB50">
        <v>0.52912999999999999</v>
      </c>
      <c r="AC50">
        <v>0.57284000000000002</v>
      </c>
    </row>
    <row r="51" spans="1:29" x14ac:dyDescent="0.35">
      <c r="A51">
        <v>2005</v>
      </c>
      <c r="B51" t="s">
        <v>54</v>
      </c>
      <c r="C51">
        <f>_xlfn.XLOOKUP(B51&amp;A51,'Teachers Pensions PPD'!$O$2:$O$925,'Teachers Pensions PPD'!K$2:K$925,"",0)</f>
        <v>0.76300000000000001</v>
      </c>
      <c r="D51" s="5">
        <v>2004.9691263206612</v>
      </c>
      <c r="G51" t="s">
        <v>154</v>
      </c>
      <c r="H51">
        <v>1.9739599999999999</v>
      </c>
      <c r="I51">
        <v>1.82264</v>
      </c>
      <c r="J51">
        <v>1.6358699999999999</v>
      </c>
      <c r="K51">
        <v>1.52641</v>
      </c>
      <c r="L51">
        <v>1.3448800000000001</v>
      </c>
      <c r="M51">
        <v>1.33416</v>
      </c>
      <c r="N51">
        <v>1.304</v>
      </c>
      <c r="O51">
        <v>1.254</v>
      </c>
      <c r="P51">
        <v>1.1819999999999999</v>
      </c>
      <c r="Q51">
        <v>1.155</v>
      </c>
      <c r="R51">
        <v>1.1339999999999999</v>
      </c>
      <c r="S51">
        <v>1.141</v>
      </c>
      <c r="T51">
        <v>1.0489999999999999</v>
      </c>
      <c r="U51">
        <v>0.94</v>
      </c>
      <c r="V51">
        <v>0.92</v>
      </c>
      <c r="W51">
        <v>0.89</v>
      </c>
      <c r="X51">
        <v>0.91</v>
      </c>
      <c r="Y51">
        <v>0.9</v>
      </c>
      <c r="Z51">
        <v>0.91</v>
      </c>
      <c r="AA51">
        <v>0.92900000000000005</v>
      </c>
      <c r="AB51">
        <v>0.9</v>
      </c>
      <c r="AC51">
        <v>0.9</v>
      </c>
    </row>
    <row r="52" spans="1:29" x14ac:dyDescent="0.35">
      <c r="A52">
        <v>2006</v>
      </c>
      <c r="B52" t="s">
        <v>54</v>
      </c>
      <c r="C52">
        <f>_xlfn.XLOOKUP(B52&amp;A52,'Teachers Pensions PPD'!$O$2:$O$925,'Teachers Pensions PPD'!K$2:K$925,"",0)</f>
        <v>0.73099999999999998</v>
      </c>
      <c r="D52" s="5">
        <v>2005.9775874645115</v>
      </c>
      <c r="G52" t="s">
        <v>147</v>
      </c>
      <c r="H52">
        <v>0.21</v>
      </c>
      <c r="I52">
        <v>0.192</v>
      </c>
      <c r="J52">
        <v>0.191</v>
      </c>
      <c r="K52">
        <v>0.222</v>
      </c>
      <c r="L52">
        <v>0.246</v>
      </c>
      <c r="M52">
        <v>0.316</v>
      </c>
      <c r="N52">
        <v>0.51300000000000001</v>
      </c>
      <c r="O52">
        <v>0.5</v>
      </c>
      <c r="P52">
        <v>0.41299999999999998</v>
      </c>
      <c r="Q52">
        <v>0.46500000000000002</v>
      </c>
      <c r="R52">
        <v>0.53700000000000003</v>
      </c>
      <c r="S52">
        <v>0.53</v>
      </c>
      <c r="T52">
        <v>0.57899999999999996</v>
      </c>
      <c r="U52">
        <v>0.66200000000000003</v>
      </c>
      <c r="V52">
        <v>0.65981000000000001</v>
      </c>
      <c r="W52">
        <v>0.65410000000000001</v>
      </c>
      <c r="X52">
        <v>0.67054000000000002</v>
      </c>
      <c r="Y52">
        <v>0.69565999999999995</v>
      </c>
      <c r="Z52">
        <v>0.71118000000000003</v>
      </c>
      <c r="AA52">
        <v>0.72760999999999998</v>
      </c>
      <c r="AB52">
        <v>0.76</v>
      </c>
      <c r="AC52">
        <v>0.76</v>
      </c>
    </row>
    <row r="53" spans="1:29" x14ac:dyDescent="0.35">
      <c r="A53">
        <v>2007</v>
      </c>
      <c r="B53" t="s">
        <v>54</v>
      </c>
      <c r="C53">
        <f>_xlfn.XLOOKUP(B53&amp;A53,'Teachers Pensions PPD'!$O$2:$O$925,'Teachers Pensions PPD'!K$2:K$925,"",0)</f>
        <v>0.71899999999999997</v>
      </c>
      <c r="D53" s="5">
        <v>2006.9788404783101</v>
      </c>
    </row>
    <row r="54" spans="1:29" x14ac:dyDescent="0.35">
      <c r="A54">
        <v>2008</v>
      </c>
      <c r="B54" t="s">
        <v>54</v>
      </c>
      <c r="C54">
        <f>_xlfn.XLOOKUP(B54&amp;A54,'Teachers Pensions PPD'!$O$2:$O$925,'Teachers Pensions PPD'!K$2:K$925,"",0)</f>
        <v>0.68200000000000005</v>
      </c>
      <c r="D54" s="5">
        <v>2008.1910181425046</v>
      </c>
    </row>
    <row r="55" spans="1:29" x14ac:dyDescent="0.35">
      <c r="A55">
        <v>2009</v>
      </c>
      <c r="B55" t="s">
        <v>54</v>
      </c>
      <c r="C55">
        <f>_xlfn.XLOOKUP(B55&amp;A55,'Teachers Pensions PPD'!$O$2:$O$925,'Teachers Pensions PPD'!K$2:K$925,"",0)</f>
        <v>0.63600000000000001</v>
      </c>
      <c r="D55" s="5">
        <v>2009.1792010449335</v>
      </c>
    </row>
    <row r="56" spans="1:29" x14ac:dyDescent="0.35">
      <c r="A56">
        <v>2010</v>
      </c>
      <c r="B56" t="s">
        <v>54</v>
      </c>
      <c r="C56">
        <f>_xlfn.XLOOKUP(B56&amp;A56,'Teachers Pensions PPD'!$O$2:$O$925,'Teachers Pensions PPD'!K$2:K$925,"",0)</f>
        <v>0.61</v>
      </c>
      <c r="D56" s="5">
        <v>2009.9340514836754</v>
      </c>
    </row>
    <row r="57" spans="1:29" x14ac:dyDescent="0.35">
      <c r="A57">
        <v>2011</v>
      </c>
      <c r="B57" t="s">
        <v>54</v>
      </c>
      <c r="C57">
        <f>_xlfn.XLOOKUP(B57&amp;A57,'Teachers Pensions PPD'!$O$2:$O$925,'Teachers Pensions PPD'!K$2:K$925,"",0)</f>
        <v>0.57399999999999995</v>
      </c>
      <c r="D57" s="5">
        <v>2011.1649571648859</v>
      </c>
    </row>
    <row r="58" spans="1:29" x14ac:dyDescent="0.35">
      <c r="A58">
        <v>2012</v>
      </c>
      <c r="B58" t="s">
        <v>54</v>
      </c>
      <c r="C58">
        <f>_xlfn.XLOOKUP(B58&amp;A58,'Teachers Pensions PPD'!$O$2:$O$925,'Teachers Pensions PPD'!K$2:K$925,"",0)</f>
        <v>0.54500000000000004</v>
      </c>
      <c r="D58" s="5">
        <v>2012.1999735957743</v>
      </c>
    </row>
    <row r="59" spans="1:29" x14ac:dyDescent="0.35">
      <c r="A59">
        <v>2013</v>
      </c>
      <c r="B59" t="s">
        <v>54</v>
      </c>
      <c r="C59">
        <f>_xlfn.XLOOKUP(B59&amp;A59,'Teachers Pensions PPD'!$O$2:$O$925,'Teachers Pensions PPD'!K$2:K$925,"",0)</f>
        <v>0.51900000000000002</v>
      </c>
      <c r="D59" s="5">
        <v>2013.1958768369309</v>
      </c>
    </row>
    <row r="60" spans="1:29" x14ac:dyDescent="0.35">
      <c r="A60">
        <v>2014</v>
      </c>
      <c r="B60" t="s">
        <v>54</v>
      </c>
      <c r="C60">
        <f>_xlfn.XLOOKUP(B60&amp;A60,'Teachers Pensions PPD'!$O$2:$O$925,'Teachers Pensions PPD'!K$2:K$925,"",0)</f>
        <v>0.53600000000000003</v>
      </c>
      <c r="D60" s="5">
        <v>2013.8136096523419</v>
      </c>
    </row>
    <row r="61" spans="1:29" x14ac:dyDescent="0.35">
      <c r="A61">
        <v>2015</v>
      </c>
      <c r="B61" t="s">
        <v>54</v>
      </c>
      <c r="C61">
        <f>_xlfn.XLOOKUP(B61&amp;A61,'Teachers Pensions PPD'!$O$2:$O$925,'Teachers Pensions PPD'!K$2:K$925,"",0)</f>
        <v>0.55300000000000005</v>
      </c>
      <c r="D61" s="5">
        <v>2014.9337747140869</v>
      </c>
    </row>
    <row r="62" spans="1:29" x14ac:dyDescent="0.35">
      <c r="A62">
        <v>2016</v>
      </c>
      <c r="B62" t="s">
        <v>54</v>
      </c>
      <c r="C62">
        <f>_xlfn.XLOOKUP(B62&amp;A62,'Teachers Pensions PPD'!$O$2:$O$925,'Teachers Pensions PPD'!K$2:K$925,"",0)</f>
        <v>0.54600000000000004</v>
      </c>
      <c r="D62" s="5">
        <v>2016.0909281812981</v>
      </c>
    </row>
    <row r="63" spans="1:29" x14ac:dyDescent="0.35">
      <c r="A63">
        <v>2017</v>
      </c>
      <c r="B63" t="s">
        <v>54</v>
      </c>
      <c r="C63">
        <f>_xlfn.XLOOKUP(B63&amp;A63,'Teachers Pensions PPD'!$O$2:$O$925,'Teachers Pensions PPD'!K$2:K$925,"",0)</f>
        <v>0.56399999999999995</v>
      </c>
      <c r="D63" s="5">
        <v>2016.9544551843699</v>
      </c>
    </row>
    <row r="64" spans="1:29" x14ac:dyDescent="0.35">
      <c r="A64">
        <v>2018</v>
      </c>
      <c r="B64" t="s">
        <v>54</v>
      </c>
      <c r="C64">
        <f>_xlfn.XLOOKUP(B64&amp;A64,'Teachers Pensions PPD'!$O$2:$O$925,'Teachers Pensions PPD'!K$2:K$925,"",0)</f>
        <v>0.57699999999999996</v>
      </c>
      <c r="D64" s="5">
        <v>2018.1961841214609</v>
      </c>
    </row>
    <row r="65" spans="1:4" x14ac:dyDescent="0.35">
      <c r="A65">
        <v>2019</v>
      </c>
      <c r="B65" t="s">
        <v>54</v>
      </c>
      <c r="C65">
        <f>_xlfn.XLOOKUP(B65&amp;A65,'Teachers Pensions PPD'!$O$2:$O$925,'Teachers Pensions PPD'!K$2:K$925,"",0)</f>
        <v>0.58099999999999996</v>
      </c>
      <c r="D65" s="5">
        <v>2018.8516925877768</v>
      </c>
    </row>
    <row r="66" spans="1:4" x14ac:dyDescent="0.35">
      <c r="A66">
        <v>2020</v>
      </c>
      <c r="B66" t="s">
        <v>54</v>
      </c>
      <c r="C66">
        <f>_xlfn.XLOOKUP(B66&amp;A66,'Teachers Pensions PPD'!$O$2:$O$925,'Teachers Pensions PPD'!K$2:K$925,"",0)</f>
        <v>0.58399999999999996</v>
      </c>
      <c r="D66" s="5">
        <v>2019.7931812825459</v>
      </c>
    </row>
    <row r="67" spans="1:4" x14ac:dyDescent="0.35">
      <c r="A67">
        <v>2021</v>
      </c>
      <c r="B67" t="s">
        <v>54</v>
      </c>
      <c r="C67">
        <f>_xlfn.XLOOKUP(B67&amp;A67,'Teachers Pensions PPD'!$O$2:$O$925,'Teachers Pensions PPD'!K$2:K$925,"",0)</f>
        <v>0.57199999999999995</v>
      </c>
      <c r="D67" s="5">
        <v>2021.1833417621119</v>
      </c>
    </row>
    <row r="68" spans="1:4" x14ac:dyDescent="0.35">
      <c r="A68">
        <v>2022</v>
      </c>
      <c r="B68" t="s">
        <v>54</v>
      </c>
      <c r="C68">
        <f>_xlfn.XLOOKUP(B68&amp;A68,'Teachers Pensions PPD'!$O$2:$O$925,'Teachers Pensions PPD'!K$2:K$925,"",0)</f>
        <v>0.58799999999999997</v>
      </c>
      <c r="D68" s="5">
        <v>2022.1726222302179</v>
      </c>
    </row>
    <row r="69" spans="1:4" x14ac:dyDescent="0.35">
      <c r="A69">
        <v>2001</v>
      </c>
      <c r="B69" t="s">
        <v>57</v>
      </c>
      <c r="C69">
        <f>_xlfn.XLOOKUP(B69&amp;A69,'Teachers Pensions PPD'!$O$2:$O$925,'Teachers Pensions PPD'!K$2:K$925,"",0)</f>
        <v>0.78400000000000003</v>
      </c>
      <c r="D69" s="5">
        <v>2000.7596747376379</v>
      </c>
    </row>
    <row r="70" spans="1:4" x14ac:dyDescent="0.35">
      <c r="A70">
        <v>2002</v>
      </c>
      <c r="B70" t="s">
        <v>57</v>
      </c>
      <c r="C70">
        <f>_xlfn.XLOOKUP(B70&amp;A70,'Teachers Pensions PPD'!$O$2:$O$925,'Teachers Pensions PPD'!K$2:K$925,"",0)</f>
        <v>0.73899999999999999</v>
      </c>
      <c r="D70" s="5">
        <v>2001.9510012732803</v>
      </c>
    </row>
    <row r="71" spans="1:4" x14ac:dyDescent="0.35">
      <c r="A71">
        <v>2003</v>
      </c>
      <c r="B71" t="s">
        <v>57</v>
      </c>
      <c r="C71">
        <f>_xlfn.XLOOKUP(B71&amp;A71,'Teachers Pensions PPD'!$O$2:$O$925,'Teachers Pensions PPD'!K$2:K$925,"",0)</f>
        <v>0.68799999999999994</v>
      </c>
      <c r="D71" s="5">
        <v>2002.8591909559225</v>
      </c>
    </row>
    <row r="72" spans="1:4" x14ac:dyDescent="0.35">
      <c r="A72">
        <v>2004</v>
      </c>
      <c r="B72" t="s">
        <v>57</v>
      </c>
      <c r="C72">
        <f>_xlfn.XLOOKUP(B72&amp;A72,'Teachers Pensions PPD'!$O$2:$O$925,'Teachers Pensions PPD'!K$2:K$925,"",0)</f>
        <v>0.63100000000000001</v>
      </c>
      <c r="D72" s="5">
        <v>2003.803063549575</v>
      </c>
    </row>
    <row r="73" spans="1:4" x14ac:dyDescent="0.35">
      <c r="A73">
        <v>2005</v>
      </c>
      <c r="B73" t="s">
        <v>57</v>
      </c>
      <c r="C73">
        <f>_xlfn.XLOOKUP(B73&amp;A73,'Teachers Pensions PPD'!$O$2:$O$925,'Teachers Pensions PPD'!K$2:K$925,"",0)</f>
        <v>0.64600000000000002</v>
      </c>
      <c r="D73" s="5">
        <v>2005.2485547890522</v>
      </c>
    </row>
    <row r="74" spans="1:4" x14ac:dyDescent="0.35">
      <c r="A74">
        <v>2006</v>
      </c>
      <c r="B74" t="s">
        <v>57</v>
      </c>
      <c r="C74">
        <f>_xlfn.XLOOKUP(B74&amp;A74,'Teachers Pensions PPD'!$O$2:$O$925,'Teachers Pensions PPD'!K$2:K$925,"",0)</f>
        <v>0.67500000000000004</v>
      </c>
      <c r="D74" s="5">
        <v>2005.9755319150277</v>
      </c>
    </row>
    <row r="75" spans="1:4" x14ac:dyDescent="0.35">
      <c r="A75">
        <v>2007</v>
      </c>
      <c r="B75" t="s">
        <v>57</v>
      </c>
      <c r="C75">
        <f>_xlfn.XLOOKUP(B75&amp;A75,'Teachers Pensions PPD'!$O$2:$O$925,'Teachers Pensions PPD'!K$2:K$925,"",0)</f>
        <v>0.71299999999999997</v>
      </c>
      <c r="D75" s="5">
        <v>2007.1981891609321</v>
      </c>
    </row>
    <row r="76" spans="1:4" x14ac:dyDescent="0.35">
      <c r="A76">
        <v>2008</v>
      </c>
      <c r="B76" t="s">
        <v>57</v>
      </c>
      <c r="C76">
        <f>_xlfn.XLOOKUP(B76&amp;A76,'Teachers Pensions PPD'!$O$2:$O$925,'Teachers Pensions PPD'!K$2:K$925,"",0)</f>
        <v>0.70199999999999996</v>
      </c>
      <c r="D76" s="5">
        <v>2008.0919127402969</v>
      </c>
    </row>
    <row r="77" spans="1:4" x14ac:dyDescent="0.35">
      <c r="A77">
        <v>2009</v>
      </c>
      <c r="B77" t="s">
        <v>57</v>
      </c>
      <c r="C77">
        <f>_xlfn.XLOOKUP(B77&amp;A77,'Teachers Pensions PPD'!$O$2:$O$925,'Teachers Pensions PPD'!K$2:K$925,"",0)</f>
        <v>0.59099999999999997</v>
      </c>
      <c r="D77" s="5">
        <v>2008.8565128221342</v>
      </c>
    </row>
    <row r="78" spans="1:4" x14ac:dyDescent="0.35">
      <c r="A78">
        <v>2010</v>
      </c>
      <c r="B78" t="s">
        <v>57</v>
      </c>
      <c r="C78">
        <f>_xlfn.XLOOKUP(B78&amp;A78,'Teachers Pensions PPD'!$O$2:$O$925,'Teachers Pensions PPD'!K$2:K$925,"",0)</f>
        <v>0.54400000000000004</v>
      </c>
      <c r="D78" s="5">
        <v>2010.1547528359768</v>
      </c>
    </row>
    <row r="79" spans="1:4" x14ac:dyDescent="0.35">
      <c r="A79">
        <v>2011</v>
      </c>
      <c r="B79" t="s">
        <v>57</v>
      </c>
      <c r="C79">
        <f>_xlfn.XLOOKUP(B79&amp;A79,'Teachers Pensions PPD'!$O$2:$O$925,'Teachers Pensions PPD'!K$2:K$925,"",0)</f>
        <v>0.55100000000000005</v>
      </c>
      <c r="D79" s="5">
        <v>2011.2219877765351</v>
      </c>
    </row>
    <row r="80" spans="1:4" x14ac:dyDescent="0.35">
      <c r="A80">
        <v>2012</v>
      </c>
      <c r="B80" t="s">
        <v>57</v>
      </c>
      <c r="C80">
        <f>_xlfn.XLOOKUP(B80&amp;A80,'Teachers Pensions PPD'!$O$2:$O$925,'Teachers Pensions PPD'!K$2:K$925,"",0)</f>
        <v>0.55400000000000005</v>
      </c>
      <c r="D80" s="5">
        <v>2012.0280143246403</v>
      </c>
    </row>
    <row r="81" spans="1:4" x14ac:dyDescent="0.35">
      <c r="A81">
        <v>2013</v>
      </c>
      <c r="B81" t="s">
        <v>57</v>
      </c>
      <c r="C81">
        <f>_xlfn.XLOOKUP(B81&amp;A81,'Teachers Pensions PPD'!$O$2:$O$925,'Teachers Pensions PPD'!K$2:K$925,"",0)</f>
        <v>0.56399999999999995</v>
      </c>
      <c r="D81" s="5">
        <v>2012.7563962257877</v>
      </c>
    </row>
    <row r="82" spans="1:4" x14ac:dyDescent="0.35">
      <c r="A82">
        <v>2014</v>
      </c>
      <c r="B82" t="s">
        <v>57</v>
      </c>
      <c r="C82">
        <f>_xlfn.XLOOKUP(B82&amp;A82,'Teachers Pensions PPD'!$O$2:$O$925,'Teachers Pensions PPD'!K$2:K$925,"",0)</f>
        <v>0.57399999999999995</v>
      </c>
      <c r="D82" s="5">
        <v>2014.2098617562108</v>
      </c>
    </row>
    <row r="83" spans="1:4" x14ac:dyDescent="0.35">
      <c r="A83">
        <v>2015</v>
      </c>
      <c r="B83" t="s">
        <v>57</v>
      </c>
      <c r="C83">
        <f>_xlfn.XLOOKUP(B83&amp;A83,'Teachers Pensions PPD'!$O$2:$O$925,'Teachers Pensions PPD'!K$2:K$925,"",0)</f>
        <v>0.60899999999999999</v>
      </c>
      <c r="D83" s="5">
        <v>2015.1464793169498</v>
      </c>
    </row>
    <row r="84" spans="1:4" x14ac:dyDescent="0.35">
      <c r="A84">
        <v>2016</v>
      </c>
      <c r="B84" t="s">
        <v>57</v>
      </c>
      <c r="C84">
        <f>_xlfn.XLOOKUP(B84&amp;A84,'Teachers Pensions PPD'!$O$2:$O$925,'Teachers Pensions PPD'!K$2:K$925,"",0)</f>
        <v>0.624</v>
      </c>
      <c r="D84" s="5">
        <v>2016.0384024216246</v>
      </c>
    </row>
    <row r="85" spans="1:4" x14ac:dyDescent="0.35">
      <c r="A85">
        <v>2017</v>
      </c>
      <c r="B85" t="s">
        <v>57</v>
      </c>
      <c r="C85">
        <f>_xlfn.XLOOKUP(B85&amp;A85,'Teachers Pensions PPD'!$O$2:$O$925,'Teachers Pensions PPD'!K$2:K$925,"",0)</f>
        <v>0.64500000000000002</v>
      </c>
      <c r="D85" s="5">
        <v>2016.8473989639226</v>
      </c>
    </row>
    <row r="86" spans="1:4" x14ac:dyDescent="0.35">
      <c r="A86">
        <v>2018</v>
      </c>
      <c r="B86" t="s">
        <v>57</v>
      </c>
      <c r="C86">
        <f>_xlfn.XLOOKUP(B86&amp;A86,'Teachers Pensions PPD'!$O$2:$O$925,'Teachers Pensions PPD'!K$2:K$925,"",0)</f>
        <v>0.65800000000000003</v>
      </c>
      <c r="D86" s="5">
        <v>2017.9935483682139</v>
      </c>
    </row>
    <row r="87" spans="1:4" x14ac:dyDescent="0.35">
      <c r="A87">
        <v>2019</v>
      </c>
      <c r="B87" t="s">
        <v>57</v>
      </c>
      <c r="C87">
        <f>_xlfn.XLOOKUP(B87&amp;A87,'Teachers Pensions PPD'!$O$2:$O$925,'Teachers Pensions PPD'!K$2:K$925,"",0)</f>
        <v>0.67100000000000004</v>
      </c>
      <c r="D87" s="5">
        <v>2019.1918833236696</v>
      </c>
    </row>
    <row r="88" spans="1:4" x14ac:dyDescent="0.35">
      <c r="A88">
        <v>2020</v>
      </c>
      <c r="B88" t="s">
        <v>57</v>
      </c>
      <c r="C88">
        <f>_xlfn.XLOOKUP(B88&amp;A88,'Teachers Pensions PPD'!$O$2:$O$925,'Teachers Pensions PPD'!K$2:K$925,"",0)</f>
        <v>0.67900000000000005</v>
      </c>
      <c r="D88" s="5">
        <v>2020.0421541601513</v>
      </c>
    </row>
    <row r="89" spans="1:4" x14ac:dyDescent="0.35">
      <c r="A89">
        <v>2021</v>
      </c>
      <c r="B89" t="s">
        <v>57</v>
      </c>
      <c r="C89">
        <f>_xlfn.XLOOKUP(B89&amp;A89,'Teachers Pensions PPD'!$O$2:$O$925,'Teachers Pensions PPD'!K$2:K$925,"",0)</f>
        <v>0.71799999999999997</v>
      </c>
      <c r="D89" s="5">
        <v>2020.9481990090869</v>
      </c>
    </row>
    <row r="90" spans="1:4" x14ac:dyDescent="0.35">
      <c r="A90">
        <v>2022</v>
      </c>
      <c r="B90" t="s">
        <v>57</v>
      </c>
      <c r="C90">
        <f>_xlfn.XLOOKUP(B90&amp;A90,'Teachers Pensions PPD'!$O$2:$O$925,'Teachers Pensions PPD'!K$2:K$925,"",0)</f>
        <v>0.73699999999999999</v>
      </c>
      <c r="D90" s="5">
        <v>2021.9908634450601</v>
      </c>
    </row>
    <row r="91" spans="1:4" x14ac:dyDescent="0.35">
      <c r="A91">
        <v>2001</v>
      </c>
      <c r="B91" t="s">
        <v>58</v>
      </c>
      <c r="C91">
        <f>_xlfn.XLOOKUP(B91&amp;A91,'Teachers Pensions PPD'!$O$2:$O$925,'Teachers Pensions PPD'!K$2:K$925,"",0)</f>
        <v>0.73099999999999998</v>
      </c>
      <c r="D91" s="5">
        <v>2001.1632349983515</v>
      </c>
    </row>
    <row r="92" spans="1:4" x14ac:dyDescent="0.35">
      <c r="A92">
        <v>2002</v>
      </c>
      <c r="B92" t="s">
        <v>58</v>
      </c>
      <c r="C92">
        <f>_xlfn.XLOOKUP(B92&amp;A92,'Teachers Pensions PPD'!$O$2:$O$925,'Teachers Pensions PPD'!K$2:K$925,"",0)</f>
        <v>0.69599999999999995</v>
      </c>
      <c r="D92" s="5">
        <v>2001.8552371952007</v>
      </c>
    </row>
    <row r="93" spans="1:4" x14ac:dyDescent="0.35">
      <c r="A93">
        <v>2003</v>
      </c>
      <c r="B93" t="s">
        <v>58</v>
      </c>
      <c r="C93">
        <f>_xlfn.XLOOKUP(B93&amp;A93,'Teachers Pensions PPD'!$O$2:$O$925,'Teachers Pensions PPD'!K$2:K$925,"",0)</f>
        <v>0.67600000000000005</v>
      </c>
      <c r="D93" s="5">
        <v>2002.8777717388309</v>
      </c>
    </row>
    <row r="94" spans="1:4" x14ac:dyDescent="0.35">
      <c r="A94">
        <v>2004</v>
      </c>
      <c r="B94" t="s">
        <v>58</v>
      </c>
      <c r="C94">
        <f>_xlfn.XLOOKUP(B94&amp;A94,'Teachers Pensions PPD'!$O$2:$O$925,'Teachers Pensions PPD'!K$2:K$925,"",0)</f>
        <v>0.68500000000000005</v>
      </c>
      <c r="D94" s="5">
        <v>2004.0549565890092</v>
      </c>
    </row>
    <row r="95" spans="1:4" x14ac:dyDescent="0.35">
      <c r="A95">
        <v>2005</v>
      </c>
      <c r="B95" t="s">
        <v>58</v>
      </c>
      <c r="C95">
        <f>_xlfn.XLOOKUP(B95&amp;A95,'Teachers Pensions PPD'!$O$2:$O$925,'Teachers Pensions PPD'!K$2:K$925,"",0)</f>
        <v>0.69799999999999995</v>
      </c>
      <c r="D95" s="5">
        <v>2004.8844388617551</v>
      </c>
    </row>
    <row r="96" spans="1:4" x14ac:dyDescent="0.35">
      <c r="A96">
        <v>2006</v>
      </c>
      <c r="B96" t="s">
        <v>58</v>
      </c>
      <c r="C96">
        <f>_xlfn.XLOOKUP(B96&amp;A96,'Teachers Pensions PPD'!$O$2:$O$925,'Teachers Pensions PPD'!K$2:K$925,"",0)</f>
        <v>0.71299999999999997</v>
      </c>
      <c r="D96" s="5">
        <v>2005.8330063497747</v>
      </c>
    </row>
    <row r="97" spans="1:4" x14ac:dyDescent="0.35">
      <c r="A97">
        <v>2007</v>
      </c>
      <c r="B97" t="s">
        <v>58</v>
      </c>
      <c r="C97">
        <f>_xlfn.XLOOKUP(B97&amp;A97,'Teachers Pensions PPD'!$O$2:$O$925,'Teachers Pensions PPD'!K$2:K$925,"",0)</f>
        <v>0.74099999999999999</v>
      </c>
      <c r="D97" s="5">
        <v>2007.1452852125717</v>
      </c>
    </row>
    <row r="98" spans="1:4" x14ac:dyDescent="0.35">
      <c r="A98">
        <v>2008</v>
      </c>
      <c r="B98" t="s">
        <v>58</v>
      </c>
      <c r="C98">
        <f>_xlfn.XLOOKUP(B98&amp;A98,'Teachers Pensions PPD'!$O$2:$O$925,'Teachers Pensions PPD'!K$2:K$925,"",0)</f>
        <v>0.74099999999999999</v>
      </c>
      <c r="D98" s="5">
        <v>2007.8115763494584</v>
      </c>
    </row>
    <row r="99" spans="1:4" x14ac:dyDescent="0.35">
      <c r="A99">
        <v>2009</v>
      </c>
      <c r="B99" t="s">
        <v>58</v>
      </c>
      <c r="C99">
        <f>_xlfn.XLOOKUP(B99&amp;A99,'Teachers Pensions PPD'!$O$2:$O$925,'Teachers Pensions PPD'!K$2:K$925,"",0)</f>
        <v>0.67700000000000005</v>
      </c>
      <c r="D99" s="5">
        <v>2009.1598898543289</v>
      </c>
    </row>
    <row r="100" spans="1:4" x14ac:dyDescent="0.35">
      <c r="A100">
        <v>2010</v>
      </c>
      <c r="B100" t="s">
        <v>58</v>
      </c>
      <c r="C100">
        <f>_xlfn.XLOOKUP(B100&amp;A100,'Teachers Pensions PPD'!$O$2:$O$925,'Teachers Pensions PPD'!K$2:K$925,"",0)</f>
        <v>0.66</v>
      </c>
      <c r="D100" s="5">
        <v>2009.8744326896349</v>
      </c>
    </row>
    <row r="101" spans="1:4" x14ac:dyDescent="0.35">
      <c r="A101">
        <v>2011</v>
      </c>
      <c r="B101" t="s">
        <v>58</v>
      </c>
      <c r="C101">
        <f>_xlfn.XLOOKUP(B101&amp;A101,'Teachers Pensions PPD'!$O$2:$O$925,'Teachers Pensions PPD'!K$2:K$925,"",0)</f>
        <v>0.77600000000000002</v>
      </c>
      <c r="D101" s="5">
        <v>2011.0111995505004</v>
      </c>
    </row>
    <row r="102" spans="1:4" x14ac:dyDescent="0.35">
      <c r="A102">
        <v>2012</v>
      </c>
      <c r="B102" t="s">
        <v>58</v>
      </c>
      <c r="C102">
        <f>_xlfn.XLOOKUP(B102&amp;A102,'Teachers Pensions PPD'!$O$2:$O$925,'Teachers Pensions PPD'!K$2:K$925,"",0)</f>
        <v>0.77</v>
      </c>
      <c r="D102" s="5">
        <v>2012.0209204245284</v>
      </c>
    </row>
    <row r="103" spans="1:4" x14ac:dyDescent="0.35">
      <c r="A103">
        <v>2013</v>
      </c>
      <c r="B103" t="s">
        <v>58</v>
      </c>
      <c r="C103">
        <f>_xlfn.XLOOKUP(B103&amp;A103,'Teachers Pensions PPD'!$O$2:$O$925,'Teachers Pensions PPD'!K$2:K$925,"",0)</f>
        <v>0.77700000000000002</v>
      </c>
      <c r="D103" s="5">
        <v>2013.1700739515447</v>
      </c>
    </row>
    <row r="104" spans="1:4" x14ac:dyDescent="0.35">
      <c r="A104">
        <v>2014</v>
      </c>
      <c r="B104" t="s">
        <v>58</v>
      </c>
      <c r="C104">
        <f>_xlfn.XLOOKUP(B104&amp;A104,'Teachers Pensions PPD'!$O$2:$O$925,'Teachers Pensions PPD'!K$2:K$925,"",0)</f>
        <v>0.81399999999999995</v>
      </c>
      <c r="D104" s="5">
        <v>2014.0296533238368</v>
      </c>
    </row>
    <row r="105" spans="1:4" x14ac:dyDescent="0.35">
      <c r="A105">
        <v>2015</v>
      </c>
      <c r="B105" t="s">
        <v>58</v>
      </c>
      <c r="C105">
        <f>_xlfn.XLOOKUP(B105&amp;A105,'Teachers Pensions PPD'!$O$2:$O$925,'Teachers Pensions PPD'!K$2:K$925,"",0)</f>
        <v>0.82199999999999995</v>
      </c>
      <c r="D105" s="5">
        <v>2015.0485040320582</v>
      </c>
    </row>
    <row r="106" spans="1:4" x14ac:dyDescent="0.35">
      <c r="A106">
        <v>2016</v>
      </c>
      <c r="B106" t="s">
        <v>58</v>
      </c>
      <c r="C106">
        <f>_xlfn.XLOOKUP(B106&amp;A106,'Teachers Pensions PPD'!$O$2:$O$925,'Teachers Pensions PPD'!K$2:K$925,"",0)</f>
        <v>0.80400000000000005</v>
      </c>
      <c r="D106" s="5">
        <v>2015.8231428691397</v>
      </c>
    </row>
    <row r="107" spans="1:4" x14ac:dyDescent="0.35">
      <c r="A107">
        <v>2017</v>
      </c>
      <c r="B107" t="s">
        <v>58</v>
      </c>
      <c r="C107">
        <f>_xlfn.XLOOKUP(B107&amp;A107,'Teachers Pensions PPD'!$O$2:$O$925,'Teachers Pensions PPD'!K$2:K$925,"",0)</f>
        <v>0.80900000000000005</v>
      </c>
      <c r="D107" s="5">
        <v>2016.8962527902577</v>
      </c>
    </row>
    <row r="108" spans="1:4" x14ac:dyDescent="0.35">
      <c r="A108">
        <v>2018</v>
      </c>
      <c r="B108" t="s">
        <v>58</v>
      </c>
      <c r="C108">
        <f>_xlfn.XLOOKUP(B108&amp;A108,'Teachers Pensions PPD'!$O$2:$O$925,'Teachers Pensions PPD'!K$2:K$925,"",0)</f>
        <v>0.81399999999999995</v>
      </c>
      <c r="D108" s="5">
        <v>2018.0383488126004</v>
      </c>
    </row>
    <row r="109" spans="1:4" x14ac:dyDescent="0.35">
      <c r="A109">
        <v>2019</v>
      </c>
      <c r="B109" t="s">
        <v>58</v>
      </c>
      <c r="C109">
        <f>_xlfn.XLOOKUP(B109&amp;A109,'Teachers Pensions PPD'!$O$2:$O$925,'Teachers Pensions PPD'!K$2:K$925,"",0)</f>
        <v>0.81799999999999995</v>
      </c>
      <c r="D109" s="5">
        <v>2018.7850002309938</v>
      </c>
    </row>
    <row r="110" spans="1:4" x14ac:dyDescent="0.35">
      <c r="A110">
        <v>2020</v>
      </c>
      <c r="B110" t="s">
        <v>58</v>
      </c>
      <c r="C110">
        <f>_xlfn.XLOOKUP(B110&amp;A110,'Teachers Pensions PPD'!$O$2:$O$925,'Teachers Pensions PPD'!K$2:K$925,"",0)</f>
        <v>0.82399999999999995</v>
      </c>
      <c r="D110" s="5">
        <v>2019.9934281023648</v>
      </c>
    </row>
    <row r="111" spans="1:4" x14ac:dyDescent="0.35">
      <c r="A111">
        <v>2021</v>
      </c>
      <c r="B111" t="s">
        <v>58</v>
      </c>
      <c r="C111">
        <f>_xlfn.XLOOKUP(B111&amp;A111,'Teachers Pensions PPD'!$O$2:$O$925,'Teachers Pensions PPD'!K$2:K$925,"",0)</f>
        <v>0.82099999999999995</v>
      </c>
      <c r="D111" s="5">
        <v>2021.0870054172926</v>
      </c>
    </row>
    <row r="112" spans="1:4" x14ac:dyDescent="0.35">
      <c r="A112">
        <v>2022</v>
      </c>
      <c r="B112" t="s">
        <v>58</v>
      </c>
      <c r="C112">
        <f>_xlfn.XLOOKUP(B112&amp;A112,'Teachers Pensions PPD'!$O$2:$O$925,'Teachers Pensions PPD'!K$2:K$925,"",0)</f>
        <v>0.83899999999999997</v>
      </c>
      <c r="D112" s="5">
        <v>2021.7974815375808</v>
      </c>
    </row>
    <row r="113" spans="1:4" x14ac:dyDescent="0.35">
      <c r="A113">
        <v>2001</v>
      </c>
      <c r="B113" t="s">
        <v>59</v>
      </c>
      <c r="C113">
        <f>_xlfn.XLOOKUP(B113&amp;A113,'Teachers Pensions PPD'!$O$2:$O$925,'Teachers Pensions PPD'!K$2:K$925,"",0)</f>
        <v>0.95309999999999995</v>
      </c>
      <c r="D113" s="5">
        <v>2000.8501559463427</v>
      </c>
    </row>
    <row r="114" spans="1:4" x14ac:dyDescent="0.35">
      <c r="A114">
        <v>2002</v>
      </c>
      <c r="B114" t="s">
        <v>59</v>
      </c>
      <c r="C114">
        <f>_xlfn.XLOOKUP(B114&amp;A114,'Teachers Pensions PPD'!$O$2:$O$925,'Teachers Pensions PPD'!K$2:K$925,"",0)</f>
        <v>0.91979999999999995</v>
      </c>
      <c r="D114" s="5">
        <v>2001.7741307483441</v>
      </c>
    </row>
    <row r="115" spans="1:4" x14ac:dyDescent="0.35">
      <c r="A115">
        <v>2003</v>
      </c>
      <c r="B115" t="s">
        <v>59</v>
      </c>
      <c r="C115">
        <f>_xlfn.XLOOKUP(B115&amp;A115,'Teachers Pensions PPD'!$O$2:$O$925,'Teachers Pensions PPD'!K$2:K$925,"",0)</f>
        <v>0.92789999999999995</v>
      </c>
      <c r="D115" s="5">
        <v>2002.7649194725543</v>
      </c>
    </row>
    <row r="116" spans="1:4" x14ac:dyDescent="0.35">
      <c r="A116">
        <v>2004</v>
      </c>
      <c r="B116" t="s">
        <v>59</v>
      </c>
      <c r="C116">
        <f>_xlfn.XLOOKUP(B116&amp;A116,'Teachers Pensions PPD'!$O$2:$O$925,'Teachers Pensions PPD'!K$2:K$925,"",0)</f>
        <v>0.92779999999999996</v>
      </c>
      <c r="D116" s="5">
        <v>2004.1831103706234</v>
      </c>
    </row>
    <row r="117" spans="1:4" x14ac:dyDescent="0.35">
      <c r="A117">
        <v>2005</v>
      </c>
      <c r="B117" t="s">
        <v>59</v>
      </c>
      <c r="C117">
        <f>_xlfn.XLOOKUP(B117&amp;A117,'Teachers Pensions PPD'!$O$2:$O$925,'Teachers Pensions PPD'!K$2:K$925,"",0)</f>
        <v>0.89259999999999995</v>
      </c>
      <c r="D117" s="5">
        <v>2004.8292448532472</v>
      </c>
    </row>
    <row r="118" spans="1:4" x14ac:dyDescent="0.35">
      <c r="A118">
        <v>2006</v>
      </c>
      <c r="B118" t="s">
        <v>59</v>
      </c>
      <c r="C118">
        <f>_xlfn.XLOOKUP(B118&amp;A118,'Teachers Pensions PPD'!$O$2:$O$925,'Teachers Pensions PPD'!K$2:K$925,"",0)</f>
        <v>0.84219999999999995</v>
      </c>
      <c r="D118" s="5">
        <v>2006.1003684495693</v>
      </c>
    </row>
    <row r="119" spans="1:4" x14ac:dyDescent="0.35">
      <c r="A119">
        <v>2007</v>
      </c>
      <c r="B119" t="s">
        <v>59</v>
      </c>
      <c r="C119">
        <f>_xlfn.XLOOKUP(B119&amp;A119,'Teachers Pensions PPD'!$O$2:$O$925,'Teachers Pensions PPD'!K$2:K$925,"",0)</f>
        <v>0.81130000000000002</v>
      </c>
      <c r="D119" s="5">
        <v>2006.9706694691813</v>
      </c>
    </row>
    <row r="120" spans="1:4" x14ac:dyDescent="0.35">
      <c r="A120">
        <v>2008</v>
      </c>
      <c r="B120" t="s">
        <v>59</v>
      </c>
      <c r="C120">
        <f>_xlfn.XLOOKUP(B120&amp;A120,'Teachers Pensions PPD'!$O$2:$O$925,'Teachers Pensions PPD'!K$2:K$925,"",0)</f>
        <v>0.79630000000000001</v>
      </c>
      <c r="D120" s="5">
        <v>2008.0863189653753</v>
      </c>
    </row>
    <row r="121" spans="1:4" x14ac:dyDescent="0.35">
      <c r="A121">
        <v>2009</v>
      </c>
      <c r="B121" t="s">
        <v>59</v>
      </c>
      <c r="C121">
        <f>_xlfn.XLOOKUP(B121&amp;A121,'Teachers Pensions PPD'!$O$2:$O$925,'Teachers Pensions PPD'!K$2:K$925,"",0)</f>
        <v>0.66100000000000003</v>
      </c>
      <c r="D121" s="5">
        <v>2008.7551934431108</v>
      </c>
    </row>
    <row r="122" spans="1:4" x14ac:dyDescent="0.35">
      <c r="A122">
        <v>2010</v>
      </c>
      <c r="B122" t="s">
        <v>59</v>
      </c>
      <c r="C122">
        <f>_xlfn.XLOOKUP(B122&amp;A122,'Teachers Pensions PPD'!$O$2:$O$925,'Teachers Pensions PPD'!K$2:K$925,"",0)</f>
        <v>0.65410000000000001</v>
      </c>
      <c r="D122" s="5">
        <v>2009.8262155208238</v>
      </c>
    </row>
    <row r="123" spans="1:4" x14ac:dyDescent="0.35">
      <c r="A123">
        <v>2011</v>
      </c>
      <c r="B123" t="s">
        <v>59</v>
      </c>
      <c r="C123">
        <f>_xlfn.XLOOKUP(B123&amp;A123,'Teachers Pensions PPD'!$O$2:$O$925,'Teachers Pensions PPD'!K$2:K$925,"",0)</f>
        <v>0.66300000000000003</v>
      </c>
      <c r="D123" s="5">
        <v>2011.0693872278252</v>
      </c>
    </row>
    <row r="124" spans="1:4" x14ac:dyDescent="0.35">
      <c r="A124">
        <v>2012</v>
      </c>
      <c r="B124" t="s">
        <v>59</v>
      </c>
      <c r="C124">
        <f>_xlfn.XLOOKUP(B124&amp;A124,'Teachers Pensions PPD'!$O$2:$O$925,'Teachers Pensions PPD'!K$2:K$925,"",0)</f>
        <v>0.65759999999999996</v>
      </c>
      <c r="D124" s="5">
        <v>2012.235912076457</v>
      </c>
    </row>
    <row r="125" spans="1:4" x14ac:dyDescent="0.35">
      <c r="A125">
        <v>2013</v>
      </c>
      <c r="B125" t="s">
        <v>59</v>
      </c>
      <c r="C125">
        <f>_xlfn.XLOOKUP(B125&amp;A125,'Teachers Pensions PPD'!$O$2:$O$925,'Teachers Pensions PPD'!K$2:K$925,"",0)</f>
        <v>0.67110000000000003</v>
      </c>
      <c r="D125" s="5">
        <v>2012.8666122584389</v>
      </c>
    </row>
    <row r="126" spans="1:4" x14ac:dyDescent="0.35">
      <c r="A126">
        <v>2014</v>
      </c>
      <c r="B126" t="s">
        <v>59</v>
      </c>
      <c r="C126">
        <f>_xlfn.XLOOKUP(B126&amp;A126,'Teachers Pensions PPD'!$O$2:$O$925,'Teachers Pensions PPD'!K$2:K$925,"",0)</f>
        <v>0.70679999999999998</v>
      </c>
      <c r="D126" s="5">
        <v>2013.9064547719342</v>
      </c>
    </row>
    <row r="127" spans="1:4" x14ac:dyDescent="0.35">
      <c r="A127">
        <v>2015</v>
      </c>
      <c r="B127" t="s">
        <v>59</v>
      </c>
      <c r="C127">
        <f>_xlfn.XLOOKUP(B127&amp;A127,'Teachers Pensions PPD'!$O$2:$O$925,'Teachers Pensions PPD'!K$2:K$925,"",0)</f>
        <v>0.71899999999999997</v>
      </c>
      <c r="D127" s="5">
        <v>2015.0174654350967</v>
      </c>
    </row>
    <row r="128" spans="1:4" x14ac:dyDescent="0.35">
      <c r="A128">
        <v>2016</v>
      </c>
      <c r="B128" t="s">
        <v>59</v>
      </c>
      <c r="C128">
        <f>_xlfn.XLOOKUP(B128&amp;A128,'Teachers Pensions PPD'!$O$2:$O$925,'Teachers Pensions PPD'!K$2:K$925,"",0)</f>
        <v>0.72670000000000001</v>
      </c>
      <c r="D128" s="5">
        <v>2016.119715267937</v>
      </c>
    </row>
    <row r="129" spans="1:4" x14ac:dyDescent="0.35">
      <c r="A129">
        <v>2017</v>
      </c>
      <c r="B129" t="s">
        <v>59</v>
      </c>
      <c r="C129">
        <f>_xlfn.XLOOKUP(B129&amp;A129,'Teachers Pensions PPD'!$O$2:$O$925,'Teachers Pensions PPD'!K$2:K$925,"",0)</f>
        <v>0.74029999999999996</v>
      </c>
      <c r="D129" s="5">
        <v>2016.9701222085826</v>
      </c>
    </row>
    <row r="130" spans="1:4" x14ac:dyDescent="0.35">
      <c r="A130">
        <v>2018</v>
      </c>
      <c r="B130" t="s">
        <v>59</v>
      </c>
      <c r="C130">
        <f>_xlfn.XLOOKUP(B130&amp;A130,'Teachers Pensions PPD'!$O$2:$O$925,'Teachers Pensions PPD'!K$2:K$925,"",0)</f>
        <v>0.74750000000000005</v>
      </c>
      <c r="D130" s="5">
        <v>2018.0372242027781</v>
      </c>
    </row>
    <row r="131" spans="1:4" x14ac:dyDescent="0.35">
      <c r="A131">
        <v>2019</v>
      </c>
      <c r="B131" t="s">
        <v>59</v>
      </c>
      <c r="C131">
        <f>_xlfn.XLOOKUP(B131&amp;A131,'Teachers Pensions PPD'!$O$2:$O$925,'Teachers Pensions PPD'!K$2:K$925,"",0)</f>
        <v>0.76219999999999999</v>
      </c>
      <c r="D131" s="5">
        <v>2018.9771557346392</v>
      </c>
    </row>
    <row r="132" spans="1:4" x14ac:dyDescent="0.35">
      <c r="A132">
        <v>2020</v>
      </c>
      <c r="B132" t="s">
        <v>59</v>
      </c>
      <c r="C132">
        <f>_xlfn.XLOOKUP(B132&amp;A132,'Teachers Pensions PPD'!$O$2:$O$925,'Teachers Pensions PPD'!K$2:K$925,"",0)</f>
        <v>0.76990000000000003</v>
      </c>
      <c r="D132" s="5">
        <v>2019.7579264996903</v>
      </c>
    </row>
    <row r="133" spans="1:4" x14ac:dyDescent="0.35">
      <c r="A133">
        <v>2021</v>
      </c>
      <c r="B133" t="s">
        <v>59</v>
      </c>
      <c r="C133">
        <f>_xlfn.XLOOKUP(B133&amp;A133,'Teachers Pensions PPD'!$O$2:$O$925,'Teachers Pensions PPD'!K$2:K$925,"",0)</f>
        <v>0.80230000000000001</v>
      </c>
      <c r="D133" s="5">
        <v>2020.8210873915934</v>
      </c>
    </row>
    <row r="134" spans="1:4" x14ac:dyDescent="0.35">
      <c r="A134">
        <v>2022</v>
      </c>
      <c r="B134" t="s">
        <v>59</v>
      </c>
      <c r="C134">
        <f>_xlfn.XLOOKUP(B134&amp;A134,'Teachers Pensions PPD'!$O$2:$O$925,'Teachers Pensions PPD'!K$2:K$925,"",0)</f>
        <v>0.80600000000000005</v>
      </c>
      <c r="D134" s="5">
        <v>2021.8516689564321</v>
      </c>
    </row>
    <row r="135" spans="1:4" x14ac:dyDescent="0.35">
      <c r="A135">
        <v>2001</v>
      </c>
      <c r="B135" t="s">
        <v>62</v>
      </c>
      <c r="C135">
        <f>_xlfn.XLOOKUP(B135&amp;A135,'Teachers Pensions PPD'!$O$2:$O$925,'Teachers Pensions PPD'!K$2:K$925,"",0)</f>
        <v>0.96499999999999997</v>
      </c>
      <c r="D135" s="5">
        <v>2000.7774616960123</v>
      </c>
    </row>
    <row r="136" spans="1:4" x14ac:dyDescent="0.35">
      <c r="A136">
        <v>2002</v>
      </c>
      <c r="B136" t="s">
        <v>62</v>
      </c>
      <c r="C136">
        <f>_xlfn.XLOOKUP(B136&amp;A136,'Teachers Pensions PPD'!$O$2:$O$925,'Teachers Pensions PPD'!K$2:K$925,"",0)</f>
        <v>0.91500000000000004</v>
      </c>
      <c r="D136" s="5">
        <v>2002.0392072058905</v>
      </c>
    </row>
    <row r="137" spans="1:4" x14ac:dyDescent="0.35">
      <c r="A137">
        <v>2003</v>
      </c>
      <c r="B137" t="s">
        <v>62</v>
      </c>
      <c r="C137">
        <f>_xlfn.XLOOKUP(B137&amp;A137,'Teachers Pensions PPD'!$O$2:$O$925,'Teachers Pensions PPD'!K$2:K$925,"",0)</f>
        <v>0.86499999999999999</v>
      </c>
      <c r="D137" s="5">
        <v>2003.1430042955203</v>
      </c>
    </row>
    <row r="138" spans="1:4" x14ac:dyDescent="0.35">
      <c r="A138">
        <v>2004</v>
      </c>
      <c r="B138" t="s">
        <v>62</v>
      </c>
      <c r="C138">
        <f>_xlfn.XLOOKUP(B138&amp;A138,'Teachers Pensions PPD'!$O$2:$O$925,'Teachers Pensions PPD'!K$2:K$925,"",0)</f>
        <v>0.83699999999999997</v>
      </c>
      <c r="D138" s="5">
        <v>2003.7865177447397</v>
      </c>
    </row>
    <row r="139" spans="1:4" x14ac:dyDescent="0.35">
      <c r="A139">
        <v>2005</v>
      </c>
      <c r="B139" t="s">
        <v>62</v>
      </c>
      <c r="C139">
        <f>_xlfn.XLOOKUP(B139&amp;A139,'Teachers Pensions PPD'!$O$2:$O$925,'Teachers Pensions PPD'!K$2:K$925,"",0)</f>
        <v>0.79300000000000004</v>
      </c>
      <c r="D139" s="5">
        <v>2004.8631782134612</v>
      </c>
    </row>
    <row r="140" spans="1:4" x14ac:dyDescent="0.35">
      <c r="A140">
        <v>2006</v>
      </c>
      <c r="B140" t="s">
        <v>62</v>
      </c>
      <c r="C140">
        <f>_xlfn.XLOOKUP(B140&amp;A140,'Teachers Pensions PPD'!$O$2:$O$925,'Teachers Pensions PPD'!K$2:K$925,"",0)</f>
        <v>0.875</v>
      </c>
      <c r="D140" s="5">
        <v>2006.012285669628</v>
      </c>
    </row>
    <row r="141" spans="1:4" x14ac:dyDescent="0.35">
      <c r="A141">
        <v>2007</v>
      </c>
      <c r="B141" t="s">
        <v>62</v>
      </c>
      <c r="C141">
        <f>_xlfn.XLOOKUP(B141&amp;A141,'Teachers Pensions PPD'!$O$2:$O$925,'Teachers Pensions PPD'!K$2:K$925,"",0)</f>
        <v>0.88700000000000001</v>
      </c>
      <c r="D141" s="5">
        <v>2007.1974165569386</v>
      </c>
    </row>
    <row r="142" spans="1:4" x14ac:dyDescent="0.35">
      <c r="A142">
        <v>2008</v>
      </c>
      <c r="B142" t="s">
        <v>62</v>
      </c>
      <c r="C142">
        <f>_xlfn.XLOOKUP(B142&amp;A142,'Teachers Pensions PPD'!$O$2:$O$925,'Teachers Pensions PPD'!K$2:K$925,"",0)</f>
        <v>0.83599999999999997</v>
      </c>
      <c r="D142" s="5">
        <v>2007.8958541984944</v>
      </c>
    </row>
    <row r="143" spans="1:4" x14ac:dyDescent="0.35">
      <c r="A143">
        <v>2009</v>
      </c>
      <c r="B143" t="s">
        <v>62</v>
      </c>
      <c r="C143">
        <f>_xlfn.XLOOKUP(B143&amp;A143,'Teachers Pensions PPD'!$O$2:$O$925,'Teachers Pensions PPD'!K$2:K$925,"",0)</f>
        <v>0.78900000000000003</v>
      </c>
      <c r="D143" s="5">
        <v>2008.8427680125305</v>
      </c>
    </row>
    <row r="144" spans="1:4" x14ac:dyDescent="0.35">
      <c r="A144">
        <v>2010</v>
      </c>
      <c r="B144" t="s">
        <v>62</v>
      </c>
      <c r="C144">
        <f>_xlfn.XLOOKUP(B144&amp;A144,'Teachers Pensions PPD'!$O$2:$O$925,'Teachers Pensions PPD'!K$2:K$925,"",0)</f>
        <v>0.71099999999999997</v>
      </c>
      <c r="D144" s="5">
        <v>2009.9109459024894</v>
      </c>
    </row>
    <row r="145" spans="1:4" x14ac:dyDescent="0.35">
      <c r="A145">
        <v>2011</v>
      </c>
      <c r="B145" t="s">
        <v>62</v>
      </c>
      <c r="C145">
        <f>_xlfn.XLOOKUP(B145&amp;A145,'Teachers Pensions PPD'!$O$2:$O$925,'Teachers Pensions PPD'!K$2:K$925,"",0)</f>
        <v>0.64700000000000002</v>
      </c>
      <c r="D145" s="5">
        <v>2010.9961799217963</v>
      </c>
    </row>
    <row r="146" spans="1:4" x14ac:dyDescent="0.35">
      <c r="A146">
        <v>2012</v>
      </c>
      <c r="B146" t="s">
        <v>62</v>
      </c>
      <c r="C146">
        <f>_xlfn.XLOOKUP(B146&amp;A146,'Teachers Pensions PPD'!$O$2:$O$925,'Teachers Pensions PPD'!K$2:K$925,"",0)</f>
        <v>0.61299999999999999</v>
      </c>
      <c r="D146" s="5">
        <v>2011.9619155435671</v>
      </c>
    </row>
    <row r="147" spans="1:4" x14ac:dyDescent="0.35">
      <c r="A147">
        <v>2013</v>
      </c>
      <c r="B147" t="s">
        <v>62</v>
      </c>
      <c r="C147">
        <f>_xlfn.XLOOKUP(B147&amp;A147,'Teachers Pensions PPD'!$O$2:$O$925,'Teachers Pensions PPD'!K$2:K$925,"",0)</f>
        <v>0.59599999999999997</v>
      </c>
      <c r="D147" s="5">
        <v>2012.9554219389606</v>
      </c>
    </row>
    <row r="148" spans="1:4" x14ac:dyDescent="0.35">
      <c r="A148">
        <v>2014</v>
      </c>
      <c r="B148" t="s">
        <v>62</v>
      </c>
      <c r="C148">
        <f>_xlfn.XLOOKUP(B148&amp;A148,'Teachers Pensions PPD'!$O$2:$O$925,'Teachers Pensions PPD'!K$2:K$925,"",0)</f>
        <v>0.59899999999999998</v>
      </c>
      <c r="D148" s="5">
        <v>2013.7663357895428</v>
      </c>
    </row>
    <row r="149" spans="1:4" x14ac:dyDescent="0.35">
      <c r="A149">
        <v>2015</v>
      </c>
      <c r="B149" t="s">
        <v>62</v>
      </c>
      <c r="C149">
        <f>_xlfn.XLOOKUP(B149&amp;A149,'Teachers Pensions PPD'!$O$2:$O$925,'Teachers Pensions PPD'!K$2:K$925,"",0)</f>
        <v>0.60499999999999998</v>
      </c>
      <c r="D149" s="5">
        <v>2015.232855885183</v>
      </c>
    </row>
    <row r="150" spans="1:4" x14ac:dyDescent="0.35">
      <c r="A150">
        <v>2016</v>
      </c>
      <c r="B150" t="s">
        <v>62</v>
      </c>
      <c r="C150">
        <f>_xlfn.XLOOKUP(B150&amp;A150,'Teachers Pensions PPD'!$O$2:$O$925,'Teachers Pensions PPD'!K$2:K$925,"",0)</f>
        <v>0.59699999999999998</v>
      </c>
      <c r="D150" s="5">
        <v>2016.1492637896447</v>
      </c>
    </row>
    <row r="151" spans="1:4" x14ac:dyDescent="0.35">
      <c r="A151">
        <v>2017</v>
      </c>
      <c r="B151" t="s">
        <v>62</v>
      </c>
      <c r="C151">
        <f>_xlfn.XLOOKUP(B151&amp;A151,'Teachers Pensions PPD'!$O$2:$O$925,'Teachers Pensions PPD'!K$2:K$925,"",0)</f>
        <v>0.61599999999999999</v>
      </c>
      <c r="D151" s="5">
        <v>2017.0562132897601</v>
      </c>
    </row>
    <row r="152" spans="1:4" x14ac:dyDescent="0.35">
      <c r="A152">
        <v>2018</v>
      </c>
      <c r="B152" t="s">
        <v>62</v>
      </c>
      <c r="C152">
        <f>_xlfn.XLOOKUP(B152&amp;A152,'Teachers Pensions PPD'!$O$2:$O$925,'Teachers Pensions PPD'!K$2:K$925,"",0)</f>
        <v>0.60699999999999998</v>
      </c>
      <c r="D152" s="5">
        <v>2017.8612866779997</v>
      </c>
    </row>
    <row r="153" spans="1:4" x14ac:dyDescent="0.35">
      <c r="A153">
        <v>2019</v>
      </c>
      <c r="B153" t="s">
        <v>62</v>
      </c>
      <c r="C153">
        <f>_xlfn.XLOOKUP(B153&amp;A153,'Teachers Pensions PPD'!$O$2:$O$925,'Teachers Pensions PPD'!K$2:K$925,"",0)</f>
        <v>0.60399999999999998</v>
      </c>
      <c r="D153" s="5">
        <v>2018.7816454651872</v>
      </c>
    </row>
    <row r="154" spans="1:4" x14ac:dyDescent="0.35">
      <c r="A154">
        <v>2020</v>
      </c>
      <c r="B154" t="s">
        <v>62</v>
      </c>
      <c r="C154">
        <f>_xlfn.XLOOKUP(B154&amp;A154,'Teachers Pensions PPD'!$O$2:$O$925,'Teachers Pensions PPD'!K$2:K$925,"",0)</f>
        <v>0.60899999999999999</v>
      </c>
      <c r="D154" s="5">
        <v>2020.0558824863772</v>
      </c>
    </row>
    <row r="155" spans="1:4" x14ac:dyDescent="0.35">
      <c r="A155">
        <v>2021</v>
      </c>
      <c r="B155" t="s">
        <v>62</v>
      </c>
      <c r="C155">
        <f>_xlfn.XLOOKUP(B155&amp;A155,'Teachers Pensions PPD'!$O$2:$O$925,'Teachers Pensions PPD'!K$2:K$925,"",0)</f>
        <v>0.64100000000000001</v>
      </c>
      <c r="D155" s="5">
        <v>2021.2066185576086</v>
      </c>
    </row>
    <row r="156" spans="1:4" x14ac:dyDescent="0.35">
      <c r="A156">
        <v>2022</v>
      </c>
      <c r="B156" t="s">
        <v>62</v>
      </c>
      <c r="C156">
        <f>_xlfn.XLOOKUP(B156&amp;A156,'Teachers Pensions PPD'!$O$2:$O$925,'Teachers Pensions PPD'!K$2:K$925,"",0)</f>
        <v>0.64100000000000001</v>
      </c>
      <c r="D156" s="5">
        <v>2022.2337847323845</v>
      </c>
    </row>
    <row r="157" spans="1:4" x14ac:dyDescent="0.35">
      <c r="A157">
        <v>2001</v>
      </c>
      <c r="B157" t="s">
        <v>73</v>
      </c>
      <c r="C157">
        <f>_xlfn.XLOOKUP(B157&amp;A157,'Teachers Pensions PPD'!$O$2:$O$925,'Teachers Pensions PPD'!K$2:K$925,"",0)</f>
        <v>1.0585</v>
      </c>
      <c r="D157" s="5">
        <v>2001.0315737282428</v>
      </c>
    </row>
    <row r="158" spans="1:4" x14ac:dyDescent="0.35">
      <c r="A158">
        <v>2002</v>
      </c>
      <c r="B158" t="s">
        <v>73</v>
      </c>
      <c r="C158">
        <f>_xlfn.XLOOKUP(B158&amp;A158,'Teachers Pensions PPD'!$O$2:$O$925,'Teachers Pensions PPD'!K$2:K$925,"",0)</f>
        <v>1.0530999999999999</v>
      </c>
      <c r="D158" s="5">
        <v>2002.0519702512429</v>
      </c>
    </row>
    <row r="159" spans="1:4" x14ac:dyDescent="0.35">
      <c r="A159">
        <v>2003</v>
      </c>
      <c r="B159" t="s">
        <v>73</v>
      </c>
      <c r="C159">
        <f>_xlfn.XLOOKUP(B159&amp;A159,'Teachers Pensions PPD'!$O$2:$O$925,'Teachers Pensions PPD'!K$2:K$925,"",0)</f>
        <v>1.0313000000000001</v>
      </c>
      <c r="D159" s="5">
        <v>2003.1872174522418</v>
      </c>
    </row>
    <row r="160" spans="1:4" x14ac:dyDescent="0.35">
      <c r="A160">
        <v>2004</v>
      </c>
      <c r="B160" t="s">
        <v>73</v>
      </c>
      <c r="C160">
        <f>_xlfn.XLOOKUP(B160&amp;A160,'Teachers Pensions PPD'!$O$2:$O$925,'Teachers Pensions PPD'!K$2:K$925,"",0)</f>
        <v>1.0001</v>
      </c>
      <c r="D160" s="5">
        <v>2003.7635844491901</v>
      </c>
    </row>
    <row r="161" spans="1:4" x14ac:dyDescent="0.35">
      <c r="A161">
        <v>2005</v>
      </c>
      <c r="B161" t="s">
        <v>73</v>
      </c>
      <c r="C161">
        <f>_xlfn.XLOOKUP(B161&amp;A161,'Teachers Pensions PPD'!$O$2:$O$925,'Teachers Pensions PPD'!K$2:K$925,"",0)</f>
        <v>0.98509999999999998</v>
      </c>
      <c r="D161" s="5">
        <v>2005.056600998467</v>
      </c>
    </row>
    <row r="162" spans="1:4" x14ac:dyDescent="0.35">
      <c r="A162">
        <v>2006</v>
      </c>
      <c r="B162" t="s">
        <v>73</v>
      </c>
      <c r="C162">
        <f>_xlfn.XLOOKUP(B162&amp;A162,'Teachers Pensions PPD'!$O$2:$O$925,'Teachers Pensions PPD'!K$2:K$925,"",0)</f>
        <v>0.92049999999999998</v>
      </c>
      <c r="D162" s="5">
        <v>2005.8732068473221</v>
      </c>
    </row>
    <row r="163" spans="1:4" x14ac:dyDescent="0.35">
      <c r="A163">
        <v>2007</v>
      </c>
      <c r="B163" t="s">
        <v>73</v>
      </c>
      <c r="C163">
        <f>_xlfn.XLOOKUP(B163&amp;A163,'Teachers Pensions PPD'!$O$2:$O$925,'Teachers Pensions PPD'!K$2:K$925,"",0)</f>
        <v>0.87539999999999996</v>
      </c>
      <c r="D163" s="5">
        <v>2007.2047653505729</v>
      </c>
    </row>
    <row r="164" spans="1:4" x14ac:dyDescent="0.35">
      <c r="A164">
        <v>2008</v>
      </c>
      <c r="B164" t="s">
        <v>73</v>
      </c>
      <c r="C164">
        <f>_xlfn.XLOOKUP(B164&amp;A164,'Teachers Pensions PPD'!$O$2:$O$925,'Teachers Pensions PPD'!K$2:K$925,"",0)</f>
        <v>0.81989999999999996</v>
      </c>
      <c r="D164" s="5">
        <v>2008.1810205410688</v>
      </c>
    </row>
    <row r="165" spans="1:4" x14ac:dyDescent="0.35">
      <c r="A165">
        <v>2009</v>
      </c>
      <c r="B165" t="s">
        <v>73</v>
      </c>
      <c r="C165">
        <f>_xlfn.XLOOKUP(B165&amp;A165,'Teachers Pensions PPD'!$O$2:$O$925,'Teachers Pensions PPD'!K$2:K$925,"",0)</f>
        <v>0.77359999999999995</v>
      </c>
      <c r="D165" s="5">
        <v>2008.9683244665418</v>
      </c>
    </row>
    <row r="166" spans="1:4" x14ac:dyDescent="0.35">
      <c r="A166">
        <v>2010</v>
      </c>
      <c r="B166" t="s">
        <v>73</v>
      </c>
      <c r="C166">
        <f>_xlfn.XLOOKUP(B166&amp;A166,'Teachers Pensions PPD'!$O$2:$O$925,'Teachers Pensions PPD'!K$2:K$925,"",0)</f>
        <v>0.78449999999999998</v>
      </c>
      <c r="D166" s="5">
        <v>2009.932479469883</v>
      </c>
    </row>
    <row r="167" spans="1:4" x14ac:dyDescent="0.35">
      <c r="A167">
        <v>2011</v>
      </c>
      <c r="B167" t="s">
        <v>73</v>
      </c>
      <c r="C167">
        <f>_xlfn.XLOOKUP(B167&amp;A167,'Teachers Pensions PPD'!$O$2:$O$925,'Teachers Pensions PPD'!K$2:K$925,"",0)</f>
        <v>0.77270000000000005</v>
      </c>
      <c r="D167" s="5">
        <v>2011.1083559990416</v>
      </c>
    </row>
    <row r="168" spans="1:4" x14ac:dyDescent="0.35">
      <c r="A168">
        <v>2012</v>
      </c>
      <c r="B168" t="s">
        <v>73</v>
      </c>
      <c r="C168">
        <f>_xlfn.XLOOKUP(B168&amp;A168,'Teachers Pensions PPD'!$O$2:$O$925,'Teachers Pensions PPD'!K$2:K$925,"",0)</f>
        <v>0.72989999999999999</v>
      </c>
      <c r="D168" s="5">
        <v>2011.8847841284935</v>
      </c>
    </row>
    <row r="169" spans="1:4" x14ac:dyDescent="0.35">
      <c r="A169">
        <v>2013</v>
      </c>
      <c r="B169" t="s">
        <v>73</v>
      </c>
      <c r="C169">
        <f>_xlfn.XLOOKUP(B169&amp;A169,'Teachers Pensions PPD'!$O$2:$O$925,'Teachers Pensions PPD'!K$2:K$925,"",0)</f>
        <v>0.71630000000000005</v>
      </c>
      <c r="D169" s="5">
        <v>2012.8410178723677</v>
      </c>
    </row>
    <row r="170" spans="1:4" x14ac:dyDescent="0.35">
      <c r="A170">
        <v>2014</v>
      </c>
      <c r="B170" t="s">
        <v>73</v>
      </c>
      <c r="C170">
        <f>_xlfn.XLOOKUP(B170&amp;A170,'Teachers Pensions PPD'!$O$2:$O$925,'Teachers Pensions PPD'!K$2:K$925,"",0)</f>
        <v>0.74129999999999996</v>
      </c>
      <c r="D170" s="5">
        <v>2013.8667016285526</v>
      </c>
    </row>
    <row r="171" spans="1:4" x14ac:dyDescent="0.35">
      <c r="A171">
        <v>2015</v>
      </c>
      <c r="B171" t="s">
        <v>73</v>
      </c>
      <c r="C171">
        <f>_xlfn.XLOOKUP(B171&amp;A171,'Teachers Pensions PPD'!$O$2:$O$925,'Teachers Pensions PPD'!K$2:K$925,"",0)</f>
        <v>0.77049999999999996</v>
      </c>
      <c r="D171" s="5">
        <v>2014.9959161593108</v>
      </c>
    </row>
    <row r="172" spans="1:4" x14ac:dyDescent="0.35">
      <c r="A172">
        <v>2016</v>
      </c>
      <c r="B172" t="s">
        <v>73</v>
      </c>
      <c r="C172">
        <f>_xlfn.XLOOKUP(B172&amp;A172,'Teachers Pensions PPD'!$O$2:$O$925,'Teachers Pensions PPD'!K$2:K$925,"",0)</f>
        <v>0.75590000000000002</v>
      </c>
      <c r="D172" s="5">
        <v>2016.0805421043863</v>
      </c>
    </row>
    <row r="173" spans="1:4" x14ac:dyDescent="0.35">
      <c r="A173">
        <v>2017</v>
      </c>
      <c r="B173" t="s">
        <v>73</v>
      </c>
      <c r="C173">
        <f>_xlfn.XLOOKUP(B173&amp;A173,'Teachers Pensions PPD'!$O$2:$O$925,'Teachers Pensions PPD'!K$2:K$925,"",0)</f>
        <v>0.76790000000000003</v>
      </c>
      <c r="D173" s="5">
        <v>2017.186470576683</v>
      </c>
    </row>
    <row r="174" spans="1:4" x14ac:dyDescent="0.35">
      <c r="A174">
        <v>2018</v>
      </c>
      <c r="B174" t="s">
        <v>73</v>
      </c>
      <c r="C174">
        <f>_xlfn.XLOOKUP(B174&amp;A174,'Teachers Pensions PPD'!$O$2:$O$925,'Teachers Pensions PPD'!K$2:K$925,"",0)</f>
        <v>0.76890000000000003</v>
      </c>
      <c r="D174" s="5">
        <v>2017.7773276038638</v>
      </c>
    </row>
    <row r="175" spans="1:4" x14ac:dyDescent="0.35">
      <c r="A175">
        <v>2019</v>
      </c>
      <c r="B175" t="s">
        <v>73</v>
      </c>
      <c r="C175">
        <f>_xlfn.XLOOKUP(B175&amp;A175,'Teachers Pensions PPD'!$O$2:$O$925,'Teachers Pensions PPD'!K$2:K$925,"",0)</f>
        <v>0.76819999999999999</v>
      </c>
      <c r="D175" s="5">
        <v>2018.8516225996684</v>
      </c>
    </row>
    <row r="176" spans="1:4" x14ac:dyDescent="0.35">
      <c r="A176">
        <v>2020</v>
      </c>
      <c r="B176" t="s">
        <v>73</v>
      </c>
      <c r="C176">
        <f>_xlfn.XLOOKUP(B176&amp;A176,'Teachers Pensions PPD'!$O$2:$O$925,'Teachers Pensions PPD'!K$2:K$925,"",0)</f>
        <v>0.76129999999999998</v>
      </c>
      <c r="D176" s="5">
        <v>2020.1860412420845</v>
      </c>
    </row>
    <row r="177" spans="1:4" x14ac:dyDescent="0.35">
      <c r="A177">
        <v>2021</v>
      </c>
      <c r="B177" t="s">
        <v>73</v>
      </c>
      <c r="C177">
        <f>_xlfn.XLOOKUP(B177&amp;A177,'Teachers Pensions PPD'!$O$2:$O$925,'Teachers Pensions PPD'!K$2:K$925,"",0)</f>
        <v>0.80249999999999999</v>
      </c>
      <c r="D177" s="5">
        <v>2021.0282103211398</v>
      </c>
    </row>
    <row r="178" spans="1:4" x14ac:dyDescent="0.35">
      <c r="A178">
        <v>2022</v>
      </c>
      <c r="B178" t="s">
        <v>73</v>
      </c>
      <c r="C178">
        <f>_xlfn.XLOOKUP(B178&amp;A178,'Teachers Pensions PPD'!$O$2:$O$925,'Teachers Pensions PPD'!K$2:K$925,"",0)</f>
        <v>0.82</v>
      </c>
      <c r="D178" s="5">
        <v>2021.9908551958215</v>
      </c>
    </row>
    <row r="179" spans="1:4" x14ac:dyDescent="0.35">
      <c r="A179">
        <v>2001</v>
      </c>
      <c r="B179" t="s">
        <v>82</v>
      </c>
      <c r="C179">
        <f>_xlfn.XLOOKUP(B179&amp;A179,'Teachers Pensions PPD'!$O$2:$O$925,'Teachers Pensions PPD'!K$2:K$925,"",0)</f>
        <v>0.9798</v>
      </c>
      <c r="D179" s="5">
        <v>2001.1598499367449</v>
      </c>
    </row>
    <row r="180" spans="1:4" x14ac:dyDescent="0.35">
      <c r="A180">
        <v>2002</v>
      </c>
      <c r="B180" t="s">
        <v>82</v>
      </c>
      <c r="C180">
        <f>_xlfn.XLOOKUP(B180&amp;A180,'Teachers Pensions PPD'!$O$2:$O$925,'Teachers Pensions PPD'!K$2:K$925,"",0)</f>
        <v>0.93557999999999997</v>
      </c>
      <c r="D180" s="5">
        <v>2001.9324449072647</v>
      </c>
    </row>
    <row r="181" spans="1:4" x14ac:dyDescent="0.35">
      <c r="A181">
        <v>2003</v>
      </c>
      <c r="B181" t="s">
        <v>82</v>
      </c>
      <c r="C181">
        <f>_xlfn.XLOOKUP(B181&amp;A181,'Teachers Pensions PPD'!$O$2:$O$925,'Teachers Pensions PPD'!K$2:K$925,"",0)</f>
        <v>0.88161999999999996</v>
      </c>
      <c r="D181" s="5">
        <v>2002.890460275607</v>
      </c>
    </row>
    <row r="182" spans="1:4" x14ac:dyDescent="0.35">
      <c r="A182">
        <v>2004</v>
      </c>
      <c r="B182" t="s">
        <v>82</v>
      </c>
      <c r="C182">
        <f>_xlfn.XLOOKUP(B182&amp;A182,'Teachers Pensions PPD'!$O$2:$O$925,'Teachers Pensions PPD'!K$2:K$925,"",0)</f>
        <v>0.81105000000000005</v>
      </c>
      <c r="D182" s="5">
        <v>2004.0691349806921</v>
      </c>
    </row>
    <row r="183" spans="1:4" x14ac:dyDescent="0.35">
      <c r="A183">
        <v>2005</v>
      </c>
      <c r="B183" t="s">
        <v>82</v>
      </c>
      <c r="C183">
        <f>_xlfn.XLOOKUP(B183&amp;A183,'Teachers Pensions PPD'!$O$2:$O$925,'Teachers Pensions PPD'!K$2:K$925,"",0)</f>
        <v>0.77068000000000003</v>
      </c>
      <c r="D183" s="5">
        <v>2005.1345231336086</v>
      </c>
    </row>
    <row r="184" spans="1:4" x14ac:dyDescent="0.35">
      <c r="A184">
        <v>2006</v>
      </c>
      <c r="B184" t="s">
        <v>82</v>
      </c>
      <c r="C184">
        <f>_xlfn.XLOOKUP(B184&amp;A184,'Teachers Pensions PPD'!$O$2:$O$925,'Teachers Pensions PPD'!K$2:K$925,"",0)</f>
        <v>0.71791000000000005</v>
      </c>
      <c r="D184" s="5">
        <v>2006.1989985149594</v>
      </c>
    </row>
    <row r="185" spans="1:4" x14ac:dyDescent="0.35">
      <c r="A185">
        <v>2007</v>
      </c>
      <c r="B185" t="s">
        <v>82</v>
      </c>
      <c r="C185">
        <f>_xlfn.XLOOKUP(B185&amp;A185,'Teachers Pensions PPD'!$O$2:$O$925,'Teachers Pensions PPD'!K$2:K$925,"",0)</f>
        <v>0.69623000000000002</v>
      </c>
      <c r="D185" s="5">
        <v>2006.758276101448</v>
      </c>
    </row>
    <row r="186" spans="1:4" x14ac:dyDescent="0.35">
      <c r="A186">
        <v>2008</v>
      </c>
      <c r="B186" t="s">
        <v>82</v>
      </c>
      <c r="C186">
        <f>_xlfn.XLOOKUP(B186&amp;A186,'Teachers Pensions PPD'!$O$2:$O$925,'Teachers Pensions PPD'!K$2:K$925,"",0)</f>
        <v>0.65237000000000001</v>
      </c>
      <c r="D186" s="5">
        <v>2007.8622273661524</v>
      </c>
    </row>
    <row r="187" spans="1:4" x14ac:dyDescent="0.35">
      <c r="A187">
        <v>2009</v>
      </c>
      <c r="B187" t="s">
        <v>82</v>
      </c>
      <c r="C187">
        <f>_xlfn.XLOOKUP(B187&amp;A187,'Teachers Pensions PPD'!$O$2:$O$925,'Teachers Pensions PPD'!K$2:K$925,"",0)</f>
        <v>0.64114000000000004</v>
      </c>
      <c r="D187" s="5">
        <v>2009.2411025316655</v>
      </c>
    </row>
    <row r="188" spans="1:4" x14ac:dyDescent="0.35">
      <c r="A188">
        <v>2010</v>
      </c>
      <c r="B188" t="s">
        <v>82</v>
      </c>
      <c r="C188">
        <f>_xlfn.XLOOKUP(B188&amp;A188,'Teachers Pensions PPD'!$O$2:$O$925,'Teachers Pensions PPD'!K$2:K$925,"",0)</f>
        <v>0.58901999999999999</v>
      </c>
      <c r="D188" s="5">
        <v>2010.2211140141908</v>
      </c>
    </row>
    <row r="189" spans="1:4" x14ac:dyDescent="0.35">
      <c r="A189">
        <v>2011</v>
      </c>
      <c r="B189" t="s">
        <v>82</v>
      </c>
      <c r="C189">
        <f>_xlfn.XLOOKUP(B189&amp;A189,'Teachers Pensions PPD'!$O$2:$O$925,'Teachers Pensions PPD'!K$2:K$925,"",0)</f>
        <v>0.58231999999999995</v>
      </c>
      <c r="D189" s="5">
        <v>2010.7566472625438</v>
      </c>
    </row>
    <row r="190" spans="1:4" x14ac:dyDescent="0.35">
      <c r="A190">
        <v>2012</v>
      </c>
      <c r="B190" t="s">
        <v>82</v>
      </c>
      <c r="C190">
        <f>_xlfn.XLOOKUP(B190&amp;A190,'Teachers Pensions PPD'!$O$2:$O$925,'Teachers Pensions PPD'!K$2:K$925,"",0)</f>
        <v>0.57620000000000005</v>
      </c>
      <c r="D190" s="5">
        <v>2012.2344459082212</v>
      </c>
    </row>
    <row r="191" spans="1:4" x14ac:dyDescent="0.35">
      <c r="A191">
        <v>2013</v>
      </c>
      <c r="B191" t="s">
        <v>82</v>
      </c>
      <c r="C191">
        <f>_xlfn.XLOOKUP(B191&amp;A191,'Teachers Pensions PPD'!$O$2:$O$925,'Teachers Pensions PPD'!K$2:K$925,"",0)</f>
        <v>0.57699999999999996</v>
      </c>
      <c r="D191" s="5">
        <v>2013.208799027341</v>
      </c>
    </row>
    <row r="192" spans="1:4" x14ac:dyDescent="0.35">
      <c r="A192">
        <v>2014</v>
      </c>
      <c r="B192" t="s">
        <v>82</v>
      </c>
      <c r="C192">
        <f>_xlfn.XLOOKUP(B192&amp;A192,'Teachers Pensions PPD'!$O$2:$O$925,'Teachers Pensions PPD'!K$2:K$925,"",0)</f>
        <v>0.57699999999999996</v>
      </c>
      <c r="D192" s="5">
        <v>2013.9827665334624</v>
      </c>
    </row>
    <row r="193" spans="1:4" x14ac:dyDescent="0.35">
      <c r="A193">
        <v>2015</v>
      </c>
      <c r="B193" t="s">
        <v>82</v>
      </c>
      <c r="C193">
        <f>_xlfn.XLOOKUP(B193&amp;A193,'Teachers Pensions PPD'!$O$2:$O$925,'Teachers Pensions PPD'!K$2:K$925,"",0)</f>
        <v>0.56399999999999995</v>
      </c>
      <c r="D193" s="5">
        <v>2014.780969063487</v>
      </c>
    </row>
    <row r="194" spans="1:4" x14ac:dyDescent="0.35">
      <c r="A194">
        <v>2016</v>
      </c>
      <c r="B194" t="s">
        <v>82</v>
      </c>
      <c r="C194">
        <f>_xlfn.XLOOKUP(B194&amp;A194,'Teachers Pensions PPD'!$O$2:$O$925,'Teachers Pensions PPD'!K$2:K$925,"",0)</f>
        <v>0.58599999999999997</v>
      </c>
      <c r="D194" s="5">
        <v>2015.7528182381918</v>
      </c>
    </row>
    <row r="195" spans="1:4" x14ac:dyDescent="0.35">
      <c r="A195">
        <v>2017</v>
      </c>
      <c r="B195" t="s">
        <v>82</v>
      </c>
      <c r="C195">
        <f>_xlfn.XLOOKUP(B195&amp;A195,'Teachers Pensions PPD'!$O$2:$O$925,'Teachers Pensions PPD'!K$2:K$925,"",0)</f>
        <v>0.63800000000000001</v>
      </c>
      <c r="D195" s="5">
        <v>2017.1635336941893</v>
      </c>
    </row>
    <row r="196" spans="1:4" x14ac:dyDescent="0.35">
      <c r="A196">
        <v>2018</v>
      </c>
      <c r="B196" t="s">
        <v>82</v>
      </c>
      <c r="C196">
        <f>_xlfn.XLOOKUP(B196&amp;A196,'Teachers Pensions PPD'!$O$2:$O$925,'Teachers Pensions PPD'!K$2:K$925,"",0)</f>
        <v>0.69299999999999995</v>
      </c>
      <c r="D196" s="5">
        <v>2018.2178414313189</v>
      </c>
    </row>
    <row r="197" spans="1:4" x14ac:dyDescent="0.35">
      <c r="A197">
        <v>2019</v>
      </c>
      <c r="B197" t="s">
        <v>82</v>
      </c>
      <c r="C197">
        <f>_xlfn.XLOOKUP(B197&amp;A197,'Teachers Pensions PPD'!$O$2:$O$925,'Teachers Pensions PPD'!K$2:K$925,"",0)</f>
        <v>0.78400000000000003</v>
      </c>
      <c r="D197" s="5">
        <v>2018.8928149031133</v>
      </c>
    </row>
    <row r="198" spans="1:4" x14ac:dyDescent="0.35">
      <c r="A198">
        <v>2020</v>
      </c>
      <c r="B198" t="s">
        <v>82</v>
      </c>
      <c r="C198">
        <f>_xlfn.XLOOKUP(B198&amp;A198,'Teachers Pensions PPD'!$O$2:$O$925,'Teachers Pensions PPD'!K$2:K$925,"",0)</f>
        <v>0.78600000000000003</v>
      </c>
      <c r="D198" s="5">
        <v>2020.1307688263803</v>
      </c>
    </row>
    <row r="199" spans="1:4" x14ac:dyDescent="0.35">
      <c r="A199">
        <v>2021</v>
      </c>
      <c r="B199" t="s">
        <v>82</v>
      </c>
      <c r="C199">
        <f>_xlfn.XLOOKUP(B199&amp;A199,'Teachers Pensions PPD'!$O$2:$O$925,'Teachers Pensions PPD'!K$2:K$925,"",0)</f>
        <v>0.78600000000000003</v>
      </c>
      <c r="D199" s="5">
        <v>2020.8596534183387</v>
      </c>
    </row>
    <row r="200" spans="1:4" x14ac:dyDescent="0.35">
      <c r="A200">
        <v>2022</v>
      </c>
      <c r="B200" t="s">
        <v>82</v>
      </c>
      <c r="C200">
        <f>_xlfn.XLOOKUP(B200&amp;A200,'Teachers Pensions PPD'!$O$2:$O$925,'Teachers Pensions PPD'!K$2:K$925,"",0)</f>
        <v>0.78600000000000003</v>
      </c>
      <c r="D200" s="5">
        <v>2022.0129107258881</v>
      </c>
    </row>
    <row r="201" spans="1:4" x14ac:dyDescent="0.35">
      <c r="A201">
        <v>2001</v>
      </c>
      <c r="B201" t="s">
        <v>102</v>
      </c>
      <c r="C201">
        <f>_xlfn.XLOOKUP(B201&amp;A201,'Teachers Pensions PPD'!$O$2:$O$925,'Teachers Pensions PPD'!K$2:K$925,"",0)</f>
        <v>0.91186999999999996</v>
      </c>
      <c r="D201" s="5">
        <v>2001.0884711286776</v>
      </c>
    </row>
    <row r="202" spans="1:4" x14ac:dyDescent="0.35">
      <c r="A202">
        <v>2002</v>
      </c>
      <c r="B202" t="s">
        <v>102</v>
      </c>
      <c r="C202">
        <f>_xlfn.XLOOKUP(B202&amp;A202,'Teachers Pensions PPD'!$O$2:$O$925,'Teachers Pensions PPD'!K$2:K$925,"",0)</f>
        <v>0.77432000000000001</v>
      </c>
      <c r="D202" s="5">
        <v>2002.1755184295048</v>
      </c>
    </row>
    <row r="203" spans="1:4" x14ac:dyDescent="0.35">
      <c r="A203">
        <v>2003</v>
      </c>
      <c r="B203" t="s">
        <v>102</v>
      </c>
      <c r="C203">
        <f>_xlfn.XLOOKUP(B203&amp;A203,'Teachers Pensions PPD'!$O$2:$O$925,'Teachers Pensions PPD'!K$2:K$925,"",0)</f>
        <v>0.74138000000000004</v>
      </c>
      <c r="D203" s="5">
        <v>2002.9400284623805</v>
      </c>
    </row>
    <row r="204" spans="1:4" x14ac:dyDescent="0.35">
      <c r="A204">
        <v>2004</v>
      </c>
      <c r="B204" t="s">
        <v>102</v>
      </c>
      <c r="C204">
        <f>_xlfn.XLOOKUP(B204&amp;A204,'Teachers Pensions PPD'!$O$2:$O$925,'Teachers Pensions PPD'!K$2:K$925,"",0)</f>
        <v>0.74755000000000005</v>
      </c>
      <c r="D204" s="5">
        <v>2004.2290757646267</v>
      </c>
    </row>
    <row r="205" spans="1:4" x14ac:dyDescent="0.35">
      <c r="A205">
        <v>2005</v>
      </c>
      <c r="B205" t="s">
        <v>102</v>
      </c>
      <c r="C205">
        <f>_xlfn.XLOOKUP(B205&amp;A205,'Teachers Pensions PPD'!$O$2:$O$925,'Teachers Pensions PPD'!K$2:K$925,"",0)</f>
        <v>0.7278</v>
      </c>
      <c r="D205" s="5">
        <v>2005.0995075215033</v>
      </c>
    </row>
    <row r="206" spans="1:4" x14ac:dyDescent="0.35">
      <c r="A206">
        <v>2006</v>
      </c>
      <c r="B206" t="s">
        <v>102</v>
      </c>
      <c r="C206">
        <f>_xlfn.XLOOKUP(B206&amp;A206,'Teachers Pensions PPD'!$O$2:$O$925,'Teachers Pensions PPD'!K$2:K$925,"",0)</f>
        <v>0.74885000000000002</v>
      </c>
      <c r="D206" s="5">
        <v>2006.0432638406505</v>
      </c>
    </row>
    <row r="207" spans="1:4" x14ac:dyDescent="0.35">
      <c r="A207">
        <v>2007</v>
      </c>
      <c r="B207" t="s">
        <v>102</v>
      </c>
      <c r="C207">
        <f>_xlfn.XLOOKUP(B207&amp;A207,'Teachers Pensions PPD'!$O$2:$O$925,'Teachers Pensions PPD'!K$2:K$925,"",0)</f>
        <v>0.80106999999999995</v>
      </c>
      <c r="D207" s="5">
        <v>2006.8940246579084</v>
      </c>
    </row>
    <row r="208" spans="1:4" x14ac:dyDescent="0.35">
      <c r="A208">
        <v>2008</v>
      </c>
      <c r="B208" t="s">
        <v>102</v>
      </c>
      <c r="C208">
        <f>_xlfn.XLOOKUP(B208&amp;A208,'Teachers Pensions PPD'!$O$2:$O$925,'Teachers Pensions PPD'!K$2:K$925,"",0)</f>
        <v>0.79069</v>
      </c>
      <c r="D208" s="5">
        <v>2007.8317757146165</v>
      </c>
    </row>
    <row r="209" spans="1:4" x14ac:dyDescent="0.35">
      <c r="A209">
        <v>2009</v>
      </c>
      <c r="B209" t="s">
        <v>102</v>
      </c>
      <c r="C209">
        <f>_xlfn.XLOOKUP(B209&amp;A209,'Teachers Pensions PPD'!$O$2:$O$925,'Teachers Pensions PPD'!K$2:K$925,"",0)</f>
        <v>0.59909999999999997</v>
      </c>
      <c r="D209" s="5">
        <v>2009.1462779262117</v>
      </c>
    </row>
    <row r="210" spans="1:4" x14ac:dyDescent="0.35">
      <c r="A210">
        <v>2010</v>
      </c>
      <c r="B210" t="s">
        <v>102</v>
      </c>
      <c r="C210">
        <f>_xlfn.XLOOKUP(B210&amp;A210,'Teachers Pensions PPD'!$O$2:$O$925,'Teachers Pensions PPD'!K$2:K$925,"",0)</f>
        <v>0.58894999999999997</v>
      </c>
      <c r="D210" s="5">
        <v>2009.931844511801</v>
      </c>
    </row>
    <row r="211" spans="1:4" x14ac:dyDescent="0.35">
      <c r="A211">
        <v>2011</v>
      </c>
      <c r="B211" t="s">
        <v>102</v>
      </c>
      <c r="C211">
        <f>_xlfn.XLOOKUP(B211&amp;A211,'Teachers Pensions PPD'!$O$2:$O$925,'Teachers Pensions PPD'!K$2:K$925,"",0)</f>
        <v>0.58613999999999999</v>
      </c>
      <c r="D211" s="5">
        <v>2011.1686420609649</v>
      </c>
    </row>
    <row r="212" spans="1:4" x14ac:dyDescent="0.35">
      <c r="A212">
        <v>2012</v>
      </c>
      <c r="B212" t="s">
        <v>102</v>
      </c>
      <c r="C212">
        <f>_xlfn.XLOOKUP(B212&amp;A212,'Teachers Pensions PPD'!$O$2:$O$925,'Teachers Pensions PPD'!K$2:K$925,"",0)</f>
        <v>0.55723999999999996</v>
      </c>
      <c r="D212" s="5">
        <v>2012.0273358626775</v>
      </c>
    </row>
    <row r="213" spans="1:4" x14ac:dyDescent="0.35">
      <c r="A213">
        <v>2013</v>
      </c>
      <c r="B213" t="s">
        <v>102</v>
      </c>
      <c r="C213">
        <f>_xlfn.XLOOKUP(B213&amp;A213,'Teachers Pensions PPD'!$O$2:$O$925,'Teachers Pensions PPD'!K$2:K$925,"",0)</f>
        <v>0.66080000000000005</v>
      </c>
      <c r="D213" s="5">
        <v>2012.7573932106411</v>
      </c>
    </row>
    <row r="214" spans="1:4" x14ac:dyDescent="0.35">
      <c r="A214">
        <v>2014</v>
      </c>
      <c r="B214" t="s">
        <v>102</v>
      </c>
      <c r="C214">
        <f>_xlfn.XLOOKUP(B214&amp;A214,'Teachers Pensions PPD'!$O$2:$O$925,'Teachers Pensions PPD'!K$2:K$925,"",0)</f>
        <v>0.69038999999999995</v>
      </c>
      <c r="D214" s="5">
        <v>2014.1046675409273</v>
      </c>
    </row>
    <row r="215" spans="1:4" x14ac:dyDescent="0.35">
      <c r="A215">
        <v>2015</v>
      </c>
      <c r="B215" t="s">
        <v>102</v>
      </c>
      <c r="C215">
        <f>_xlfn.XLOOKUP(B215&amp;A215,'Teachers Pensions PPD'!$O$2:$O$925,'Teachers Pensions PPD'!K$2:K$925,"",0)</f>
        <v>0.69044000000000005</v>
      </c>
      <c r="D215" s="5">
        <v>2015.0235073016438</v>
      </c>
    </row>
    <row r="216" spans="1:4" x14ac:dyDescent="0.35">
      <c r="A216">
        <v>2016</v>
      </c>
      <c r="B216" t="s">
        <v>102</v>
      </c>
      <c r="C216">
        <f>_xlfn.XLOOKUP(B216&amp;A216,'Teachers Pensions PPD'!$O$2:$O$925,'Teachers Pensions PPD'!K$2:K$925,"",0)</f>
        <v>0.69272999999999996</v>
      </c>
      <c r="D216" s="5">
        <v>2015.8663539107019</v>
      </c>
    </row>
    <row r="217" spans="1:4" x14ac:dyDescent="0.35">
      <c r="A217">
        <v>2017</v>
      </c>
      <c r="B217" t="s">
        <v>102</v>
      </c>
      <c r="C217">
        <f>_xlfn.XLOOKUP(B217&amp;A217,'Teachers Pensions PPD'!$O$2:$O$925,'Teachers Pensions PPD'!K$2:K$925,"",0)</f>
        <v>0.74797999999999998</v>
      </c>
      <c r="D217" s="5">
        <v>2017.0964619308395</v>
      </c>
    </row>
    <row r="218" spans="1:4" x14ac:dyDescent="0.35">
      <c r="A218">
        <v>2018</v>
      </c>
      <c r="B218" t="s">
        <v>102</v>
      </c>
      <c r="C218">
        <f>_xlfn.XLOOKUP(B218&amp;A218,'Teachers Pensions PPD'!$O$2:$O$925,'Teachers Pensions PPD'!K$2:K$925,"",0)</f>
        <v>0.75075999999999998</v>
      </c>
      <c r="D218" s="5">
        <v>2018.0958263360992</v>
      </c>
    </row>
    <row r="219" spans="1:4" x14ac:dyDescent="0.35">
      <c r="A219">
        <v>2019</v>
      </c>
      <c r="B219" t="s">
        <v>102</v>
      </c>
      <c r="C219">
        <f>_xlfn.XLOOKUP(B219&amp;A219,'Teachers Pensions PPD'!$O$2:$O$925,'Teachers Pensions PPD'!K$2:K$925,"",0)</f>
        <v>0.75648000000000004</v>
      </c>
      <c r="D219" s="5">
        <v>2019.1493313806686</v>
      </c>
    </row>
    <row r="220" spans="1:4" x14ac:dyDescent="0.35">
      <c r="A220">
        <v>2020</v>
      </c>
      <c r="B220" t="s">
        <v>102</v>
      </c>
      <c r="C220">
        <f>_xlfn.XLOOKUP(B220&amp;A220,'Teachers Pensions PPD'!$O$2:$O$925,'Teachers Pensions PPD'!K$2:K$925,"",0)</f>
        <v>0.77178999999999998</v>
      </c>
      <c r="D220" s="5">
        <v>2019.9417289968446</v>
      </c>
    </row>
    <row r="221" spans="1:4" x14ac:dyDescent="0.35">
      <c r="A221">
        <v>2021</v>
      </c>
      <c r="B221" t="s">
        <v>102</v>
      </c>
      <c r="C221">
        <f>_xlfn.XLOOKUP(B221&amp;A221,'Teachers Pensions PPD'!$O$2:$O$925,'Teachers Pensions PPD'!K$2:K$925,"",0)</f>
        <v>0.80100000000000005</v>
      </c>
      <c r="D221" s="5">
        <v>2021.0505438516664</v>
      </c>
    </row>
    <row r="222" spans="1:4" x14ac:dyDescent="0.35">
      <c r="A222">
        <v>2022</v>
      </c>
      <c r="B222" t="s">
        <v>102</v>
      </c>
      <c r="C222">
        <f>_xlfn.XLOOKUP(B222&amp;A222,'Teachers Pensions PPD'!$O$2:$O$925,'Teachers Pensions PPD'!K$2:K$925,"",0)</f>
        <v>0.80900000000000005</v>
      </c>
      <c r="D222" s="5">
        <v>2021.9811408764515</v>
      </c>
    </row>
    <row r="223" spans="1:4" x14ac:dyDescent="0.35">
      <c r="A223">
        <v>2001</v>
      </c>
      <c r="B223" t="s">
        <v>105</v>
      </c>
      <c r="C223">
        <f>_xlfn.XLOOKUP(B223&amp;A223,'Teachers Pensions PPD'!$O$2:$O$925,'Teachers Pensions PPD'!K$2:K$925,"",0)</f>
        <v>1.1439999999999999</v>
      </c>
      <c r="D223" s="5">
        <v>2001.017530656336</v>
      </c>
    </row>
    <row r="224" spans="1:4" x14ac:dyDescent="0.35">
      <c r="A224">
        <v>2002</v>
      </c>
      <c r="B224" t="s">
        <v>105</v>
      </c>
      <c r="C224">
        <f>_xlfn.XLOOKUP(B224&amp;A224,'Teachers Pensions PPD'!$O$2:$O$925,'Teachers Pensions PPD'!K$2:K$925,"",0)</f>
        <v>1.048</v>
      </c>
      <c r="D224" s="5">
        <v>2001.8420083852027</v>
      </c>
    </row>
    <row r="225" spans="1:4" x14ac:dyDescent="0.35">
      <c r="A225">
        <v>2003</v>
      </c>
      <c r="B225" t="s">
        <v>105</v>
      </c>
      <c r="C225">
        <f>_xlfn.XLOOKUP(B225&amp;A225,'Teachers Pensions PPD'!$O$2:$O$925,'Teachers Pensions PPD'!K$2:K$925,"",0)</f>
        <v>0.97199999999999998</v>
      </c>
      <c r="D225" s="5">
        <v>2003.1361725958786</v>
      </c>
    </row>
    <row r="226" spans="1:4" x14ac:dyDescent="0.35">
      <c r="A226">
        <v>2004</v>
      </c>
      <c r="B226" t="s">
        <v>105</v>
      </c>
      <c r="C226">
        <f>_xlfn.XLOOKUP(B226&amp;A226,'Teachers Pensions PPD'!$O$2:$O$925,'Teachers Pensions PPD'!K$2:K$925,"",0)</f>
        <v>0.91200000000000003</v>
      </c>
      <c r="D226" s="5">
        <v>2004.1634716526396</v>
      </c>
    </row>
    <row r="227" spans="1:4" x14ac:dyDescent="0.35">
      <c r="A227">
        <v>2005</v>
      </c>
      <c r="B227" t="s">
        <v>105</v>
      </c>
      <c r="C227">
        <f>_xlfn.XLOOKUP(B227&amp;A227,'Teachers Pensions PPD'!$O$2:$O$925,'Teachers Pensions PPD'!K$2:K$925,"",0)</f>
        <v>0.83599999999999997</v>
      </c>
      <c r="D227" s="5">
        <v>2004.7850874248281</v>
      </c>
    </row>
    <row r="228" spans="1:4" x14ac:dyDescent="0.35">
      <c r="A228">
        <v>2006</v>
      </c>
      <c r="B228" t="s">
        <v>105</v>
      </c>
      <c r="C228">
        <f>_xlfn.XLOOKUP(B228&amp;A228,'Teachers Pensions PPD'!$O$2:$O$925,'Teachers Pensions PPD'!K$2:K$925,"",0)</f>
        <v>0.81200000000000006</v>
      </c>
      <c r="D228" s="5">
        <v>2005.9244614437951</v>
      </c>
    </row>
    <row r="229" spans="1:4" x14ac:dyDescent="0.35">
      <c r="A229">
        <v>2007</v>
      </c>
      <c r="B229" t="s">
        <v>105</v>
      </c>
      <c r="C229">
        <f>_xlfn.XLOOKUP(B229&amp;A229,'Teachers Pensions PPD'!$O$2:$O$925,'Teachers Pensions PPD'!K$2:K$925,"",0)</f>
        <v>0.85799999999999998</v>
      </c>
      <c r="D229" s="5">
        <v>2006.9372989558342</v>
      </c>
    </row>
    <row r="230" spans="1:4" x14ac:dyDescent="0.35">
      <c r="A230">
        <v>2008</v>
      </c>
      <c r="B230" t="s">
        <v>105</v>
      </c>
      <c r="C230">
        <f>_xlfn.XLOOKUP(B230&amp;A230,'Teachers Pensions PPD'!$O$2:$O$925,'Teachers Pensions PPD'!K$2:K$925,"",0)</f>
        <v>0.86</v>
      </c>
      <c r="D230" s="5">
        <v>2007.8988979190137</v>
      </c>
    </row>
    <row r="231" spans="1:4" x14ac:dyDescent="0.35">
      <c r="A231">
        <v>2009</v>
      </c>
      <c r="B231" t="s">
        <v>105</v>
      </c>
      <c r="C231">
        <f>_xlfn.XLOOKUP(B231&amp;A231,'Teachers Pensions PPD'!$O$2:$O$925,'Teachers Pensions PPD'!K$2:K$925,"",0)</f>
        <v>0.79200000000000004</v>
      </c>
      <c r="D231" s="5">
        <v>2008.979021350736</v>
      </c>
    </row>
    <row r="232" spans="1:4" x14ac:dyDescent="0.35">
      <c r="A232">
        <v>2010</v>
      </c>
      <c r="B232" t="s">
        <v>105</v>
      </c>
      <c r="C232">
        <f>_xlfn.XLOOKUP(B232&amp;A232,'Teachers Pensions PPD'!$O$2:$O$925,'Teachers Pensions PPD'!K$2:K$925,"",0)</f>
        <v>0.751</v>
      </c>
      <c r="D232" s="5">
        <v>2009.9128483134289</v>
      </c>
    </row>
    <row r="233" spans="1:4" x14ac:dyDescent="0.35">
      <c r="A233">
        <v>2011</v>
      </c>
      <c r="B233" t="s">
        <v>105</v>
      </c>
      <c r="C233">
        <f>_xlfn.XLOOKUP(B233&amp;A233,'Teachers Pensions PPD'!$O$2:$O$925,'Teachers Pensions PPD'!K$2:K$925,"",0)</f>
        <v>0.69099999999999995</v>
      </c>
      <c r="D233" s="5">
        <v>2010.8226206905247</v>
      </c>
    </row>
    <row r="234" spans="1:4" x14ac:dyDescent="0.35">
      <c r="A234">
        <v>2012</v>
      </c>
      <c r="B234" t="s">
        <v>105</v>
      </c>
      <c r="C234">
        <f>_xlfn.XLOOKUP(B234&amp;A234,'Teachers Pensions PPD'!$O$2:$O$925,'Teachers Pensions PPD'!K$2:K$925,"",0)</f>
        <v>0.66300000000000003</v>
      </c>
      <c r="D234" s="5">
        <v>2012.222180177605</v>
      </c>
    </row>
    <row r="235" spans="1:4" x14ac:dyDescent="0.35">
      <c r="A235">
        <v>2013</v>
      </c>
      <c r="B235" t="s">
        <v>105</v>
      </c>
      <c r="C235">
        <f>_xlfn.XLOOKUP(B235&amp;A235,'Teachers Pensions PPD'!$O$2:$O$925,'Teachers Pensions PPD'!K$2:K$925,"",0)</f>
        <v>0.63800000000000001</v>
      </c>
      <c r="D235" s="5">
        <v>2012.7699208784175</v>
      </c>
    </row>
    <row r="236" spans="1:4" x14ac:dyDescent="0.35">
      <c r="A236">
        <v>2014</v>
      </c>
      <c r="B236" t="s">
        <v>105</v>
      </c>
      <c r="C236">
        <f>_xlfn.XLOOKUP(B236&amp;A236,'Teachers Pensions PPD'!$O$2:$O$925,'Teachers Pensions PPD'!K$2:K$925,"",0)</f>
        <v>0.62</v>
      </c>
      <c r="D236" s="5">
        <v>2014.1139741442441</v>
      </c>
    </row>
    <row r="237" spans="1:4" x14ac:dyDescent="0.35">
      <c r="A237">
        <v>2015</v>
      </c>
      <c r="B237" t="s">
        <v>105</v>
      </c>
      <c r="C237">
        <f>_xlfn.XLOOKUP(B237&amp;A237,'Teachers Pensions PPD'!$O$2:$O$925,'Teachers Pensions PPD'!K$2:K$925,"",0)</f>
        <v>0.60499999999999998</v>
      </c>
      <c r="D237" s="5">
        <v>2014.8406797625596</v>
      </c>
    </row>
    <row r="238" spans="1:4" x14ac:dyDescent="0.35">
      <c r="A238">
        <v>2016</v>
      </c>
      <c r="B238" t="s">
        <v>105</v>
      </c>
      <c r="C238">
        <f>_xlfn.XLOOKUP(B238&amp;A238,'Teachers Pensions PPD'!$O$2:$O$925,'Teachers Pensions PPD'!K$2:K$925,"",0)</f>
        <v>0.57299999999999995</v>
      </c>
      <c r="D238" s="5">
        <v>2015.9970215109606</v>
      </c>
    </row>
    <row r="239" spans="1:4" x14ac:dyDescent="0.35">
      <c r="A239">
        <v>2017</v>
      </c>
      <c r="B239" t="s">
        <v>105</v>
      </c>
      <c r="C239">
        <f>_xlfn.XLOOKUP(B239&amp;A239,'Teachers Pensions PPD'!$O$2:$O$925,'Teachers Pensions PPD'!K$2:K$925,"",0)</f>
        <v>0.56299999999999994</v>
      </c>
      <c r="D239" s="5">
        <v>2017.0599244604189</v>
      </c>
    </row>
    <row r="240" spans="1:4" x14ac:dyDescent="0.35">
      <c r="A240">
        <v>2018</v>
      </c>
      <c r="B240" t="s">
        <v>105</v>
      </c>
      <c r="C240">
        <f>_xlfn.XLOOKUP(B240&amp;A240,'Teachers Pensions PPD'!$O$2:$O$925,'Teachers Pensions PPD'!K$2:K$925,"",0)</f>
        <v>0.56399999999999995</v>
      </c>
      <c r="D240" s="5">
        <v>2018.107409594809</v>
      </c>
    </row>
    <row r="241" spans="1:4" x14ac:dyDescent="0.35">
      <c r="A241">
        <v>2019</v>
      </c>
      <c r="B241" t="s">
        <v>105</v>
      </c>
      <c r="C241">
        <f>_xlfn.XLOOKUP(B241&amp;A241,'Teachers Pensions PPD'!$O$2:$O$925,'Teachers Pensions PPD'!K$2:K$925,"",0)</f>
        <v>0.57999999999999996</v>
      </c>
      <c r="D241" s="5">
        <v>2018.905714923098</v>
      </c>
    </row>
    <row r="242" spans="1:4" x14ac:dyDescent="0.35">
      <c r="A242">
        <v>2020</v>
      </c>
      <c r="B242" t="s">
        <v>105</v>
      </c>
      <c r="C242">
        <f>_xlfn.XLOOKUP(B242&amp;A242,'Teachers Pensions PPD'!$O$2:$O$925,'Teachers Pensions PPD'!K$2:K$925,"",0)</f>
        <v>0.59199999999999997</v>
      </c>
      <c r="D242" s="5">
        <v>2020.2098377405937</v>
      </c>
    </row>
    <row r="243" spans="1:4" x14ac:dyDescent="0.35">
      <c r="A243">
        <v>2021</v>
      </c>
      <c r="B243" t="s">
        <v>105</v>
      </c>
      <c r="C243">
        <f>_xlfn.XLOOKUP(B243&amp;A243,'Teachers Pensions PPD'!$O$2:$O$925,'Teachers Pensions PPD'!K$2:K$925,"",0)</f>
        <v>0.59599999999999997</v>
      </c>
      <c r="D243" s="5">
        <v>2020.9189148682638</v>
      </c>
    </row>
    <row r="244" spans="1:4" x14ac:dyDescent="0.35">
      <c r="A244">
        <v>2022</v>
      </c>
      <c r="B244" t="s">
        <v>105</v>
      </c>
      <c r="C244">
        <f>_xlfn.XLOOKUP(B244&amp;A244,'Teachers Pensions PPD'!$O$2:$O$925,'Teachers Pensions PPD'!K$2:K$925,"",0)</f>
        <v>0.61599999999999999</v>
      </c>
      <c r="D244" s="5">
        <v>2022.1716047633117</v>
      </c>
    </row>
    <row r="245" spans="1:4" x14ac:dyDescent="0.35">
      <c r="A245">
        <v>2001</v>
      </c>
      <c r="B245" t="s">
        <v>113</v>
      </c>
      <c r="C245">
        <f>_xlfn.XLOOKUP(B245&amp;A245,'Teachers Pensions PPD'!$O$2:$O$925,'Teachers Pensions PPD'!K$2:K$925,"",0)</f>
        <v>1.0249999999999999</v>
      </c>
      <c r="D245" s="5">
        <v>2001.1404903502857</v>
      </c>
    </row>
    <row r="246" spans="1:4" x14ac:dyDescent="0.35">
      <c r="A246">
        <v>2001</v>
      </c>
      <c r="B246" t="s">
        <v>27</v>
      </c>
      <c r="C246">
        <f>_xlfn.XLOOKUP(B246&amp;A246,'Teachers Pensions PPD'!$O$2:$O$925,'Teachers Pensions PPD'!K$2:K$925,"",0)</f>
        <v>0.99950000000000006</v>
      </c>
      <c r="D246" s="5">
        <v>2001.2182114889356</v>
      </c>
    </row>
    <row r="247" spans="1:4" x14ac:dyDescent="0.35">
      <c r="A247">
        <v>2002</v>
      </c>
      <c r="B247" t="s">
        <v>27</v>
      </c>
      <c r="C247">
        <f>_xlfn.XLOOKUP(B247&amp;A247,'Teachers Pensions PPD'!$O$2:$O$925,'Teachers Pensions PPD'!K$2:K$925,"",0)</f>
        <v>0.96299999999999997</v>
      </c>
      <c r="D247" s="5">
        <v>2002.204454894571</v>
      </c>
    </row>
    <row r="248" spans="1:4" x14ac:dyDescent="0.35">
      <c r="A248">
        <v>2003</v>
      </c>
      <c r="B248" t="s">
        <v>27</v>
      </c>
      <c r="C248">
        <f>_xlfn.XLOOKUP(B248&amp;A248,'Teachers Pensions PPD'!$O$2:$O$925,'Teachers Pensions PPD'!K$2:K$925,"",0)</f>
        <v>0.92</v>
      </c>
      <c r="D248" s="5">
        <v>2002.969958994119</v>
      </c>
    </row>
    <row r="249" spans="1:4" x14ac:dyDescent="0.35">
      <c r="A249">
        <v>2004</v>
      </c>
      <c r="B249" t="s">
        <v>27</v>
      </c>
      <c r="C249">
        <f>_xlfn.XLOOKUP(B249&amp;A249,'Teachers Pensions PPD'!$O$2:$O$925,'Teachers Pensions PPD'!K$2:K$925,"",0)</f>
        <v>0.85799999999999998</v>
      </c>
      <c r="D249" s="5">
        <v>2003.9827159627589</v>
      </c>
    </row>
    <row r="250" spans="1:4" x14ac:dyDescent="0.35">
      <c r="A250">
        <v>2005</v>
      </c>
      <c r="B250" t="s">
        <v>27</v>
      </c>
      <c r="C250">
        <f>_xlfn.XLOOKUP(B250&amp;A250,'Teachers Pensions PPD'!$O$2:$O$925,'Teachers Pensions PPD'!K$2:K$925,"",0)</f>
        <v>0.79</v>
      </c>
      <c r="D250" s="5">
        <v>2005.1965751805478</v>
      </c>
    </row>
    <row r="251" spans="1:4" x14ac:dyDescent="0.35">
      <c r="A251">
        <v>2006</v>
      </c>
      <c r="B251" t="s">
        <v>27</v>
      </c>
      <c r="C251">
        <f>_xlfn.XLOOKUP(B251&amp;A251,'Teachers Pensions PPD'!$O$2:$O$925,'Teachers Pensions PPD'!K$2:K$925,"",0)</f>
        <v>0.78</v>
      </c>
      <c r="D251" s="5">
        <v>2006.1157441320015</v>
      </c>
    </row>
    <row r="252" spans="1:4" x14ac:dyDescent="0.35">
      <c r="A252">
        <v>2007</v>
      </c>
      <c r="B252" t="s">
        <v>27</v>
      </c>
      <c r="C252">
        <f>_xlfn.XLOOKUP(B252&amp;A252,'Teachers Pensions PPD'!$O$2:$O$925,'Teachers Pensions PPD'!K$2:K$925,"",0)</f>
        <v>0.80120000000000002</v>
      </c>
      <c r="D252" s="5">
        <v>2007.1402983977266</v>
      </c>
    </row>
    <row r="253" spans="1:4" x14ac:dyDescent="0.35">
      <c r="A253">
        <v>2008</v>
      </c>
      <c r="B253" t="s">
        <v>27</v>
      </c>
      <c r="C253">
        <f>_xlfn.XLOOKUP(B253&amp;A253,'Teachers Pensions PPD'!$O$2:$O$925,'Teachers Pensions PPD'!K$2:K$925,"",0)</f>
        <v>0.79379999999999995</v>
      </c>
      <c r="D253" s="5">
        <v>2008.0188834008447</v>
      </c>
    </row>
    <row r="254" spans="1:4" x14ac:dyDescent="0.35">
      <c r="A254">
        <v>2009</v>
      </c>
      <c r="B254" t="s">
        <v>27</v>
      </c>
      <c r="C254">
        <f>_xlfn.XLOOKUP(B254&amp;A254,'Teachers Pensions PPD'!$O$2:$O$925,'Teachers Pensions PPD'!K$2:K$925,"",0)</f>
        <v>0.73280000000000001</v>
      </c>
      <c r="D254" s="5">
        <v>2009.1064306675346</v>
      </c>
    </row>
    <row r="255" spans="1:4" x14ac:dyDescent="0.35">
      <c r="A255">
        <v>2010</v>
      </c>
      <c r="B255" t="s">
        <v>27</v>
      </c>
      <c r="C255">
        <f>_xlfn.XLOOKUP(B255&amp;A255,'Teachers Pensions PPD'!$O$2:$O$925,'Teachers Pensions PPD'!K$2:K$925,"",0)</f>
        <v>0.66900000000000004</v>
      </c>
      <c r="D255" s="5">
        <v>2010.0346617507537</v>
      </c>
    </row>
    <row r="256" spans="1:4" x14ac:dyDescent="0.35">
      <c r="A256">
        <v>2011</v>
      </c>
      <c r="B256" t="s">
        <v>27</v>
      </c>
      <c r="C256">
        <f>_xlfn.XLOOKUP(B256&amp;A256,'Teachers Pensions PPD'!$O$2:$O$925,'Teachers Pensions PPD'!K$2:K$925,"",0)</f>
        <v>0.59670000000000001</v>
      </c>
      <c r="D256" s="5">
        <v>2011.1896530224874</v>
      </c>
    </row>
    <row r="257" spans="1:4" x14ac:dyDescent="0.35">
      <c r="A257">
        <v>2012</v>
      </c>
      <c r="B257" t="s">
        <v>27</v>
      </c>
      <c r="C257">
        <f>_xlfn.XLOOKUP(B257&amp;A257,'Teachers Pensions PPD'!$O$2:$O$925,'Teachers Pensions PPD'!K$2:K$925,"",0)</f>
        <v>0.53890000000000005</v>
      </c>
      <c r="D257" s="5">
        <v>2011.7741095988763</v>
      </c>
    </row>
    <row r="258" spans="1:4" x14ac:dyDescent="0.35">
      <c r="A258">
        <v>2013</v>
      </c>
      <c r="B258" t="s">
        <v>27</v>
      </c>
      <c r="C258">
        <f>_xlfn.XLOOKUP(B258&amp;A258,'Teachers Pensions PPD'!$O$2:$O$925,'Teachers Pensions PPD'!K$2:K$925,"",0)</f>
        <v>0.49480000000000002</v>
      </c>
      <c r="D258" s="5">
        <v>2013.014722942087</v>
      </c>
    </row>
    <row r="259" spans="1:4" x14ac:dyDescent="0.35">
      <c r="A259">
        <v>2014</v>
      </c>
      <c r="B259" t="s">
        <v>27</v>
      </c>
      <c r="C259">
        <f>_xlfn.XLOOKUP(B259&amp;A259,'Teachers Pensions PPD'!$O$2:$O$925,'Teachers Pensions PPD'!K$2:K$925,"",0)</f>
        <v>0.5151</v>
      </c>
      <c r="D259" s="5">
        <v>2013.9824941985155</v>
      </c>
    </row>
    <row r="260" spans="1:4" x14ac:dyDescent="0.35">
      <c r="A260">
        <v>2015</v>
      </c>
      <c r="B260" t="s">
        <v>27</v>
      </c>
      <c r="C260">
        <f>_xlfn.XLOOKUP(B260&amp;A260,'Teachers Pensions PPD'!$O$2:$O$925,'Teachers Pensions PPD'!K$2:K$925,"",0)</f>
        <v>0.51849999999999996</v>
      </c>
      <c r="D260" s="5">
        <v>2014.7829660843458</v>
      </c>
    </row>
    <row r="261" spans="1:4" x14ac:dyDescent="0.35">
      <c r="A261">
        <v>2016</v>
      </c>
      <c r="B261" t="s">
        <v>27</v>
      </c>
      <c r="C261">
        <f>_xlfn.XLOOKUP(B261&amp;A261,'Teachers Pensions PPD'!$O$2:$O$925,'Teachers Pensions PPD'!K$2:K$925,"",0)</f>
        <v>0.52410000000000001</v>
      </c>
      <c r="D261" s="5">
        <v>2015.9669293635384</v>
      </c>
    </row>
    <row r="262" spans="1:4" x14ac:dyDescent="0.35">
      <c r="A262">
        <v>2017</v>
      </c>
      <c r="B262" t="s">
        <v>27</v>
      </c>
      <c r="C262">
        <f>_xlfn.XLOOKUP(B262&amp;A262,'Teachers Pensions PPD'!$O$2:$O$925,'Teachers Pensions PPD'!K$2:K$925,"",0)</f>
        <v>0.501</v>
      </c>
      <c r="D262" s="5">
        <v>2017.0623296492777</v>
      </c>
    </row>
    <row r="263" spans="1:4" x14ac:dyDescent="0.35">
      <c r="A263">
        <v>2018</v>
      </c>
      <c r="B263" t="s">
        <v>27</v>
      </c>
      <c r="C263">
        <f>_xlfn.XLOOKUP(B263&amp;A263,'Teachers Pensions PPD'!$O$2:$O$925,'Teachers Pensions PPD'!K$2:K$925,"",0)</f>
        <v>0.47849999999999998</v>
      </c>
      <c r="D263" s="5">
        <v>2017.9445023107119</v>
      </c>
    </row>
    <row r="264" spans="1:4" x14ac:dyDescent="0.35">
      <c r="A264">
        <v>2019</v>
      </c>
      <c r="B264" t="s">
        <v>27</v>
      </c>
      <c r="C264">
        <f>_xlfn.XLOOKUP(B264&amp;A264,'Teachers Pensions PPD'!$O$2:$O$925,'Teachers Pensions PPD'!K$2:K$925,"",0)</f>
        <v>0.47399999999999998</v>
      </c>
      <c r="D264" s="5">
        <v>2019.2295960932074</v>
      </c>
    </row>
    <row r="265" spans="1:4" x14ac:dyDescent="0.35">
      <c r="A265">
        <v>2020</v>
      </c>
      <c r="B265" t="s">
        <v>27</v>
      </c>
      <c r="C265">
        <f>_xlfn.XLOOKUP(B265&amp;A265,'Teachers Pensions PPD'!$O$2:$O$925,'Teachers Pensions PPD'!K$2:K$925,"",0)</f>
        <v>0.45429999999999998</v>
      </c>
      <c r="D265" s="5">
        <v>2019.8626693780025</v>
      </c>
    </row>
    <row r="266" spans="1:4" x14ac:dyDescent="0.35">
      <c r="A266">
        <v>2021</v>
      </c>
      <c r="B266" t="s">
        <v>27</v>
      </c>
      <c r="C266">
        <f>_xlfn.XLOOKUP(B266&amp;A266,'Teachers Pensions PPD'!$O$2:$O$925,'Teachers Pensions PPD'!K$2:K$925,"",0)</f>
        <v>0.4748</v>
      </c>
      <c r="D266" s="5">
        <v>2020.83963304539</v>
      </c>
    </row>
    <row r="267" spans="1:4" x14ac:dyDescent="0.35">
      <c r="A267">
        <v>2022</v>
      </c>
      <c r="B267" t="s">
        <v>27</v>
      </c>
      <c r="C267">
        <f>_xlfn.XLOOKUP(B267&amp;A267,'Teachers Pensions PPD'!$O$2:$O$925,'Teachers Pensions PPD'!K$2:K$925,"",0)</f>
        <v>0.46779999999999999</v>
      </c>
      <c r="D267" s="5">
        <v>2021.8173542135603</v>
      </c>
    </row>
    <row r="268" spans="1:4" x14ac:dyDescent="0.35">
      <c r="A268">
        <v>2001</v>
      </c>
      <c r="B268" t="s">
        <v>116</v>
      </c>
      <c r="C268">
        <f>_xlfn.XLOOKUP(B268&amp;A268,'Teachers Pensions PPD'!$O$2:$O$925,'Teachers Pensions PPD'!K$2:K$925,"",0)</f>
        <v>0.81910000000000005</v>
      </c>
      <c r="D268" s="5">
        <v>2001.0238665518023</v>
      </c>
    </row>
    <row r="269" spans="1:4" x14ac:dyDescent="0.35">
      <c r="A269">
        <v>2002</v>
      </c>
      <c r="B269" t="s">
        <v>116</v>
      </c>
      <c r="C269">
        <f>_xlfn.XLOOKUP(B269&amp;A269,'Teachers Pensions PPD'!$O$2:$O$925,'Teachers Pensions PPD'!K$2:K$925,"",0)</f>
        <v>0.78820000000000001</v>
      </c>
      <c r="D269" s="5">
        <v>2001.8747264325364</v>
      </c>
    </row>
    <row r="270" spans="1:4" x14ac:dyDescent="0.35">
      <c r="A270">
        <v>2003</v>
      </c>
      <c r="B270" t="s">
        <v>116</v>
      </c>
      <c r="C270">
        <f>_xlfn.XLOOKUP(B270&amp;A270,'Teachers Pensions PPD'!$O$2:$O$925,'Teachers Pensions PPD'!K$2:K$925,"",0)</f>
        <v>0.75570000000000004</v>
      </c>
      <c r="D270" s="5">
        <v>2002.9813991802043</v>
      </c>
    </row>
    <row r="271" spans="1:4" x14ac:dyDescent="0.35">
      <c r="A271">
        <v>2004</v>
      </c>
      <c r="B271" t="s">
        <v>116</v>
      </c>
      <c r="C271">
        <f>_xlfn.XLOOKUP(B271&amp;A271,'Teachers Pensions PPD'!$O$2:$O$925,'Teachers Pensions PPD'!K$2:K$925,"",0)</f>
        <v>0.71819999999999995</v>
      </c>
      <c r="D271" s="5">
        <v>2004.0346034217973</v>
      </c>
    </row>
    <row r="272" spans="1:4" x14ac:dyDescent="0.35">
      <c r="A272">
        <v>2005</v>
      </c>
      <c r="B272" t="s">
        <v>116</v>
      </c>
      <c r="C272">
        <f>_xlfn.XLOOKUP(B272&amp;A272,'Teachers Pensions PPD'!$O$2:$O$925,'Teachers Pensions PPD'!K$2:K$925,"",0)</f>
        <v>0.69650000000000001</v>
      </c>
      <c r="D272" s="5">
        <v>2004.8706703606967</v>
      </c>
    </row>
    <row r="273" spans="1:4" x14ac:dyDescent="0.35">
      <c r="A273">
        <v>2006</v>
      </c>
      <c r="B273" t="s">
        <v>116</v>
      </c>
      <c r="C273">
        <f>_xlfn.XLOOKUP(B273&amp;A273,'Teachers Pensions PPD'!$O$2:$O$925,'Teachers Pensions PPD'!K$2:K$925,"",0)</f>
        <v>0.69110000000000005</v>
      </c>
      <c r="D273" s="5">
        <v>2005.7506743670981</v>
      </c>
    </row>
    <row r="274" spans="1:4" x14ac:dyDescent="0.35">
      <c r="A274">
        <v>2007</v>
      </c>
      <c r="B274" t="s">
        <v>116</v>
      </c>
      <c r="C274">
        <f>_xlfn.XLOOKUP(B274&amp;A274,'Teachers Pensions PPD'!$O$2:$O$925,'Teachers Pensions PPD'!K$2:K$925,"",0)</f>
        <v>0.73009999999999997</v>
      </c>
      <c r="D274" s="5">
        <v>2007.1438425946437</v>
      </c>
    </row>
    <row r="275" spans="1:4" x14ac:dyDescent="0.35">
      <c r="A275">
        <v>2008</v>
      </c>
      <c r="B275" t="s">
        <v>116</v>
      </c>
      <c r="C275">
        <f>_xlfn.XLOOKUP(B275&amp;A275,'Teachers Pensions PPD'!$O$2:$O$925,'Teachers Pensions PPD'!K$2:K$925,"",0)</f>
        <v>0.75129999999999997</v>
      </c>
      <c r="D275" s="5">
        <v>2008.1852850996622</v>
      </c>
    </row>
    <row r="276" spans="1:4" x14ac:dyDescent="0.35">
      <c r="A276">
        <v>2009</v>
      </c>
      <c r="B276" t="s">
        <v>116</v>
      </c>
      <c r="C276">
        <f>_xlfn.XLOOKUP(B276&amp;A276,'Teachers Pensions PPD'!$O$2:$O$925,'Teachers Pensions PPD'!K$2:K$925,"",0)</f>
        <v>0.72199999999999998</v>
      </c>
      <c r="D276" s="5">
        <v>2009.1953799392008</v>
      </c>
    </row>
    <row r="277" spans="1:4" x14ac:dyDescent="0.35">
      <c r="A277">
        <v>2010</v>
      </c>
      <c r="B277" t="s">
        <v>116</v>
      </c>
      <c r="C277">
        <f>_xlfn.XLOOKUP(B277&amp;A277,'Teachers Pensions PPD'!$O$2:$O$925,'Teachers Pensions PPD'!K$2:K$925,"",0)</f>
        <v>0.68049999999999999</v>
      </c>
      <c r="D277" s="5">
        <v>2010.0848550006706</v>
      </c>
    </row>
    <row r="278" spans="1:4" x14ac:dyDescent="0.35">
      <c r="A278">
        <v>2011</v>
      </c>
      <c r="B278" t="s">
        <v>116</v>
      </c>
      <c r="C278">
        <f>_xlfn.XLOOKUP(B278&amp;A278,'Teachers Pensions PPD'!$O$2:$O$925,'Teachers Pensions PPD'!K$2:K$925,"",0)</f>
        <v>0.69989999999999997</v>
      </c>
      <c r="D278" s="5">
        <v>2011.0744052714906</v>
      </c>
    </row>
    <row r="279" spans="1:4" x14ac:dyDescent="0.35">
      <c r="A279">
        <v>2012</v>
      </c>
      <c r="B279" t="s">
        <v>116</v>
      </c>
      <c r="C279">
        <f>_xlfn.XLOOKUP(B279&amp;A279,'Teachers Pensions PPD'!$O$2:$O$925,'Teachers Pensions PPD'!K$2:K$925,"",0)</f>
        <v>0.61980000000000002</v>
      </c>
      <c r="D279" s="5">
        <v>2012.0406643300512</v>
      </c>
    </row>
    <row r="280" spans="1:4" x14ac:dyDescent="0.35">
      <c r="A280">
        <v>2013</v>
      </c>
      <c r="B280" t="s">
        <v>116</v>
      </c>
      <c r="C280">
        <f>_xlfn.XLOOKUP(B280&amp;A280,'Teachers Pensions PPD'!$O$2:$O$925,'Teachers Pensions PPD'!K$2:K$925,"",0)</f>
        <v>0.60399999999999998</v>
      </c>
      <c r="D280" s="5">
        <v>2013.1006183471761</v>
      </c>
    </row>
    <row r="281" spans="1:4" x14ac:dyDescent="0.35">
      <c r="A281">
        <v>2014</v>
      </c>
      <c r="B281" t="s">
        <v>116</v>
      </c>
      <c r="C281">
        <f>_xlfn.XLOOKUP(B281&amp;A281,'Teachers Pensions PPD'!$O$2:$O$925,'Teachers Pensions PPD'!K$2:K$925,"",0)</f>
        <v>0.61809999999999998</v>
      </c>
      <c r="D281" s="5">
        <v>2013.875916291604</v>
      </c>
    </row>
    <row r="282" spans="1:4" x14ac:dyDescent="0.35">
      <c r="A282">
        <v>2015</v>
      </c>
      <c r="B282" t="s">
        <v>116</v>
      </c>
      <c r="C282">
        <f>_xlfn.XLOOKUP(B282&amp;A282,'Teachers Pensions PPD'!$O$2:$O$925,'Teachers Pensions PPD'!K$2:K$925,"",0)</f>
        <v>0.62609999999999999</v>
      </c>
      <c r="D282" s="5">
        <v>2014.9937191663655</v>
      </c>
    </row>
    <row r="283" spans="1:4" x14ac:dyDescent="0.35">
      <c r="A283">
        <v>2016</v>
      </c>
      <c r="B283" t="s">
        <v>116</v>
      </c>
      <c r="C283">
        <f>_xlfn.XLOOKUP(B283&amp;A283,'Teachers Pensions PPD'!$O$2:$O$925,'Teachers Pensions PPD'!K$2:K$925,"",0)</f>
        <v>0.63249999999999995</v>
      </c>
      <c r="D283" s="5">
        <v>2016.0596145397305</v>
      </c>
    </row>
    <row r="284" spans="1:4" x14ac:dyDescent="0.35">
      <c r="A284">
        <v>2017</v>
      </c>
      <c r="B284" t="s">
        <v>116</v>
      </c>
      <c r="C284">
        <f>_xlfn.XLOOKUP(B284&amp;A284,'Teachers Pensions PPD'!$O$2:$O$925,'Teachers Pensions PPD'!K$2:K$925,"",0)</f>
        <v>0.64449999999999996</v>
      </c>
      <c r="D284" s="5">
        <v>2017.2188844268589</v>
      </c>
    </row>
    <row r="285" spans="1:4" x14ac:dyDescent="0.35">
      <c r="A285">
        <v>2018</v>
      </c>
      <c r="B285" t="s">
        <v>116</v>
      </c>
      <c r="C285">
        <f>_xlfn.XLOOKUP(B285&amp;A285,'Teachers Pensions PPD'!$O$2:$O$925,'Teachers Pensions PPD'!K$2:K$925,"",0)</f>
        <v>0.63700000000000001</v>
      </c>
      <c r="D285" s="5">
        <v>2018.0770965781849</v>
      </c>
    </row>
    <row r="286" spans="1:4" x14ac:dyDescent="0.35">
      <c r="A286">
        <v>2019</v>
      </c>
      <c r="B286" t="s">
        <v>116</v>
      </c>
      <c r="C286">
        <f>_xlfn.XLOOKUP(B286&amp;A286,'Teachers Pensions PPD'!$O$2:$O$925,'Teachers Pensions PPD'!K$2:K$925,"",0)</f>
        <v>0.6381</v>
      </c>
      <c r="D286" s="5">
        <v>2019.1615156668913</v>
      </c>
    </row>
    <row r="287" spans="1:4" x14ac:dyDescent="0.35">
      <c r="A287">
        <v>2020</v>
      </c>
      <c r="B287" t="s">
        <v>116</v>
      </c>
      <c r="C287">
        <f>_xlfn.XLOOKUP(B287&amp;A287,'Teachers Pensions PPD'!$O$2:$O$925,'Teachers Pensions PPD'!K$2:K$925,"",0)</f>
        <v>0.64459999999999995</v>
      </c>
      <c r="D287" s="5">
        <v>2019.8807286704102</v>
      </c>
    </row>
    <row r="288" spans="1:4" x14ac:dyDescent="0.35">
      <c r="A288">
        <v>2021</v>
      </c>
      <c r="B288" t="s">
        <v>116</v>
      </c>
      <c r="C288">
        <f>_xlfn.XLOOKUP(B288&amp;A288,'Teachers Pensions PPD'!$O$2:$O$925,'Teachers Pensions PPD'!K$2:K$925,"",0)</f>
        <v>0.67059999999999997</v>
      </c>
      <c r="D288" s="5">
        <v>2021.1010212423687</v>
      </c>
    </row>
    <row r="289" spans="1:4" x14ac:dyDescent="0.35">
      <c r="A289">
        <v>2022</v>
      </c>
      <c r="B289" t="s">
        <v>116</v>
      </c>
      <c r="C289">
        <f>_xlfn.XLOOKUP(B289&amp;A289,'Teachers Pensions PPD'!$O$2:$O$925,'Teachers Pensions PPD'!K$2:K$925,"",0)</f>
        <v>0.68730000000000002</v>
      </c>
      <c r="D289" s="5">
        <v>2022.182125140469</v>
      </c>
    </row>
    <row r="290" spans="1:4" x14ac:dyDescent="0.35">
      <c r="A290">
        <v>2001</v>
      </c>
      <c r="B290" t="s">
        <v>29</v>
      </c>
      <c r="C290">
        <f>_xlfn.XLOOKUP(B290&amp;A290,'Teachers Pensions PPD'!$O$2:$O$925,'Teachers Pensions PPD'!K$2:K$925,"",0)</f>
        <v>0.98</v>
      </c>
      <c r="D290" s="5">
        <v>2000.9410002852737</v>
      </c>
    </row>
    <row r="291" spans="1:4" x14ac:dyDescent="0.35">
      <c r="A291">
        <v>2002</v>
      </c>
      <c r="B291" t="s">
        <v>29</v>
      </c>
      <c r="C291">
        <f>_xlfn.XLOOKUP(B291&amp;A291,'Teachers Pensions PPD'!$O$2:$O$925,'Teachers Pensions PPD'!K$2:K$925,"",0)</f>
        <v>0.98526999999999998</v>
      </c>
      <c r="D291" s="5">
        <v>2001.8853402149405</v>
      </c>
    </row>
    <row r="292" spans="1:4" x14ac:dyDescent="0.35">
      <c r="A292">
        <v>2003</v>
      </c>
      <c r="B292" t="s">
        <v>29</v>
      </c>
      <c r="C292">
        <f>_xlfn.XLOOKUP(B292&amp;A292,'Teachers Pensions PPD'!$O$2:$O$925,'Teachers Pensions PPD'!K$2:K$925,"",0)</f>
        <v>0.82</v>
      </c>
      <c r="D292" s="5">
        <v>2003.0800403096282</v>
      </c>
    </row>
    <row r="293" spans="1:4" x14ac:dyDescent="0.35">
      <c r="A293">
        <v>2004</v>
      </c>
      <c r="B293" t="s">
        <v>29</v>
      </c>
      <c r="C293">
        <f>_xlfn.XLOOKUP(B293&amp;A293,'Teachers Pensions PPD'!$O$2:$O$925,'Teachers Pensions PPD'!K$2:K$925,"",0)</f>
        <v>0.83</v>
      </c>
      <c r="D293" s="5">
        <v>2003.8427079254011</v>
      </c>
    </row>
    <row r="294" spans="1:4" x14ac:dyDescent="0.35">
      <c r="A294">
        <v>2005</v>
      </c>
      <c r="B294" t="s">
        <v>29</v>
      </c>
      <c r="C294">
        <f>_xlfn.XLOOKUP(B294&amp;A294,'Teachers Pensions PPD'!$O$2:$O$925,'Teachers Pensions PPD'!K$2:K$925,"",0)</f>
        <v>0.86</v>
      </c>
      <c r="D294" s="5">
        <v>2005.0908248210769</v>
      </c>
    </row>
    <row r="295" spans="1:4" x14ac:dyDescent="0.35">
      <c r="A295">
        <v>2006</v>
      </c>
      <c r="B295" t="s">
        <v>29</v>
      </c>
      <c r="C295">
        <f>_xlfn.XLOOKUP(B295&amp;A295,'Teachers Pensions PPD'!$O$2:$O$925,'Teachers Pensions PPD'!K$2:K$925,"",0)</f>
        <v>0.87</v>
      </c>
      <c r="D295" s="5">
        <v>2005.7643613549967</v>
      </c>
    </row>
    <row r="296" spans="1:4" x14ac:dyDescent="0.35">
      <c r="A296">
        <v>2007</v>
      </c>
      <c r="B296" t="s">
        <v>29</v>
      </c>
      <c r="C296">
        <f>_xlfn.XLOOKUP(B296&amp;A296,'Teachers Pensions PPD'!$O$2:$O$925,'Teachers Pensions PPD'!K$2:K$925,"",0)</f>
        <v>0.89</v>
      </c>
      <c r="D296" s="5">
        <v>2007.0164119766926</v>
      </c>
    </row>
    <row r="297" spans="1:4" x14ac:dyDescent="0.35">
      <c r="A297">
        <v>2008</v>
      </c>
      <c r="B297" t="s">
        <v>29</v>
      </c>
      <c r="C297">
        <f>_xlfn.XLOOKUP(B297&amp;A297,'Teachers Pensions PPD'!$O$2:$O$925,'Teachers Pensions PPD'!K$2:K$925,"",0)</f>
        <v>0.87</v>
      </c>
      <c r="D297" s="5">
        <v>2007.8408571854147</v>
      </c>
    </row>
    <row r="298" spans="1:4" x14ac:dyDescent="0.35">
      <c r="A298">
        <v>2009</v>
      </c>
      <c r="B298" t="s">
        <v>29</v>
      </c>
      <c r="C298">
        <f>_xlfn.XLOOKUP(B298&amp;A298,'Teachers Pensions PPD'!$O$2:$O$925,'Teachers Pensions PPD'!K$2:K$925,"",0)</f>
        <v>0.78</v>
      </c>
      <c r="D298" s="5">
        <v>2009.1842648922159</v>
      </c>
    </row>
    <row r="299" spans="1:4" x14ac:dyDescent="0.35">
      <c r="A299">
        <v>2010</v>
      </c>
      <c r="B299" t="s">
        <v>29</v>
      </c>
      <c r="C299">
        <f>_xlfn.XLOOKUP(B299&amp;A299,'Teachers Pensions PPD'!$O$2:$O$925,'Teachers Pensions PPD'!K$2:K$925,"",0)</f>
        <v>0.71</v>
      </c>
      <c r="D299" s="5">
        <v>2010.0507179117169</v>
      </c>
    </row>
    <row r="300" spans="1:4" x14ac:dyDescent="0.35">
      <c r="A300">
        <v>2011</v>
      </c>
      <c r="B300" t="s">
        <v>29</v>
      </c>
      <c r="C300">
        <f>_xlfn.XLOOKUP(B300&amp;A300,'Teachers Pensions PPD'!$O$2:$O$925,'Teachers Pensions PPD'!K$2:K$925,"",0)</f>
        <v>0.69</v>
      </c>
      <c r="D300" s="5">
        <v>2010.9735835460781</v>
      </c>
    </row>
    <row r="301" spans="1:4" x14ac:dyDescent="0.35">
      <c r="A301">
        <v>2012</v>
      </c>
      <c r="B301" t="s">
        <v>29</v>
      </c>
      <c r="C301">
        <f>_xlfn.XLOOKUP(B301&amp;A301,'Teachers Pensions PPD'!$O$2:$O$925,'Teachers Pensions PPD'!K$2:K$925,"",0)</f>
        <v>0.67</v>
      </c>
      <c r="D301" s="5">
        <v>2011.8366912392087</v>
      </c>
    </row>
    <row r="302" spans="1:4" x14ac:dyDescent="0.35">
      <c r="A302">
        <v>2013</v>
      </c>
      <c r="B302" t="s">
        <v>29</v>
      </c>
      <c r="C302">
        <f>_xlfn.XLOOKUP(B302&amp;A302,'Teachers Pensions PPD'!$O$2:$O$925,'Teachers Pensions PPD'!K$2:K$925,"",0)</f>
        <v>0.67</v>
      </c>
      <c r="D302" s="5">
        <v>2012.9295055672999</v>
      </c>
    </row>
    <row r="303" spans="1:4" x14ac:dyDescent="0.35">
      <c r="A303">
        <v>2014</v>
      </c>
      <c r="B303" t="s">
        <v>29</v>
      </c>
      <c r="C303">
        <f>_xlfn.XLOOKUP(B303&amp;A303,'Teachers Pensions PPD'!$O$2:$O$925,'Teachers Pensions PPD'!K$2:K$925,"",0)</f>
        <v>0.68540000000000001</v>
      </c>
      <c r="D303" s="5">
        <v>2013.8769253927148</v>
      </c>
    </row>
    <row r="304" spans="1:4" x14ac:dyDescent="0.35">
      <c r="A304">
        <v>2015</v>
      </c>
      <c r="B304" t="s">
        <v>29</v>
      </c>
      <c r="C304">
        <f>_xlfn.XLOOKUP(B304&amp;A304,'Teachers Pensions PPD'!$O$2:$O$925,'Teachers Pensions PPD'!K$2:K$925,"",0)</f>
        <v>0.68500000000000005</v>
      </c>
      <c r="D304" s="5">
        <v>2014.9979721406849</v>
      </c>
    </row>
    <row r="305" spans="1:4" x14ac:dyDescent="0.35">
      <c r="A305">
        <v>2016</v>
      </c>
      <c r="B305" t="s">
        <v>29</v>
      </c>
      <c r="C305">
        <f>_xlfn.XLOOKUP(B305&amp;A305,'Teachers Pensions PPD'!$O$2:$O$925,'Teachers Pensions PPD'!K$2:K$925,"",0)</f>
        <v>0.63700000000000001</v>
      </c>
      <c r="D305" s="5">
        <v>2015.870348829246</v>
      </c>
    </row>
    <row r="306" spans="1:4" x14ac:dyDescent="0.35">
      <c r="A306">
        <v>2017</v>
      </c>
      <c r="B306" t="s">
        <v>29</v>
      </c>
      <c r="C306">
        <f>_xlfn.XLOOKUP(B306&amp;A306,'Teachers Pensions PPD'!$O$2:$O$925,'Teachers Pensions PPD'!K$2:K$925,"",0)</f>
        <v>0.63</v>
      </c>
      <c r="D306" s="5">
        <v>2016.915438511413</v>
      </c>
    </row>
    <row r="307" spans="1:4" x14ac:dyDescent="0.35">
      <c r="A307">
        <v>2018</v>
      </c>
      <c r="B307" t="s">
        <v>29</v>
      </c>
      <c r="C307">
        <f>_xlfn.XLOOKUP(B307&amp;A307,'Teachers Pensions PPD'!$O$2:$O$925,'Teachers Pensions PPD'!K$2:K$925,"",0)</f>
        <v>0.64</v>
      </c>
      <c r="D307" s="5">
        <v>2018.069261391568</v>
      </c>
    </row>
    <row r="308" spans="1:4" x14ac:dyDescent="0.35">
      <c r="A308">
        <v>2019</v>
      </c>
      <c r="B308" t="s">
        <v>29</v>
      </c>
      <c r="C308">
        <f>_xlfn.XLOOKUP(B308&amp;A308,'Teachers Pensions PPD'!$O$2:$O$925,'Teachers Pensions PPD'!K$2:K$925,"",0)</f>
        <v>0.66</v>
      </c>
      <c r="D308" s="5">
        <v>2018.9387195615604</v>
      </c>
    </row>
    <row r="309" spans="1:4" x14ac:dyDescent="0.35">
      <c r="A309">
        <v>2020</v>
      </c>
      <c r="B309" t="s">
        <v>29</v>
      </c>
      <c r="C309">
        <f>_xlfn.XLOOKUP(B309&amp;A309,'Teachers Pensions PPD'!$O$2:$O$925,'Teachers Pensions PPD'!K$2:K$925,"",0)</f>
        <v>0.67</v>
      </c>
      <c r="D309" s="5">
        <v>2020.0839481117457</v>
      </c>
    </row>
    <row r="310" spans="1:4" x14ac:dyDescent="0.35">
      <c r="A310">
        <v>2021</v>
      </c>
      <c r="B310" t="s">
        <v>29</v>
      </c>
      <c r="C310">
        <f>_xlfn.XLOOKUP(B310&amp;A310,'Teachers Pensions PPD'!$O$2:$O$925,'Teachers Pensions PPD'!K$2:K$925,"",0)</f>
        <v>0.73</v>
      </c>
      <c r="D310" s="5">
        <v>2021.224142023834</v>
      </c>
    </row>
    <row r="311" spans="1:4" x14ac:dyDescent="0.35">
      <c r="A311">
        <v>2022</v>
      </c>
      <c r="B311" t="s">
        <v>29</v>
      </c>
      <c r="C311">
        <f>_xlfn.XLOOKUP(B311&amp;A311,'Teachers Pensions PPD'!$O$2:$O$925,'Teachers Pensions PPD'!K$2:K$925,"",0)</f>
        <v>0.74399999999999999</v>
      </c>
      <c r="D311" s="5">
        <v>2021.9502569221938</v>
      </c>
    </row>
    <row r="312" spans="1:4" x14ac:dyDescent="0.35">
      <c r="A312">
        <v>2001</v>
      </c>
      <c r="B312" t="s">
        <v>86</v>
      </c>
      <c r="C312">
        <f>_xlfn.XLOOKUP(B312&amp;A312,'Teachers Pensions PPD'!$O$2:$O$925,'Teachers Pensions PPD'!K$2:K$925,"",0)</f>
        <v>0.96399999999999997</v>
      </c>
      <c r="D312" s="5">
        <v>2000.843499784397</v>
      </c>
    </row>
    <row r="313" spans="1:4" x14ac:dyDescent="0.35">
      <c r="A313">
        <v>2002</v>
      </c>
      <c r="B313" t="s">
        <v>86</v>
      </c>
      <c r="C313">
        <f>_xlfn.XLOOKUP(B313&amp;A313,'Teachers Pensions PPD'!$O$2:$O$925,'Teachers Pensions PPD'!K$2:K$925,"",0)</f>
        <v>0.91600000000000004</v>
      </c>
      <c r="D313" s="5">
        <v>2001.8229650900689</v>
      </c>
    </row>
    <row r="314" spans="1:4" x14ac:dyDescent="0.35">
      <c r="A314">
        <v>2003</v>
      </c>
      <c r="B314" t="s">
        <v>86</v>
      </c>
      <c r="C314">
        <f>_xlfn.XLOOKUP(B314&amp;A314,'Teachers Pensions PPD'!$O$2:$O$925,'Teachers Pensions PPD'!K$2:K$925,"",0)</f>
        <v>0.85099999999999998</v>
      </c>
      <c r="D314" s="5">
        <v>2003.0951264139755</v>
      </c>
    </row>
    <row r="315" spans="1:4" x14ac:dyDescent="0.35">
      <c r="A315">
        <v>2004</v>
      </c>
      <c r="B315" t="s">
        <v>86</v>
      </c>
      <c r="C315">
        <f>_xlfn.XLOOKUP(B315&amp;A315,'Teachers Pensions PPD'!$O$2:$O$925,'Teachers Pensions PPD'!K$2:K$925,"",0)</f>
        <v>0.80300000000000005</v>
      </c>
      <c r="D315" s="5">
        <v>2004.1710944517195</v>
      </c>
    </row>
    <row r="316" spans="1:4" x14ac:dyDescent="0.35">
      <c r="A316">
        <v>2005</v>
      </c>
      <c r="B316" t="s">
        <v>86</v>
      </c>
      <c r="C316">
        <f>_xlfn.XLOOKUP(B316&amp;A316,'Teachers Pensions PPD'!$O$2:$O$925,'Teachers Pensions PPD'!K$2:K$925,"",0)</f>
        <v>0.748</v>
      </c>
      <c r="D316" s="5">
        <v>2004.8532805143889</v>
      </c>
    </row>
    <row r="317" spans="1:4" x14ac:dyDescent="0.35">
      <c r="A317">
        <v>2006</v>
      </c>
      <c r="B317" t="s">
        <v>86</v>
      </c>
      <c r="C317">
        <f>_xlfn.XLOOKUP(B317&amp;A317,'Teachers Pensions PPD'!$O$2:$O$925,'Teachers Pensions PPD'!K$2:K$925,"",0)</f>
        <v>0.754</v>
      </c>
      <c r="D317" s="5">
        <v>2006.1994327404307</v>
      </c>
    </row>
    <row r="318" spans="1:4" x14ac:dyDescent="0.35">
      <c r="A318">
        <v>2007</v>
      </c>
      <c r="B318" t="s">
        <v>86</v>
      </c>
      <c r="C318">
        <f>_xlfn.XLOOKUP(B318&amp;A318,'Teachers Pensions PPD'!$O$2:$O$925,'Teachers Pensions PPD'!K$2:K$925,"",0)</f>
        <v>0.79200000000000004</v>
      </c>
      <c r="D318" s="5">
        <v>2006.8437943601234</v>
      </c>
    </row>
    <row r="319" spans="1:4" x14ac:dyDescent="0.35">
      <c r="A319">
        <v>2008</v>
      </c>
      <c r="B319" t="s">
        <v>86</v>
      </c>
      <c r="C319">
        <f>_xlfn.XLOOKUP(B319&amp;A319,'Teachers Pensions PPD'!$O$2:$O$925,'Teachers Pensions PPD'!K$2:K$925,"",0)</f>
        <v>0.81899999999999995</v>
      </c>
      <c r="D319" s="5">
        <v>2007.9506710441779</v>
      </c>
    </row>
    <row r="320" spans="1:4" x14ac:dyDescent="0.35">
      <c r="A320">
        <v>2009</v>
      </c>
      <c r="B320" t="s">
        <v>86</v>
      </c>
      <c r="C320">
        <f>_xlfn.XLOOKUP(B320&amp;A320,'Teachers Pensions PPD'!$O$2:$O$925,'Teachers Pensions PPD'!K$2:K$925,"",0)</f>
        <v>0.77700000000000002</v>
      </c>
      <c r="D320" s="5">
        <v>2008.9246857450039</v>
      </c>
    </row>
    <row r="321" spans="1:4" x14ac:dyDescent="0.35">
      <c r="A321">
        <v>2010</v>
      </c>
      <c r="B321" t="s">
        <v>86</v>
      </c>
      <c r="C321">
        <f>_xlfn.XLOOKUP(B321&amp;A321,'Teachers Pensions PPD'!$O$2:$O$925,'Teachers Pensions PPD'!K$2:K$925,"",0)</f>
        <v>0.69799999999999995</v>
      </c>
      <c r="D321" s="5">
        <v>2010.0478711356175</v>
      </c>
    </row>
    <row r="322" spans="1:4" x14ac:dyDescent="0.35">
      <c r="A322">
        <v>2011</v>
      </c>
      <c r="B322" t="s">
        <v>86</v>
      </c>
      <c r="C322">
        <f>_xlfn.XLOOKUP(B322&amp;A322,'Teachers Pensions PPD'!$O$2:$O$925,'Teachers Pensions PPD'!K$2:K$925,"",0)</f>
        <v>0.66300000000000003</v>
      </c>
      <c r="D322" s="5">
        <v>2011.1607275756137</v>
      </c>
    </row>
    <row r="323" spans="1:4" x14ac:dyDescent="0.35">
      <c r="A323">
        <v>2012</v>
      </c>
      <c r="B323" t="s">
        <v>86</v>
      </c>
      <c r="C323">
        <f>_xlfn.XLOOKUP(B323&amp;A323,'Teachers Pensions PPD'!$O$2:$O$925,'Teachers Pensions PPD'!K$2:K$925,"",0)</f>
        <v>0.60899999999999999</v>
      </c>
      <c r="D323" s="5">
        <v>2012.1814279975788</v>
      </c>
    </row>
    <row r="324" spans="1:4" x14ac:dyDescent="0.35">
      <c r="A324">
        <v>2013</v>
      </c>
      <c r="B324" t="s">
        <v>86</v>
      </c>
      <c r="C324">
        <f>_xlfn.XLOOKUP(B324&amp;A324,'Teachers Pensions PPD'!$O$2:$O$925,'Teachers Pensions PPD'!K$2:K$925,"",0)</f>
        <v>0.58799999999999997</v>
      </c>
      <c r="D324" s="5">
        <v>2013.2368110946195</v>
      </c>
    </row>
    <row r="325" spans="1:4" x14ac:dyDescent="0.35">
      <c r="A325">
        <v>2014</v>
      </c>
      <c r="B325" t="s">
        <v>86</v>
      </c>
      <c r="C325">
        <f>_xlfn.XLOOKUP(B325&amp;A325,'Teachers Pensions PPD'!$O$2:$O$925,'Teachers Pensions PPD'!K$2:K$925,"",0)</f>
        <v>0.61799999999999999</v>
      </c>
      <c r="D325" s="5">
        <v>2013.8115334920458</v>
      </c>
    </row>
    <row r="326" spans="1:4" x14ac:dyDescent="0.35">
      <c r="A326">
        <v>2015</v>
      </c>
      <c r="B326" t="s">
        <v>86</v>
      </c>
      <c r="C326">
        <f>_xlfn.XLOOKUP(B326&amp;A326,'Teachers Pensions PPD'!$O$2:$O$925,'Teachers Pensions PPD'!K$2:K$925,"",0)</f>
        <v>0.61599999999999999</v>
      </c>
      <c r="D326" s="5">
        <v>2014.7734620315387</v>
      </c>
    </row>
    <row r="327" spans="1:4" x14ac:dyDescent="0.35">
      <c r="A327">
        <v>2016</v>
      </c>
      <c r="B327" t="s">
        <v>86</v>
      </c>
      <c r="C327">
        <f>_xlfn.XLOOKUP(B327&amp;A327,'Teachers Pensions PPD'!$O$2:$O$925,'Teachers Pensions PPD'!K$2:K$925,"",0)</f>
        <v>0.621</v>
      </c>
      <c r="D327" s="5">
        <v>2015.9494626068144</v>
      </c>
    </row>
    <row r="328" spans="1:4" x14ac:dyDescent="0.35">
      <c r="A328">
        <v>2017</v>
      </c>
      <c r="B328" t="s">
        <v>86</v>
      </c>
      <c r="C328">
        <f>_xlfn.XLOOKUP(B328&amp;A328,'Teachers Pensions PPD'!$O$2:$O$925,'Teachers Pensions PPD'!K$2:K$925,"",0)</f>
        <v>0.63700000000000001</v>
      </c>
      <c r="D328" s="5">
        <v>2016.9402589233803</v>
      </c>
    </row>
    <row r="329" spans="1:4" x14ac:dyDescent="0.35">
      <c r="A329">
        <v>2018</v>
      </c>
      <c r="B329" t="s">
        <v>86</v>
      </c>
      <c r="C329">
        <f>_xlfn.XLOOKUP(B329&amp;A329,'Teachers Pensions PPD'!$O$2:$O$925,'Teachers Pensions PPD'!K$2:K$925,"",0)</f>
        <v>0.65400000000000003</v>
      </c>
      <c r="D329" s="5">
        <v>2018.0421741740354</v>
      </c>
    </row>
    <row r="330" spans="1:4" x14ac:dyDescent="0.35">
      <c r="A330">
        <v>2019</v>
      </c>
      <c r="B330" t="s">
        <v>86</v>
      </c>
      <c r="C330">
        <f>_xlfn.XLOOKUP(B330&amp;A330,'Teachers Pensions PPD'!$O$2:$O$925,'Teachers Pensions PPD'!K$2:K$925,"",0)</f>
        <v>0.66</v>
      </c>
      <c r="D330" s="5">
        <v>2018.7859439275137</v>
      </c>
    </row>
    <row r="331" spans="1:4" x14ac:dyDescent="0.35">
      <c r="A331">
        <v>2020</v>
      </c>
      <c r="B331" t="s">
        <v>86</v>
      </c>
      <c r="C331">
        <f>_xlfn.XLOOKUP(B331&amp;A331,'Teachers Pensions PPD'!$O$2:$O$925,'Teachers Pensions PPD'!K$2:K$925,"",0)</f>
        <v>0.65700000000000003</v>
      </c>
      <c r="D331" s="5">
        <v>2020.2445189295843</v>
      </c>
    </row>
    <row r="332" spans="1:4" x14ac:dyDescent="0.35">
      <c r="A332">
        <v>2021</v>
      </c>
      <c r="B332" t="s">
        <v>86</v>
      </c>
      <c r="C332">
        <f>_xlfn.XLOOKUP(B332&amp;A332,'Teachers Pensions PPD'!$O$2:$O$925,'Teachers Pensions PPD'!K$2:K$925,"",0)</f>
        <v>0.68600000000000005</v>
      </c>
      <c r="D332" s="5">
        <v>2020.964163074706</v>
      </c>
    </row>
    <row r="333" spans="1:4" x14ac:dyDescent="0.35">
      <c r="A333">
        <v>2022</v>
      </c>
      <c r="B333" t="s">
        <v>86</v>
      </c>
      <c r="C333">
        <f>_xlfn.XLOOKUP(B333&amp;A333,'Teachers Pensions PPD'!$O$2:$O$925,'Teachers Pensions PPD'!K$2:K$925,"",0)</f>
        <v>0.69899999999999995</v>
      </c>
      <c r="D333" s="5">
        <v>2021.9512647041954</v>
      </c>
    </row>
    <row r="334" spans="1:4" x14ac:dyDescent="0.35">
      <c r="A334">
        <v>2001</v>
      </c>
      <c r="B334" t="s">
        <v>65</v>
      </c>
      <c r="C334">
        <f>_xlfn.XLOOKUP(B334&amp;A334,'Teachers Pensions PPD'!$O$2:$O$925,'Teachers Pensions PPD'!K$2:K$925,"",0)</f>
        <v>0.79200000000000004</v>
      </c>
      <c r="D334" s="5">
        <v>2000.9332928824008</v>
      </c>
    </row>
    <row r="335" spans="1:4" x14ac:dyDescent="0.35">
      <c r="A335">
        <v>2002</v>
      </c>
      <c r="B335" t="s">
        <v>65</v>
      </c>
      <c r="C335">
        <f>_xlfn.XLOOKUP(B335&amp;A335,'Teachers Pensions PPD'!$O$2:$O$925,'Teachers Pensions PPD'!K$2:K$925,"",0)</f>
        <v>0.76200000000000001</v>
      </c>
      <c r="D335" s="5">
        <v>2002.076273770404</v>
      </c>
    </row>
    <row r="336" spans="1:4" x14ac:dyDescent="0.35">
      <c r="A336">
        <v>2003</v>
      </c>
      <c r="B336" t="s">
        <v>65</v>
      </c>
      <c r="C336">
        <f>_xlfn.XLOOKUP(B336&amp;A336,'Teachers Pensions PPD'!$O$2:$O$925,'Teachers Pensions PPD'!K$2:K$925,"",0)</f>
        <v>0.64500000000000002</v>
      </c>
      <c r="D336" s="5">
        <v>2002.7810368161754</v>
      </c>
    </row>
    <row r="337" spans="1:4" x14ac:dyDescent="0.35">
      <c r="A337">
        <v>2004</v>
      </c>
      <c r="B337" t="s">
        <v>65</v>
      </c>
      <c r="C337">
        <f>_xlfn.XLOOKUP(B337&amp;A337,'Teachers Pensions PPD'!$O$2:$O$925,'Teachers Pensions PPD'!K$2:K$925,"",0)</f>
        <v>0.69599999999999995</v>
      </c>
      <c r="D337" s="5">
        <v>2003.7550847555558</v>
      </c>
    </row>
    <row r="338" spans="1:4" x14ac:dyDescent="0.35">
      <c r="A338">
        <v>2005</v>
      </c>
      <c r="B338" t="s">
        <v>65</v>
      </c>
      <c r="C338">
        <f>_xlfn.XLOOKUP(B338&amp;A338,'Teachers Pensions PPD'!$O$2:$O$925,'Teachers Pensions PPD'!K$2:K$925,"",0)</f>
        <v>0.67600000000000005</v>
      </c>
      <c r="D338" s="5">
        <v>2005.0893535902467</v>
      </c>
    </row>
    <row r="339" spans="1:4" x14ac:dyDescent="0.35">
      <c r="A339">
        <v>2006</v>
      </c>
      <c r="B339" t="s">
        <v>65</v>
      </c>
      <c r="C339">
        <f>_xlfn.XLOOKUP(B339&amp;A339,'Teachers Pensions PPD'!$O$2:$O$925,'Teachers Pensions PPD'!K$2:K$925,"",0)</f>
        <v>0.67200000000000004</v>
      </c>
      <c r="D339" s="5">
        <v>2006.0335246078621</v>
      </c>
    </row>
    <row r="340" spans="1:4" x14ac:dyDescent="0.35">
      <c r="A340">
        <v>2007</v>
      </c>
      <c r="B340" t="s">
        <v>65</v>
      </c>
      <c r="C340">
        <f>_xlfn.XLOOKUP(B340&amp;A340,'Teachers Pensions PPD'!$O$2:$O$925,'Teachers Pensions PPD'!K$2:K$925,"",0)</f>
        <v>0.71</v>
      </c>
      <c r="D340" s="5">
        <v>2007.0562541106995</v>
      </c>
    </row>
    <row r="341" spans="1:4" x14ac:dyDescent="0.35">
      <c r="A341">
        <v>2008</v>
      </c>
      <c r="B341" t="s">
        <v>65</v>
      </c>
      <c r="C341">
        <f>_xlfn.XLOOKUP(B341&amp;A341,'Teachers Pensions PPD'!$O$2:$O$925,'Teachers Pensions PPD'!K$2:K$925,"",0)</f>
        <v>0.73899999999999999</v>
      </c>
      <c r="D341" s="5">
        <v>2007.8190031610318</v>
      </c>
    </row>
    <row r="342" spans="1:4" x14ac:dyDescent="0.35">
      <c r="A342">
        <v>2009</v>
      </c>
      <c r="B342" t="s">
        <v>65</v>
      </c>
      <c r="C342">
        <f>_xlfn.XLOOKUP(B342&amp;A342,'Teachers Pensions PPD'!$O$2:$O$925,'Teachers Pensions PPD'!K$2:K$925,"",0)</f>
        <v>0.58199999999999996</v>
      </c>
      <c r="D342" s="5">
        <v>2009.0675480736804</v>
      </c>
    </row>
    <row r="343" spans="1:4" x14ac:dyDescent="0.35">
      <c r="A343">
        <v>2010</v>
      </c>
      <c r="B343" t="s">
        <v>65</v>
      </c>
      <c r="C343">
        <f>_xlfn.XLOOKUP(B343&amp;A343,'Teachers Pensions PPD'!$O$2:$O$925,'Teachers Pensions PPD'!K$2:K$925,"",0)</f>
        <v>0.63</v>
      </c>
      <c r="D343" s="5">
        <v>2010.1860635156181</v>
      </c>
    </row>
    <row r="344" spans="1:4" x14ac:dyDescent="0.35">
      <c r="A344">
        <v>2011</v>
      </c>
      <c r="B344" t="s">
        <v>65</v>
      </c>
      <c r="C344">
        <f>_xlfn.XLOOKUP(B344&amp;A344,'Teachers Pensions PPD'!$O$2:$O$925,'Teachers Pensions PPD'!K$2:K$925,"",0)</f>
        <v>0.66300000000000003</v>
      </c>
      <c r="D344" s="5">
        <v>2011.197923652599</v>
      </c>
    </row>
    <row r="345" spans="1:4" x14ac:dyDescent="0.35">
      <c r="A345">
        <v>2012</v>
      </c>
      <c r="B345" t="s">
        <v>65</v>
      </c>
      <c r="C345">
        <f>_xlfn.XLOOKUP(B345&amp;A345,'Teachers Pensions PPD'!$O$2:$O$925,'Teachers Pensions PPD'!K$2:K$925,"",0)</f>
        <v>0.60699999999999998</v>
      </c>
      <c r="D345" s="5">
        <v>2011.8734092717309</v>
      </c>
    </row>
    <row r="346" spans="1:4" x14ac:dyDescent="0.35">
      <c r="A346">
        <v>2013</v>
      </c>
      <c r="B346" t="s">
        <v>65</v>
      </c>
      <c r="C346">
        <f>_xlfn.XLOOKUP(B346&amp;A346,'Teachers Pensions PPD'!$O$2:$O$925,'Teachers Pensions PPD'!K$2:K$925,"",0)</f>
        <v>0.55700000000000005</v>
      </c>
      <c r="D346" s="5">
        <v>2013.0865696087444</v>
      </c>
    </row>
    <row r="347" spans="1:4" x14ac:dyDescent="0.35">
      <c r="A347">
        <v>2014</v>
      </c>
      <c r="B347" t="s">
        <v>65</v>
      </c>
      <c r="C347">
        <f>_xlfn.XLOOKUP(B347&amp;A347,'Teachers Pensions PPD'!$O$2:$O$925,'Teachers Pensions PPD'!K$2:K$925,"",0)</f>
        <v>0.56299999999999994</v>
      </c>
      <c r="D347" s="5">
        <v>2013.7787289758262</v>
      </c>
    </row>
    <row r="348" spans="1:4" x14ac:dyDescent="0.35">
      <c r="A348">
        <v>2015</v>
      </c>
      <c r="B348" t="s">
        <v>65</v>
      </c>
      <c r="C348">
        <f>_xlfn.XLOOKUP(B348&amp;A348,'Teachers Pensions PPD'!$O$2:$O$925,'Teachers Pensions PPD'!K$2:K$925,"",0)</f>
        <v>0.54300000000000004</v>
      </c>
      <c r="D348" s="5">
        <v>2015.0471452617658</v>
      </c>
    </row>
    <row r="349" spans="1:4" x14ac:dyDescent="0.35">
      <c r="A349">
        <v>2016</v>
      </c>
      <c r="B349" t="s">
        <v>65</v>
      </c>
      <c r="C349">
        <f>_xlfn.XLOOKUP(B349&amp;A349,'Teachers Pensions PPD'!$O$2:$O$925,'Teachers Pensions PPD'!K$2:K$925,"",0)</f>
        <v>0.52800000000000002</v>
      </c>
      <c r="D349" s="5">
        <v>2015.8464372688279</v>
      </c>
    </row>
    <row r="350" spans="1:4" x14ac:dyDescent="0.35">
      <c r="A350">
        <v>2017</v>
      </c>
      <c r="B350" t="s">
        <v>65</v>
      </c>
      <c r="C350">
        <f>_xlfn.XLOOKUP(B350&amp;A350,'Teachers Pensions PPD'!$O$2:$O$925,'Teachers Pensions PPD'!K$2:K$925,"",0)</f>
        <v>0.52100000000000002</v>
      </c>
      <c r="D350" s="5">
        <v>2016.9051252924971</v>
      </c>
    </row>
    <row r="351" spans="1:4" x14ac:dyDescent="0.35">
      <c r="A351">
        <v>2018</v>
      </c>
      <c r="B351" t="s">
        <v>65</v>
      </c>
      <c r="C351">
        <f>_xlfn.XLOOKUP(B351&amp;A351,'Teachers Pensions PPD'!$O$2:$O$925,'Teachers Pensions PPD'!K$2:K$925,"",0)</f>
        <v>0.52400000000000002</v>
      </c>
      <c r="D351" s="5">
        <v>2017.9659913214377</v>
      </c>
    </row>
    <row r="352" spans="1:4" x14ac:dyDescent="0.35">
      <c r="A352">
        <v>2019</v>
      </c>
      <c r="B352" t="s">
        <v>65</v>
      </c>
      <c r="C352">
        <f>_xlfn.XLOOKUP(B352&amp;A352,'Teachers Pensions PPD'!$O$2:$O$925,'Teachers Pensions PPD'!K$2:K$925,"",0)</f>
        <v>0.51700000000000002</v>
      </c>
      <c r="D352" s="5">
        <v>2019.1414376755874</v>
      </c>
    </row>
    <row r="353" spans="1:4" x14ac:dyDescent="0.35">
      <c r="A353">
        <v>2020</v>
      </c>
      <c r="B353" t="s">
        <v>65</v>
      </c>
      <c r="C353">
        <f>_xlfn.XLOOKUP(B353&amp;A353,'Teachers Pensions PPD'!$O$2:$O$925,'Teachers Pensions PPD'!K$2:K$925,"",0)</f>
        <v>0.51470000000000005</v>
      </c>
      <c r="D353" s="5">
        <v>2020.1389019105086</v>
      </c>
    </row>
    <row r="354" spans="1:4" x14ac:dyDescent="0.35">
      <c r="A354">
        <v>2021</v>
      </c>
      <c r="B354" t="s">
        <v>65</v>
      </c>
      <c r="C354">
        <f>_xlfn.XLOOKUP(B354&amp;A354,'Teachers Pensions PPD'!$O$2:$O$925,'Teachers Pensions PPD'!K$2:K$925,"",0)</f>
        <v>0.53</v>
      </c>
      <c r="D354" s="5">
        <v>2020.8368277742077</v>
      </c>
    </row>
    <row r="355" spans="1:4" x14ac:dyDescent="0.35">
      <c r="A355">
        <v>2022</v>
      </c>
      <c r="B355" t="s">
        <v>65</v>
      </c>
      <c r="C355">
        <f>_xlfn.XLOOKUP(B355&amp;A355,'Teachers Pensions PPD'!$O$2:$O$925,'Teachers Pensions PPD'!K$2:K$925,"",0)</f>
        <v>0.59</v>
      </c>
      <c r="D355" s="5">
        <v>2022.0704832288127</v>
      </c>
    </row>
    <row r="356" spans="1:4" x14ac:dyDescent="0.35">
      <c r="A356">
        <v>2001</v>
      </c>
      <c r="B356" t="s">
        <v>87</v>
      </c>
      <c r="C356">
        <f>_xlfn.XLOOKUP(B356&amp;A356,'Teachers Pensions PPD'!$O$2:$O$925,'Teachers Pensions PPD'!K$2:K$925,"",0)</f>
        <v>1.25</v>
      </c>
      <c r="D356" s="5">
        <v>2001.200222844574</v>
      </c>
    </row>
    <row r="357" spans="1:4" x14ac:dyDescent="0.35">
      <c r="A357">
        <v>2002</v>
      </c>
      <c r="B357" t="s">
        <v>87</v>
      </c>
      <c r="C357">
        <f>_xlfn.XLOOKUP(B357&amp;A357,'Teachers Pensions PPD'!$O$2:$O$925,'Teachers Pensions PPD'!K$2:K$925,"",0)</f>
        <v>0.996</v>
      </c>
      <c r="D357" s="5">
        <v>2001.787114025683</v>
      </c>
    </row>
    <row r="358" spans="1:4" x14ac:dyDescent="0.35">
      <c r="A358">
        <v>2003</v>
      </c>
      <c r="B358" t="s">
        <v>87</v>
      </c>
      <c r="C358">
        <f>_xlfn.XLOOKUP(B358&amp;A358,'Teachers Pensions PPD'!$O$2:$O$925,'Teachers Pensions PPD'!K$2:K$925,"",0)</f>
        <v>0.99399999999999999</v>
      </c>
      <c r="D358" s="5">
        <v>2003.1799227571637</v>
      </c>
    </row>
    <row r="359" spans="1:4" x14ac:dyDescent="0.35">
      <c r="A359">
        <v>2004</v>
      </c>
      <c r="B359" t="s">
        <v>87</v>
      </c>
      <c r="C359">
        <f>_xlfn.XLOOKUP(B359&amp;A359,'Teachers Pensions PPD'!$O$2:$O$925,'Teachers Pensions PPD'!K$2:K$925,"",0)</f>
        <v>0.99199999999999999</v>
      </c>
      <c r="D359" s="5">
        <v>2004.0254065298004</v>
      </c>
    </row>
    <row r="360" spans="1:4" x14ac:dyDescent="0.35">
      <c r="A360">
        <v>2005</v>
      </c>
      <c r="B360" t="s">
        <v>87</v>
      </c>
      <c r="C360">
        <f>_xlfn.XLOOKUP(B360&amp;A360,'Teachers Pensions PPD'!$O$2:$O$925,'Teachers Pensions PPD'!K$2:K$925,"",0)</f>
        <v>0.98799999999999999</v>
      </c>
      <c r="D360" s="5">
        <v>2004.9140826223131</v>
      </c>
    </row>
    <row r="361" spans="1:4" x14ac:dyDescent="0.35">
      <c r="A361">
        <v>2006</v>
      </c>
      <c r="B361" t="s">
        <v>87</v>
      </c>
      <c r="C361">
        <f>_xlfn.XLOOKUP(B361&amp;A361,'Teachers Pensions PPD'!$O$2:$O$925,'Teachers Pensions PPD'!K$2:K$925,"",0)</f>
        <v>1.02597</v>
      </c>
      <c r="D361" s="5">
        <v>2006.1360764549017</v>
      </c>
    </row>
    <row r="362" spans="1:4" x14ac:dyDescent="0.35">
      <c r="A362">
        <v>2007</v>
      </c>
      <c r="B362" t="s">
        <v>87</v>
      </c>
      <c r="C362">
        <f>_xlfn.XLOOKUP(B362&amp;A362,'Teachers Pensions PPD'!$O$2:$O$925,'Teachers Pensions PPD'!K$2:K$925,"",0)</f>
        <v>1.04176</v>
      </c>
      <c r="D362" s="5">
        <v>2007.0990860244865</v>
      </c>
    </row>
    <row r="363" spans="1:4" x14ac:dyDescent="0.35">
      <c r="A363">
        <v>2008</v>
      </c>
      <c r="B363" t="s">
        <v>87</v>
      </c>
      <c r="C363">
        <f>_xlfn.XLOOKUP(B363&amp;A363,'Teachers Pensions PPD'!$O$2:$O$925,'Teachers Pensions PPD'!K$2:K$925,"",0)</f>
        <v>1.0661700000000001</v>
      </c>
      <c r="D363" s="5">
        <v>2007.8317320238061</v>
      </c>
    </row>
    <row r="364" spans="1:4" x14ac:dyDescent="0.35">
      <c r="A364">
        <v>2009</v>
      </c>
      <c r="B364" t="s">
        <v>87</v>
      </c>
      <c r="C364">
        <f>_xlfn.XLOOKUP(B364&amp;A364,'Teachers Pensions PPD'!$O$2:$O$925,'Teachers Pensions PPD'!K$2:K$925,"",0)</f>
        <v>1.0318799999999999</v>
      </c>
      <c r="D364" s="5">
        <v>2008.8067599776748</v>
      </c>
    </row>
    <row r="365" spans="1:4" x14ac:dyDescent="0.35">
      <c r="A365">
        <v>2010</v>
      </c>
      <c r="B365" t="s">
        <v>87</v>
      </c>
      <c r="C365">
        <f>_xlfn.XLOOKUP(B365&amp;A365,'Teachers Pensions PPD'!$O$2:$O$925,'Teachers Pensions PPD'!K$2:K$925,"",0)</f>
        <v>1.0029999999999999</v>
      </c>
      <c r="D365" s="5">
        <v>2010.1413464358473</v>
      </c>
    </row>
    <row r="366" spans="1:4" x14ac:dyDescent="0.35">
      <c r="A366">
        <v>2011</v>
      </c>
      <c r="B366" t="s">
        <v>87</v>
      </c>
      <c r="C366">
        <f>_xlfn.XLOOKUP(B366&amp;A366,'Teachers Pensions PPD'!$O$2:$O$925,'Teachers Pensions PPD'!K$2:K$925,"",0)</f>
        <v>0.96699999999999997</v>
      </c>
      <c r="D366" s="5">
        <v>2010.8419826730403</v>
      </c>
    </row>
    <row r="367" spans="1:4" x14ac:dyDescent="0.35">
      <c r="A367">
        <v>2012</v>
      </c>
      <c r="B367" t="s">
        <v>87</v>
      </c>
      <c r="C367">
        <f>_xlfn.XLOOKUP(B367&amp;A367,'Teachers Pensions PPD'!$O$2:$O$925,'Teachers Pensions PPD'!K$2:K$925,"",0)</f>
        <v>0.89800000000000002</v>
      </c>
      <c r="D367" s="5">
        <v>2012.0207507461514</v>
      </c>
    </row>
    <row r="368" spans="1:4" x14ac:dyDescent="0.35">
      <c r="A368">
        <v>2013</v>
      </c>
      <c r="B368" t="s">
        <v>87</v>
      </c>
      <c r="C368">
        <f>_xlfn.XLOOKUP(B368&amp;A368,'Teachers Pensions PPD'!$O$2:$O$925,'Teachers Pensions PPD'!K$2:K$925,"",0)</f>
        <v>0.875</v>
      </c>
      <c r="D368" s="5">
        <v>2013.2081010287295</v>
      </c>
    </row>
    <row r="369" spans="1:4" x14ac:dyDescent="0.35">
      <c r="A369">
        <v>2014</v>
      </c>
      <c r="B369" t="s">
        <v>87</v>
      </c>
      <c r="C369">
        <f>_xlfn.XLOOKUP(B369&amp;A369,'Teachers Pensions PPD'!$O$2:$O$925,'Teachers Pensions PPD'!K$2:K$925,"",0)</f>
        <v>0.92900000000000005</v>
      </c>
      <c r="D369" s="5">
        <v>2013.9529884351812</v>
      </c>
    </row>
    <row r="370" spans="1:4" x14ac:dyDescent="0.35">
      <c r="A370">
        <v>2015</v>
      </c>
      <c r="B370" t="s">
        <v>87</v>
      </c>
      <c r="C370">
        <f>_xlfn.XLOOKUP(B370&amp;A370,'Teachers Pensions PPD'!$O$2:$O$925,'Teachers Pensions PPD'!K$2:K$925,"",0)</f>
        <v>0.94199999999999995</v>
      </c>
      <c r="D370" s="5">
        <v>2014.9441338644076</v>
      </c>
    </row>
    <row r="371" spans="1:4" x14ac:dyDescent="0.35">
      <c r="A371">
        <v>2016</v>
      </c>
      <c r="B371" t="s">
        <v>87</v>
      </c>
      <c r="C371">
        <f>_xlfn.XLOOKUP(B371&amp;A371,'Teachers Pensions PPD'!$O$2:$O$925,'Teachers Pensions PPD'!K$2:K$925,"",0)</f>
        <v>0.97899999999999998</v>
      </c>
      <c r="D371" s="5">
        <v>2015.9841538209635</v>
      </c>
    </row>
    <row r="372" spans="1:4" x14ac:dyDescent="0.35">
      <c r="A372">
        <v>2017</v>
      </c>
      <c r="B372" t="s">
        <v>87</v>
      </c>
      <c r="C372">
        <f>_xlfn.XLOOKUP(B372&amp;A372,'Teachers Pensions PPD'!$O$2:$O$925,'Teachers Pensions PPD'!K$2:K$925,"",0)</f>
        <v>0.97699999999999998</v>
      </c>
      <c r="D372" s="5">
        <v>2017.100198930611</v>
      </c>
    </row>
    <row r="373" spans="1:4" x14ac:dyDescent="0.35">
      <c r="A373">
        <v>2018</v>
      </c>
      <c r="B373" t="s">
        <v>87</v>
      </c>
      <c r="C373">
        <f>_xlfn.XLOOKUP(B373&amp;A373,'Teachers Pensions PPD'!$O$2:$O$925,'Teachers Pensions PPD'!K$2:K$925,"",0)</f>
        <v>0.99199999999999999</v>
      </c>
      <c r="D373" s="5">
        <v>2017.8266971615872</v>
      </c>
    </row>
    <row r="374" spans="1:4" x14ac:dyDescent="0.35">
      <c r="A374">
        <v>2019</v>
      </c>
      <c r="B374" t="s">
        <v>87</v>
      </c>
      <c r="C374">
        <f>_xlfn.XLOOKUP(B374&amp;A374,'Teachers Pensions PPD'!$O$2:$O$925,'Teachers Pensions PPD'!K$2:K$925,"",0)</f>
        <v>0.996</v>
      </c>
      <c r="D374" s="5">
        <v>2018.775128236028</v>
      </c>
    </row>
    <row r="375" spans="1:4" x14ac:dyDescent="0.35">
      <c r="A375">
        <v>2020</v>
      </c>
      <c r="B375" t="s">
        <v>87</v>
      </c>
      <c r="C375">
        <f>_xlfn.XLOOKUP(B375&amp;A375,'Teachers Pensions PPD'!$O$2:$O$925,'Teachers Pensions PPD'!K$2:K$925,"",0)</f>
        <v>0.98868</v>
      </c>
      <c r="D375" s="5">
        <v>2020.2220245931258</v>
      </c>
    </row>
    <row r="376" spans="1:4" x14ac:dyDescent="0.35">
      <c r="A376">
        <v>2021</v>
      </c>
      <c r="B376" t="s">
        <v>87</v>
      </c>
      <c r="C376">
        <f>_xlfn.XLOOKUP(B376&amp;A376,'Teachers Pensions PPD'!$O$2:$O$925,'Teachers Pensions PPD'!K$2:K$925,"",0)</f>
        <v>0.99311000000000005</v>
      </c>
      <c r="D376" s="5">
        <v>2020.8924490060976</v>
      </c>
    </row>
    <row r="377" spans="1:4" x14ac:dyDescent="0.35">
      <c r="A377">
        <v>2022</v>
      </c>
      <c r="B377" t="s">
        <v>87</v>
      </c>
      <c r="C377">
        <f>_xlfn.XLOOKUP(B377&amp;A377,'Teachers Pensions PPD'!$O$2:$O$925,'Teachers Pensions PPD'!K$2:K$925,"",0)</f>
        <v>0.99311000000000005</v>
      </c>
      <c r="D377" s="5">
        <v>2021.9722938621035</v>
      </c>
    </row>
    <row r="378" spans="1:4" x14ac:dyDescent="0.35">
      <c r="A378">
        <v>2001</v>
      </c>
      <c r="B378" t="s">
        <v>31</v>
      </c>
      <c r="C378">
        <f>_xlfn.XLOOKUP(B378&amp;A378,'Teachers Pensions PPD'!$O$2:$O$925,'Teachers Pensions PPD'!K$2:K$925,"",0)</f>
        <v>0.99543999999999999</v>
      </c>
      <c r="D378" s="5">
        <v>2000.9452852384691</v>
      </c>
    </row>
    <row r="379" spans="1:4" x14ac:dyDescent="0.35">
      <c r="A379">
        <v>2002</v>
      </c>
      <c r="B379" t="s">
        <v>31</v>
      </c>
      <c r="C379">
        <f>_xlfn.XLOOKUP(B379&amp;A379,'Teachers Pensions PPD'!$O$2:$O$925,'Teachers Pensions PPD'!K$2:K$925,"",0)</f>
        <v>0.89124999999999999</v>
      </c>
      <c r="D379" s="5">
        <v>2002.0242844828279</v>
      </c>
    </row>
    <row r="380" spans="1:4" x14ac:dyDescent="0.35">
      <c r="A380">
        <v>2003</v>
      </c>
      <c r="B380" t="s">
        <v>31</v>
      </c>
      <c r="C380">
        <f>_xlfn.XLOOKUP(B380&amp;A380,'Teachers Pensions PPD'!$O$2:$O$925,'Teachers Pensions PPD'!K$2:K$925,"",0)</f>
        <v>0.76234000000000002</v>
      </c>
      <c r="D380" s="5">
        <v>2002.7741672219317</v>
      </c>
    </row>
    <row r="381" spans="1:4" x14ac:dyDescent="0.35">
      <c r="A381">
        <v>2004</v>
      </c>
      <c r="B381" t="s">
        <v>31</v>
      </c>
      <c r="C381">
        <f>_xlfn.XLOOKUP(B381&amp;A381,'Teachers Pensions PPD'!$O$2:$O$925,'Teachers Pensions PPD'!K$2:K$925,"",0)</f>
        <v>0.71050999999999997</v>
      </c>
      <c r="D381" s="5">
        <v>2003.859062769026</v>
      </c>
    </row>
    <row r="382" spans="1:4" x14ac:dyDescent="0.35">
      <c r="A382">
        <v>2005</v>
      </c>
      <c r="B382" t="s">
        <v>31</v>
      </c>
      <c r="C382">
        <f>_xlfn.XLOOKUP(B382&amp;A382,'Teachers Pensions PPD'!$O$2:$O$925,'Teachers Pensions PPD'!K$2:K$925,"",0)</f>
        <v>0.73899999999999999</v>
      </c>
      <c r="D382" s="5">
        <v>2004.8747768416765</v>
      </c>
    </row>
    <row r="383" spans="1:4" x14ac:dyDescent="0.35">
      <c r="A383">
        <v>2006</v>
      </c>
      <c r="B383" t="s">
        <v>31</v>
      </c>
      <c r="C383">
        <f>_xlfn.XLOOKUP(B383&amp;A383,'Teachers Pensions PPD'!$O$2:$O$925,'Teachers Pensions PPD'!K$2:K$925,"",0)</f>
        <v>0.74099999999999999</v>
      </c>
      <c r="D383" s="5">
        <v>2005.7569768770036</v>
      </c>
    </row>
    <row r="384" spans="1:4" x14ac:dyDescent="0.35">
      <c r="A384">
        <v>2007</v>
      </c>
      <c r="B384" t="s">
        <v>31</v>
      </c>
      <c r="C384">
        <f>_xlfn.XLOOKUP(B384&amp;A384,'Teachers Pensions PPD'!$O$2:$O$925,'Teachers Pensions PPD'!K$2:K$925,"",0)</f>
        <v>0.755</v>
      </c>
      <c r="D384" s="5">
        <v>2007.1701735410509</v>
      </c>
    </row>
    <row r="385" spans="1:4" x14ac:dyDescent="0.35">
      <c r="A385">
        <v>2008</v>
      </c>
      <c r="B385" t="s">
        <v>31</v>
      </c>
      <c r="C385">
        <f>_xlfn.XLOOKUP(B385&amp;A385,'Teachers Pensions PPD'!$O$2:$O$925,'Teachers Pensions PPD'!K$2:K$925,"",0)</f>
        <v>0.70099999999999996</v>
      </c>
      <c r="D385" s="5">
        <v>2008.1553020435565</v>
      </c>
    </row>
    <row r="386" spans="1:4" x14ac:dyDescent="0.35">
      <c r="A386">
        <v>2009</v>
      </c>
      <c r="B386" t="s">
        <v>31</v>
      </c>
      <c r="C386">
        <f>_xlfn.XLOOKUP(B386&amp;A386,'Teachers Pensions PPD'!$O$2:$O$925,'Teachers Pensions PPD'!K$2:K$925,"",0)</f>
        <v>0.69199999999999995</v>
      </c>
      <c r="D386" s="5">
        <v>2009.2499622265045</v>
      </c>
    </row>
    <row r="387" spans="1:4" x14ac:dyDescent="0.35">
      <c r="A387">
        <v>2010</v>
      </c>
      <c r="B387" t="s">
        <v>31</v>
      </c>
      <c r="C387">
        <f>_xlfn.XLOOKUP(B387&amp;A387,'Teachers Pensions PPD'!$O$2:$O$925,'Teachers Pensions PPD'!K$2:K$925,"",0)</f>
        <v>0.64800000000000002</v>
      </c>
      <c r="D387" s="5">
        <v>2009.9856118329608</v>
      </c>
    </row>
    <row r="388" spans="1:4" x14ac:dyDescent="0.35">
      <c r="A388">
        <v>2011</v>
      </c>
      <c r="B388" t="s">
        <v>31</v>
      </c>
      <c r="C388">
        <f>_xlfn.XLOOKUP(B388&amp;A388,'Teachers Pensions PPD'!$O$2:$O$925,'Teachers Pensions PPD'!K$2:K$925,"",0)</f>
        <v>0.60199999999999998</v>
      </c>
      <c r="D388" s="5">
        <v>2011.2243035653721</v>
      </c>
    </row>
    <row r="389" spans="1:4" x14ac:dyDescent="0.35">
      <c r="A389">
        <v>2012</v>
      </c>
      <c r="B389" t="s">
        <v>31</v>
      </c>
      <c r="C389">
        <f>_xlfn.XLOOKUP(B389&amp;A389,'Teachers Pensions PPD'!$O$2:$O$925,'Teachers Pensions PPD'!K$2:K$925,"",0)</f>
        <v>0.621</v>
      </c>
      <c r="D389" s="5">
        <v>2011.9605747413289</v>
      </c>
    </row>
    <row r="390" spans="1:4" x14ac:dyDescent="0.35">
      <c r="A390">
        <v>2013</v>
      </c>
      <c r="B390" t="s">
        <v>31</v>
      </c>
      <c r="C390">
        <f>_xlfn.XLOOKUP(B390&amp;A390,'Teachers Pensions PPD'!$O$2:$O$925,'Teachers Pensions PPD'!K$2:K$925,"",0)</f>
        <v>0.60299999999999998</v>
      </c>
      <c r="D390" s="5">
        <v>2012.8152056737226</v>
      </c>
    </row>
    <row r="391" spans="1:4" x14ac:dyDescent="0.35">
      <c r="A391">
        <v>2014</v>
      </c>
      <c r="B391" t="s">
        <v>31</v>
      </c>
      <c r="C391">
        <f>_xlfn.XLOOKUP(B391&amp;A391,'Teachers Pensions PPD'!$O$2:$O$925,'Teachers Pensions PPD'!K$2:K$925,"",0)</f>
        <v>0.60899999999999999</v>
      </c>
      <c r="D391" s="5">
        <v>2013.901412657603</v>
      </c>
    </row>
    <row r="392" spans="1:4" x14ac:dyDescent="0.35">
      <c r="A392">
        <v>2015</v>
      </c>
      <c r="B392" t="s">
        <v>31</v>
      </c>
      <c r="C392">
        <f>_xlfn.XLOOKUP(B392&amp;A392,'Teachers Pensions PPD'!$O$2:$O$925,'Teachers Pensions PPD'!K$2:K$925,"",0)</f>
        <v>0.60699999999999998</v>
      </c>
      <c r="D392" s="5">
        <v>2015.0261164861267</v>
      </c>
    </row>
    <row r="393" spans="1:4" x14ac:dyDescent="0.35">
      <c r="A393">
        <v>2016</v>
      </c>
      <c r="B393" t="s">
        <v>31</v>
      </c>
      <c r="C393">
        <f>_xlfn.XLOOKUP(B393&amp;A393,'Teachers Pensions PPD'!$O$2:$O$925,'Teachers Pensions PPD'!K$2:K$925,"",0)</f>
        <v>0.56299999999999994</v>
      </c>
      <c r="D393" s="5">
        <v>2016.0409213388609</v>
      </c>
    </row>
    <row r="394" spans="1:4" x14ac:dyDescent="0.35">
      <c r="A394">
        <v>2017</v>
      </c>
      <c r="B394" t="s">
        <v>31</v>
      </c>
      <c r="C394">
        <f>_xlfn.XLOOKUP(B394&amp;A394,'Teachers Pensions PPD'!$O$2:$O$925,'Teachers Pensions PPD'!K$2:K$925,"",0)</f>
        <v>0.59399999999999997</v>
      </c>
      <c r="D394" s="5">
        <v>2016.8914848865243</v>
      </c>
    </row>
    <row r="395" spans="1:4" x14ac:dyDescent="0.35">
      <c r="A395">
        <v>2018</v>
      </c>
      <c r="B395" t="s">
        <v>31</v>
      </c>
      <c r="C395">
        <f>_xlfn.XLOOKUP(B395&amp;A395,'Teachers Pensions PPD'!$O$2:$O$925,'Teachers Pensions PPD'!K$2:K$925,"",0)</f>
        <v>0.57899999999999996</v>
      </c>
      <c r="D395" s="5">
        <v>2018.2290696719479</v>
      </c>
    </row>
    <row r="396" spans="1:4" x14ac:dyDescent="0.35">
      <c r="A396">
        <v>2019</v>
      </c>
      <c r="B396" t="s">
        <v>31</v>
      </c>
      <c r="C396">
        <f>_xlfn.XLOOKUP(B396&amp;A396,'Teachers Pensions PPD'!$O$2:$O$925,'Teachers Pensions PPD'!K$2:K$925,"",0)</f>
        <v>0.59899999999999998</v>
      </c>
      <c r="D396" s="5">
        <v>2018.9034406231892</v>
      </c>
    </row>
    <row r="397" spans="1:4" x14ac:dyDescent="0.35">
      <c r="A397">
        <v>2020</v>
      </c>
      <c r="B397" t="s">
        <v>31</v>
      </c>
      <c r="C397">
        <f>_xlfn.XLOOKUP(B397&amp;A397,'Teachers Pensions PPD'!$O$2:$O$925,'Teachers Pensions PPD'!K$2:K$925,"",0)</f>
        <v>0.60599999999999998</v>
      </c>
      <c r="D397" s="5">
        <v>2019.9459279155983</v>
      </c>
    </row>
    <row r="398" spans="1:4" x14ac:dyDescent="0.35">
      <c r="A398">
        <v>2021</v>
      </c>
      <c r="B398" t="s">
        <v>31</v>
      </c>
      <c r="C398">
        <f>_xlfn.XLOOKUP(B398&amp;A398,'Teachers Pensions PPD'!$O$2:$O$925,'Teachers Pensions PPD'!K$2:K$925,"",0)</f>
        <v>0.65300000000000002</v>
      </c>
      <c r="D398" s="5">
        <v>2021.1340371430824</v>
      </c>
    </row>
    <row r="399" spans="1:4" x14ac:dyDescent="0.35">
      <c r="A399">
        <v>2022</v>
      </c>
      <c r="B399" t="s">
        <v>31</v>
      </c>
      <c r="C399">
        <f>_xlfn.XLOOKUP(B399&amp;A399,'Teachers Pensions PPD'!$O$2:$O$925,'Teachers Pensions PPD'!K$2:K$925,"",0)</f>
        <v>0.67</v>
      </c>
      <c r="D399" s="5">
        <v>2021.9695211150272</v>
      </c>
    </row>
    <row r="400" spans="1:4" x14ac:dyDescent="0.35">
      <c r="A400">
        <v>2001</v>
      </c>
      <c r="B400" t="s">
        <v>32</v>
      </c>
      <c r="C400">
        <f>_xlfn.XLOOKUP(B400&amp;A400,'Teachers Pensions PPD'!$O$2:$O$925,'Teachers Pensions PPD'!K$2:K$925,"",0)</f>
        <v>0.95399999999999996</v>
      </c>
      <c r="D400" s="5">
        <v>2001.0878356778583</v>
      </c>
    </row>
    <row r="401" spans="1:4" x14ac:dyDescent="0.35">
      <c r="A401">
        <v>2002</v>
      </c>
      <c r="B401" t="s">
        <v>32</v>
      </c>
      <c r="C401">
        <f>_xlfn.XLOOKUP(B401&amp;A401,'Teachers Pensions PPD'!$O$2:$O$925,'Teachers Pensions PPD'!K$2:K$925,"",0)</f>
        <v>0.91900000000000004</v>
      </c>
      <c r="D401" s="5">
        <v>2001.8779813036731</v>
      </c>
    </row>
    <row r="402" spans="1:4" x14ac:dyDescent="0.35">
      <c r="A402">
        <v>2003</v>
      </c>
      <c r="B402" t="s">
        <v>32</v>
      </c>
      <c r="C402">
        <f>_xlfn.XLOOKUP(B402&amp;A402,'Teachers Pensions PPD'!$O$2:$O$925,'Teachers Pensions PPD'!K$2:K$925,"",0)</f>
        <v>0.85899999999999999</v>
      </c>
      <c r="D402" s="5">
        <v>2002.824107806897</v>
      </c>
    </row>
    <row r="403" spans="1:4" x14ac:dyDescent="0.35">
      <c r="A403">
        <v>2004</v>
      </c>
      <c r="B403" t="s">
        <v>32</v>
      </c>
      <c r="C403">
        <f>_xlfn.XLOOKUP(B403&amp;A403,'Teachers Pensions PPD'!$O$2:$O$925,'Teachers Pensions PPD'!K$2:K$925,"",0)</f>
        <v>0.83799999999999997</v>
      </c>
      <c r="D403" s="5">
        <v>2003.9338078130713</v>
      </c>
    </row>
    <row r="404" spans="1:4" x14ac:dyDescent="0.35">
      <c r="A404">
        <v>2005</v>
      </c>
      <c r="B404" t="s">
        <v>32</v>
      </c>
      <c r="C404">
        <f>_xlfn.XLOOKUP(B404&amp;A404,'Teachers Pensions PPD'!$O$2:$O$925,'Teachers Pensions PPD'!K$2:K$925,"",0)</f>
        <v>0.80400000000000005</v>
      </c>
      <c r="D404" s="5">
        <v>2005.231076363845</v>
      </c>
    </row>
    <row r="405" spans="1:4" x14ac:dyDescent="0.35">
      <c r="A405">
        <v>2006</v>
      </c>
      <c r="B405" t="s">
        <v>32</v>
      </c>
      <c r="C405">
        <f>_xlfn.XLOOKUP(B405&amp;A405,'Teachers Pensions PPD'!$O$2:$O$925,'Teachers Pensions PPD'!K$2:K$925,"",0)</f>
        <v>0.80300000000000005</v>
      </c>
      <c r="D405" s="5">
        <v>2006.0334081499639</v>
      </c>
    </row>
    <row r="406" spans="1:4" x14ac:dyDescent="0.35">
      <c r="A406">
        <v>2007</v>
      </c>
      <c r="B406" t="s">
        <v>32</v>
      </c>
      <c r="C406">
        <f>_xlfn.XLOOKUP(B406&amp;A406,'Teachers Pensions PPD'!$O$2:$O$925,'Teachers Pensions PPD'!K$2:K$925,"",0)</f>
        <v>0.85299999999999998</v>
      </c>
      <c r="D406" s="5">
        <v>2007.040883386215</v>
      </c>
    </row>
    <row r="407" spans="1:4" x14ac:dyDescent="0.35">
      <c r="A407">
        <v>2008</v>
      </c>
      <c r="B407" t="s">
        <v>32</v>
      </c>
      <c r="C407">
        <f>_xlfn.XLOOKUP(B407&amp;A407,'Teachers Pensions PPD'!$O$2:$O$925,'Teachers Pensions PPD'!K$2:K$925,"",0)</f>
        <v>0.84899999999999998</v>
      </c>
      <c r="D407" s="5">
        <v>2007.7752475266091</v>
      </c>
    </row>
    <row r="408" spans="1:4" x14ac:dyDescent="0.35">
      <c r="A408">
        <v>2009</v>
      </c>
      <c r="B408" t="s">
        <v>32</v>
      </c>
      <c r="C408">
        <f>_xlfn.XLOOKUP(B408&amp;A408,'Teachers Pensions PPD'!$O$2:$O$925,'Teachers Pensions PPD'!K$2:K$925,"",0)</f>
        <v>0.75700000000000001</v>
      </c>
      <c r="D408" s="5">
        <v>2008.8594272118926</v>
      </c>
    </row>
    <row r="409" spans="1:4" x14ac:dyDescent="0.35">
      <c r="A409">
        <v>2010</v>
      </c>
      <c r="B409" t="s">
        <v>32</v>
      </c>
      <c r="C409">
        <f>_xlfn.XLOOKUP(B409&amp;A409,'Teachers Pensions PPD'!$O$2:$O$925,'Teachers Pensions PPD'!K$2:K$925,"",0)</f>
        <v>0.73799999999999999</v>
      </c>
      <c r="D409" s="5">
        <v>2010.0078389143664</v>
      </c>
    </row>
    <row r="410" spans="1:4" x14ac:dyDescent="0.35">
      <c r="A410">
        <v>2011</v>
      </c>
      <c r="B410" t="s">
        <v>32</v>
      </c>
      <c r="C410">
        <f>_xlfn.XLOOKUP(B410&amp;A410,'Teachers Pensions PPD'!$O$2:$O$925,'Teachers Pensions PPD'!K$2:K$925,"",0)</f>
        <v>0.71799999999999997</v>
      </c>
      <c r="D410" s="5">
        <v>2010.7801804971193</v>
      </c>
    </row>
    <row r="411" spans="1:4" x14ac:dyDescent="0.35">
      <c r="A411">
        <v>2012</v>
      </c>
      <c r="B411" t="s">
        <v>32</v>
      </c>
      <c r="C411">
        <f>_xlfn.XLOOKUP(B411&amp;A411,'Teachers Pensions PPD'!$O$2:$O$925,'Teachers Pensions PPD'!K$2:K$925,"",0)</f>
        <v>0.71199999999999997</v>
      </c>
      <c r="D411" s="5">
        <v>2012.0599331030862</v>
      </c>
    </row>
    <row r="412" spans="1:4" x14ac:dyDescent="0.35">
      <c r="A412">
        <v>2013</v>
      </c>
      <c r="B412" t="s">
        <v>32</v>
      </c>
      <c r="C412">
        <f>_xlfn.XLOOKUP(B412&amp;A412,'Teachers Pensions PPD'!$O$2:$O$925,'Teachers Pensions PPD'!K$2:K$925,"",0)</f>
        <v>0.73299999999999998</v>
      </c>
      <c r="D412" s="5">
        <v>2013.0822747595535</v>
      </c>
    </row>
    <row r="413" spans="1:4" x14ac:dyDescent="0.35">
      <c r="A413">
        <v>2014</v>
      </c>
      <c r="B413" t="s">
        <v>32</v>
      </c>
      <c r="C413">
        <f>_xlfn.XLOOKUP(B413&amp;A413,'Teachers Pensions PPD'!$O$2:$O$925,'Teachers Pensions PPD'!K$2:K$925,"",0)</f>
        <v>0.77300000000000002</v>
      </c>
      <c r="D413" s="5">
        <v>2014.0037389716492</v>
      </c>
    </row>
    <row r="414" spans="1:4" x14ac:dyDescent="0.35">
      <c r="A414">
        <v>2015</v>
      </c>
      <c r="B414" t="s">
        <v>32</v>
      </c>
      <c r="C414">
        <f>_xlfn.XLOOKUP(B414&amp;A414,'Teachers Pensions PPD'!$O$2:$O$925,'Teachers Pensions PPD'!K$2:K$925,"",0)</f>
        <v>0.79600000000000004</v>
      </c>
      <c r="D414" s="5">
        <v>2014.826112897108</v>
      </c>
    </row>
    <row r="415" spans="1:4" x14ac:dyDescent="0.35">
      <c r="A415">
        <v>2016</v>
      </c>
      <c r="B415" t="s">
        <v>32</v>
      </c>
      <c r="C415">
        <f>_xlfn.XLOOKUP(B415&amp;A415,'Teachers Pensions PPD'!$O$2:$O$925,'Teachers Pensions PPD'!K$2:K$925,"",0)</f>
        <v>0.81006999999999996</v>
      </c>
      <c r="D415" s="5">
        <v>2016.070184697812</v>
      </c>
    </row>
    <row r="416" spans="1:4" x14ac:dyDescent="0.35">
      <c r="A416">
        <v>2017</v>
      </c>
      <c r="B416" t="s">
        <v>32</v>
      </c>
      <c r="C416">
        <f>_xlfn.XLOOKUP(B416&amp;A416,'Teachers Pensions PPD'!$O$2:$O$925,'Teachers Pensions PPD'!K$2:K$925,"",0)</f>
        <v>0.79469000000000001</v>
      </c>
      <c r="D416" s="5">
        <v>2016.7896820887893</v>
      </c>
    </row>
    <row r="417" spans="1:4" x14ac:dyDescent="0.35">
      <c r="A417">
        <v>2018</v>
      </c>
      <c r="B417" t="s">
        <v>32</v>
      </c>
      <c r="C417">
        <f>_xlfn.XLOOKUP(B417&amp;A417,'Teachers Pensions PPD'!$O$2:$O$925,'Teachers Pensions PPD'!K$2:K$925,"",0)</f>
        <v>0.8</v>
      </c>
      <c r="D417" s="5">
        <v>2018.2020791085508</v>
      </c>
    </row>
    <row r="418" spans="1:4" x14ac:dyDescent="0.35">
      <c r="A418">
        <v>2019</v>
      </c>
      <c r="B418" t="s">
        <v>32</v>
      </c>
      <c r="C418">
        <f>_xlfn.XLOOKUP(B418&amp;A418,'Teachers Pensions PPD'!$O$2:$O$925,'Teachers Pensions PPD'!K$2:K$925,"",0)</f>
        <v>0.80200000000000005</v>
      </c>
      <c r="D418" s="5">
        <v>2018.9626481303956</v>
      </c>
    </row>
    <row r="419" spans="1:4" x14ac:dyDescent="0.35">
      <c r="A419">
        <v>2020</v>
      </c>
      <c r="B419" t="s">
        <v>32</v>
      </c>
      <c r="C419">
        <f>_xlfn.XLOOKUP(B419&amp;A419,'Teachers Pensions PPD'!$O$2:$O$925,'Teachers Pensions PPD'!K$2:K$925,"",0)</f>
        <v>0.80600000000000005</v>
      </c>
      <c r="D419" s="5">
        <v>2020.0236658842882</v>
      </c>
    </row>
    <row r="420" spans="1:4" x14ac:dyDescent="0.35">
      <c r="A420">
        <v>2021</v>
      </c>
      <c r="B420" t="s">
        <v>32</v>
      </c>
      <c r="C420">
        <f>_xlfn.XLOOKUP(B420&amp;A420,'Teachers Pensions PPD'!$O$2:$O$925,'Teachers Pensions PPD'!K$2:K$925,"",0)</f>
        <v>0.80600000000000005</v>
      </c>
      <c r="D420" s="5">
        <v>2021.0381464938162</v>
      </c>
    </row>
    <row r="421" spans="1:4" x14ac:dyDescent="0.35">
      <c r="A421">
        <v>2022</v>
      </c>
      <c r="B421" t="s">
        <v>32</v>
      </c>
      <c r="C421">
        <f>_xlfn.XLOOKUP(B421&amp;A421,'Teachers Pensions PPD'!$O$2:$O$925,'Teachers Pensions PPD'!K$2:K$925,"",0)</f>
        <v>0.82299999999999995</v>
      </c>
      <c r="D421" s="5">
        <v>2022.1586471938288</v>
      </c>
    </row>
    <row r="422" spans="1:4" x14ac:dyDescent="0.35">
      <c r="A422">
        <v>2001</v>
      </c>
      <c r="B422" t="s">
        <v>89</v>
      </c>
      <c r="C422">
        <f>_xlfn.XLOOKUP(B422&amp;A422,'Teachers Pensions PPD'!$O$2:$O$925,'Teachers Pensions PPD'!K$2:K$925,"",0)</f>
        <v>0</v>
      </c>
      <c r="D422" s="5">
        <v>2001.0616388972994</v>
      </c>
    </row>
    <row r="423" spans="1:4" x14ac:dyDescent="0.35">
      <c r="A423">
        <v>2002</v>
      </c>
      <c r="B423" t="s">
        <v>89</v>
      </c>
      <c r="C423">
        <f>_xlfn.XLOOKUP(B423&amp;A423,'Teachers Pensions PPD'!$O$2:$O$925,'Teachers Pensions PPD'!K$2:K$925,"",0)</f>
        <v>0.86599999999999999</v>
      </c>
      <c r="D423" s="5">
        <v>2002.0462031563543</v>
      </c>
    </row>
    <row r="424" spans="1:4" x14ac:dyDescent="0.35">
      <c r="A424">
        <v>2003</v>
      </c>
      <c r="B424" t="s">
        <v>89</v>
      </c>
      <c r="C424">
        <f>_xlfn.XLOOKUP(B424&amp;A424,'Teachers Pensions PPD'!$O$2:$O$925,'Teachers Pensions PPD'!K$2:K$925,"",0)</f>
        <v>0.82698000000000005</v>
      </c>
      <c r="D424" s="5">
        <v>2003.1342288730787</v>
      </c>
    </row>
    <row r="425" spans="1:4" x14ac:dyDescent="0.35">
      <c r="A425">
        <v>2004</v>
      </c>
      <c r="B425" t="s">
        <v>89</v>
      </c>
      <c r="C425">
        <f>_xlfn.XLOOKUP(B425&amp;A425,'Teachers Pensions PPD'!$O$2:$O$925,'Teachers Pensions PPD'!K$2:K$925,"",0)</f>
        <v>0.76600000000000001</v>
      </c>
      <c r="D425" s="5">
        <v>2004.1597417649173</v>
      </c>
    </row>
    <row r="426" spans="1:4" x14ac:dyDescent="0.35">
      <c r="A426">
        <v>2005</v>
      </c>
      <c r="B426" t="s">
        <v>89</v>
      </c>
      <c r="C426">
        <f>_xlfn.XLOOKUP(B426&amp;A426,'Teachers Pensions PPD'!$O$2:$O$925,'Teachers Pensions PPD'!K$2:K$925,"",0)</f>
        <v>0.73399999999999999</v>
      </c>
      <c r="D426" s="5">
        <v>2005.0152527283078</v>
      </c>
    </row>
    <row r="427" spans="1:4" x14ac:dyDescent="0.35">
      <c r="A427">
        <v>2006</v>
      </c>
      <c r="B427" t="s">
        <v>89</v>
      </c>
      <c r="C427">
        <f>_xlfn.XLOOKUP(B427&amp;A427,'Teachers Pensions PPD'!$O$2:$O$925,'Teachers Pensions PPD'!K$2:K$925,"",0)</f>
        <v>0.76100000000000001</v>
      </c>
      <c r="D427" s="5">
        <v>2006.1776274687838</v>
      </c>
    </row>
    <row r="428" spans="1:4" x14ac:dyDescent="0.35">
      <c r="A428">
        <v>2007</v>
      </c>
      <c r="B428" t="s">
        <v>89</v>
      </c>
      <c r="C428">
        <f>_xlfn.XLOOKUP(B428&amp;A428,'Teachers Pensions PPD'!$O$2:$O$925,'Teachers Pensions PPD'!K$2:K$925,"",0)</f>
        <v>0.79600000000000004</v>
      </c>
      <c r="D428" s="5">
        <v>2007.0425515567749</v>
      </c>
    </row>
    <row r="429" spans="1:4" x14ac:dyDescent="0.35">
      <c r="A429">
        <v>2008</v>
      </c>
      <c r="B429" t="s">
        <v>89</v>
      </c>
      <c r="C429">
        <f>_xlfn.XLOOKUP(B429&amp;A429,'Teachers Pensions PPD'!$O$2:$O$925,'Teachers Pensions PPD'!K$2:K$925,"",0)</f>
        <v>0.79900000000000004</v>
      </c>
      <c r="D429" s="5">
        <v>2007.8004823076492</v>
      </c>
    </row>
    <row r="430" spans="1:4" x14ac:dyDescent="0.35">
      <c r="A430">
        <v>2009</v>
      </c>
      <c r="B430" t="s">
        <v>89</v>
      </c>
      <c r="C430">
        <f>_xlfn.XLOOKUP(B430&amp;A430,'Teachers Pensions PPD'!$O$2:$O$925,'Teachers Pensions PPD'!K$2:K$925,"",0)</f>
        <v>0.66200000000000003</v>
      </c>
      <c r="D430" s="5">
        <v>2009.2225635698451</v>
      </c>
    </row>
    <row r="431" spans="1:4" x14ac:dyDescent="0.35">
      <c r="A431">
        <v>2010</v>
      </c>
      <c r="B431" t="s">
        <v>89</v>
      </c>
      <c r="C431">
        <f>_xlfn.XLOOKUP(B431&amp;A431,'Teachers Pensions PPD'!$O$2:$O$925,'Teachers Pensions PPD'!K$2:K$925,"",0)</f>
        <v>0.65439999999999998</v>
      </c>
      <c r="D431" s="5">
        <v>2009.9448357940387</v>
      </c>
    </row>
    <row r="432" spans="1:4" x14ac:dyDescent="0.35">
      <c r="A432">
        <v>2011</v>
      </c>
      <c r="B432" t="s">
        <v>89</v>
      </c>
      <c r="C432">
        <f>_xlfn.XLOOKUP(B432&amp;A432,'Teachers Pensions PPD'!$O$2:$O$925,'Teachers Pensions PPD'!K$2:K$925,"",0)</f>
        <v>0.61499999999999999</v>
      </c>
      <c r="D432" s="5">
        <v>2011.0210498476931</v>
      </c>
    </row>
    <row r="433" spans="1:4" x14ac:dyDescent="0.35">
      <c r="A433">
        <v>2012</v>
      </c>
      <c r="B433" t="s">
        <v>89</v>
      </c>
      <c r="C433">
        <f>_xlfn.XLOOKUP(B433&amp;A433,'Teachers Pensions PPD'!$O$2:$O$925,'Teachers Pensions PPD'!K$2:K$925,"",0)</f>
        <v>0.59240000000000004</v>
      </c>
      <c r="D433" s="5">
        <v>2012.1113030179943</v>
      </c>
    </row>
    <row r="434" spans="1:4" x14ac:dyDescent="0.35">
      <c r="A434">
        <v>2013</v>
      </c>
      <c r="B434" t="s">
        <v>89</v>
      </c>
      <c r="C434">
        <f>_xlfn.XLOOKUP(B434&amp;A434,'Teachers Pensions PPD'!$O$2:$O$925,'Teachers Pensions PPD'!K$2:K$925,"",0)</f>
        <v>0.66800000000000004</v>
      </c>
      <c r="D434" s="5">
        <v>2013.0195173980364</v>
      </c>
    </row>
    <row r="435" spans="1:4" x14ac:dyDescent="0.35">
      <c r="A435">
        <v>2014</v>
      </c>
      <c r="B435" t="s">
        <v>89</v>
      </c>
      <c r="C435">
        <f>_xlfn.XLOOKUP(B435&amp;A435,'Teachers Pensions PPD'!$O$2:$O$925,'Teachers Pensions PPD'!K$2:K$925,"",0)</f>
        <v>0.65449999999999997</v>
      </c>
      <c r="D435" s="5">
        <v>2013.9725719450748</v>
      </c>
    </row>
    <row r="436" spans="1:4" x14ac:dyDescent="0.35">
      <c r="A436">
        <v>2015</v>
      </c>
      <c r="B436" t="s">
        <v>89</v>
      </c>
      <c r="C436">
        <f>_xlfn.XLOOKUP(B436&amp;A436,'Teachers Pensions PPD'!$O$2:$O$925,'Teachers Pensions PPD'!K$2:K$925,"",0)</f>
        <v>0.67459999999999998</v>
      </c>
      <c r="D436" s="5">
        <v>2015.2259190219995</v>
      </c>
    </row>
    <row r="437" spans="1:4" x14ac:dyDescent="0.35">
      <c r="A437">
        <v>2016</v>
      </c>
      <c r="B437" t="s">
        <v>89</v>
      </c>
      <c r="C437">
        <f>_xlfn.XLOOKUP(B437&amp;A437,'Teachers Pensions PPD'!$O$2:$O$925,'Teachers Pensions PPD'!K$2:K$925,"",0)</f>
        <v>0.69279999999999997</v>
      </c>
      <c r="D437" s="5">
        <v>2016.1886894905508</v>
      </c>
    </row>
    <row r="438" spans="1:4" x14ac:dyDescent="0.35">
      <c r="A438">
        <v>2017</v>
      </c>
      <c r="B438" t="s">
        <v>89</v>
      </c>
      <c r="C438">
        <f>_xlfn.XLOOKUP(B438&amp;A438,'Teachers Pensions PPD'!$O$2:$O$925,'Teachers Pensions PPD'!K$2:K$925,"",0)</f>
        <v>0.70489999999999997</v>
      </c>
      <c r="D438" s="5">
        <v>2017.0772082609574</v>
      </c>
    </row>
    <row r="439" spans="1:4" x14ac:dyDescent="0.35">
      <c r="A439">
        <v>2018</v>
      </c>
      <c r="B439" t="s">
        <v>89</v>
      </c>
      <c r="C439">
        <f>_xlfn.XLOOKUP(B439&amp;A439,'Teachers Pensions PPD'!$O$2:$O$925,'Teachers Pensions PPD'!K$2:K$925,"",0)</f>
        <v>0.68189999999999995</v>
      </c>
      <c r="D439" s="5">
        <v>2017.9930636370286</v>
      </c>
    </row>
    <row r="440" spans="1:4" x14ac:dyDescent="0.35">
      <c r="A440">
        <v>2019</v>
      </c>
      <c r="B440" t="s">
        <v>89</v>
      </c>
      <c r="C440">
        <f>_xlfn.XLOOKUP(B440&amp;A440,'Teachers Pensions PPD'!$O$2:$O$925,'Teachers Pensions PPD'!K$2:K$925,"",0)</f>
        <v>0.68630000000000002</v>
      </c>
      <c r="D440" s="5">
        <v>2019.1860299818625</v>
      </c>
    </row>
    <row r="441" spans="1:4" x14ac:dyDescent="0.35">
      <c r="A441">
        <v>2020</v>
      </c>
      <c r="B441" t="s">
        <v>89</v>
      </c>
      <c r="C441">
        <f>_xlfn.XLOOKUP(B441&amp;A441,'Teachers Pensions PPD'!$O$2:$O$925,'Teachers Pensions PPD'!K$2:K$925,"",0)</f>
        <v>0.68840000000000001</v>
      </c>
      <c r="D441" s="5">
        <v>2020.1081191682831</v>
      </c>
    </row>
    <row r="442" spans="1:4" x14ac:dyDescent="0.35">
      <c r="A442">
        <v>2021</v>
      </c>
      <c r="B442" t="s">
        <v>89</v>
      </c>
      <c r="C442">
        <f>_xlfn.XLOOKUP(B442&amp;A442,'Teachers Pensions PPD'!$O$2:$O$925,'Teachers Pensions PPD'!K$2:K$925,"",0)</f>
        <v>0.71430000000000005</v>
      </c>
      <c r="D442" s="5">
        <v>2020.8436743280513</v>
      </c>
    </row>
    <row r="443" spans="1:4" x14ac:dyDescent="0.35">
      <c r="A443">
        <v>2022</v>
      </c>
      <c r="B443" t="s">
        <v>89</v>
      </c>
      <c r="C443">
        <f>_xlfn.XLOOKUP(B443&amp;A443,'Teachers Pensions PPD'!$O$2:$O$925,'Teachers Pensions PPD'!K$2:K$925,"",0)</f>
        <v>0.71730000000000005</v>
      </c>
      <c r="D443" s="5">
        <v>2022.2477620667407</v>
      </c>
    </row>
    <row r="444" spans="1:4" x14ac:dyDescent="0.35">
      <c r="A444">
        <v>2001</v>
      </c>
      <c r="B444" t="s">
        <v>90</v>
      </c>
      <c r="C444">
        <f>_xlfn.XLOOKUP(B444&amp;A444,'Teachers Pensions PPD'!$O$2:$O$925,'Teachers Pensions PPD'!K$2:K$925,"",0)</f>
        <v>0.91900000000000004</v>
      </c>
      <c r="D444" s="5">
        <v>2000.9328047459373</v>
      </c>
    </row>
    <row r="445" spans="1:4" x14ac:dyDescent="0.35">
      <c r="A445">
        <v>2002</v>
      </c>
      <c r="B445" t="s">
        <v>90</v>
      </c>
      <c r="C445">
        <f>_xlfn.XLOOKUP(B445&amp;A445,'Teachers Pensions PPD'!$O$2:$O$925,'Teachers Pensions PPD'!K$2:K$925,"",0)</f>
        <v>0.86799999999999999</v>
      </c>
      <c r="D445" s="5">
        <v>2002.163249266659</v>
      </c>
    </row>
    <row r="446" spans="1:4" x14ac:dyDescent="0.35">
      <c r="A446">
        <v>2003</v>
      </c>
      <c r="B446" t="s">
        <v>90</v>
      </c>
      <c r="C446">
        <f>_xlfn.XLOOKUP(B446&amp;A446,'Teachers Pensions PPD'!$O$2:$O$925,'Teachers Pensions PPD'!K$2:K$925,"",0)</f>
        <v>0.81100000000000005</v>
      </c>
      <c r="D446" s="5">
        <v>2003.1087321769508</v>
      </c>
    </row>
    <row r="447" spans="1:4" x14ac:dyDescent="0.35">
      <c r="A447">
        <v>2004</v>
      </c>
      <c r="B447" t="s">
        <v>90</v>
      </c>
      <c r="C447">
        <f>_xlfn.XLOOKUP(B447&amp;A447,'Teachers Pensions PPD'!$O$2:$O$925,'Teachers Pensions PPD'!K$2:K$925,"",0)</f>
        <v>0.754</v>
      </c>
      <c r="D447" s="5">
        <v>2003.8279190459034</v>
      </c>
    </row>
    <row r="448" spans="1:4" x14ac:dyDescent="0.35">
      <c r="A448">
        <v>2005</v>
      </c>
      <c r="B448" t="s">
        <v>90</v>
      </c>
      <c r="C448">
        <f>_xlfn.XLOOKUP(B448&amp;A448,'Teachers Pensions PPD'!$O$2:$O$925,'Teachers Pensions PPD'!K$2:K$925,"",0)</f>
        <v>0.70399999999999996</v>
      </c>
      <c r="D448" s="5">
        <v>2005.1501320019634</v>
      </c>
    </row>
    <row r="449" spans="1:4" x14ac:dyDescent="0.35">
      <c r="A449">
        <v>2006</v>
      </c>
      <c r="B449" t="s">
        <v>90</v>
      </c>
      <c r="C449">
        <f>_xlfn.XLOOKUP(B449&amp;A449,'Teachers Pensions PPD'!$O$2:$O$925,'Teachers Pensions PPD'!K$2:K$925,"",0)</f>
        <v>0.68300000000000005</v>
      </c>
      <c r="D449" s="5">
        <v>2005.8853530684923</v>
      </c>
    </row>
    <row r="450" spans="1:4" x14ac:dyDescent="0.35">
      <c r="A450">
        <v>2007</v>
      </c>
      <c r="B450" t="s">
        <v>90</v>
      </c>
      <c r="C450">
        <f>_xlfn.XLOOKUP(B450&amp;A450,'Teachers Pensions PPD'!$O$2:$O$925,'Teachers Pensions PPD'!K$2:K$925,"",0)</f>
        <v>0.70499999999999996</v>
      </c>
      <c r="D450" s="5">
        <v>2007.1413179314384</v>
      </c>
    </row>
    <row r="451" spans="1:4" x14ac:dyDescent="0.35">
      <c r="A451">
        <v>2008</v>
      </c>
      <c r="B451" t="s">
        <v>90</v>
      </c>
      <c r="C451">
        <f>_xlfn.XLOOKUP(B451&amp;A451,'Teachers Pensions PPD'!$O$2:$O$925,'Teachers Pensions PPD'!K$2:K$925,"",0)</f>
        <v>0.71499999999999997</v>
      </c>
      <c r="D451" s="5">
        <v>2007.9215881459552</v>
      </c>
    </row>
    <row r="452" spans="1:4" x14ac:dyDescent="0.35">
      <c r="A452">
        <v>2009</v>
      </c>
      <c r="B452" t="s">
        <v>90</v>
      </c>
      <c r="C452">
        <f>_xlfn.XLOOKUP(B452&amp;A452,'Teachers Pensions PPD'!$O$2:$O$925,'Teachers Pensions PPD'!K$2:K$925,"",0)</f>
        <v>0.67500000000000004</v>
      </c>
      <c r="D452" s="5">
        <v>2008.7960937350588</v>
      </c>
    </row>
    <row r="453" spans="1:4" x14ac:dyDescent="0.35">
      <c r="A453">
        <v>2010</v>
      </c>
      <c r="B453" t="s">
        <v>90</v>
      </c>
      <c r="C453">
        <f>_xlfn.XLOOKUP(B453&amp;A453,'Teachers Pensions PPD'!$O$2:$O$925,'Teachers Pensions PPD'!K$2:K$925,"",0)</f>
        <v>0.65700000000000003</v>
      </c>
      <c r="D453" s="5">
        <v>2009.7616744518616</v>
      </c>
    </row>
    <row r="454" spans="1:4" x14ac:dyDescent="0.35">
      <c r="A454">
        <v>2011</v>
      </c>
      <c r="B454" t="s">
        <v>90</v>
      </c>
      <c r="C454">
        <f>_xlfn.XLOOKUP(B454&amp;A454,'Teachers Pensions PPD'!$O$2:$O$925,'Teachers Pensions PPD'!K$2:K$925,"",0)</f>
        <v>0.63</v>
      </c>
      <c r="D454" s="5">
        <v>2011.2344142109084</v>
      </c>
    </row>
    <row r="455" spans="1:4" x14ac:dyDescent="0.35">
      <c r="A455">
        <v>2012</v>
      </c>
      <c r="B455" t="s">
        <v>90</v>
      </c>
      <c r="C455">
        <f>_xlfn.XLOOKUP(B455&amp;A455,'Teachers Pensions PPD'!$O$2:$O$925,'Teachers Pensions PPD'!K$2:K$925,"",0)</f>
        <v>0.60699999999999998</v>
      </c>
      <c r="D455" s="5">
        <v>2011.8719507524274</v>
      </c>
    </row>
    <row r="456" spans="1:4" x14ac:dyDescent="0.35">
      <c r="A456">
        <v>2013</v>
      </c>
      <c r="B456" t="s">
        <v>90</v>
      </c>
      <c r="C456">
        <f>_xlfn.XLOOKUP(B456&amp;A456,'Teachers Pensions PPD'!$O$2:$O$925,'Teachers Pensions PPD'!K$2:K$925,"",0)</f>
        <v>0.60099999999999998</v>
      </c>
      <c r="D456" s="5">
        <v>2013.078133504205</v>
      </c>
    </row>
    <row r="457" spans="1:4" x14ac:dyDescent="0.35">
      <c r="A457">
        <v>2014</v>
      </c>
      <c r="B457" t="s">
        <v>90</v>
      </c>
      <c r="C457">
        <f>_xlfn.XLOOKUP(B457&amp;A457,'Teachers Pensions PPD'!$O$2:$O$925,'Teachers Pensions PPD'!K$2:K$925,"",0)</f>
        <v>0.63139999999999996</v>
      </c>
      <c r="D457" s="5">
        <v>2014.2428976602939</v>
      </c>
    </row>
    <row r="458" spans="1:4" x14ac:dyDescent="0.35">
      <c r="A458">
        <v>2015</v>
      </c>
      <c r="B458" t="s">
        <v>90</v>
      </c>
      <c r="C458">
        <f>_xlfn.XLOOKUP(B458&amp;A458,'Teachers Pensions PPD'!$O$2:$O$925,'Teachers Pensions PPD'!K$2:K$925,"",0)</f>
        <v>0.63700000000000001</v>
      </c>
      <c r="D458" s="5">
        <v>2014.971050909596</v>
      </c>
    </row>
    <row r="459" spans="1:4" x14ac:dyDescent="0.35">
      <c r="A459">
        <v>2016</v>
      </c>
      <c r="B459" t="s">
        <v>90</v>
      </c>
      <c r="C459">
        <f>_xlfn.XLOOKUP(B459&amp;A459,'Teachers Pensions PPD'!$O$2:$O$925,'Teachers Pensions PPD'!K$2:K$925,"",0)</f>
        <v>0.64200000000000002</v>
      </c>
      <c r="D459" s="5">
        <v>2016.1299476579463</v>
      </c>
    </row>
    <row r="460" spans="1:4" x14ac:dyDescent="0.35">
      <c r="A460">
        <v>2017</v>
      </c>
      <c r="B460" t="s">
        <v>90</v>
      </c>
      <c r="C460">
        <f>_xlfn.XLOOKUP(B460&amp;A460,'Teachers Pensions PPD'!$O$2:$O$925,'Teachers Pensions PPD'!K$2:K$925,"",0)</f>
        <v>0.629</v>
      </c>
      <c r="D460" s="5">
        <v>2016.8329061672546</v>
      </c>
    </row>
    <row r="461" spans="1:4" x14ac:dyDescent="0.35">
      <c r="A461">
        <v>2018</v>
      </c>
      <c r="B461" t="s">
        <v>90</v>
      </c>
      <c r="C461">
        <f>_xlfn.XLOOKUP(B461&amp;A461,'Teachers Pensions PPD'!$O$2:$O$925,'Teachers Pensions PPD'!K$2:K$925,"",0)</f>
        <v>0.63500000000000001</v>
      </c>
      <c r="D461" s="5">
        <v>2017.9101513772907</v>
      </c>
    </row>
    <row r="462" spans="1:4" x14ac:dyDescent="0.35">
      <c r="A462">
        <v>2019</v>
      </c>
      <c r="B462" t="s">
        <v>90</v>
      </c>
      <c r="C462">
        <f>_xlfn.XLOOKUP(B462&amp;A462,'Teachers Pensions PPD'!$O$2:$O$925,'Teachers Pensions PPD'!K$2:K$925,"",0)</f>
        <v>0.629</v>
      </c>
      <c r="D462" s="5">
        <v>2018.7644496560956</v>
      </c>
    </row>
    <row r="463" spans="1:4" x14ac:dyDescent="0.35">
      <c r="A463">
        <v>2020</v>
      </c>
      <c r="B463" t="s">
        <v>90</v>
      </c>
      <c r="C463">
        <f>_xlfn.XLOOKUP(B463&amp;A463,'Teachers Pensions PPD'!$O$2:$O$925,'Teachers Pensions PPD'!K$2:K$925,"",0)</f>
        <v>0.60399999999999998</v>
      </c>
      <c r="D463" s="5">
        <v>2020.0935924925639</v>
      </c>
    </row>
    <row r="464" spans="1:4" x14ac:dyDescent="0.35">
      <c r="A464">
        <v>2021</v>
      </c>
      <c r="B464" t="s">
        <v>90</v>
      </c>
      <c r="C464">
        <f>_xlfn.XLOOKUP(B464&amp;A464,'Teachers Pensions PPD'!$O$2:$O$925,'Teachers Pensions PPD'!K$2:K$925,"",0)</f>
        <v>0.628</v>
      </c>
      <c r="D464" s="5">
        <v>2020.9572054227692</v>
      </c>
    </row>
    <row r="465" spans="1:4" x14ac:dyDescent="0.35">
      <c r="A465">
        <v>2022</v>
      </c>
      <c r="B465" t="s">
        <v>90</v>
      </c>
      <c r="C465">
        <f>_xlfn.XLOOKUP(B465&amp;A465,'Teachers Pensions PPD'!$O$2:$O$925,'Teachers Pensions PPD'!K$2:K$925,"",0)</f>
        <v>0.63500000000000001</v>
      </c>
      <c r="D465" s="5">
        <v>2022.1847715990864</v>
      </c>
    </row>
    <row r="466" spans="1:4" x14ac:dyDescent="0.35">
      <c r="A466">
        <v>2001</v>
      </c>
      <c r="B466" t="s">
        <v>33</v>
      </c>
      <c r="C466">
        <f>_xlfn.XLOOKUP(B466&amp;A466,'Teachers Pensions PPD'!$O$2:$O$925,'Teachers Pensions PPD'!K$2:K$925,"",0)</f>
        <v>1.014</v>
      </c>
      <c r="D466" s="5">
        <v>2000.9889728897992</v>
      </c>
    </row>
    <row r="467" spans="1:4" x14ac:dyDescent="0.35">
      <c r="A467">
        <v>2002</v>
      </c>
      <c r="B467" t="s">
        <v>33</v>
      </c>
      <c r="C467">
        <f>_xlfn.XLOOKUP(B467&amp;A467,'Teachers Pensions PPD'!$O$2:$O$925,'Teachers Pensions PPD'!K$2:K$925,"",0)</f>
        <v>0.97399999999999998</v>
      </c>
      <c r="D467" s="5">
        <v>2001.8662173260716</v>
      </c>
    </row>
    <row r="468" spans="1:4" x14ac:dyDescent="0.35">
      <c r="A468">
        <v>2003</v>
      </c>
      <c r="B468" t="s">
        <v>33</v>
      </c>
      <c r="C468">
        <f>_xlfn.XLOOKUP(B468&amp;A468,'Teachers Pensions PPD'!$O$2:$O$925,'Teachers Pensions PPD'!K$2:K$925,"",0)</f>
        <v>0.93600000000000005</v>
      </c>
      <c r="D468" s="5">
        <v>2003.0602584557607</v>
      </c>
    </row>
    <row r="469" spans="1:4" x14ac:dyDescent="0.35">
      <c r="A469">
        <v>2004</v>
      </c>
      <c r="B469" t="s">
        <v>33</v>
      </c>
      <c r="C469">
        <f>_xlfn.XLOOKUP(B469&amp;A469,'Teachers Pensions PPD'!$O$2:$O$925,'Teachers Pensions PPD'!K$2:K$925,"",0)</f>
        <v>0.89600000000000002</v>
      </c>
      <c r="D469" s="5">
        <v>2003.8602864266295</v>
      </c>
    </row>
    <row r="470" spans="1:4" x14ac:dyDescent="0.35">
      <c r="A470">
        <v>2005</v>
      </c>
      <c r="B470" t="s">
        <v>33</v>
      </c>
      <c r="C470">
        <f>_xlfn.XLOOKUP(B470&amp;A470,'Teachers Pensions PPD'!$O$2:$O$925,'Teachers Pensions PPD'!K$2:K$925,"",0)</f>
        <v>0.83599999999999997</v>
      </c>
      <c r="D470" s="5">
        <v>2005.1168498460599</v>
      </c>
    </row>
    <row r="471" spans="1:4" x14ac:dyDescent="0.35">
      <c r="A471">
        <v>2006</v>
      </c>
      <c r="B471" t="s">
        <v>33</v>
      </c>
      <c r="C471">
        <f>_xlfn.XLOOKUP(B471&amp;A471,'Teachers Pensions PPD'!$O$2:$O$925,'Teachers Pensions PPD'!K$2:K$925,"",0)</f>
        <v>0.82799999999999996</v>
      </c>
      <c r="D471" s="5">
        <v>2006.0893929014151</v>
      </c>
    </row>
    <row r="472" spans="1:4" x14ac:dyDescent="0.35">
      <c r="A472">
        <v>2007</v>
      </c>
      <c r="B472" t="s">
        <v>33</v>
      </c>
      <c r="C472">
        <f>_xlfn.XLOOKUP(B472&amp;A472,'Teachers Pensions PPD'!$O$2:$O$925,'Teachers Pensions PPD'!K$2:K$925,"",0)</f>
        <v>0.79500000000000004</v>
      </c>
      <c r="D472" s="5">
        <v>2007.1351433723594</v>
      </c>
    </row>
    <row r="473" spans="1:4" x14ac:dyDescent="0.35">
      <c r="A473">
        <v>2008</v>
      </c>
      <c r="B473" t="s">
        <v>33</v>
      </c>
      <c r="C473">
        <f>_xlfn.XLOOKUP(B473&amp;A473,'Teachers Pensions PPD'!$O$2:$O$925,'Teachers Pensions PPD'!K$2:K$925,"",0)</f>
        <v>0.77600000000000002</v>
      </c>
      <c r="D473" s="5">
        <v>2007.8637009720544</v>
      </c>
    </row>
    <row r="474" spans="1:4" x14ac:dyDescent="0.35">
      <c r="A474">
        <v>2009</v>
      </c>
      <c r="B474" t="s">
        <v>33</v>
      </c>
      <c r="C474">
        <f>_xlfn.XLOOKUP(B474&amp;A474,'Teachers Pensions PPD'!$O$2:$O$925,'Teachers Pensions PPD'!K$2:K$925,"",0)</f>
        <v>0.747</v>
      </c>
      <c r="D474" s="5">
        <v>2009.0977879641207</v>
      </c>
    </row>
    <row r="475" spans="1:4" x14ac:dyDescent="0.35">
      <c r="A475">
        <v>2010</v>
      </c>
      <c r="B475" t="s">
        <v>33</v>
      </c>
      <c r="C475">
        <f>_xlfn.XLOOKUP(B475&amp;A475,'Teachers Pensions PPD'!$O$2:$O$925,'Teachers Pensions PPD'!K$2:K$925,"",0)</f>
        <v>0.71099999999999997</v>
      </c>
      <c r="D475" s="5">
        <v>2009.807658539057</v>
      </c>
    </row>
    <row r="476" spans="1:4" x14ac:dyDescent="0.35">
      <c r="A476">
        <v>2011</v>
      </c>
      <c r="B476" t="s">
        <v>33</v>
      </c>
      <c r="C476">
        <f>_xlfn.XLOOKUP(B476&amp;A476,'Teachers Pensions PPD'!$O$2:$O$925,'Teachers Pensions PPD'!K$2:K$925,"",0)</f>
        <v>0.67500000000000004</v>
      </c>
      <c r="D476" s="5">
        <v>2010.9879027551515</v>
      </c>
    </row>
    <row r="477" spans="1:4" x14ac:dyDescent="0.35">
      <c r="A477">
        <v>2012</v>
      </c>
      <c r="B477" t="s">
        <v>33</v>
      </c>
      <c r="C477">
        <f>_xlfn.XLOOKUP(B477&amp;A477,'Teachers Pensions PPD'!$O$2:$O$925,'Teachers Pensions PPD'!K$2:K$925,"",0)</f>
        <v>0.66500000000000004</v>
      </c>
      <c r="D477" s="5">
        <v>2012.0562485518037</v>
      </c>
    </row>
    <row r="478" spans="1:4" x14ac:dyDescent="0.35">
      <c r="A478">
        <v>2013</v>
      </c>
      <c r="B478" t="s">
        <v>33</v>
      </c>
      <c r="C478">
        <f>_xlfn.XLOOKUP(B478&amp;A478,'Teachers Pensions PPD'!$O$2:$O$925,'Teachers Pensions PPD'!K$2:K$925,"",0)</f>
        <v>0.66200000000000003</v>
      </c>
      <c r="D478" s="5">
        <v>2013.0818266155329</v>
      </c>
    </row>
    <row r="479" spans="1:4" x14ac:dyDescent="0.35">
      <c r="A479">
        <v>2014</v>
      </c>
      <c r="B479" t="s">
        <v>33</v>
      </c>
      <c r="C479">
        <f>_xlfn.XLOOKUP(B479&amp;A479,'Teachers Pensions PPD'!$O$2:$O$925,'Teachers Pensions PPD'!K$2:K$925,"",0)</f>
        <v>0.67500000000000004</v>
      </c>
      <c r="D479" s="5">
        <v>2014.1563560353109</v>
      </c>
    </row>
    <row r="480" spans="1:4" x14ac:dyDescent="0.35">
      <c r="A480">
        <v>2015</v>
      </c>
      <c r="B480" t="s">
        <v>33</v>
      </c>
      <c r="C480">
        <f>_xlfn.XLOOKUP(B480&amp;A480,'Teachers Pensions PPD'!$O$2:$O$925,'Teachers Pensions PPD'!K$2:K$925,"",0)</f>
        <v>0.68300000000000005</v>
      </c>
      <c r="D480" s="5">
        <v>2015.1557483300667</v>
      </c>
    </row>
    <row r="481" spans="1:4" x14ac:dyDescent="0.35">
      <c r="A481">
        <v>2016</v>
      </c>
      <c r="B481" t="s">
        <v>33</v>
      </c>
      <c r="C481">
        <f>_xlfn.XLOOKUP(B481&amp;A481,'Teachers Pensions PPD'!$O$2:$O$925,'Teachers Pensions PPD'!K$2:K$925,"",0)</f>
        <v>0.68300000000000005</v>
      </c>
      <c r="D481" s="5">
        <v>2016.1002470640165</v>
      </c>
    </row>
    <row r="482" spans="1:4" x14ac:dyDescent="0.35">
      <c r="A482">
        <v>2017</v>
      </c>
      <c r="B482" t="s">
        <v>33</v>
      </c>
      <c r="C482">
        <f>_xlfn.XLOOKUP(B482&amp;A482,'Teachers Pensions PPD'!$O$2:$O$925,'Teachers Pensions PPD'!K$2:K$925,"",0)</f>
        <v>0.68899999999999995</v>
      </c>
      <c r="D482" s="5">
        <v>2017.1951827182129</v>
      </c>
    </row>
    <row r="483" spans="1:4" x14ac:dyDescent="0.35">
      <c r="A483">
        <v>2018</v>
      </c>
      <c r="B483" t="s">
        <v>33</v>
      </c>
      <c r="C483">
        <f>_xlfn.XLOOKUP(B483&amp;A483,'Teachers Pensions PPD'!$O$2:$O$925,'Teachers Pensions PPD'!K$2:K$925,"",0)</f>
        <v>0.70199999999999996</v>
      </c>
      <c r="D483" s="5">
        <v>2018.177224305442</v>
      </c>
    </row>
    <row r="484" spans="1:4" x14ac:dyDescent="0.35">
      <c r="A484">
        <v>2019</v>
      </c>
      <c r="B484" t="s">
        <v>33</v>
      </c>
      <c r="C484">
        <f>_xlfn.XLOOKUP(B484&amp;A484,'Teachers Pensions PPD'!$O$2:$O$925,'Teachers Pensions PPD'!K$2:K$925,"",0)</f>
        <v>0.69399999999999995</v>
      </c>
      <c r="D484" s="5">
        <v>2019.0571282492092</v>
      </c>
    </row>
    <row r="485" spans="1:4" x14ac:dyDescent="0.35">
      <c r="A485">
        <v>2020</v>
      </c>
      <c r="B485" t="s">
        <v>33</v>
      </c>
      <c r="C485">
        <f>_xlfn.XLOOKUP(B485&amp;A485,'Teachers Pensions PPD'!$O$2:$O$925,'Teachers Pensions PPD'!K$2:K$925,"",0)</f>
        <v>0.70699999999999996</v>
      </c>
      <c r="D485" s="5">
        <v>2020.1562840897157</v>
      </c>
    </row>
    <row r="486" spans="1:4" x14ac:dyDescent="0.35">
      <c r="A486">
        <v>2021</v>
      </c>
      <c r="B486" t="s">
        <v>33</v>
      </c>
      <c r="C486">
        <f>_xlfn.XLOOKUP(B486&amp;A486,'Teachers Pensions PPD'!$O$2:$O$925,'Teachers Pensions PPD'!K$2:K$925,"",0)</f>
        <v>0.70199999999999996</v>
      </c>
      <c r="D486" s="5">
        <v>2020.8342799871184</v>
      </c>
    </row>
    <row r="487" spans="1:4" x14ac:dyDescent="0.35">
      <c r="A487">
        <v>2022</v>
      </c>
      <c r="B487" t="s">
        <v>33</v>
      </c>
      <c r="C487">
        <f>_xlfn.XLOOKUP(B487&amp;A487,'Teachers Pensions PPD'!$O$2:$O$925,'Teachers Pensions PPD'!K$2:K$925,"",0)</f>
        <v>0.67</v>
      </c>
      <c r="D487" s="5">
        <v>2021.840118699057</v>
      </c>
    </row>
    <row r="488" spans="1:4" x14ac:dyDescent="0.35">
      <c r="A488">
        <v>2001</v>
      </c>
      <c r="B488" t="s">
        <v>34</v>
      </c>
      <c r="C488">
        <f>_xlfn.XLOOKUP(B488&amp;A488,'Teachers Pensions PPD'!$O$2:$O$925,'Teachers Pensions PPD'!K$2:K$925,"",0)</f>
        <v>0</v>
      </c>
      <c r="D488" s="5">
        <v>2001.1534181675017</v>
      </c>
    </row>
    <row r="489" spans="1:4" x14ac:dyDescent="0.35">
      <c r="A489">
        <v>2002</v>
      </c>
      <c r="B489" t="s">
        <v>34</v>
      </c>
      <c r="C489">
        <f>_xlfn.XLOOKUP(B489&amp;A489,'Teachers Pensions PPD'!$O$2:$O$925,'Teachers Pensions PPD'!K$2:K$925,"",0)</f>
        <v>0.75900000000000001</v>
      </c>
      <c r="D489" s="5">
        <v>2001.8102093683494</v>
      </c>
    </row>
    <row r="490" spans="1:4" x14ac:dyDescent="0.35">
      <c r="A490">
        <v>2003</v>
      </c>
      <c r="B490" t="s">
        <v>34</v>
      </c>
      <c r="C490">
        <f>_xlfn.XLOOKUP(B490&amp;A490,'Teachers Pensions PPD'!$O$2:$O$925,'Teachers Pensions PPD'!K$2:K$925,"",0)</f>
        <v>0.74912000000000001</v>
      </c>
      <c r="D490" s="5">
        <v>2003.0684564346634</v>
      </c>
    </row>
    <row r="491" spans="1:4" x14ac:dyDescent="0.35">
      <c r="A491">
        <v>2004</v>
      </c>
      <c r="B491" t="s">
        <v>34</v>
      </c>
      <c r="C491">
        <f>_xlfn.XLOOKUP(B491&amp;A491,'Teachers Pensions PPD'!$O$2:$O$925,'Teachers Pensions PPD'!K$2:K$925,"",0)</f>
        <v>0.65300000000000002</v>
      </c>
      <c r="D491" s="5">
        <v>2003.8221079895684</v>
      </c>
    </row>
    <row r="492" spans="1:4" x14ac:dyDescent="0.35">
      <c r="A492">
        <v>2005</v>
      </c>
      <c r="B492" t="s">
        <v>34</v>
      </c>
      <c r="C492">
        <f>_xlfn.XLOOKUP(B492&amp;A492,'Teachers Pensions PPD'!$O$2:$O$925,'Teachers Pensions PPD'!K$2:K$925,"",0)</f>
        <v>0.65444999999999998</v>
      </c>
      <c r="D492" s="5">
        <v>2004.8344048895374</v>
      </c>
    </row>
    <row r="493" spans="1:4" x14ac:dyDescent="0.35">
      <c r="A493">
        <v>2006</v>
      </c>
      <c r="B493" t="s">
        <v>34</v>
      </c>
      <c r="C493">
        <f>_xlfn.XLOOKUP(B493&amp;A493,'Teachers Pensions PPD'!$O$2:$O$925,'Teachers Pensions PPD'!K$2:K$925,"",0)</f>
        <v>0.59499999999999997</v>
      </c>
      <c r="D493" s="5">
        <v>2006.1225539791642</v>
      </c>
    </row>
    <row r="494" spans="1:4" x14ac:dyDescent="0.35">
      <c r="A494">
        <v>2007</v>
      </c>
      <c r="B494" t="s">
        <v>34</v>
      </c>
      <c r="C494">
        <f>_xlfn.XLOOKUP(B494&amp;A494,'Teachers Pensions PPD'!$O$2:$O$925,'Teachers Pensions PPD'!K$2:K$925,"",0)</f>
        <v>0.55301999999999996</v>
      </c>
      <c r="D494" s="5">
        <v>2006.8524977275547</v>
      </c>
    </row>
    <row r="495" spans="1:4" x14ac:dyDescent="0.35">
      <c r="A495">
        <v>2008</v>
      </c>
      <c r="B495" t="s">
        <v>34</v>
      </c>
      <c r="C495">
        <f>_xlfn.XLOOKUP(B495&amp;A495,'Teachers Pensions PPD'!$O$2:$O$925,'Teachers Pensions PPD'!K$2:K$925,"",0)</f>
        <v>0.7</v>
      </c>
      <c r="D495" s="5">
        <v>2007.8004792358363</v>
      </c>
    </row>
    <row r="496" spans="1:4" x14ac:dyDescent="0.35">
      <c r="A496">
        <v>2009</v>
      </c>
      <c r="B496" t="s">
        <v>34</v>
      </c>
      <c r="C496">
        <f>_xlfn.XLOOKUP(B496&amp;A496,'Teachers Pensions PPD'!$O$2:$O$925,'Teachers Pensions PPD'!K$2:K$925,"",0)</f>
        <v>0.68581000000000003</v>
      </c>
      <c r="D496" s="5">
        <v>2008.9365995031196</v>
      </c>
    </row>
    <row r="497" spans="1:4" x14ac:dyDescent="0.35">
      <c r="A497">
        <v>2010</v>
      </c>
      <c r="B497" t="s">
        <v>34</v>
      </c>
      <c r="C497">
        <f>_xlfn.XLOOKUP(B497&amp;A497,'Teachers Pensions PPD'!$O$2:$O$925,'Teachers Pensions PPD'!K$2:K$925,"",0)</f>
        <v>0.61399999999999999</v>
      </c>
      <c r="D497" s="5">
        <v>2010.0943387822988</v>
      </c>
    </row>
    <row r="498" spans="1:4" x14ac:dyDescent="0.35">
      <c r="A498">
        <v>2011</v>
      </c>
      <c r="B498" t="s">
        <v>34</v>
      </c>
      <c r="C498">
        <f>_xlfn.XLOOKUP(B498&amp;A498,'Teachers Pensions PPD'!$O$2:$O$925,'Teachers Pensions PPD'!K$2:K$925,"",0)</f>
        <v>0.60416000000000003</v>
      </c>
      <c r="D498" s="5">
        <v>2011.1209207721399</v>
      </c>
    </row>
    <row r="499" spans="1:4" x14ac:dyDescent="0.35">
      <c r="A499">
        <v>2012</v>
      </c>
      <c r="B499" t="s">
        <v>34</v>
      </c>
      <c r="C499">
        <f>_xlfn.XLOOKUP(B499&amp;A499,'Teachers Pensions PPD'!$O$2:$O$925,'Teachers Pensions PPD'!K$2:K$925,"",0)</f>
        <v>0.55200000000000005</v>
      </c>
      <c r="D499" s="5">
        <v>2011.8578419748098</v>
      </c>
    </row>
    <row r="500" spans="1:4" x14ac:dyDescent="0.35">
      <c r="A500">
        <v>2013</v>
      </c>
      <c r="B500" t="s">
        <v>34</v>
      </c>
      <c r="C500">
        <f>_xlfn.XLOOKUP(B500&amp;A500,'Teachers Pensions PPD'!$O$2:$O$925,'Teachers Pensions PPD'!K$2:K$925,"",0)</f>
        <v>0.57855999999999996</v>
      </c>
      <c r="D500" s="5">
        <v>2013.0103758974803</v>
      </c>
    </row>
    <row r="501" spans="1:4" x14ac:dyDescent="0.35">
      <c r="A501">
        <v>2014</v>
      </c>
      <c r="B501" t="s">
        <v>34</v>
      </c>
      <c r="C501">
        <f>_xlfn.XLOOKUP(B501&amp;A501,'Teachers Pensions PPD'!$O$2:$O$925,'Teachers Pensions PPD'!K$2:K$925,"",0)</f>
        <v>0.59</v>
      </c>
      <c r="D501" s="5">
        <v>2014.13785089767</v>
      </c>
    </row>
    <row r="502" spans="1:4" x14ac:dyDescent="0.35">
      <c r="A502">
        <v>2015</v>
      </c>
      <c r="B502" t="s">
        <v>34</v>
      </c>
      <c r="C502">
        <f>_xlfn.XLOOKUP(B502&amp;A502,'Teachers Pensions PPD'!$O$2:$O$925,'Teachers Pensions PPD'!K$2:K$925,"",0)</f>
        <v>0.57228000000000001</v>
      </c>
      <c r="D502" s="5">
        <v>2014.8118664758872</v>
      </c>
    </row>
    <row r="503" spans="1:4" x14ac:dyDescent="0.35">
      <c r="A503">
        <v>2016</v>
      </c>
      <c r="B503" t="s">
        <v>34</v>
      </c>
      <c r="C503">
        <f>_xlfn.XLOOKUP(B503&amp;A503,'Teachers Pensions PPD'!$O$2:$O$925,'Teachers Pensions PPD'!K$2:K$925,"",0)</f>
        <v>0.56000000000000005</v>
      </c>
      <c r="D503" s="5">
        <v>2015.9574269836942</v>
      </c>
    </row>
    <row r="504" spans="1:4" x14ac:dyDescent="0.35">
      <c r="A504">
        <v>2017</v>
      </c>
      <c r="B504" t="s">
        <v>34</v>
      </c>
      <c r="C504">
        <f>_xlfn.XLOOKUP(B504&amp;A504,'Teachers Pensions PPD'!$O$2:$O$925,'Teachers Pensions PPD'!K$2:K$925,"",0)</f>
        <v>0.57391000000000003</v>
      </c>
      <c r="D504" s="5">
        <v>2016.9605315809208</v>
      </c>
    </row>
    <row r="505" spans="1:4" x14ac:dyDescent="0.35">
      <c r="A505">
        <v>2018</v>
      </c>
      <c r="B505" t="s">
        <v>34</v>
      </c>
      <c r="C505">
        <f>_xlfn.XLOOKUP(B505&amp;A505,'Teachers Pensions PPD'!$O$2:$O$925,'Teachers Pensions PPD'!K$2:K$925,"",0)</f>
        <v>0.57699999999999996</v>
      </c>
      <c r="D505" s="5">
        <v>2018.0355238794366</v>
      </c>
    </row>
    <row r="506" spans="1:4" x14ac:dyDescent="0.35">
      <c r="A506">
        <v>2019</v>
      </c>
      <c r="B506" t="s">
        <v>34</v>
      </c>
      <c r="C506">
        <f>_xlfn.XLOOKUP(B506&amp;A506,'Teachers Pensions PPD'!$O$2:$O$925,'Teachers Pensions PPD'!K$2:K$925,"",0)</f>
        <v>0.54405999999999999</v>
      </c>
      <c r="D506" s="5">
        <v>2019.0020992395616</v>
      </c>
    </row>
    <row r="507" spans="1:4" x14ac:dyDescent="0.35">
      <c r="A507">
        <v>2020</v>
      </c>
      <c r="B507" t="s">
        <v>34</v>
      </c>
      <c r="C507">
        <f>_xlfn.XLOOKUP(B507&amp;A507,'Teachers Pensions PPD'!$O$2:$O$925,'Teachers Pensions PPD'!K$2:K$925,"",0)</f>
        <v>0.51300000000000001</v>
      </c>
      <c r="D507" s="5">
        <v>2019.9333172264271</v>
      </c>
    </row>
    <row r="508" spans="1:4" x14ac:dyDescent="0.35">
      <c r="A508">
        <v>2021</v>
      </c>
      <c r="B508" t="s">
        <v>34</v>
      </c>
      <c r="C508">
        <f>_xlfn.XLOOKUP(B508&amp;A508,'Teachers Pensions PPD'!$O$2:$O$925,'Teachers Pensions PPD'!K$2:K$925,"",0)</f>
        <v>0.52186999999999995</v>
      </c>
      <c r="D508" s="5">
        <v>2020.8807240849781</v>
      </c>
    </row>
    <row r="509" spans="1:4" x14ac:dyDescent="0.35">
      <c r="A509">
        <v>2022</v>
      </c>
      <c r="B509" t="s">
        <v>34</v>
      </c>
      <c r="C509">
        <f>_xlfn.XLOOKUP(B509&amp;A509,'Teachers Pensions PPD'!$O$2:$O$925,'Teachers Pensions PPD'!K$2:K$925,"",0)</f>
        <v>0.56999999999999995</v>
      </c>
      <c r="D509" s="5">
        <v>2021.7550900674892</v>
      </c>
    </row>
    <row r="510" spans="1:4" x14ac:dyDescent="0.35">
      <c r="A510">
        <v>2001</v>
      </c>
      <c r="B510" t="s">
        <v>68</v>
      </c>
      <c r="C510">
        <f>_xlfn.XLOOKUP(B510&amp;A510,'Teachers Pensions PPD'!$O$2:$O$925,'Teachers Pensions PPD'!K$2:K$925,"",0)</f>
        <v>0.59499999999999997</v>
      </c>
      <c r="D510" s="5">
        <v>2000.8378949651528</v>
      </c>
    </row>
    <row r="511" spans="1:4" x14ac:dyDescent="0.35">
      <c r="A511">
        <v>2002</v>
      </c>
      <c r="B511" t="s">
        <v>68</v>
      </c>
      <c r="C511">
        <f>_xlfn.XLOOKUP(B511&amp;A511,'Teachers Pensions PPD'!$O$2:$O$925,'Teachers Pensions PPD'!K$2:K$925,"",0)</f>
        <v>0.52</v>
      </c>
      <c r="D511" s="5">
        <v>2002.0040051585361</v>
      </c>
    </row>
    <row r="512" spans="1:4" x14ac:dyDescent="0.35">
      <c r="A512">
        <v>2003</v>
      </c>
      <c r="B512" t="s">
        <v>68</v>
      </c>
      <c r="C512">
        <f>_xlfn.XLOOKUP(B512&amp;A512,'Teachers Pensions PPD'!$O$2:$O$925,'Teachers Pensions PPD'!K$2:K$925,"",0)</f>
        <v>0.49299999999999999</v>
      </c>
      <c r="D512" s="5">
        <v>2003.1551862236558</v>
      </c>
    </row>
    <row r="513" spans="1:4" x14ac:dyDescent="0.35">
      <c r="A513">
        <v>2004</v>
      </c>
      <c r="B513" t="s">
        <v>68</v>
      </c>
      <c r="C513">
        <f>_xlfn.XLOOKUP(B513&amp;A513,'Teachers Pensions PPD'!$O$2:$O$925,'Teachers Pensions PPD'!K$2:K$925,"",0)</f>
        <v>0.61899999999999999</v>
      </c>
      <c r="D513" s="5">
        <v>2004.0170473184417</v>
      </c>
    </row>
    <row r="514" spans="1:4" x14ac:dyDescent="0.35">
      <c r="A514">
        <v>2005</v>
      </c>
      <c r="B514" t="s">
        <v>68</v>
      </c>
      <c r="C514">
        <f>_xlfn.XLOOKUP(B514&amp;A514,'Teachers Pensions PPD'!$O$2:$O$925,'Teachers Pensions PPD'!K$2:K$925,"",0)</f>
        <v>0.60799999999999998</v>
      </c>
      <c r="D514" s="5">
        <v>2004.9838854934064</v>
      </c>
    </row>
    <row r="515" spans="1:4" x14ac:dyDescent="0.35">
      <c r="A515">
        <v>2006</v>
      </c>
      <c r="B515" t="s">
        <v>68</v>
      </c>
      <c r="C515">
        <f>_xlfn.XLOOKUP(B515&amp;A515,'Teachers Pensions PPD'!$O$2:$O$925,'Teachers Pensions PPD'!K$2:K$925,"",0)</f>
        <v>0.62</v>
      </c>
      <c r="D515" s="5">
        <v>2005.9735055145479</v>
      </c>
    </row>
    <row r="516" spans="1:4" x14ac:dyDescent="0.35">
      <c r="A516">
        <v>2007</v>
      </c>
      <c r="B516" t="s">
        <v>68</v>
      </c>
      <c r="C516">
        <f>_xlfn.XLOOKUP(B516&amp;A516,'Teachers Pensions PPD'!$O$2:$O$925,'Teachers Pensions PPD'!K$2:K$925,"",0)</f>
        <v>0.63800000000000001</v>
      </c>
      <c r="D516" s="5">
        <v>2006.9623422039365</v>
      </c>
    </row>
    <row r="517" spans="1:4" x14ac:dyDescent="0.35">
      <c r="A517">
        <v>2008</v>
      </c>
      <c r="B517" t="s">
        <v>68</v>
      </c>
      <c r="C517">
        <f>_xlfn.XLOOKUP(B517&amp;A517,'Teachers Pensions PPD'!$O$2:$O$925,'Teachers Pensions PPD'!K$2:K$925,"",0)</f>
        <v>0.56000000000000005</v>
      </c>
      <c r="D517" s="5">
        <v>2008.2424228707062</v>
      </c>
    </row>
    <row r="518" spans="1:4" x14ac:dyDescent="0.35">
      <c r="A518">
        <v>2009</v>
      </c>
      <c r="B518" t="s">
        <v>68</v>
      </c>
      <c r="C518">
        <f>_xlfn.XLOOKUP(B518&amp;A518,'Teachers Pensions PPD'!$O$2:$O$925,'Teachers Pensions PPD'!K$2:K$925,"",0)</f>
        <v>0.52100000000000002</v>
      </c>
      <c r="D518" s="5">
        <v>2008.8236896356736</v>
      </c>
    </row>
    <row r="519" spans="1:4" x14ac:dyDescent="0.35">
      <c r="A519">
        <v>2010</v>
      </c>
      <c r="B519" t="s">
        <v>68</v>
      </c>
      <c r="C519">
        <f>_xlfn.XLOOKUP(B519&amp;A519,'Teachers Pensions PPD'!$O$2:$O$925,'Teachers Pensions PPD'!K$2:K$925,"",0)</f>
        <v>0.48399999999999999</v>
      </c>
      <c r="D519" s="5">
        <v>2009.9527591283356</v>
      </c>
    </row>
    <row r="520" spans="1:4" x14ac:dyDescent="0.35">
      <c r="A520">
        <v>2011</v>
      </c>
      <c r="B520" t="s">
        <v>68</v>
      </c>
      <c r="C520">
        <f>_xlfn.XLOOKUP(B520&amp;A520,'Teachers Pensions PPD'!$O$2:$O$925,'Teachers Pensions PPD'!K$2:K$925,"",0)</f>
        <v>0.46500000000000002</v>
      </c>
      <c r="D520" s="5">
        <v>2011.1524965116487</v>
      </c>
    </row>
    <row r="521" spans="1:4" x14ac:dyDescent="0.35">
      <c r="A521">
        <v>2012</v>
      </c>
      <c r="B521" t="s">
        <v>68</v>
      </c>
      <c r="C521">
        <f>_xlfn.XLOOKUP(B521&amp;A521,'Teachers Pensions PPD'!$O$2:$O$925,'Teachers Pensions PPD'!K$2:K$925,"",0)</f>
        <v>0.42099999999999999</v>
      </c>
      <c r="D521" s="5">
        <v>2012.1342522487339</v>
      </c>
    </row>
    <row r="522" spans="1:4" x14ac:dyDescent="0.35">
      <c r="A522">
        <v>2013</v>
      </c>
      <c r="B522" t="s">
        <v>68</v>
      </c>
      <c r="C522">
        <f>_xlfn.XLOOKUP(B522&amp;A522,'Teachers Pensions PPD'!$O$2:$O$925,'Teachers Pensions PPD'!K$2:K$925,"",0)</f>
        <v>0.40600000000000003</v>
      </c>
      <c r="D522" s="5">
        <v>2013.1988855491927</v>
      </c>
    </row>
    <row r="523" spans="1:4" x14ac:dyDescent="0.35">
      <c r="A523">
        <v>2014</v>
      </c>
      <c r="B523" t="s">
        <v>68</v>
      </c>
      <c r="C523">
        <f>_xlfn.XLOOKUP(B523&amp;A523,'Teachers Pensions PPD'!$O$2:$O$925,'Teachers Pensions PPD'!K$2:K$925,"",0)</f>
        <v>0.40600000000000003</v>
      </c>
      <c r="D523" s="5">
        <v>2013.9553997596418</v>
      </c>
    </row>
    <row r="524" spans="1:4" x14ac:dyDescent="0.35">
      <c r="A524">
        <v>2015</v>
      </c>
      <c r="B524" t="s">
        <v>68</v>
      </c>
      <c r="C524">
        <f>_xlfn.XLOOKUP(B524&amp;A524,'Teachers Pensions PPD'!$O$2:$O$925,'Teachers Pensions PPD'!K$2:K$925,"",0)</f>
        <v>0.42</v>
      </c>
      <c r="D524" s="5">
        <v>2015.0808871847769</v>
      </c>
    </row>
    <row r="525" spans="1:4" x14ac:dyDescent="0.35">
      <c r="A525">
        <v>2016</v>
      </c>
      <c r="B525" t="s">
        <v>68</v>
      </c>
      <c r="C525">
        <f>_xlfn.XLOOKUP(B525&amp;A525,'Teachers Pensions PPD'!$O$2:$O$925,'Teachers Pensions PPD'!K$2:K$925,"",0)</f>
        <v>0.39800000000000002</v>
      </c>
      <c r="D525" s="5">
        <v>2015.9499357957991</v>
      </c>
    </row>
    <row r="526" spans="1:4" x14ac:dyDescent="0.35">
      <c r="A526">
        <v>2017</v>
      </c>
      <c r="B526" t="s">
        <v>68</v>
      </c>
      <c r="C526">
        <f>_xlfn.XLOOKUP(B526&amp;A526,'Teachers Pensions PPD'!$O$2:$O$925,'Teachers Pensions PPD'!K$2:K$925,"",0)</f>
        <v>0.40200000000000002</v>
      </c>
      <c r="D526" s="5">
        <v>2017.2054524487526</v>
      </c>
    </row>
    <row r="527" spans="1:4" x14ac:dyDescent="0.35">
      <c r="A527">
        <v>2018</v>
      </c>
      <c r="B527" t="s">
        <v>68</v>
      </c>
      <c r="C527">
        <f>_xlfn.XLOOKUP(B527&amp;A527,'Teachers Pensions PPD'!$O$2:$O$925,'Teachers Pensions PPD'!K$2:K$925,"",0)</f>
        <v>0.40699999999999997</v>
      </c>
      <c r="D527" s="5">
        <v>2018.0627319755297</v>
      </c>
    </row>
    <row r="528" spans="1:4" x14ac:dyDescent="0.35">
      <c r="A528">
        <v>2019</v>
      </c>
      <c r="B528" t="s">
        <v>68</v>
      </c>
      <c r="C528">
        <f>_xlfn.XLOOKUP(B528&amp;A528,'Teachers Pensions PPD'!$O$2:$O$925,'Teachers Pensions PPD'!K$2:K$925,"",0)</f>
        <v>0.40600000000000003</v>
      </c>
      <c r="D528" s="5">
        <v>2019.2286809565287</v>
      </c>
    </row>
    <row r="529" spans="1:4" x14ac:dyDescent="0.35">
      <c r="A529">
        <v>2020</v>
      </c>
      <c r="B529" t="s">
        <v>68</v>
      </c>
      <c r="C529">
        <f>_xlfn.XLOOKUP(B529&amp;A529,'Teachers Pensions PPD'!$O$2:$O$925,'Teachers Pensions PPD'!K$2:K$925,"",0)</f>
        <v>0.40500000000000003</v>
      </c>
      <c r="D529" s="5">
        <v>2019.823571519546</v>
      </c>
    </row>
    <row r="530" spans="1:4" x14ac:dyDescent="0.35">
      <c r="A530">
        <v>2021</v>
      </c>
      <c r="B530" t="s">
        <v>68</v>
      </c>
      <c r="C530">
        <f>_xlfn.XLOOKUP(B530&amp;A530,'Teachers Pensions PPD'!$O$2:$O$925,'Teachers Pensions PPD'!K$2:K$925,"",0)</f>
        <v>0.42499999999999999</v>
      </c>
      <c r="D530" s="5">
        <v>2021.0670658591464</v>
      </c>
    </row>
    <row r="531" spans="1:4" x14ac:dyDescent="0.35">
      <c r="A531">
        <v>2022</v>
      </c>
      <c r="B531" t="s">
        <v>68</v>
      </c>
      <c r="C531">
        <f>_xlfn.XLOOKUP(B531&amp;A531,'Teachers Pensions PPD'!$O$2:$O$925,'Teachers Pensions PPD'!K$2:K$925,"",0)</f>
        <v>0.438</v>
      </c>
      <c r="D531" s="5">
        <v>2021.7661670914931</v>
      </c>
    </row>
    <row r="532" spans="1:4" x14ac:dyDescent="0.35">
      <c r="A532">
        <v>2001</v>
      </c>
      <c r="B532" t="s">
        <v>36</v>
      </c>
      <c r="C532">
        <f>_xlfn.XLOOKUP(B532&amp;A532,'Teachers Pensions PPD'!$O$2:$O$925,'Teachers Pensions PPD'!K$2:K$925,"",0)</f>
        <v>1.0389999999999999</v>
      </c>
      <c r="D532" s="5">
        <v>2000.8640243357029</v>
      </c>
    </row>
    <row r="533" spans="1:4" x14ac:dyDescent="0.35">
      <c r="A533">
        <v>2002</v>
      </c>
      <c r="B533" t="s">
        <v>36</v>
      </c>
      <c r="C533">
        <f>_xlfn.XLOOKUP(B533&amp;A533,'Teachers Pensions PPD'!$O$2:$O$925,'Teachers Pensions PPD'!K$2:K$925,"",0)</f>
        <v>1.02</v>
      </c>
      <c r="D533" s="5">
        <v>2002.2194374607052</v>
      </c>
    </row>
    <row r="534" spans="1:4" x14ac:dyDescent="0.35">
      <c r="A534">
        <v>2003</v>
      </c>
      <c r="B534" t="s">
        <v>36</v>
      </c>
      <c r="C534">
        <f>_xlfn.XLOOKUP(B534&amp;A534,'Teachers Pensions PPD'!$O$2:$O$925,'Teachers Pensions PPD'!K$2:K$925,"",0)</f>
        <v>1.0109999999999999</v>
      </c>
      <c r="D534" s="5">
        <v>2002.8960005513279</v>
      </c>
    </row>
    <row r="535" spans="1:4" x14ac:dyDescent="0.35">
      <c r="A535">
        <v>2004</v>
      </c>
      <c r="B535" t="s">
        <v>36</v>
      </c>
      <c r="C535">
        <f>_xlfn.XLOOKUP(B535&amp;A535,'Teachers Pensions PPD'!$O$2:$O$925,'Teachers Pensions PPD'!K$2:K$925,"",0)</f>
        <v>1.0089999999999999</v>
      </c>
      <c r="D535" s="5">
        <v>2003.9570984952099</v>
      </c>
    </row>
    <row r="536" spans="1:4" x14ac:dyDescent="0.35">
      <c r="A536">
        <v>2005</v>
      </c>
      <c r="B536" t="s">
        <v>36</v>
      </c>
      <c r="C536">
        <f>_xlfn.XLOOKUP(B536&amp;A536,'Teachers Pensions PPD'!$O$2:$O$925,'Teachers Pensions PPD'!K$2:K$925,"",0)</f>
        <v>0.98</v>
      </c>
      <c r="D536" s="5">
        <v>2005.0427328197284</v>
      </c>
    </row>
    <row r="537" spans="1:4" x14ac:dyDescent="0.35">
      <c r="A537">
        <v>2006</v>
      </c>
      <c r="B537" t="s">
        <v>36</v>
      </c>
      <c r="C537">
        <f>_xlfn.XLOOKUP(B537&amp;A537,'Teachers Pensions PPD'!$O$2:$O$925,'Teachers Pensions PPD'!K$2:K$925,"",0)</f>
        <v>0.96499999999999997</v>
      </c>
      <c r="D537" s="5">
        <v>2005.8658619082778</v>
      </c>
    </row>
    <row r="538" spans="1:4" x14ac:dyDescent="0.35">
      <c r="A538">
        <v>2007</v>
      </c>
      <c r="B538" t="s">
        <v>36</v>
      </c>
      <c r="C538">
        <f>_xlfn.XLOOKUP(B538&amp;A538,'Teachers Pensions PPD'!$O$2:$O$925,'Teachers Pensions PPD'!K$2:K$925,"",0)</f>
        <v>0.94699999999999995</v>
      </c>
      <c r="D538" s="5">
        <v>2006.9840004152954</v>
      </c>
    </row>
    <row r="539" spans="1:4" x14ac:dyDescent="0.35">
      <c r="A539">
        <v>2008</v>
      </c>
      <c r="B539" t="s">
        <v>36</v>
      </c>
      <c r="C539">
        <f>_xlfn.XLOOKUP(B539&amp;A539,'Teachers Pensions PPD'!$O$2:$O$925,'Teachers Pensions PPD'!K$2:K$925,"",0)</f>
        <v>0.91900000000000004</v>
      </c>
      <c r="D539" s="5">
        <v>2007.9781624539255</v>
      </c>
    </row>
    <row r="540" spans="1:4" x14ac:dyDescent="0.35">
      <c r="A540">
        <v>2009</v>
      </c>
      <c r="B540" t="s">
        <v>36</v>
      </c>
      <c r="C540">
        <f>_xlfn.XLOOKUP(B540&amp;A540,'Teachers Pensions PPD'!$O$2:$O$925,'Teachers Pensions PPD'!K$2:K$925,"",0)</f>
        <v>0.98499999999999999</v>
      </c>
      <c r="D540" s="5">
        <v>2008.8693769040226</v>
      </c>
    </row>
    <row r="541" spans="1:4" x14ac:dyDescent="0.35">
      <c r="A541">
        <v>2010</v>
      </c>
      <c r="B541" t="s">
        <v>36</v>
      </c>
      <c r="C541">
        <f>_xlfn.XLOOKUP(B541&amp;A541,'Teachers Pensions PPD'!$O$2:$O$925,'Teachers Pensions PPD'!K$2:K$925,"",0)</f>
        <v>0.85699999999999998</v>
      </c>
      <c r="D541" s="5">
        <v>2009.8954163020496</v>
      </c>
    </row>
    <row r="542" spans="1:4" x14ac:dyDescent="0.35">
      <c r="A542">
        <v>2011</v>
      </c>
      <c r="B542" t="s">
        <v>36</v>
      </c>
      <c r="C542">
        <f>_xlfn.XLOOKUP(B542&amp;A542,'Teachers Pensions PPD'!$O$2:$O$925,'Teachers Pensions PPD'!K$2:K$925,"",0)</f>
        <v>0.84</v>
      </c>
      <c r="D542" s="5">
        <v>2011.2288395168662</v>
      </c>
    </row>
    <row r="543" spans="1:4" x14ac:dyDescent="0.35">
      <c r="A543">
        <v>2012</v>
      </c>
      <c r="B543" t="s">
        <v>36</v>
      </c>
      <c r="C543">
        <f>_xlfn.XLOOKUP(B543&amp;A543,'Teachers Pensions PPD'!$O$2:$O$925,'Teachers Pensions PPD'!K$2:K$925,"",0)</f>
        <v>0.82299999999999995</v>
      </c>
      <c r="D543" s="5">
        <v>2011.9869834809251</v>
      </c>
    </row>
    <row r="544" spans="1:4" x14ac:dyDescent="0.35">
      <c r="A544">
        <v>2013</v>
      </c>
      <c r="B544" t="s">
        <v>36</v>
      </c>
      <c r="C544">
        <f>_xlfn.XLOOKUP(B544&amp;A544,'Teachers Pensions PPD'!$O$2:$O$925,'Teachers Pensions PPD'!K$2:K$925,"",0)</f>
        <v>0.81100000000000005</v>
      </c>
      <c r="D544" s="5">
        <v>2012.9924989510625</v>
      </c>
    </row>
    <row r="545" spans="1:4" x14ac:dyDescent="0.35">
      <c r="A545">
        <v>2014</v>
      </c>
      <c r="B545" t="s">
        <v>36</v>
      </c>
      <c r="C545">
        <f>_xlfn.XLOOKUP(B545&amp;A545,'Teachers Pensions PPD'!$O$2:$O$925,'Teachers Pensions PPD'!K$2:K$925,"",0)</f>
        <v>0.81899999999999995</v>
      </c>
      <c r="D545" s="5">
        <v>2013.7857509262301</v>
      </c>
    </row>
    <row r="546" spans="1:4" x14ac:dyDescent="0.35">
      <c r="A546">
        <v>2015</v>
      </c>
      <c r="B546" t="s">
        <v>36</v>
      </c>
      <c r="C546">
        <f>_xlfn.XLOOKUP(B546&amp;A546,'Teachers Pensions PPD'!$O$2:$O$925,'Teachers Pensions PPD'!K$2:K$925,"",0)</f>
        <v>0.79100000000000004</v>
      </c>
      <c r="D546" s="5">
        <v>2015.0354047269475</v>
      </c>
    </row>
    <row r="547" spans="1:4" x14ac:dyDescent="0.35">
      <c r="A547">
        <v>2016</v>
      </c>
      <c r="B547" t="s">
        <v>36</v>
      </c>
      <c r="C547">
        <f>_xlfn.XLOOKUP(B547&amp;A547,'Teachers Pensions PPD'!$O$2:$O$925,'Teachers Pensions PPD'!K$2:K$925,"",0)</f>
        <v>0.74299999999999999</v>
      </c>
      <c r="D547" s="5">
        <v>2016.0951305995945</v>
      </c>
    </row>
    <row r="548" spans="1:4" x14ac:dyDescent="0.35">
      <c r="A548">
        <v>2017</v>
      </c>
      <c r="B548" t="s">
        <v>36</v>
      </c>
      <c r="C548">
        <f>_xlfn.XLOOKUP(B548&amp;A548,'Teachers Pensions PPD'!$O$2:$O$925,'Teachers Pensions PPD'!K$2:K$925,"",0)</f>
        <v>0.74199999999999999</v>
      </c>
      <c r="D548" s="5">
        <v>2017.0589917566795</v>
      </c>
    </row>
    <row r="549" spans="1:4" x14ac:dyDescent="0.35">
      <c r="A549">
        <v>2018</v>
      </c>
      <c r="B549" t="s">
        <v>36</v>
      </c>
      <c r="C549">
        <f>_xlfn.XLOOKUP(B549&amp;A549,'Teachers Pensions PPD'!$O$2:$O$925,'Teachers Pensions PPD'!K$2:K$925,"",0)</f>
        <v>0.77400000000000002</v>
      </c>
      <c r="D549" s="5">
        <v>2018.0413857537626</v>
      </c>
    </row>
    <row r="550" spans="1:4" x14ac:dyDescent="0.35">
      <c r="A550">
        <v>2019</v>
      </c>
      <c r="B550" t="s">
        <v>36</v>
      </c>
      <c r="C550">
        <f>_xlfn.XLOOKUP(B550&amp;A550,'Teachers Pensions PPD'!$O$2:$O$925,'Teachers Pensions PPD'!K$2:K$925,"",0)</f>
        <v>0.76700000000000002</v>
      </c>
      <c r="D550" s="5">
        <v>2019.1505482079638</v>
      </c>
    </row>
    <row r="551" spans="1:4" x14ac:dyDescent="0.35">
      <c r="A551">
        <v>2020</v>
      </c>
      <c r="B551" t="s">
        <v>36</v>
      </c>
      <c r="C551">
        <f>_xlfn.XLOOKUP(B551&amp;A551,'Teachers Pensions PPD'!$O$2:$O$925,'Teachers Pensions PPD'!K$2:K$925,"",0)</f>
        <v>0.76200000000000001</v>
      </c>
      <c r="D551" s="5">
        <v>2019.878045828731</v>
      </c>
    </row>
    <row r="552" spans="1:4" x14ac:dyDescent="0.35">
      <c r="A552">
        <v>2021</v>
      </c>
      <c r="B552" t="s">
        <v>36</v>
      </c>
      <c r="C552">
        <f>_xlfn.XLOOKUP(B552&amp;A552,'Teachers Pensions PPD'!$O$2:$O$925,'Teachers Pensions PPD'!K$2:K$925,"",0)</f>
        <v>0.81299999999999994</v>
      </c>
      <c r="D552" s="5">
        <v>2021.0046006519121</v>
      </c>
    </row>
    <row r="553" spans="1:4" x14ac:dyDescent="0.35">
      <c r="A553">
        <v>2022</v>
      </c>
      <c r="B553" t="s">
        <v>36</v>
      </c>
      <c r="C553">
        <f>_xlfn.XLOOKUP(B553&amp;A553,'Teachers Pensions PPD'!$O$2:$O$925,'Teachers Pensions PPD'!K$2:K$925,"",0)</f>
        <v>0.80400000000000005</v>
      </c>
      <c r="D553" s="5">
        <v>2022.128850451084</v>
      </c>
    </row>
    <row r="554" spans="1:4" x14ac:dyDescent="0.35">
      <c r="A554">
        <v>2001</v>
      </c>
      <c r="B554" t="s">
        <v>118</v>
      </c>
      <c r="C554">
        <f>_xlfn.XLOOKUP(B554&amp;A554,'Teachers Pensions PPD'!$O$2:$O$925,'Teachers Pensions PPD'!K$2:K$925,"",0)</f>
        <v>0.51400000000000001</v>
      </c>
      <c r="D554" s="5">
        <v>2000.9940866845027</v>
      </c>
    </row>
    <row r="555" spans="1:4" x14ac:dyDescent="0.35">
      <c r="A555">
        <v>2002</v>
      </c>
      <c r="B555" t="s">
        <v>118</v>
      </c>
      <c r="C555">
        <f>_xlfn.XLOOKUP(B555&amp;A555,'Teachers Pensions PPD'!$O$2:$O$925,'Teachers Pensions PPD'!K$2:K$925,"",0)</f>
        <v>0.51400000000000001</v>
      </c>
      <c r="D555" s="5">
        <v>2001.8309424849654</v>
      </c>
    </row>
    <row r="556" spans="1:4" x14ac:dyDescent="0.35">
      <c r="A556">
        <v>2003</v>
      </c>
      <c r="B556" t="s">
        <v>118</v>
      </c>
      <c r="C556">
        <f>_xlfn.XLOOKUP(B556&amp;A556,'Teachers Pensions PPD'!$O$2:$O$925,'Teachers Pensions PPD'!K$2:K$925,"",0)</f>
        <v>0.54</v>
      </c>
      <c r="D556" s="5">
        <v>2002.844141778769</v>
      </c>
    </row>
    <row r="557" spans="1:4" x14ac:dyDescent="0.35">
      <c r="A557">
        <v>2004</v>
      </c>
      <c r="B557" t="s">
        <v>118</v>
      </c>
      <c r="C557">
        <f>_xlfn.XLOOKUP(B557&amp;A557,'Teachers Pensions PPD'!$O$2:$O$925,'Teachers Pensions PPD'!K$2:K$925,"",0)</f>
        <v>0.47299999999999998</v>
      </c>
      <c r="D557" s="5">
        <v>2004.1397492434237</v>
      </c>
    </row>
    <row r="558" spans="1:4" x14ac:dyDescent="0.35">
      <c r="A558">
        <v>2005</v>
      </c>
      <c r="B558" t="s">
        <v>118</v>
      </c>
      <c r="C558">
        <f>_xlfn.XLOOKUP(B558&amp;A558,'Teachers Pensions PPD'!$O$2:$O$925,'Teachers Pensions PPD'!K$2:K$925,"",0)</f>
        <v>0.495</v>
      </c>
      <c r="D558" s="5">
        <v>2004.8345403182011</v>
      </c>
    </row>
    <row r="559" spans="1:4" x14ac:dyDescent="0.35">
      <c r="A559">
        <v>2006</v>
      </c>
      <c r="B559" t="s">
        <v>118</v>
      </c>
      <c r="C559">
        <f>_xlfn.XLOOKUP(B559&amp;A559,'Teachers Pensions PPD'!$O$2:$O$925,'Teachers Pensions PPD'!K$2:K$925,"",0)</f>
        <v>0.49299999999999999</v>
      </c>
      <c r="D559" s="5">
        <v>2005.9270965368246</v>
      </c>
    </row>
    <row r="560" spans="1:4" x14ac:dyDescent="0.35">
      <c r="A560">
        <v>2007</v>
      </c>
      <c r="B560" t="s">
        <v>118</v>
      </c>
      <c r="C560">
        <f>_xlfn.XLOOKUP(B560&amp;A560,'Teachers Pensions PPD'!$O$2:$O$925,'Teachers Pensions PPD'!K$2:K$925,"",0)</f>
        <v>0.52600000000000002</v>
      </c>
      <c r="D560" s="5">
        <v>2007.1219844134032</v>
      </c>
    </row>
    <row r="561" spans="1:4" x14ac:dyDescent="0.35">
      <c r="A561">
        <v>2008</v>
      </c>
      <c r="B561" t="s">
        <v>118</v>
      </c>
      <c r="C561">
        <f>_xlfn.XLOOKUP(B561&amp;A561,'Teachers Pensions PPD'!$O$2:$O$925,'Teachers Pensions PPD'!K$2:K$925,"",0)</f>
        <v>0.505</v>
      </c>
      <c r="D561" s="5">
        <v>2007.8098976921933</v>
      </c>
    </row>
    <row r="562" spans="1:4" x14ac:dyDescent="0.35">
      <c r="A562">
        <v>2009</v>
      </c>
      <c r="B562" t="s">
        <v>118</v>
      </c>
      <c r="C562">
        <f>_xlfn.XLOOKUP(B562&amp;A562,'Teachers Pensions PPD'!$O$2:$O$925,'Teachers Pensions PPD'!K$2:K$925,"",0)</f>
        <v>0.498</v>
      </c>
      <c r="D562" s="5">
        <v>2008.7776031687536</v>
      </c>
    </row>
    <row r="563" spans="1:4" x14ac:dyDescent="0.35">
      <c r="A563">
        <v>2010</v>
      </c>
      <c r="B563" t="s">
        <v>118</v>
      </c>
      <c r="C563">
        <f>_xlfn.XLOOKUP(B563&amp;A563,'Teachers Pensions PPD'!$O$2:$O$925,'Teachers Pensions PPD'!K$2:K$925,"",0)</f>
        <v>0.47899999999999998</v>
      </c>
      <c r="D563" s="5">
        <v>2010.0242094831399</v>
      </c>
    </row>
    <row r="564" spans="1:4" x14ac:dyDescent="0.35">
      <c r="A564">
        <v>2011</v>
      </c>
      <c r="B564" t="s">
        <v>118</v>
      </c>
      <c r="C564">
        <f>_xlfn.XLOOKUP(B564&amp;A564,'Teachers Pensions PPD'!$O$2:$O$925,'Teachers Pensions PPD'!K$2:K$925,"",0)</f>
        <v>0.56699999999999995</v>
      </c>
      <c r="D564" s="5">
        <v>2011.0348909229622</v>
      </c>
    </row>
    <row r="565" spans="1:4" x14ac:dyDescent="0.35">
      <c r="A565">
        <v>2012</v>
      </c>
      <c r="B565" t="s">
        <v>118</v>
      </c>
      <c r="C565">
        <f>_xlfn.XLOOKUP(B565&amp;A565,'Teachers Pensions PPD'!$O$2:$O$925,'Teachers Pensions PPD'!K$2:K$925,"",0)</f>
        <v>0.54800000000000004</v>
      </c>
      <c r="D565" s="5">
        <v>2012.1417955211982</v>
      </c>
    </row>
    <row r="566" spans="1:4" x14ac:dyDescent="0.35">
      <c r="A566">
        <v>2013</v>
      </c>
      <c r="B566" t="s">
        <v>118</v>
      </c>
      <c r="C566">
        <f>_xlfn.XLOOKUP(B566&amp;A566,'Teachers Pensions PPD'!$O$2:$O$925,'Teachers Pensions PPD'!K$2:K$925,"",0)</f>
        <v>0.57199999999999995</v>
      </c>
      <c r="D566" s="5">
        <v>2012.9767438929939</v>
      </c>
    </row>
    <row r="567" spans="1:4" x14ac:dyDescent="0.35">
      <c r="A567">
        <v>2014</v>
      </c>
      <c r="B567" t="s">
        <v>118</v>
      </c>
      <c r="C567">
        <f>_xlfn.XLOOKUP(B567&amp;A567,'Teachers Pensions PPD'!$O$2:$O$925,'Teachers Pensions PPD'!K$2:K$925,"",0)</f>
        <v>0.63180000000000003</v>
      </c>
      <c r="D567" s="5">
        <v>2013.8306838445751</v>
      </c>
    </row>
    <row r="568" spans="1:4" x14ac:dyDescent="0.35">
      <c r="A568">
        <v>2015</v>
      </c>
      <c r="B568" t="s">
        <v>118</v>
      </c>
      <c r="C568">
        <f>_xlfn.XLOOKUP(B568&amp;A568,'Teachers Pensions PPD'!$O$2:$O$925,'Teachers Pensions PPD'!K$2:K$925,"",0)</f>
        <v>0.66600000000000004</v>
      </c>
      <c r="D568" s="5">
        <v>2014.8484614987885</v>
      </c>
    </row>
    <row r="569" spans="1:4" x14ac:dyDescent="0.35">
      <c r="A569">
        <v>2016</v>
      </c>
      <c r="B569" t="s">
        <v>118</v>
      </c>
      <c r="C569">
        <f>_xlfn.XLOOKUP(B569&amp;A569,'Teachers Pensions PPD'!$O$2:$O$925,'Teachers Pensions PPD'!K$2:K$925,"",0)</f>
        <v>0.65700000000000003</v>
      </c>
      <c r="D569" s="5">
        <v>2015.8738461814987</v>
      </c>
    </row>
    <row r="570" spans="1:4" x14ac:dyDescent="0.35">
      <c r="A570">
        <v>2017</v>
      </c>
      <c r="B570" t="s">
        <v>118</v>
      </c>
      <c r="C570">
        <f>_xlfn.XLOOKUP(B570&amp;A570,'Teachers Pensions PPD'!$O$2:$O$925,'Teachers Pensions PPD'!K$2:K$925,"",0)</f>
        <v>0.70399999999999996</v>
      </c>
      <c r="D570" s="5">
        <v>2017.1296379656496</v>
      </c>
    </row>
    <row r="571" spans="1:4" x14ac:dyDescent="0.35">
      <c r="A571">
        <v>2018</v>
      </c>
      <c r="B571" t="s">
        <v>118</v>
      </c>
      <c r="C571">
        <f>_xlfn.XLOOKUP(B571&amp;A571,'Teachers Pensions PPD'!$O$2:$O$925,'Teachers Pensions PPD'!K$2:K$925,"",0)</f>
        <v>0.72899999999999998</v>
      </c>
      <c r="D571" s="5">
        <v>2018.2173566539784</v>
      </c>
    </row>
    <row r="572" spans="1:4" x14ac:dyDescent="0.35">
      <c r="A572">
        <v>2019</v>
      </c>
      <c r="B572" t="s">
        <v>118</v>
      </c>
      <c r="C572">
        <f>_xlfn.XLOOKUP(B572&amp;A572,'Teachers Pensions PPD'!$O$2:$O$925,'Teachers Pensions PPD'!K$2:K$925,"",0)</f>
        <v>0.72399999999999998</v>
      </c>
      <c r="D572" s="5">
        <v>2019.042398985833</v>
      </c>
    </row>
    <row r="573" spans="1:4" x14ac:dyDescent="0.35">
      <c r="A573">
        <v>2020</v>
      </c>
      <c r="B573" t="s">
        <v>118</v>
      </c>
      <c r="C573">
        <f>_xlfn.XLOOKUP(B573&amp;A573,'Teachers Pensions PPD'!$O$2:$O$925,'Teachers Pensions PPD'!K$2:K$925,"",0)</f>
        <v>0.67283000000000004</v>
      </c>
      <c r="D573" s="5">
        <v>2019.9603617842263</v>
      </c>
    </row>
    <row r="574" spans="1:4" x14ac:dyDescent="0.35">
      <c r="A574">
        <v>2021</v>
      </c>
      <c r="B574" t="s">
        <v>118</v>
      </c>
      <c r="C574">
        <f>_xlfn.XLOOKUP(B574&amp;A574,'Teachers Pensions PPD'!$O$2:$O$925,'Teachers Pensions PPD'!K$2:K$925,"",0)</f>
        <v>0.71499999999999997</v>
      </c>
      <c r="D574" s="5">
        <v>2020.7716520525587</v>
      </c>
    </row>
    <row r="575" spans="1:4" x14ac:dyDescent="0.35">
      <c r="A575">
        <v>2022</v>
      </c>
      <c r="B575" t="s">
        <v>118</v>
      </c>
      <c r="C575">
        <f>_xlfn.XLOOKUP(B575&amp;A575,'Teachers Pensions PPD'!$O$2:$O$925,'Teachers Pensions PPD'!K$2:K$925,"",0)</f>
        <v>0.73499999999999999</v>
      </c>
      <c r="D575" s="5">
        <v>2022.0217688061925</v>
      </c>
    </row>
    <row r="576" spans="1:4" x14ac:dyDescent="0.35">
      <c r="A576">
        <v>2001</v>
      </c>
      <c r="B576" t="s">
        <v>119</v>
      </c>
      <c r="C576">
        <f>_xlfn.XLOOKUP(B576&amp;A576,'Teachers Pensions PPD'!$O$2:$O$925,'Teachers Pensions PPD'!K$2:K$925,"",0)</f>
        <v>0.80500000000000005</v>
      </c>
      <c r="D576" s="5">
        <v>2001.1948946414902</v>
      </c>
    </row>
    <row r="577" spans="1:4" x14ac:dyDescent="0.35">
      <c r="A577">
        <v>2002</v>
      </c>
      <c r="B577" t="s">
        <v>119</v>
      </c>
      <c r="C577">
        <f>_xlfn.XLOOKUP(B577&amp;A577,'Teachers Pensions PPD'!$O$2:$O$925,'Teachers Pensions PPD'!K$2:K$925,"",0)</f>
        <v>0.82099999999999995</v>
      </c>
      <c r="D577" s="5">
        <v>2001.7792708020577</v>
      </c>
    </row>
    <row r="578" spans="1:4" x14ac:dyDescent="0.35">
      <c r="A578">
        <v>2003</v>
      </c>
      <c r="B578" t="s">
        <v>119</v>
      </c>
      <c r="C578">
        <f>_xlfn.XLOOKUP(B578&amp;A578,'Teachers Pensions PPD'!$O$2:$O$925,'Teachers Pensions PPD'!K$2:K$925,"",0)</f>
        <v>0.84</v>
      </c>
      <c r="D578" s="5">
        <v>2002.7656969907173</v>
      </c>
    </row>
    <row r="579" spans="1:4" x14ac:dyDescent="0.35">
      <c r="A579">
        <v>2004</v>
      </c>
      <c r="B579" t="s">
        <v>119</v>
      </c>
      <c r="C579">
        <f>_xlfn.XLOOKUP(B579&amp;A579,'Teachers Pensions PPD'!$O$2:$O$925,'Teachers Pensions PPD'!K$2:K$925,"",0)</f>
        <v>0.86299999999999999</v>
      </c>
      <c r="D579" s="5">
        <v>2004.0919689079042</v>
      </c>
    </row>
    <row r="580" spans="1:4" x14ac:dyDescent="0.35">
      <c r="A580">
        <v>2005</v>
      </c>
      <c r="B580" t="s">
        <v>119</v>
      </c>
      <c r="C580">
        <f>_xlfn.XLOOKUP(B580&amp;A580,'Teachers Pensions PPD'!$O$2:$O$925,'Teachers Pensions PPD'!K$2:K$925,"",0)</f>
        <v>0.876</v>
      </c>
      <c r="D580" s="5">
        <v>2005.1643263204992</v>
      </c>
    </row>
    <row r="581" spans="1:4" x14ac:dyDescent="0.35">
      <c r="A581">
        <v>2006</v>
      </c>
      <c r="B581" t="s">
        <v>119</v>
      </c>
      <c r="C581">
        <f>_xlfn.XLOOKUP(B581&amp;A581,'Teachers Pensions PPD'!$O$2:$O$925,'Teachers Pensions PPD'!K$2:K$925,"",0)</f>
        <v>0.872</v>
      </c>
      <c r="D581" s="5">
        <v>2006.1788075566767</v>
      </c>
    </row>
    <row r="582" spans="1:4" x14ac:dyDescent="0.35">
      <c r="A582">
        <v>2007</v>
      </c>
      <c r="B582" t="s">
        <v>119</v>
      </c>
      <c r="C582">
        <f>_xlfn.XLOOKUP(B582&amp;A582,'Teachers Pensions PPD'!$O$2:$O$925,'Teachers Pensions PPD'!K$2:K$925,"",0)</f>
        <v>0.876</v>
      </c>
      <c r="D582" s="5">
        <v>2006.8628107050783</v>
      </c>
    </row>
    <row r="583" spans="1:4" x14ac:dyDescent="0.35">
      <c r="A583">
        <v>2008</v>
      </c>
      <c r="B583" t="s">
        <v>119</v>
      </c>
      <c r="C583">
        <f>_xlfn.XLOOKUP(B583&amp;A583,'Teachers Pensions PPD'!$O$2:$O$925,'Teachers Pensions PPD'!K$2:K$925,"",0)</f>
        <v>0.876</v>
      </c>
      <c r="D583" s="5">
        <v>2007.9970413256212</v>
      </c>
    </row>
    <row r="584" spans="1:4" x14ac:dyDescent="0.35">
      <c r="A584">
        <v>2009</v>
      </c>
      <c r="B584" t="s">
        <v>119</v>
      </c>
      <c r="C584">
        <f>_xlfn.XLOOKUP(B584&amp;A584,'Teachers Pensions PPD'!$O$2:$O$925,'Teachers Pensions PPD'!K$2:K$925,"",0)</f>
        <v>0.88400000000000001</v>
      </c>
      <c r="D584" s="5">
        <v>2008.8598055613325</v>
      </c>
    </row>
    <row r="585" spans="1:4" x14ac:dyDescent="0.35">
      <c r="A585">
        <v>2010</v>
      </c>
      <c r="B585" t="s">
        <v>119</v>
      </c>
      <c r="C585">
        <f>_xlfn.XLOOKUP(B585&amp;A585,'Teachers Pensions PPD'!$O$2:$O$925,'Teachers Pensions PPD'!K$2:K$925,"",0)</f>
        <v>0.88600000000000001</v>
      </c>
      <c r="D585" s="5">
        <v>2010.181699830905</v>
      </c>
    </row>
    <row r="586" spans="1:4" x14ac:dyDescent="0.35">
      <c r="A586">
        <v>2011</v>
      </c>
      <c r="B586" t="s">
        <v>119</v>
      </c>
      <c r="C586">
        <f>_xlfn.XLOOKUP(B586&amp;A586,'Teachers Pensions PPD'!$O$2:$O$925,'Teachers Pensions PPD'!K$2:K$925,"",0)</f>
        <v>0.84899999999999998</v>
      </c>
      <c r="D586" s="5">
        <v>2010.987332216876</v>
      </c>
    </row>
    <row r="587" spans="1:4" x14ac:dyDescent="0.35">
      <c r="A587">
        <v>2012</v>
      </c>
      <c r="B587" t="s">
        <v>119</v>
      </c>
      <c r="C587">
        <f>_xlfn.XLOOKUP(B587&amp;A587,'Teachers Pensions PPD'!$O$2:$O$925,'Teachers Pensions PPD'!K$2:K$925,"",0)</f>
        <v>0.84299999999999997</v>
      </c>
      <c r="D587" s="5">
        <v>2011.9509183133348</v>
      </c>
    </row>
    <row r="588" spans="1:4" x14ac:dyDescent="0.35">
      <c r="A588">
        <v>2013</v>
      </c>
      <c r="B588" t="s">
        <v>119</v>
      </c>
      <c r="C588">
        <f>_xlfn.XLOOKUP(B588&amp;A588,'Teachers Pensions PPD'!$O$2:$O$925,'Teachers Pensions PPD'!K$2:K$925,"",0)</f>
        <v>0.84399999999999997</v>
      </c>
      <c r="D588" s="5">
        <v>2012.8721438570665</v>
      </c>
    </row>
    <row r="589" spans="1:4" x14ac:dyDescent="0.35">
      <c r="A589">
        <v>2014</v>
      </c>
      <c r="B589" t="s">
        <v>119</v>
      </c>
      <c r="C589">
        <f>_xlfn.XLOOKUP(B589&amp;A589,'Teachers Pensions PPD'!$O$2:$O$925,'Teachers Pensions PPD'!K$2:K$925,"",0)</f>
        <v>0.84799999999999998</v>
      </c>
      <c r="D589" s="5">
        <v>2013.9516342628397</v>
      </c>
    </row>
    <row r="590" spans="1:4" x14ac:dyDescent="0.35">
      <c r="A590">
        <v>2015</v>
      </c>
      <c r="B590" t="s">
        <v>119</v>
      </c>
      <c r="C590">
        <f>_xlfn.XLOOKUP(B590&amp;A590,'Teachers Pensions PPD'!$O$2:$O$925,'Teachers Pensions PPD'!K$2:K$925,"",0)</f>
        <v>0.84899999999999998</v>
      </c>
      <c r="D590" s="5">
        <v>2015.1976069200568</v>
      </c>
    </row>
    <row r="591" spans="1:4" x14ac:dyDescent="0.35">
      <c r="A591">
        <v>2016</v>
      </c>
      <c r="B591" t="s">
        <v>119</v>
      </c>
      <c r="C591">
        <f>_xlfn.XLOOKUP(B591&amp;A591,'Teachers Pensions PPD'!$O$2:$O$925,'Teachers Pensions PPD'!K$2:K$925,"",0)</f>
        <v>0.73699999999999999</v>
      </c>
      <c r="D591" s="5">
        <v>2015.7531967578852</v>
      </c>
    </row>
    <row r="592" spans="1:4" x14ac:dyDescent="0.35">
      <c r="A592">
        <v>2017</v>
      </c>
      <c r="B592" t="s">
        <v>119</v>
      </c>
      <c r="C592">
        <f>_xlfn.XLOOKUP(B592&amp;A592,'Teachers Pensions PPD'!$O$2:$O$925,'Teachers Pensions PPD'!K$2:K$925,"",0)</f>
        <v>0.72799999999999998</v>
      </c>
      <c r="D592" s="5">
        <v>2016.8407018054788</v>
      </c>
    </row>
    <row r="593" spans="1:4" x14ac:dyDescent="0.35">
      <c r="A593">
        <v>2018</v>
      </c>
      <c r="B593" t="s">
        <v>119</v>
      </c>
      <c r="C593">
        <f>_xlfn.XLOOKUP(B593&amp;A593,'Teachers Pensions PPD'!$O$2:$O$925,'Teachers Pensions PPD'!K$2:K$925,"",0)</f>
        <v>0.71599999999999997</v>
      </c>
      <c r="D593" s="5">
        <v>2017.8952737362642</v>
      </c>
    </row>
    <row r="594" spans="1:4" x14ac:dyDescent="0.35">
      <c r="A594">
        <v>2019</v>
      </c>
      <c r="B594" t="s">
        <v>119</v>
      </c>
      <c r="C594">
        <f>_xlfn.XLOOKUP(B594&amp;A594,'Teachers Pensions PPD'!$O$2:$O$925,'Teachers Pensions PPD'!K$2:K$925,"",0)</f>
        <v>0.71599999999999997</v>
      </c>
      <c r="D594" s="5">
        <v>2018.7731396784993</v>
      </c>
    </row>
    <row r="595" spans="1:4" x14ac:dyDescent="0.35">
      <c r="A595">
        <v>2020</v>
      </c>
      <c r="B595" t="s">
        <v>119</v>
      </c>
      <c r="C595">
        <f>_xlfn.XLOOKUP(B595&amp;A595,'Teachers Pensions PPD'!$O$2:$O$925,'Teachers Pensions PPD'!K$2:K$925,"",0)</f>
        <v>0.73199999999999998</v>
      </c>
      <c r="D595" s="5">
        <v>2019.7979763845951</v>
      </c>
    </row>
    <row r="596" spans="1:4" x14ac:dyDescent="0.35">
      <c r="A596">
        <v>2021</v>
      </c>
      <c r="B596" t="s">
        <v>119</v>
      </c>
      <c r="C596">
        <f>_xlfn.XLOOKUP(B596&amp;A596,'Teachers Pensions PPD'!$O$2:$O$925,'Teachers Pensions PPD'!K$2:K$925,"",0)</f>
        <v>0.73699999999999999</v>
      </c>
      <c r="D596" s="5">
        <v>2020.8860445011924</v>
      </c>
    </row>
    <row r="597" spans="1:4" x14ac:dyDescent="0.35">
      <c r="A597">
        <v>2022</v>
      </c>
      <c r="B597" t="s">
        <v>119</v>
      </c>
      <c r="C597">
        <f>_xlfn.XLOOKUP(B597&amp;A597,'Teachers Pensions PPD'!$O$2:$O$925,'Teachers Pensions PPD'!K$2:K$925,"",0)</f>
        <v>0.73699999999999999</v>
      </c>
      <c r="D597" s="5">
        <v>2021.7989398359425</v>
      </c>
    </row>
    <row r="598" spans="1:4" x14ac:dyDescent="0.35">
      <c r="A598">
        <v>2001</v>
      </c>
      <c r="B598" t="s">
        <v>37</v>
      </c>
      <c r="C598">
        <f>_xlfn.XLOOKUP(B598&amp;A598,'Teachers Pensions PPD'!$O$2:$O$925,'Teachers Pensions PPD'!K$2:K$925,"",0)</f>
        <v>0.97</v>
      </c>
      <c r="D598" s="5">
        <v>2000.7506694492658</v>
      </c>
    </row>
    <row r="599" spans="1:4" x14ac:dyDescent="0.35">
      <c r="A599">
        <v>2002</v>
      </c>
      <c r="B599" t="s">
        <v>37</v>
      </c>
      <c r="C599">
        <f>_xlfn.XLOOKUP(B599&amp;A599,'Teachers Pensions PPD'!$O$2:$O$925,'Teachers Pensions PPD'!K$2:K$925,"",0)</f>
        <v>0.91</v>
      </c>
      <c r="D599" s="5">
        <v>2001.8975094117595</v>
      </c>
    </row>
    <row r="600" spans="1:4" x14ac:dyDescent="0.35">
      <c r="A600">
        <v>2003</v>
      </c>
      <c r="B600" t="s">
        <v>37</v>
      </c>
      <c r="C600">
        <f>_xlfn.XLOOKUP(B600&amp;A600,'Teachers Pensions PPD'!$O$2:$O$925,'Teachers Pensions PPD'!K$2:K$925,"",0)</f>
        <v>0.90600000000000003</v>
      </c>
      <c r="D600" s="5">
        <v>2002.9293809815272</v>
      </c>
    </row>
    <row r="601" spans="1:4" x14ac:dyDescent="0.35">
      <c r="A601">
        <v>2004</v>
      </c>
      <c r="B601" t="s">
        <v>37</v>
      </c>
      <c r="C601">
        <f>_xlfn.XLOOKUP(B601&amp;A601,'Teachers Pensions PPD'!$O$2:$O$925,'Teachers Pensions PPD'!K$2:K$925,"",0)</f>
        <v>0.88200000000000001</v>
      </c>
      <c r="D601" s="5">
        <v>2003.7761997015823</v>
      </c>
    </row>
    <row r="602" spans="1:4" x14ac:dyDescent="0.35">
      <c r="A602">
        <v>2005</v>
      </c>
      <c r="B602" t="s">
        <v>37</v>
      </c>
      <c r="C602">
        <f>_xlfn.XLOOKUP(B602&amp;A602,'Teachers Pensions PPD'!$O$2:$O$925,'Teachers Pensions PPD'!K$2:K$925,"",0)</f>
        <v>0.879</v>
      </c>
      <c r="D602" s="5">
        <v>2004.8121784619864</v>
      </c>
    </row>
    <row r="603" spans="1:4" x14ac:dyDescent="0.35">
      <c r="A603">
        <v>2006</v>
      </c>
      <c r="B603" t="s">
        <v>37</v>
      </c>
      <c r="C603">
        <f>_xlfn.XLOOKUP(B603&amp;A603,'Teachers Pensions PPD'!$O$2:$O$925,'Teachers Pensions PPD'!K$2:K$925,"",0)</f>
        <v>0.88300000000000001</v>
      </c>
      <c r="D603" s="5">
        <v>2006.2021007275603</v>
      </c>
    </row>
    <row r="604" spans="1:4" x14ac:dyDescent="0.35">
      <c r="A604">
        <v>2007</v>
      </c>
      <c r="B604" t="s">
        <v>37</v>
      </c>
      <c r="C604">
        <f>_xlfn.XLOOKUP(B604&amp;A604,'Teachers Pensions PPD'!$O$2:$O$925,'Teachers Pensions PPD'!K$2:K$925,"",0)</f>
        <v>0.877</v>
      </c>
      <c r="D604" s="5">
        <v>2007.2304522438189</v>
      </c>
    </row>
    <row r="605" spans="1:4" x14ac:dyDescent="0.35">
      <c r="A605">
        <v>2008</v>
      </c>
      <c r="B605" t="s">
        <v>37</v>
      </c>
      <c r="C605">
        <f>_xlfn.XLOOKUP(B605&amp;A605,'Teachers Pensions PPD'!$O$2:$O$925,'Teachers Pensions PPD'!K$2:K$925,"",0)</f>
        <v>0.84299999999999997</v>
      </c>
      <c r="D605" s="5">
        <v>2008.2378823670861</v>
      </c>
    </row>
    <row r="606" spans="1:4" x14ac:dyDescent="0.35">
      <c r="A606">
        <v>2009</v>
      </c>
      <c r="B606" t="s">
        <v>37</v>
      </c>
      <c r="C606">
        <f>_xlfn.XLOOKUP(B606&amp;A606,'Teachers Pensions PPD'!$O$2:$O$925,'Teachers Pensions PPD'!K$2:K$925,"",0)</f>
        <v>0.88300000000000001</v>
      </c>
      <c r="D606" s="5">
        <v>2009.0682910148992</v>
      </c>
    </row>
    <row r="607" spans="1:4" x14ac:dyDescent="0.35">
      <c r="A607">
        <v>2010</v>
      </c>
      <c r="B607" t="s">
        <v>37</v>
      </c>
      <c r="C607">
        <f>_xlfn.XLOOKUP(B607&amp;A607,'Teachers Pensions PPD'!$O$2:$O$925,'Teachers Pensions PPD'!K$2:K$925,"",0)</f>
        <v>0.88900000000000001</v>
      </c>
      <c r="D607" s="5">
        <v>2010.2370631296951</v>
      </c>
    </row>
    <row r="608" spans="1:4" x14ac:dyDescent="0.35">
      <c r="A608">
        <v>2011</v>
      </c>
      <c r="B608" t="s">
        <v>37</v>
      </c>
      <c r="C608">
        <f>_xlfn.XLOOKUP(B608&amp;A608,'Teachers Pensions PPD'!$O$2:$O$925,'Teachers Pensions PPD'!K$2:K$925,"",0)</f>
        <v>0.81499999999999995</v>
      </c>
      <c r="D608" s="5">
        <v>2011.2320557337482</v>
      </c>
    </row>
    <row r="609" spans="1:4" x14ac:dyDescent="0.35">
      <c r="A609">
        <v>2012</v>
      </c>
      <c r="B609" t="s">
        <v>37</v>
      </c>
      <c r="C609">
        <f>_xlfn.XLOOKUP(B609&amp;A609,'Teachers Pensions PPD'!$O$2:$O$925,'Teachers Pensions PPD'!K$2:K$925,"",0)</f>
        <v>0.84</v>
      </c>
      <c r="D609" s="5">
        <v>2011.925424932419</v>
      </c>
    </row>
    <row r="610" spans="1:4" x14ac:dyDescent="0.35">
      <c r="A610">
        <v>2013</v>
      </c>
      <c r="B610" t="s">
        <v>37</v>
      </c>
      <c r="C610">
        <f>_xlfn.XLOOKUP(B610&amp;A610,'Teachers Pensions PPD'!$O$2:$O$925,'Teachers Pensions PPD'!K$2:K$925,"",0)</f>
        <v>0.81200000000000006</v>
      </c>
      <c r="D610" s="5">
        <v>2013.0616342640169</v>
      </c>
    </row>
    <row r="611" spans="1:4" x14ac:dyDescent="0.35">
      <c r="A611">
        <v>2014</v>
      </c>
      <c r="B611" t="s">
        <v>37</v>
      </c>
      <c r="C611">
        <f>_xlfn.XLOOKUP(B611&amp;A611,'Teachers Pensions PPD'!$O$2:$O$925,'Teachers Pensions PPD'!K$2:K$925,"",0)</f>
        <v>0.82599999999999996</v>
      </c>
      <c r="D611" s="5">
        <v>2013.9282128826776</v>
      </c>
    </row>
    <row r="612" spans="1:4" x14ac:dyDescent="0.35">
      <c r="A612">
        <v>2015</v>
      </c>
      <c r="B612" t="s">
        <v>37</v>
      </c>
      <c r="C612">
        <f>_xlfn.XLOOKUP(B612&amp;A612,'Teachers Pensions PPD'!$O$2:$O$925,'Teachers Pensions PPD'!K$2:K$925,"",0)</f>
        <v>0.82099999999999995</v>
      </c>
      <c r="D612" s="5">
        <v>2014.9710439204061</v>
      </c>
    </row>
    <row r="613" spans="1:4" x14ac:dyDescent="0.35">
      <c r="A613">
        <v>2016</v>
      </c>
      <c r="B613" t="s">
        <v>37</v>
      </c>
      <c r="C613">
        <f>_xlfn.XLOOKUP(B613&amp;A613,'Teachers Pensions PPD'!$O$2:$O$925,'Teachers Pensions PPD'!K$2:K$925,"",0)</f>
        <v>0.75900000000000001</v>
      </c>
      <c r="D613" s="5">
        <v>2016.2307845602131</v>
      </c>
    </row>
    <row r="614" spans="1:4" x14ac:dyDescent="0.35">
      <c r="A614">
        <v>2017</v>
      </c>
      <c r="B614" t="s">
        <v>37</v>
      </c>
      <c r="C614">
        <f>_xlfn.XLOOKUP(B614&amp;A614,'Teachers Pensions PPD'!$O$2:$O$925,'Teachers Pensions PPD'!K$2:K$925,"",0)</f>
        <v>0.79700000000000004</v>
      </c>
      <c r="D614" s="5">
        <v>2017.0279276389338</v>
      </c>
    </row>
    <row r="615" spans="1:4" x14ac:dyDescent="0.35">
      <c r="A615">
        <v>2018</v>
      </c>
      <c r="B615" t="s">
        <v>37</v>
      </c>
      <c r="C615">
        <f>_xlfn.XLOOKUP(B615&amp;A615,'Teachers Pensions PPD'!$O$2:$O$925,'Teachers Pensions PPD'!K$2:K$925,"",0)</f>
        <v>0.76800000000000002</v>
      </c>
      <c r="D615" s="5">
        <v>2017.8885980398525</v>
      </c>
    </row>
    <row r="616" spans="1:4" x14ac:dyDescent="0.35">
      <c r="A616">
        <v>2019</v>
      </c>
      <c r="B616" t="s">
        <v>37</v>
      </c>
      <c r="C616">
        <f>_xlfn.XLOOKUP(B616&amp;A616,'Teachers Pensions PPD'!$O$2:$O$925,'Teachers Pensions PPD'!K$2:K$925,"",0)</f>
        <v>0.8</v>
      </c>
      <c r="D616" s="5">
        <v>2018.8235174810525</v>
      </c>
    </row>
    <row r="617" spans="1:4" x14ac:dyDescent="0.35">
      <c r="A617">
        <v>2020</v>
      </c>
      <c r="B617" t="s">
        <v>37</v>
      </c>
      <c r="C617">
        <f>_xlfn.XLOOKUP(B617&amp;A617,'Teachers Pensions PPD'!$O$2:$O$925,'Teachers Pensions PPD'!K$2:K$925,"",0)</f>
        <v>0.81200000000000006</v>
      </c>
      <c r="D617" s="5">
        <v>2019.9967024432526</v>
      </c>
    </row>
    <row r="618" spans="1:4" x14ac:dyDescent="0.35">
      <c r="A618">
        <v>2021</v>
      </c>
      <c r="B618" t="s">
        <v>37</v>
      </c>
      <c r="C618">
        <f>_xlfn.XLOOKUP(B618&amp;A618,'Teachers Pensions PPD'!$O$2:$O$925,'Teachers Pensions PPD'!K$2:K$925,"",0)</f>
        <v>0.86899999999999999</v>
      </c>
      <c r="D618" s="5">
        <v>2020.830641179165</v>
      </c>
    </row>
    <row r="619" spans="1:4" x14ac:dyDescent="0.35">
      <c r="A619">
        <v>2022</v>
      </c>
      <c r="B619" t="s">
        <v>37</v>
      </c>
      <c r="C619">
        <f>_xlfn.XLOOKUP(B619&amp;A619,'Teachers Pensions PPD'!$O$2:$O$925,'Teachers Pensions PPD'!K$2:K$925,"",0)</f>
        <v>0.90300000000000002</v>
      </c>
      <c r="D619" s="5">
        <v>2022.0611333344082</v>
      </c>
    </row>
    <row r="620" spans="1:4" x14ac:dyDescent="0.35">
      <c r="A620">
        <v>2001</v>
      </c>
      <c r="B620" t="s">
        <v>92</v>
      </c>
      <c r="C620">
        <f>_xlfn.XLOOKUP(B620&amp;A620,'Teachers Pensions PPD'!$O$2:$O$925,'Teachers Pensions PPD'!K$2:K$925,"",0)</f>
        <v>0.872</v>
      </c>
      <c r="D620" s="5">
        <v>2000.8047016368755</v>
      </c>
    </row>
    <row r="621" spans="1:4" x14ac:dyDescent="0.35">
      <c r="A621">
        <v>2002</v>
      </c>
      <c r="B621" t="s">
        <v>92</v>
      </c>
      <c r="C621">
        <f>_xlfn.XLOOKUP(B621&amp;A621,'Teachers Pensions PPD'!$O$2:$O$925,'Teachers Pensions PPD'!K$2:K$925,"",0)</f>
        <v>0.94899999999999995</v>
      </c>
      <c r="D621" s="5">
        <v>2001.9537235798289</v>
      </c>
    </row>
    <row r="622" spans="1:4" x14ac:dyDescent="0.35">
      <c r="A622">
        <v>2003</v>
      </c>
      <c r="B622" t="s">
        <v>92</v>
      </c>
      <c r="C622">
        <f>_xlfn.XLOOKUP(B622&amp;A622,'Teachers Pensions PPD'!$O$2:$O$925,'Teachers Pensions PPD'!K$2:K$925,"",0)</f>
        <v>0.90600000000000003</v>
      </c>
      <c r="D622" s="5">
        <v>2003.1076789788087</v>
      </c>
    </row>
    <row r="623" spans="1:4" x14ac:dyDescent="0.35">
      <c r="A623">
        <v>2004</v>
      </c>
      <c r="B623" t="s">
        <v>92</v>
      </c>
      <c r="C623">
        <f>_xlfn.XLOOKUP(B623&amp;A623,'Teachers Pensions PPD'!$O$2:$O$925,'Teachers Pensions PPD'!K$2:K$925,"",0)</f>
        <v>0.872</v>
      </c>
      <c r="D623" s="5">
        <v>2003.8113618018317</v>
      </c>
    </row>
    <row r="624" spans="1:4" x14ac:dyDescent="0.35">
      <c r="A624">
        <v>2005</v>
      </c>
      <c r="B624" t="s">
        <v>92</v>
      </c>
      <c r="C624">
        <f>_xlfn.XLOOKUP(B624&amp;A624,'Teachers Pensions PPD'!$O$2:$O$925,'Teachers Pensions PPD'!K$2:K$925,"",0)</f>
        <v>0.85599999999999998</v>
      </c>
      <c r="D624" s="5">
        <v>2004.9169105077185</v>
      </c>
    </row>
    <row r="625" spans="1:4" x14ac:dyDescent="0.35">
      <c r="A625">
        <v>2006</v>
      </c>
      <c r="B625" t="s">
        <v>92</v>
      </c>
      <c r="C625">
        <f>_xlfn.XLOOKUP(B625&amp;A625,'Teachers Pensions PPD'!$O$2:$O$925,'Teachers Pensions PPD'!K$2:K$925,"",0)</f>
        <v>0.872</v>
      </c>
      <c r="D625" s="5">
        <v>2005.7646779708039</v>
      </c>
    </row>
    <row r="626" spans="1:4" x14ac:dyDescent="0.35">
      <c r="A626">
        <v>2007</v>
      </c>
      <c r="B626" t="s">
        <v>92</v>
      </c>
      <c r="C626">
        <f>_xlfn.XLOOKUP(B626&amp;A626,'Teachers Pensions PPD'!$O$2:$O$925,'Teachers Pensions PPD'!K$2:K$925,"",0)</f>
        <v>0.90500000000000003</v>
      </c>
      <c r="D626" s="5">
        <v>2006.9713889525615</v>
      </c>
    </row>
    <row r="627" spans="1:4" x14ac:dyDescent="0.35">
      <c r="A627">
        <v>2008</v>
      </c>
      <c r="B627" t="s">
        <v>92</v>
      </c>
      <c r="C627">
        <f>_xlfn.XLOOKUP(B627&amp;A627,'Teachers Pensions PPD'!$O$2:$O$925,'Teachers Pensions PPD'!K$2:K$925,"",0)</f>
        <v>0.90600000000000003</v>
      </c>
      <c r="D627" s="5">
        <v>2008.1998326170108</v>
      </c>
    </row>
    <row r="628" spans="1:4" x14ac:dyDescent="0.35">
      <c r="A628">
        <v>2009</v>
      </c>
      <c r="B628" t="s">
        <v>92</v>
      </c>
      <c r="C628">
        <f>_xlfn.XLOOKUP(B628&amp;A628,'Teachers Pensions PPD'!$O$2:$O$925,'Teachers Pensions PPD'!K$2:K$925,"",0)</f>
        <v>0.86599999999999999</v>
      </c>
      <c r="D628" s="5">
        <v>2008.827126485623</v>
      </c>
    </row>
    <row r="629" spans="1:4" x14ac:dyDescent="0.35">
      <c r="A629">
        <v>2010</v>
      </c>
      <c r="B629" t="s">
        <v>92</v>
      </c>
      <c r="C629">
        <f>_xlfn.XLOOKUP(B629&amp;A629,'Teachers Pensions PPD'!$O$2:$O$925,'Teachers Pensions PPD'!K$2:K$925,"",0)</f>
        <v>0.82399999999999995</v>
      </c>
      <c r="D629" s="5">
        <v>2010.1646639331948</v>
      </c>
    </row>
    <row r="630" spans="1:4" x14ac:dyDescent="0.35">
      <c r="A630">
        <v>2011</v>
      </c>
      <c r="B630" t="s">
        <v>92</v>
      </c>
      <c r="C630">
        <f>_xlfn.XLOOKUP(B630&amp;A630,'Teachers Pensions PPD'!$O$2:$O$925,'Teachers Pensions PPD'!K$2:K$925,"",0)</f>
        <v>0.80400000000000005</v>
      </c>
      <c r="D630" s="5">
        <v>2010.8407081963887</v>
      </c>
    </row>
    <row r="631" spans="1:4" x14ac:dyDescent="0.35">
      <c r="A631">
        <v>2012</v>
      </c>
      <c r="B631" t="s">
        <v>92</v>
      </c>
      <c r="C631">
        <f>_xlfn.XLOOKUP(B631&amp;A631,'Teachers Pensions PPD'!$O$2:$O$925,'Teachers Pensions PPD'!K$2:K$925,"",0)</f>
        <v>0.76600000000000001</v>
      </c>
      <c r="D631" s="5">
        <v>2011.9372993142174</v>
      </c>
    </row>
    <row r="632" spans="1:4" x14ac:dyDescent="0.35">
      <c r="A632">
        <v>2013</v>
      </c>
      <c r="B632" t="s">
        <v>92</v>
      </c>
      <c r="C632">
        <f>_xlfn.XLOOKUP(B632&amp;A632,'Teachers Pensions PPD'!$O$2:$O$925,'Teachers Pensions PPD'!K$2:K$925,"",0)</f>
        <v>0.77100000000000002</v>
      </c>
      <c r="D632" s="5">
        <v>2013.1349182880342</v>
      </c>
    </row>
    <row r="633" spans="1:4" x14ac:dyDescent="0.35">
      <c r="A633">
        <v>2014</v>
      </c>
      <c r="B633" t="s">
        <v>92</v>
      </c>
      <c r="C633">
        <f>_xlfn.XLOOKUP(B633&amp;A633,'Teachers Pensions PPD'!$O$2:$O$925,'Teachers Pensions PPD'!K$2:K$925,"",0)</f>
        <v>0.82699999999999996</v>
      </c>
      <c r="D633" s="5">
        <v>2014.1107414358078</v>
      </c>
    </row>
    <row r="634" spans="1:4" x14ac:dyDescent="0.35">
      <c r="A634">
        <v>2015</v>
      </c>
      <c r="B634" t="s">
        <v>92</v>
      </c>
      <c r="C634">
        <f>_xlfn.XLOOKUP(B634&amp;A634,'Teachers Pensions PPD'!$O$2:$O$925,'Teachers Pensions PPD'!K$2:K$925,"",0)</f>
        <v>0.88</v>
      </c>
      <c r="D634" s="5">
        <v>2014.8799811103127</v>
      </c>
    </row>
    <row r="635" spans="1:4" x14ac:dyDescent="0.35">
      <c r="A635">
        <v>2016</v>
      </c>
      <c r="B635" t="s">
        <v>92</v>
      </c>
      <c r="C635">
        <f>_xlfn.XLOOKUP(B635&amp;A635,'Teachers Pensions PPD'!$O$2:$O$925,'Teachers Pensions PPD'!K$2:K$925,"",0)</f>
        <v>0.89600000000000002</v>
      </c>
      <c r="D635" s="5">
        <v>2015.9455019698123</v>
      </c>
    </row>
    <row r="636" spans="1:4" x14ac:dyDescent="0.35">
      <c r="A636">
        <v>2017</v>
      </c>
      <c r="B636" t="s">
        <v>92</v>
      </c>
      <c r="C636">
        <f>_xlfn.XLOOKUP(B636&amp;A636,'Teachers Pensions PPD'!$O$2:$O$925,'Teachers Pensions PPD'!K$2:K$925,"",0)</f>
        <v>0.86699999999999999</v>
      </c>
      <c r="D636" s="5">
        <v>2016.9374786234707</v>
      </c>
    </row>
    <row r="637" spans="1:4" x14ac:dyDescent="0.35">
      <c r="A637">
        <v>2018</v>
      </c>
      <c r="B637" t="s">
        <v>92</v>
      </c>
      <c r="C637">
        <f>_xlfn.XLOOKUP(B637&amp;A637,'Teachers Pensions PPD'!$O$2:$O$925,'Teachers Pensions PPD'!K$2:K$925,"",0)</f>
        <v>0.88800000000000001</v>
      </c>
      <c r="D637" s="5">
        <v>2018.0252105462098</v>
      </c>
    </row>
    <row r="638" spans="1:4" x14ac:dyDescent="0.35">
      <c r="A638">
        <v>2019</v>
      </c>
      <c r="B638" t="s">
        <v>92</v>
      </c>
      <c r="C638">
        <f>_xlfn.XLOOKUP(B638&amp;A638,'Teachers Pensions PPD'!$O$2:$O$925,'Teachers Pensions PPD'!K$2:K$925,"",0)</f>
        <v>0.90300000000000002</v>
      </c>
      <c r="D638" s="5">
        <v>2019.1211270706492</v>
      </c>
    </row>
    <row r="639" spans="1:4" x14ac:dyDescent="0.35">
      <c r="A639">
        <v>2020</v>
      </c>
      <c r="B639" t="s">
        <v>92</v>
      </c>
      <c r="C639">
        <f>_xlfn.XLOOKUP(B639&amp;A639,'Teachers Pensions PPD'!$O$2:$O$925,'Teachers Pensions PPD'!K$2:K$925,"",0)</f>
        <v>0.91600000000000004</v>
      </c>
      <c r="D639" s="5">
        <v>2020.1239608486751</v>
      </c>
    </row>
    <row r="640" spans="1:4" x14ac:dyDescent="0.35">
      <c r="A640">
        <v>2021</v>
      </c>
      <c r="B640" t="s">
        <v>92</v>
      </c>
      <c r="C640">
        <f>_xlfn.XLOOKUP(B640&amp;A640,'Teachers Pensions PPD'!$O$2:$O$925,'Teachers Pensions PPD'!K$2:K$925,"",0)</f>
        <v>0.97399999999999998</v>
      </c>
      <c r="D640" s="5">
        <v>2021.0664600424034</v>
      </c>
    </row>
    <row r="641" spans="1:4" x14ac:dyDescent="0.35">
      <c r="A641">
        <v>2022</v>
      </c>
      <c r="B641" t="s">
        <v>92</v>
      </c>
      <c r="C641">
        <f>_xlfn.XLOOKUP(B641&amp;A641,'Teachers Pensions PPD'!$O$2:$O$925,'Teachers Pensions PPD'!K$2:K$925,"",0)</f>
        <v>0.98399999999999999</v>
      </c>
      <c r="D641" s="5">
        <v>2022.1933467345411</v>
      </c>
    </row>
    <row r="642" spans="1:4" x14ac:dyDescent="0.35">
      <c r="A642">
        <v>2001</v>
      </c>
      <c r="B642" t="s">
        <v>93</v>
      </c>
      <c r="C642">
        <f>_xlfn.XLOOKUP(B642&amp;A642,'Teachers Pensions PPD'!$O$2:$O$925,'Teachers Pensions PPD'!K$2:K$925,"",0)</f>
        <v>0.99399999999999999</v>
      </c>
      <c r="D642" s="5">
        <v>2001.0868538404181</v>
      </c>
    </row>
    <row r="643" spans="1:4" x14ac:dyDescent="0.35">
      <c r="A643">
        <v>2002</v>
      </c>
      <c r="B643" t="s">
        <v>93</v>
      </c>
      <c r="C643">
        <f>_xlfn.XLOOKUP(B643&amp;A643,'Teachers Pensions PPD'!$O$2:$O$925,'Teachers Pensions PPD'!K$2:K$925,"",0)</f>
        <v>0.95299999999999996</v>
      </c>
      <c r="D643" s="5">
        <v>2002.1942904698294</v>
      </c>
    </row>
    <row r="644" spans="1:4" x14ac:dyDescent="0.35">
      <c r="A644">
        <v>2003</v>
      </c>
      <c r="B644" t="s">
        <v>93</v>
      </c>
      <c r="C644">
        <f>_xlfn.XLOOKUP(B644&amp;A644,'Teachers Pensions PPD'!$O$2:$O$925,'Teachers Pensions PPD'!K$2:K$925,"",0)</f>
        <v>0.81100000000000005</v>
      </c>
      <c r="D644" s="5">
        <v>2003.2100547902028</v>
      </c>
    </row>
    <row r="645" spans="1:4" x14ac:dyDescent="0.35">
      <c r="A645">
        <v>2004</v>
      </c>
      <c r="B645" t="s">
        <v>93</v>
      </c>
      <c r="C645">
        <f>_xlfn.XLOOKUP(B645&amp;A645,'Teachers Pensions PPD'!$O$2:$O$925,'Teachers Pensions PPD'!K$2:K$925,"",0)</f>
        <v>0.82</v>
      </c>
      <c r="D645" s="5">
        <v>2004.0842510896846</v>
      </c>
    </row>
    <row r="646" spans="1:4" x14ac:dyDescent="0.35">
      <c r="A646">
        <v>2005</v>
      </c>
      <c r="B646" t="s">
        <v>93</v>
      </c>
      <c r="C646">
        <f>_xlfn.XLOOKUP(B646&amp;A646,'Teachers Pensions PPD'!$O$2:$O$925,'Teachers Pensions PPD'!K$2:K$925,"",0)</f>
        <v>0.82699999999999996</v>
      </c>
      <c r="D646" s="5">
        <v>2004.8485470846315</v>
      </c>
    </row>
    <row r="647" spans="1:4" x14ac:dyDescent="0.35">
      <c r="A647">
        <v>2006</v>
      </c>
      <c r="B647" t="s">
        <v>93</v>
      </c>
      <c r="C647">
        <f>_xlfn.XLOOKUP(B647&amp;A647,'Teachers Pensions PPD'!$O$2:$O$925,'Teachers Pensions PPD'!K$2:K$925,"",0)</f>
        <v>0.82599999999999996</v>
      </c>
      <c r="D647" s="5">
        <v>2005.872998836785</v>
      </c>
    </row>
    <row r="648" spans="1:4" x14ac:dyDescent="0.35">
      <c r="A648">
        <v>2007</v>
      </c>
      <c r="B648" t="s">
        <v>93</v>
      </c>
      <c r="C648">
        <f>_xlfn.XLOOKUP(B648&amp;A648,'Teachers Pensions PPD'!$O$2:$O$925,'Teachers Pensions PPD'!K$2:K$925,"",0)</f>
        <v>0.83499999999999996</v>
      </c>
      <c r="D648" s="5">
        <v>2006.9148343819229</v>
      </c>
    </row>
    <row r="649" spans="1:4" x14ac:dyDescent="0.35">
      <c r="A649">
        <v>2008</v>
      </c>
      <c r="B649" t="s">
        <v>93</v>
      </c>
      <c r="C649">
        <f>_xlfn.XLOOKUP(B649&amp;A649,'Teachers Pensions PPD'!$O$2:$O$925,'Teachers Pensions PPD'!K$2:K$925,"",0)</f>
        <v>0.83399999999999996</v>
      </c>
      <c r="D649" s="5">
        <v>2007.904429478823</v>
      </c>
    </row>
    <row r="650" spans="1:4" x14ac:dyDescent="0.35">
      <c r="A650">
        <v>2009</v>
      </c>
      <c r="B650" t="s">
        <v>93</v>
      </c>
      <c r="C650">
        <f>_xlfn.XLOOKUP(B650&amp;A650,'Teachers Pensions PPD'!$O$2:$O$925,'Teachers Pensions PPD'!K$2:K$925,"",0)</f>
        <v>0.79900000000000004</v>
      </c>
      <c r="D650" s="5">
        <v>2009.0703443569671</v>
      </c>
    </row>
    <row r="651" spans="1:4" x14ac:dyDescent="0.35">
      <c r="A651">
        <v>2010</v>
      </c>
      <c r="B651" t="s">
        <v>93</v>
      </c>
      <c r="C651">
        <f>_xlfn.XLOOKUP(B651&amp;A651,'Teachers Pensions PPD'!$O$2:$O$925,'Teachers Pensions PPD'!K$2:K$925,"",0)</f>
        <v>0.77700000000000002</v>
      </c>
      <c r="D651" s="5">
        <v>2009.9872503449217</v>
      </c>
    </row>
    <row r="652" spans="1:4" x14ac:dyDescent="0.35">
      <c r="A652">
        <v>2011</v>
      </c>
      <c r="B652" t="s">
        <v>93</v>
      </c>
      <c r="C652">
        <f>_xlfn.XLOOKUP(B652&amp;A652,'Teachers Pensions PPD'!$O$2:$O$925,'Teachers Pensions PPD'!K$2:K$925,"",0)</f>
        <v>0.85499999999999998</v>
      </c>
      <c r="D652" s="5">
        <v>2011.1548213738965</v>
      </c>
    </row>
    <row r="653" spans="1:4" x14ac:dyDescent="0.35">
      <c r="A653">
        <v>2012</v>
      </c>
      <c r="B653" t="s">
        <v>93</v>
      </c>
      <c r="C653">
        <f>_xlfn.XLOOKUP(B653&amp;A653,'Teachers Pensions PPD'!$O$2:$O$925,'Teachers Pensions PPD'!K$2:K$925,"",0)</f>
        <v>0.81499999999999995</v>
      </c>
      <c r="D653" s="5">
        <v>2012.0085196814953</v>
      </c>
    </row>
    <row r="654" spans="1:4" x14ac:dyDescent="0.35">
      <c r="A654">
        <v>2013</v>
      </c>
      <c r="B654" t="s">
        <v>93</v>
      </c>
      <c r="C654">
        <f>_xlfn.XLOOKUP(B654&amp;A654,'Teachers Pensions PPD'!$O$2:$O$925,'Teachers Pensions PPD'!K$2:K$925,"",0)</f>
        <v>0.80100000000000005</v>
      </c>
      <c r="D654" s="5">
        <v>2012.9161409092919</v>
      </c>
    </row>
    <row r="655" spans="1:4" x14ac:dyDescent="0.35">
      <c r="A655">
        <v>2014</v>
      </c>
      <c r="B655" t="s">
        <v>93</v>
      </c>
      <c r="C655">
        <f>_xlfn.XLOOKUP(B655&amp;A655,'Teachers Pensions PPD'!$O$2:$O$925,'Teachers Pensions PPD'!K$2:K$925,"",0)</f>
        <v>0.82799999999999996</v>
      </c>
      <c r="D655" s="5">
        <v>2014.2243331969362</v>
      </c>
    </row>
    <row r="656" spans="1:4" x14ac:dyDescent="0.35">
      <c r="A656">
        <v>2015</v>
      </c>
      <c r="B656" t="s">
        <v>93</v>
      </c>
      <c r="C656">
        <f>_xlfn.XLOOKUP(B656&amp;A656,'Teachers Pensions PPD'!$O$2:$O$925,'Teachers Pensions PPD'!K$2:K$925,"",0)</f>
        <v>0.83899999999999997</v>
      </c>
      <c r="D656" s="5">
        <v>2015.1298187458292</v>
      </c>
    </row>
    <row r="657" spans="1:4" x14ac:dyDescent="0.35">
      <c r="A657">
        <v>2016</v>
      </c>
      <c r="B657" t="s">
        <v>93</v>
      </c>
      <c r="C657">
        <f>_xlfn.XLOOKUP(B657&amp;A657,'Teachers Pensions PPD'!$O$2:$O$925,'Teachers Pensions PPD'!K$2:K$925,"",0)</f>
        <v>0.84799999999999998</v>
      </c>
      <c r="D657" s="5">
        <v>2016.0883011923718</v>
      </c>
    </row>
    <row r="658" spans="1:4" x14ac:dyDescent="0.35">
      <c r="A658">
        <v>2017</v>
      </c>
      <c r="B658" t="s">
        <v>93</v>
      </c>
      <c r="C658">
        <f>_xlfn.XLOOKUP(B658&amp;A658,'Teachers Pensions PPD'!$O$2:$O$925,'Teachers Pensions PPD'!K$2:K$925,"",0)</f>
        <v>0.84</v>
      </c>
      <c r="D658" s="5">
        <v>2017.1481081463996</v>
      </c>
    </row>
    <row r="659" spans="1:4" x14ac:dyDescent="0.35">
      <c r="A659">
        <v>2018</v>
      </c>
      <c r="B659" t="s">
        <v>93</v>
      </c>
      <c r="C659">
        <f>_xlfn.XLOOKUP(B659&amp;A659,'Teachers Pensions PPD'!$O$2:$O$925,'Teachers Pensions PPD'!K$2:K$925,"",0)</f>
        <v>0.84</v>
      </c>
      <c r="D659" s="5">
        <v>2018.1866271107065</v>
      </c>
    </row>
    <row r="660" spans="1:4" x14ac:dyDescent="0.35">
      <c r="A660">
        <v>2019</v>
      </c>
      <c r="B660" t="s">
        <v>93</v>
      </c>
      <c r="C660">
        <f>_xlfn.XLOOKUP(B660&amp;A660,'Teachers Pensions PPD'!$O$2:$O$925,'Teachers Pensions PPD'!K$2:K$925,"",0)</f>
        <v>0.84399999999999997</v>
      </c>
      <c r="D660" s="5">
        <v>2019.1986674441214</v>
      </c>
    </row>
    <row r="661" spans="1:4" x14ac:dyDescent="0.35">
      <c r="A661">
        <v>2020</v>
      </c>
      <c r="B661" t="s">
        <v>93</v>
      </c>
      <c r="C661">
        <f>_xlfn.XLOOKUP(B661&amp;A661,'Teachers Pensions PPD'!$O$2:$O$925,'Teachers Pensions PPD'!K$2:K$925,"",0)</f>
        <v>0.84</v>
      </c>
      <c r="D661" s="5">
        <v>2019.7747584331159</v>
      </c>
    </row>
    <row r="662" spans="1:4" x14ac:dyDescent="0.35">
      <c r="A662">
        <v>2021</v>
      </c>
      <c r="B662" t="s">
        <v>93</v>
      </c>
      <c r="C662">
        <f>_xlfn.XLOOKUP(B662&amp;A662,'Teachers Pensions PPD'!$O$2:$O$925,'Teachers Pensions PPD'!K$2:K$925,"",0)</f>
        <v>0.85199999999999998</v>
      </c>
      <c r="D662" s="5">
        <v>2021.1611727983629</v>
      </c>
    </row>
    <row r="663" spans="1:4" x14ac:dyDescent="0.35">
      <c r="A663">
        <v>2022</v>
      </c>
      <c r="B663" t="s">
        <v>93</v>
      </c>
      <c r="C663">
        <f>_xlfn.XLOOKUP(B663&amp;A663,'Teachers Pensions PPD'!$O$2:$O$925,'Teachers Pensions PPD'!K$2:K$925,"",0)</f>
        <v>0.85199999999999998</v>
      </c>
      <c r="D663" s="5">
        <v>2021.9338511354676</v>
      </c>
    </row>
    <row r="664" spans="1:4" x14ac:dyDescent="0.35">
      <c r="A664">
        <v>2001</v>
      </c>
      <c r="B664" t="s">
        <v>39</v>
      </c>
      <c r="C664">
        <f>_xlfn.XLOOKUP(B664&amp;A664,'Teachers Pensions PPD'!$O$2:$O$925,'Teachers Pensions PPD'!K$2:K$925,"",0)</f>
        <v>0.95</v>
      </c>
      <c r="D664" s="5">
        <v>2000.9588413131369</v>
      </c>
    </row>
    <row r="665" spans="1:4" x14ac:dyDescent="0.35">
      <c r="A665">
        <v>2002</v>
      </c>
      <c r="B665" t="s">
        <v>39</v>
      </c>
      <c r="C665">
        <f>_xlfn.XLOOKUP(B665&amp;A665,'Teachers Pensions PPD'!$O$2:$O$925,'Teachers Pensions PPD'!K$2:K$925,"",0)</f>
        <v>0.68200000000000005</v>
      </c>
      <c r="D665" s="5">
        <v>2002.1023435970892</v>
      </c>
    </row>
    <row r="666" spans="1:4" x14ac:dyDescent="0.35">
      <c r="A666">
        <v>2003</v>
      </c>
      <c r="B666" t="s">
        <v>39</v>
      </c>
      <c r="C666">
        <f>_xlfn.XLOOKUP(B666&amp;A666,'Teachers Pensions PPD'!$O$2:$O$925,'Teachers Pensions PPD'!K$2:K$925,"",0)</f>
        <v>0.64300000000000002</v>
      </c>
      <c r="D666" s="5">
        <v>2003.1835024789386</v>
      </c>
    </row>
    <row r="667" spans="1:4" x14ac:dyDescent="0.35">
      <c r="A667">
        <v>2004</v>
      </c>
      <c r="B667" t="s">
        <v>39</v>
      </c>
      <c r="C667">
        <f>_xlfn.XLOOKUP(B667&amp;A667,'Teachers Pensions PPD'!$O$2:$O$925,'Teachers Pensions PPD'!K$2:K$925,"",0)</f>
        <v>0.628</v>
      </c>
      <c r="D667" s="5">
        <v>2004.1182520387447</v>
      </c>
    </row>
    <row r="668" spans="1:4" x14ac:dyDescent="0.35">
      <c r="A668">
        <v>2005</v>
      </c>
      <c r="B668" t="s">
        <v>39</v>
      </c>
      <c r="C668">
        <f>_xlfn.XLOOKUP(B668&amp;A668,'Teachers Pensions PPD'!$O$2:$O$925,'Teachers Pensions PPD'!K$2:K$925,"",0)</f>
        <v>0.60899999999999999</v>
      </c>
      <c r="D668" s="5">
        <v>2004.9608613594885</v>
      </c>
    </row>
    <row r="669" spans="1:4" x14ac:dyDescent="0.35">
      <c r="A669">
        <v>2006</v>
      </c>
      <c r="B669" t="s">
        <v>39</v>
      </c>
      <c r="C669">
        <f>_xlfn.XLOOKUP(B669&amp;A669,'Teachers Pensions PPD'!$O$2:$O$925,'Teachers Pensions PPD'!K$2:K$925,"",0)</f>
        <v>0.67800000000000005</v>
      </c>
      <c r="D669" s="5">
        <v>2006.2007917131734</v>
      </c>
    </row>
    <row r="670" spans="1:4" x14ac:dyDescent="0.35">
      <c r="A670">
        <v>2007</v>
      </c>
      <c r="B670" t="s">
        <v>39</v>
      </c>
      <c r="C670">
        <f>_xlfn.XLOOKUP(B670&amp;A670,'Teachers Pensions PPD'!$O$2:$O$925,'Teachers Pensions PPD'!K$2:K$925,"",0)</f>
        <v>0.68200000000000005</v>
      </c>
      <c r="D670" s="5">
        <v>2006.9140073880749</v>
      </c>
    </row>
    <row r="671" spans="1:4" x14ac:dyDescent="0.35">
      <c r="A671">
        <v>2008</v>
      </c>
      <c r="B671" t="s">
        <v>39</v>
      </c>
      <c r="C671">
        <f>_xlfn.XLOOKUP(B671&amp;A671,'Teachers Pensions PPD'!$O$2:$O$925,'Teachers Pensions PPD'!K$2:K$925,"",0)</f>
        <v>0.70199999999999996</v>
      </c>
      <c r="D671" s="5">
        <v>2007.825206533676</v>
      </c>
    </row>
    <row r="672" spans="1:4" x14ac:dyDescent="0.35">
      <c r="A672">
        <v>2009</v>
      </c>
      <c r="B672" t="s">
        <v>39</v>
      </c>
      <c r="C672">
        <f>_xlfn.XLOOKUP(B672&amp;A672,'Teachers Pensions PPD'!$O$2:$O$925,'Teachers Pensions PPD'!K$2:K$925,"",0)</f>
        <v>0.56999999999999995</v>
      </c>
      <c r="D672" s="5">
        <v>2009.1073243843459</v>
      </c>
    </row>
    <row r="673" spans="1:4" x14ac:dyDescent="0.35">
      <c r="A673">
        <v>2010</v>
      </c>
      <c r="B673" t="s">
        <v>39</v>
      </c>
      <c r="C673">
        <f>_xlfn.XLOOKUP(B673&amp;A673,'Teachers Pensions PPD'!$O$2:$O$925,'Teachers Pensions PPD'!K$2:K$925,"",0)</f>
        <v>0.54300000000000004</v>
      </c>
      <c r="D673" s="5">
        <v>2009.9985470579313</v>
      </c>
    </row>
    <row r="674" spans="1:4" x14ac:dyDescent="0.35">
      <c r="A674">
        <v>2011</v>
      </c>
      <c r="B674" t="s">
        <v>39</v>
      </c>
      <c r="C674">
        <f>_xlfn.XLOOKUP(B674&amp;A674,'Teachers Pensions PPD'!$O$2:$O$925,'Teachers Pensions PPD'!K$2:K$925,"",0)</f>
        <v>0.54</v>
      </c>
      <c r="D674" s="5">
        <v>2011.0531665082408</v>
      </c>
    </row>
    <row r="675" spans="1:4" x14ac:dyDescent="0.35">
      <c r="A675">
        <v>2012</v>
      </c>
      <c r="B675" t="s">
        <v>39</v>
      </c>
      <c r="C675">
        <f>_xlfn.XLOOKUP(B675&amp;A675,'Teachers Pensions PPD'!$O$2:$O$925,'Teachers Pensions PPD'!K$2:K$925,"",0)</f>
        <v>0.499</v>
      </c>
      <c r="D675" s="5">
        <v>2012.0983686848087</v>
      </c>
    </row>
    <row r="676" spans="1:4" x14ac:dyDescent="0.35">
      <c r="A676">
        <v>2013</v>
      </c>
      <c r="B676" t="s">
        <v>39</v>
      </c>
      <c r="C676">
        <f>_xlfn.XLOOKUP(B676&amp;A676,'Teachers Pensions PPD'!$O$2:$O$925,'Teachers Pensions PPD'!K$2:K$925,"",0)</f>
        <v>0.48099999999999998</v>
      </c>
      <c r="D676" s="5">
        <v>2013.139720002911</v>
      </c>
    </row>
    <row r="677" spans="1:4" x14ac:dyDescent="0.35">
      <c r="A677">
        <v>2014</v>
      </c>
      <c r="B677" t="s">
        <v>39</v>
      </c>
      <c r="C677">
        <f>_xlfn.XLOOKUP(B677&amp;A677,'Teachers Pensions PPD'!$O$2:$O$925,'Teachers Pensions PPD'!K$2:K$925,"",0)</f>
        <v>0.54500000000000004</v>
      </c>
      <c r="D677" s="5">
        <v>2014.1047376864542</v>
      </c>
    </row>
    <row r="678" spans="1:4" x14ac:dyDescent="0.35">
      <c r="A678">
        <v>2015</v>
      </c>
      <c r="B678" t="s">
        <v>39</v>
      </c>
      <c r="C678">
        <f>_xlfn.XLOOKUP(B678&amp;A678,'Teachers Pensions PPD'!$O$2:$O$925,'Teachers Pensions PPD'!K$2:K$925,"",0)</f>
        <v>0.76898</v>
      </c>
      <c r="D678" s="5">
        <v>2014.8018708233321</v>
      </c>
    </row>
    <row r="679" spans="1:4" x14ac:dyDescent="0.35">
      <c r="A679">
        <v>2016</v>
      </c>
      <c r="B679" t="s">
        <v>39</v>
      </c>
      <c r="C679">
        <f>_xlfn.XLOOKUP(B679&amp;A679,'Teachers Pensions PPD'!$O$2:$O$925,'Teachers Pensions PPD'!K$2:K$925,"",0)</f>
        <v>0.75800000000000001</v>
      </c>
      <c r="D679" s="5">
        <v>2015.8245238454326</v>
      </c>
    </row>
    <row r="680" spans="1:4" x14ac:dyDescent="0.35">
      <c r="A680">
        <v>2017</v>
      </c>
      <c r="B680" t="s">
        <v>39</v>
      </c>
      <c r="C680">
        <f>_xlfn.XLOOKUP(B680&amp;A680,'Teachers Pensions PPD'!$O$2:$O$925,'Teachers Pensions PPD'!K$2:K$925,"",0)</f>
        <v>0.75900000000000001</v>
      </c>
      <c r="D680" s="5">
        <v>2017.2370977109542</v>
      </c>
    </row>
    <row r="681" spans="1:4" x14ac:dyDescent="0.35">
      <c r="A681">
        <v>2018</v>
      </c>
      <c r="B681" t="s">
        <v>39</v>
      </c>
      <c r="C681">
        <f>_xlfn.XLOOKUP(B681&amp;A681,'Teachers Pensions PPD'!$O$2:$O$925,'Teachers Pensions PPD'!K$2:K$925,"",0)</f>
        <v>0.76200000000000001</v>
      </c>
      <c r="D681" s="5">
        <v>2017.9009320001803</v>
      </c>
    </row>
    <row r="682" spans="1:4" x14ac:dyDescent="0.35">
      <c r="A682">
        <v>2019</v>
      </c>
      <c r="B682" t="s">
        <v>39</v>
      </c>
      <c r="C682">
        <f>_xlfn.XLOOKUP(B682&amp;A682,'Teachers Pensions PPD'!$O$2:$O$925,'Teachers Pensions PPD'!K$2:K$925,"",0)</f>
        <v>0.753</v>
      </c>
      <c r="D682" s="5">
        <v>2019.1858752155806</v>
      </c>
    </row>
    <row r="683" spans="1:4" x14ac:dyDescent="0.35">
      <c r="A683">
        <v>2020</v>
      </c>
      <c r="B683" t="s">
        <v>39</v>
      </c>
      <c r="C683">
        <f>_xlfn.XLOOKUP(B683&amp;A683,'Teachers Pensions PPD'!$O$2:$O$925,'Teachers Pensions PPD'!K$2:K$925,"",0)</f>
        <v>0.75</v>
      </c>
      <c r="D683" s="5">
        <v>2020.1698673801613</v>
      </c>
    </row>
    <row r="684" spans="1:4" x14ac:dyDescent="0.35">
      <c r="A684">
        <v>2021</v>
      </c>
      <c r="B684" t="s">
        <v>39</v>
      </c>
      <c r="C684">
        <f>_xlfn.XLOOKUP(B684&amp;A684,'Teachers Pensions PPD'!$O$2:$O$925,'Teachers Pensions PPD'!K$2:K$925,"",0)</f>
        <v>0.79100000000000004</v>
      </c>
      <c r="D684" s="5">
        <v>2021.0759586154063</v>
      </c>
    </row>
    <row r="685" spans="1:4" x14ac:dyDescent="0.35">
      <c r="A685">
        <v>2022</v>
      </c>
      <c r="B685" t="s">
        <v>39</v>
      </c>
      <c r="C685">
        <f>_xlfn.XLOOKUP(B685&amp;A685,'Teachers Pensions PPD'!$O$2:$O$925,'Teachers Pensions PPD'!K$2:K$925,"",0)</f>
        <v>0.78200000000000003</v>
      </c>
      <c r="D685" s="5">
        <v>2022.2423420377031</v>
      </c>
    </row>
    <row r="686" spans="1:4" x14ac:dyDescent="0.35">
      <c r="A686">
        <v>2001</v>
      </c>
      <c r="B686" t="s">
        <v>95</v>
      </c>
      <c r="C686">
        <f>_xlfn.XLOOKUP(B686&amp;A686,'Teachers Pensions PPD'!$O$2:$O$925,'Teachers Pensions PPD'!K$2:K$925,"",0)</f>
        <v>1.08</v>
      </c>
      <c r="D686" s="5">
        <v>2001.0103300792941</v>
      </c>
    </row>
    <row r="687" spans="1:4" x14ac:dyDescent="0.35">
      <c r="A687">
        <v>2002</v>
      </c>
      <c r="B687" t="s">
        <v>95</v>
      </c>
      <c r="C687">
        <f>_xlfn.XLOOKUP(B687&amp;A687,'Teachers Pensions PPD'!$O$2:$O$925,'Teachers Pensions PPD'!K$2:K$925,"",0)</f>
        <v>1</v>
      </c>
      <c r="D687" s="5">
        <v>2002.0208273242213</v>
      </c>
    </row>
    <row r="688" spans="1:4" x14ac:dyDescent="0.35">
      <c r="A688">
        <v>2003</v>
      </c>
      <c r="B688" t="s">
        <v>95</v>
      </c>
      <c r="C688">
        <f>_xlfn.XLOOKUP(B688&amp;A688,'Teachers Pensions PPD'!$O$2:$O$925,'Teachers Pensions PPD'!K$2:K$925,"",0)</f>
        <v>0.92700000000000005</v>
      </c>
      <c r="D688" s="5">
        <v>2002.8023166162277</v>
      </c>
    </row>
    <row r="689" spans="1:4" x14ac:dyDescent="0.35">
      <c r="A689">
        <v>2004</v>
      </c>
      <c r="B689" t="s">
        <v>95</v>
      </c>
      <c r="C689">
        <f>_xlfn.XLOOKUP(B689&amp;A689,'Teachers Pensions PPD'!$O$2:$O$925,'Teachers Pensions PPD'!K$2:K$925,"",0)</f>
        <v>0.85599999999999998</v>
      </c>
      <c r="D689" s="5">
        <v>2003.7776279457485</v>
      </c>
    </row>
    <row r="690" spans="1:4" x14ac:dyDescent="0.35">
      <c r="A690">
        <v>2005</v>
      </c>
      <c r="B690" t="s">
        <v>95</v>
      </c>
      <c r="C690">
        <f>_xlfn.XLOOKUP(B690&amp;A690,'Teachers Pensions PPD'!$O$2:$O$925,'Teachers Pensions PPD'!K$2:K$925,"",0)</f>
        <v>0.79100000000000004</v>
      </c>
      <c r="D690" s="5">
        <v>2005.0513904605218</v>
      </c>
    </row>
    <row r="691" spans="1:4" x14ac:dyDescent="0.35">
      <c r="A691">
        <v>2006</v>
      </c>
      <c r="B691" t="s">
        <v>95</v>
      </c>
      <c r="C691">
        <f>_xlfn.XLOOKUP(B691&amp;A691,'Teachers Pensions PPD'!$O$2:$O$925,'Teachers Pensions PPD'!K$2:K$925,"",0)</f>
        <v>0.76300000000000001</v>
      </c>
      <c r="D691" s="5">
        <v>2006.2100103399814</v>
      </c>
    </row>
    <row r="692" spans="1:4" x14ac:dyDescent="0.35">
      <c r="A692">
        <v>2007</v>
      </c>
      <c r="B692" t="s">
        <v>95</v>
      </c>
      <c r="C692">
        <f>_xlfn.XLOOKUP(B692&amp;A692,'Teachers Pensions PPD'!$O$2:$O$925,'Teachers Pensions PPD'!K$2:K$925,"",0)</f>
        <v>0.747</v>
      </c>
      <c r="D692" s="5">
        <v>2006.8711047280915</v>
      </c>
    </row>
    <row r="693" spans="1:4" x14ac:dyDescent="0.35">
      <c r="A693">
        <v>2008</v>
      </c>
      <c r="B693" t="s">
        <v>95</v>
      </c>
      <c r="C693">
        <f>_xlfn.XLOOKUP(B693&amp;A693,'Teachers Pensions PPD'!$O$2:$O$925,'Teachers Pensions PPD'!K$2:K$925,"",0)</f>
        <v>0.70840000000000003</v>
      </c>
      <c r="D693" s="5">
        <v>2008.1740091593811</v>
      </c>
    </row>
    <row r="694" spans="1:4" x14ac:dyDescent="0.35">
      <c r="A694">
        <v>2009</v>
      </c>
      <c r="B694" t="s">
        <v>95</v>
      </c>
      <c r="C694">
        <f>_xlfn.XLOOKUP(B694&amp;A694,'Teachers Pensions PPD'!$O$2:$O$925,'Teachers Pensions PPD'!K$2:K$925,"",0)</f>
        <v>0.63829999999999998</v>
      </c>
      <c r="D694" s="5">
        <v>2009.0086717429235</v>
      </c>
    </row>
    <row r="695" spans="1:4" x14ac:dyDescent="0.35">
      <c r="A695">
        <v>2010</v>
      </c>
      <c r="B695" t="s">
        <v>95</v>
      </c>
      <c r="C695">
        <f>_xlfn.XLOOKUP(B695&amp;A695,'Teachers Pensions PPD'!$O$2:$O$925,'Teachers Pensions PPD'!K$2:K$925,"",0)</f>
        <v>0.6714</v>
      </c>
      <c r="D695" s="5">
        <v>2010.2451564869434</v>
      </c>
    </row>
    <row r="696" spans="1:4" x14ac:dyDescent="0.35">
      <c r="A696">
        <v>2011</v>
      </c>
      <c r="B696" t="s">
        <v>95</v>
      </c>
      <c r="C696">
        <f>_xlfn.XLOOKUP(B696&amp;A696,'Teachers Pensions PPD'!$O$2:$O$925,'Teachers Pensions PPD'!K$2:K$925,"",0)</f>
        <v>0.62809999999999999</v>
      </c>
      <c r="D696" s="5">
        <v>2010.8104525074705</v>
      </c>
    </row>
    <row r="697" spans="1:4" x14ac:dyDescent="0.35">
      <c r="A697">
        <v>2012</v>
      </c>
      <c r="B697" t="s">
        <v>95</v>
      </c>
      <c r="C697">
        <f>_xlfn.XLOOKUP(B697&amp;A697,'Teachers Pensions PPD'!$O$2:$O$925,'Teachers Pensions PPD'!K$2:K$925,"",0)</f>
        <v>0.59299999999999997</v>
      </c>
      <c r="D697" s="5">
        <v>2011.7827239009657</v>
      </c>
    </row>
    <row r="698" spans="1:4" x14ac:dyDescent="0.35">
      <c r="A698">
        <v>2013</v>
      </c>
      <c r="B698" t="s">
        <v>95</v>
      </c>
      <c r="C698">
        <f>_xlfn.XLOOKUP(B698&amp;A698,'Teachers Pensions PPD'!$O$2:$O$925,'Teachers Pensions PPD'!K$2:K$925,"",0)</f>
        <v>0.57050000000000001</v>
      </c>
      <c r="D698" s="5">
        <v>2012.7585148018206</v>
      </c>
    </row>
    <row r="699" spans="1:4" x14ac:dyDescent="0.35">
      <c r="A699">
        <v>2014</v>
      </c>
      <c r="B699" t="s">
        <v>95</v>
      </c>
      <c r="C699">
        <f>_xlfn.XLOOKUP(B699&amp;A699,'Teachers Pensions PPD'!$O$2:$O$925,'Teachers Pensions PPD'!K$2:K$925,"",0)</f>
        <v>0.54037000000000002</v>
      </c>
      <c r="D699" s="5">
        <v>2014.067536128902</v>
      </c>
    </row>
    <row r="700" spans="1:4" x14ac:dyDescent="0.35">
      <c r="A700">
        <v>2015</v>
      </c>
      <c r="B700" t="s">
        <v>95</v>
      </c>
      <c r="C700">
        <f>_xlfn.XLOOKUP(B700&amp;A700,'Teachers Pensions PPD'!$O$2:$O$925,'Teachers Pensions PPD'!K$2:K$925,"",0)</f>
        <v>0.51122999999999996</v>
      </c>
      <c r="D700" s="5">
        <v>2015.0595498136779</v>
      </c>
    </row>
    <row r="701" spans="1:4" x14ac:dyDescent="0.35">
      <c r="A701">
        <v>2016</v>
      </c>
      <c r="B701" t="s">
        <v>95</v>
      </c>
      <c r="C701">
        <f>_xlfn.XLOOKUP(B701&amp;A701,'Teachers Pensions PPD'!$O$2:$O$925,'Teachers Pensions PPD'!K$2:K$925,"",0)</f>
        <v>0.46953</v>
      </c>
      <c r="D701" s="5">
        <v>2015.7586660361912</v>
      </c>
    </row>
    <row r="702" spans="1:4" x14ac:dyDescent="0.35">
      <c r="A702">
        <v>2017</v>
      </c>
      <c r="B702" t="s">
        <v>95</v>
      </c>
      <c r="C702">
        <f>_xlfn.XLOOKUP(B702&amp;A702,'Teachers Pensions PPD'!$O$2:$O$925,'Teachers Pensions PPD'!K$2:K$925,"",0)</f>
        <v>0.42122999999999999</v>
      </c>
      <c r="D702" s="5">
        <v>2017.2123809257919</v>
      </c>
    </row>
    <row r="703" spans="1:4" x14ac:dyDescent="0.35">
      <c r="A703">
        <v>2018</v>
      </c>
      <c r="B703" t="s">
        <v>95</v>
      </c>
      <c r="C703">
        <f>_xlfn.XLOOKUP(B703&amp;A703,'Teachers Pensions PPD'!$O$2:$O$925,'Teachers Pensions PPD'!K$2:K$925,"",0)</f>
        <v>0.43148999999999998</v>
      </c>
      <c r="D703" s="5">
        <v>2018.0142433345909</v>
      </c>
    </row>
    <row r="704" spans="1:4" x14ac:dyDescent="0.35">
      <c r="A704">
        <v>2019</v>
      </c>
      <c r="B704" t="s">
        <v>95</v>
      </c>
      <c r="C704">
        <f>_xlfn.XLOOKUP(B704&amp;A704,'Teachers Pensions PPD'!$O$2:$O$925,'Teachers Pensions PPD'!K$2:K$925,"",0)</f>
        <v>0.40289999999999998</v>
      </c>
      <c r="D704" s="5">
        <v>2019.0664687587011</v>
      </c>
    </row>
    <row r="705" spans="1:4" x14ac:dyDescent="0.35">
      <c r="A705">
        <v>2020</v>
      </c>
      <c r="B705" t="s">
        <v>95</v>
      </c>
      <c r="C705">
        <f>_xlfn.XLOOKUP(B705&amp;A705,'Teachers Pensions PPD'!$O$2:$O$925,'Teachers Pensions PPD'!K$2:K$925,"",0)</f>
        <v>0.39750000000000002</v>
      </c>
      <c r="D705" s="5">
        <v>2019.8298102536064</v>
      </c>
    </row>
    <row r="706" spans="1:4" x14ac:dyDescent="0.35">
      <c r="A706">
        <v>2021</v>
      </c>
      <c r="B706" t="s">
        <v>95</v>
      </c>
      <c r="C706">
        <f>_xlfn.XLOOKUP(B706&amp;A706,'Teachers Pensions PPD'!$O$2:$O$925,'Teachers Pensions PPD'!K$2:K$925,"",0)</f>
        <v>0.41299999999999998</v>
      </c>
      <c r="D706" s="5">
        <v>2021.0686999810714</v>
      </c>
    </row>
    <row r="707" spans="1:4" x14ac:dyDescent="0.35">
      <c r="A707">
        <v>2022</v>
      </c>
      <c r="B707" t="s">
        <v>95</v>
      </c>
      <c r="C707">
        <f>_xlfn.XLOOKUP(B707&amp;A707,'Teachers Pensions PPD'!$O$2:$O$925,'Teachers Pensions PPD'!K$2:K$925,"",0)</f>
        <v>0.42080000000000001</v>
      </c>
      <c r="D707" s="5">
        <v>2022.2274044677954</v>
      </c>
    </row>
    <row r="708" spans="1:4" x14ac:dyDescent="0.35">
      <c r="A708">
        <v>2001</v>
      </c>
      <c r="B708" t="s">
        <v>43</v>
      </c>
      <c r="C708">
        <f>_xlfn.XLOOKUP(B708&amp;A708,'Teachers Pensions PPD'!$O$2:$O$925,'Teachers Pensions PPD'!K$2:K$925,"",0)</f>
        <v>1.03</v>
      </c>
      <c r="D708" s="5">
        <v>2001.1205556408211</v>
      </c>
    </row>
    <row r="709" spans="1:4" x14ac:dyDescent="0.35">
      <c r="A709">
        <v>2002</v>
      </c>
      <c r="B709" t="s">
        <v>43</v>
      </c>
      <c r="C709">
        <f>_xlfn.XLOOKUP(B709&amp;A709,'Teachers Pensions PPD'!$O$2:$O$925,'Teachers Pensions PPD'!K$2:K$925,"",0)</f>
        <v>0.95630000000000004</v>
      </c>
      <c r="D709" s="5">
        <v>2002.0421672215634</v>
      </c>
    </row>
    <row r="710" spans="1:4" x14ac:dyDescent="0.35">
      <c r="A710">
        <v>2003</v>
      </c>
      <c r="B710" t="s">
        <v>43</v>
      </c>
      <c r="C710">
        <f>_xlfn.XLOOKUP(B710&amp;A710,'Teachers Pensions PPD'!$O$2:$O$925,'Teachers Pensions PPD'!K$2:K$925,"",0)</f>
        <v>0.90129999999999999</v>
      </c>
      <c r="D710" s="5">
        <v>2003.0324762307046</v>
      </c>
    </row>
    <row r="711" spans="1:4" x14ac:dyDescent="0.35">
      <c r="A711">
        <v>2004</v>
      </c>
      <c r="B711" t="s">
        <v>43</v>
      </c>
      <c r="C711">
        <f>_xlfn.XLOOKUP(B711&amp;A711,'Teachers Pensions PPD'!$O$2:$O$925,'Teachers Pensions PPD'!K$2:K$925,"",0)</f>
        <v>0.90436000000000005</v>
      </c>
      <c r="D711" s="5">
        <v>2003.7697814016065</v>
      </c>
    </row>
    <row r="712" spans="1:4" x14ac:dyDescent="0.35">
      <c r="A712">
        <v>2005</v>
      </c>
      <c r="B712" t="s">
        <v>43</v>
      </c>
      <c r="C712">
        <f>_xlfn.XLOOKUP(B712&amp;A712,'Teachers Pensions PPD'!$O$2:$O$925,'Teachers Pensions PPD'!K$2:K$925,"",0)</f>
        <v>0.84889999999999999</v>
      </c>
      <c r="D712" s="5">
        <v>2004.9934454035415</v>
      </c>
    </row>
    <row r="713" spans="1:4" x14ac:dyDescent="0.35">
      <c r="A713">
        <v>2006</v>
      </c>
      <c r="B713" t="s">
        <v>43</v>
      </c>
      <c r="C713">
        <f>_xlfn.XLOOKUP(B713&amp;A713,'Teachers Pensions PPD'!$O$2:$O$925,'Teachers Pensions PPD'!K$2:K$925,"",0)</f>
        <v>0.84940000000000004</v>
      </c>
      <c r="D713" s="5">
        <v>2005.9372212210831</v>
      </c>
    </row>
    <row r="714" spans="1:4" x14ac:dyDescent="0.35">
      <c r="A714">
        <v>2007</v>
      </c>
      <c r="B714" t="s">
        <v>43</v>
      </c>
      <c r="C714">
        <f>_xlfn.XLOOKUP(B714&amp;A714,'Teachers Pensions PPD'!$O$2:$O$925,'Teachers Pensions PPD'!K$2:K$925,"",0)</f>
        <v>0.8639</v>
      </c>
      <c r="D714" s="5">
        <v>2006.9061044536074</v>
      </c>
    </row>
    <row r="715" spans="1:4" x14ac:dyDescent="0.35">
      <c r="A715">
        <v>2008</v>
      </c>
      <c r="B715" t="s">
        <v>43</v>
      </c>
      <c r="C715">
        <f>_xlfn.XLOOKUP(B715&amp;A715,'Teachers Pensions PPD'!$O$2:$O$925,'Teachers Pensions PPD'!K$2:K$925,"",0)</f>
        <v>0.88019999999999998</v>
      </c>
      <c r="D715" s="5">
        <v>2007.9148231239869</v>
      </c>
    </row>
    <row r="716" spans="1:4" x14ac:dyDescent="0.35">
      <c r="A716">
        <v>2009</v>
      </c>
      <c r="B716" t="s">
        <v>43</v>
      </c>
      <c r="C716">
        <f>_xlfn.XLOOKUP(B716&amp;A716,'Teachers Pensions PPD'!$O$2:$O$925,'Teachers Pensions PPD'!K$2:K$925,"",0)</f>
        <v>0.76880000000000004</v>
      </c>
      <c r="D716" s="5">
        <v>2008.7571308217707</v>
      </c>
    </row>
    <row r="717" spans="1:4" x14ac:dyDescent="0.35">
      <c r="A717">
        <v>2010</v>
      </c>
      <c r="B717" t="s">
        <v>43</v>
      </c>
      <c r="C717">
        <f>_xlfn.XLOOKUP(B717&amp;A717,'Teachers Pensions PPD'!$O$2:$O$925,'Teachers Pensions PPD'!K$2:K$925,"",0)</f>
        <v>0.75629999999999997</v>
      </c>
      <c r="D717" s="5">
        <v>2010.1283423839598</v>
      </c>
    </row>
    <row r="718" spans="1:4" x14ac:dyDescent="0.35">
      <c r="A718">
        <v>2011</v>
      </c>
      <c r="B718" t="s">
        <v>43</v>
      </c>
      <c r="C718">
        <f>_xlfn.XLOOKUP(B718&amp;A718,'Teachers Pensions PPD'!$O$2:$O$925,'Teachers Pensions PPD'!K$2:K$925,"",0)</f>
        <v>0.76449999999999996</v>
      </c>
      <c r="D718" s="5">
        <v>2011.0187123142027</v>
      </c>
    </row>
    <row r="719" spans="1:4" x14ac:dyDescent="0.35">
      <c r="A719">
        <v>2012</v>
      </c>
      <c r="B719" t="s">
        <v>43</v>
      </c>
      <c r="C719">
        <f>_xlfn.XLOOKUP(B719&amp;A719,'Teachers Pensions PPD'!$O$2:$O$925,'Teachers Pensions PPD'!K$2:K$925,"",0)</f>
        <v>0.75560000000000005</v>
      </c>
      <c r="D719" s="5">
        <v>2012.098430546687</v>
      </c>
    </row>
    <row r="720" spans="1:4" x14ac:dyDescent="0.35">
      <c r="A720">
        <v>2013</v>
      </c>
      <c r="B720" t="s">
        <v>43</v>
      </c>
      <c r="C720">
        <f>_xlfn.XLOOKUP(B720&amp;A720,'Teachers Pensions PPD'!$O$2:$O$925,'Teachers Pensions PPD'!K$2:K$925,"",0)</f>
        <v>0.75419999999999998</v>
      </c>
      <c r="D720" s="5">
        <v>2013.1675383864861</v>
      </c>
    </row>
    <row r="721" spans="1:4" x14ac:dyDescent="0.35">
      <c r="A721">
        <v>2014</v>
      </c>
      <c r="B721" t="s">
        <v>43</v>
      </c>
      <c r="C721">
        <f>_xlfn.XLOOKUP(B721&amp;A721,'Teachers Pensions PPD'!$O$2:$O$925,'Teachers Pensions PPD'!K$2:K$925,"",0)</f>
        <v>0.76700000000000002</v>
      </c>
      <c r="D721" s="5">
        <v>2014.2124365534889</v>
      </c>
    </row>
    <row r="722" spans="1:4" x14ac:dyDescent="0.35">
      <c r="A722">
        <v>2015</v>
      </c>
      <c r="B722" t="s">
        <v>43</v>
      </c>
      <c r="C722">
        <f>_xlfn.XLOOKUP(B722&amp;A722,'Teachers Pensions PPD'!$O$2:$O$925,'Teachers Pensions PPD'!K$2:K$925,"",0)</f>
        <v>0.77700000000000002</v>
      </c>
      <c r="D722" s="5">
        <v>2015.1666088816316</v>
      </c>
    </row>
    <row r="723" spans="1:4" x14ac:dyDescent="0.35">
      <c r="A723">
        <v>2016</v>
      </c>
      <c r="B723" t="s">
        <v>43</v>
      </c>
      <c r="C723">
        <f>_xlfn.XLOOKUP(B723&amp;A723,'Teachers Pensions PPD'!$O$2:$O$925,'Teachers Pensions PPD'!K$2:K$925,"",0)</f>
        <v>0.76</v>
      </c>
      <c r="D723" s="5">
        <v>2015.9077278079633</v>
      </c>
    </row>
    <row r="724" spans="1:4" x14ac:dyDescent="0.35">
      <c r="A724">
        <v>2017</v>
      </c>
      <c r="B724" t="s">
        <v>43</v>
      </c>
      <c r="C724">
        <f>_xlfn.XLOOKUP(B724&amp;A724,'Teachers Pensions PPD'!$O$2:$O$925,'Teachers Pensions PPD'!K$2:K$925,"",0)</f>
        <v>0.752</v>
      </c>
      <c r="D724" s="5">
        <v>2017.1233751405889</v>
      </c>
    </row>
    <row r="725" spans="1:4" x14ac:dyDescent="0.35">
      <c r="A725">
        <v>2018</v>
      </c>
      <c r="B725" t="s">
        <v>43</v>
      </c>
      <c r="C725">
        <f>_xlfn.XLOOKUP(B725&amp;A725,'Teachers Pensions PPD'!$O$2:$O$925,'Teachers Pensions PPD'!K$2:K$925,"",0)</f>
        <v>0.75700000000000001</v>
      </c>
      <c r="D725" s="5">
        <v>2017.8142521586574</v>
      </c>
    </row>
    <row r="726" spans="1:4" x14ac:dyDescent="0.35">
      <c r="A726">
        <v>2019</v>
      </c>
      <c r="B726" t="s">
        <v>43</v>
      </c>
      <c r="C726">
        <f>_xlfn.XLOOKUP(B726&amp;A726,'Teachers Pensions PPD'!$O$2:$O$925,'Teachers Pensions PPD'!K$2:K$925,"",0)</f>
        <v>0.74</v>
      </c>
      <c r="D726" s="5">
        <v>2019.1087336223982</v>
      </c>
    </row>
    <row r="727" spans="1:4" x14ac:dyDescent="0.35">
      <c r="A727">
        <v>2020</v>
      </c>
      <c r="B727" t="s">
        <v>43</v>
      </c>
      <c r="C727">
        <f>_xlfn.XLOOKUP(B727&amp;A727,'Teachers Pensions PPD'!$O$2:$O$925,'Teachers Pensions PPD'!K$2:K$925,"",0)</f>
        <v>0.745</v>
      </c>
      <c r="D727" s="5">
        <v>2020.2222247433699</v>
      </c>
    </row>
    <row r="728" spans="1:4" x14ac:dyDescent="0.35">
      <c r="A728">
        <v>2021</v>
      </c>
      <c r="B728" t="s">
        <v>43</v>
      </c>
      <c r="C728">
        <f>_xlfn.XLOOKUP(B728&amp;A728,'Teachers Pensions PPD'!$O$2:$O$925,'Teachers Pensions PPD'!K$2:K$925,"",0)</f>
        <v>0.76600000000000001</v>
      </c>
      <c r="D728" s="5">
        <v>2020.9004490466307</v>
      </c>
    </row>
    <row r="729" spans="1:4" x14ac:dyDescent="0.35">
      <c r="A729">
        <v>2022</v>
      </c>
      <c r="B729" t="s">
        <v>43</v>
      </c>
      <c r="C729">
        <f>_xlfn.XLOOKUP(B729&amp;A729,'Teachers Pensions PPD'!$O$2:$O$925,'Teachers Pensions PPD'!K$2:K$925,"",0)</f>
        <v>0.78</v>
      </c>
      <c r="D729" s="5">
        <v>2022.0034271715626</v>
      </c>
    </row>
    <row r="730" spans="1:4" x14ac:dyDescent="0.35">
      <c r="A730">
        <v>2001</v>
      </c>
      <c r="B730" t="s">
        <v>44</v>
      </c>
      <c r="C730">
        <f>_xlfn.XLOOKUP(B730&amp;A730,'Teachers Pensions PPD'!$O$2:$O$925,'Teachers Pensions PPD'!K$2:K$925,"",0)</f>
        <v>0</v>
      </c>
      <c r="D730" s="5">
        <v>2001.0049836722137</v>
      </c>
    </row>
    <row r="731" spans="1:4" x14ac:dyDescent="0.35">
      <c r="A731">
        <v>2002</v>
      </c>
      <c r="B731" t="s">
        <v>44</v>
      </c>
      <c r="C731">
        <f>_xlfn.XLOOKUP(B731&amp;A731,'Teachers Pensions PPD'!$O$2:$O$925,'Teachers Pensions PPD'!K$2:K$925,"",0)</f>
        <v>0</v>
      </c>
      <c r="D731" s="5">
        <v>2002.1118205351777</v>
      </c>
    </row>
    <row r="732" spans="1:4" x14ac:dyDescent="0.35">
      <c r="A732">
        <v>2003</v>
      </c>
      <c r="B732" t="s">
        <v>44</v>
      </c>
      <c r="C732">
        <f>_xlfn.XLOOKUP(B732&amp;A732,'Teachers Pensions PPD'!$O$2:$O$925,'Teachers Pensions PPD'!K$2:K$925,"",0)</f>
        <v>0</v>
      </c>
      <c r="D732" s="5">
        <v>2002.8617474100313</v>
      </c>
    </row>
    <row r="733" spans="1:4" x14ac:dyDescent="0.35">
      <c r="A733">
        <v>2004</v>
      </c>
      <c r="B733" t="s">
        <v>44</v>
      </c>
      <c r="C733">
        <f>_xlfn.XLOOKUP(B733&amp;A733,'Teachers Pensions PPD'!$O$2:$O$925,'Teachers Pensions PPD'!K$2:K$925,"",0)</f>
        <v>0</v>
      </c>
      <c r="D733" s="5">
        <v>2004.1591674120805</v>
      </c>
    </row>
    <row r="734" spans="1:4" x14ac:dyDescent="0.35">
      <c r="A734">
        <v>2005</v>
      </c>
      <c r="B734" t="s">
        <v>44</v>
      </c>
      <c r="C734">
        <f>_xlfn.XLOOKUP(B734&amp;A734,'Teachers Pensions PPD'!$O$2:$O$925,'Teachers Pensions PPD'!K$2:K$925,"",0)</f>
        <v>0</v>
      </c>
      <c r="D734" s="5">
        <v>2004.9801158629543</v>
      </c>
    </row>
    <row r="735" spans="1:4" x14ac:dyDescent="0.35">
      <c r="A735">
        <v>2006</v>
      </c>
      <c r="B735" t="s">
        <v>44</v>
      </c>
      <c r="C735">
        <f>_xlfn.XLOOKUP(B735&amp;A735,'Teachers Pensions PPD'!$O$2:$O$925,'Teachers Pensions PPD'!K$2:K$925,"",0)</f>
        <v>1.11212</v>
      </c>
      <c r="D735" s="5">
        <v>2006.113570468485</v>
      </c>
    </row>
    <row r="736" spans="1:4" x14ac:dyDescent="0.35">
      <c r="A736">
        <v>2007</v>
      </c>
      <c r="B736" t="s">
        <v>44</v>
      </c>
      <c r="C736">
        <f>_xlfn.XLOOKUP(B736&amp;A736,'Teachers Pensions PPD'!$O$2:$O$925,'Teachers Pensions PPD'!K$2:K$925,"",0)</f>
        <v>1.11564</v>
      </c>
      <c r="D736" s="5">
        <v>2007.0923556121741</v>
      </c>
    </row>
    <row r="737" spans="1:4" x14ac:dyDescent="0.35">
      <c r="A737">
        <v>2008</v>
      </c>
      <c r="B737" t="s">
        <v>44</v>
      </c>
      <c r="C737">
        <f>_xlfn.XLOOKUP(B737&amp;A737,'Teachers Pensions PPD'!$O$2:$O$925,'Teachers Pensions PPD'!K$2:K$925,"",0)</f>
        <v>1.0819099999999999</v>
      </c>
      <c r="D737" s="5">
        <v>2008.0290329140205</v>
      </c>
    </row>
    <row r="738" spans="1:4" x14ac:dyDescent="0.35">
      <c r="A738">
        <v>2009</v>
      </c>
      <c r="B738" t="s">
        <v>44</v>
      </c>
      <c r="C738">
        <f>_xlfn.XLOOKUP(B738&amp;A738,'Teachers Pensions PPD'!$O$2:$O$925,'Teachers Pensions PPD'!K$2:K$925,"",0)</f>
        <v>1.1076999999999999</v>
      </c>
      <c r="D738" s="5">
        <v>2009.0930090724535</v>
      </c>
    </row>
    <row r="739" spans="1:4" x14ac:dyDescent="0.35">
      <c r="A739">
        <v>2010</v>
      </c>
      <c r="B739" t="s">
        <v>44</v>
      </c>
      <c r="C739">
        <f>_xlfn.XLOOKUP(B739&amp;A739,'Teachers Pensions PPD'!$O$2:$O$925,'Teachers Pensions PPD'!K$2:K$925,"",0)</f>
        <v>1.18269</v>
      </c>
      <c r="D739" s="5">
        <v>2010.1266206938308</v>
      </c>
    </row>
    <row r="740" spans="1:4" x14ac:dyDescent="0.35">
      <c r="A740">
        <v>2011</v>
      </c>
      <c r="B740" t="s">
        <v>44</v>
      </c>
      <c r="C740">
        <f>_xlfn.XLOOKUP(B740&amp;A740,'Teachers Pensions PPD'!$O$2:$O$925,'Teachers Pensions PPD'!K$2:K$925,"",0)</f>
        <v>1.01864</v>
      </c>
      <c r="D740" s="5">
        <v>2010.8663117095059</v>
      </c>
    </row>
    <row r="741" spans="1:4" x14ac:dyDescent="0.35">
      <c r="A741">
        <v>2012</v>
      </c>
      <c r="B741" t="s">
        <v>44</v>
      </c>
      <c r="C741">
        <f>_xlfn.XLOOKUP(B741&amp;A741,'Teachers Pensions PPD'!$O$2:$O$925,'Teachers Pensions PPD'!K$2:K$925,"",0)</f>
        <v>0.94399999999999995</v>
      </c>
      <c r="D741" s="5">
        <v>2012.2438018636892</v>
      </c>
    </row>
    <row r="742" spans="1:4" x14ac:dyDescent="0.35">
      <c r="A742">
        <v>2013</v>
      </c>
      <c r="B742" t="s">
        <v>44</v>
      </c>
      <c r="C742">
        <f>_xlfn.XLOOKUP(B742&amp;A742,'Teachers Pensions PPD'!$O$2:$O$925,'Teachers Pensions PPD'!K$2:K$925,"",0)</f>
        <v>0.90100000000000002</v>
      </c>
      <c r="D742" s="5">
        <v>2013.1273521803996</v>
      </c>
    </row>
    <row r="743" spans="1:4" x14ac:dyDescent="0.35">
      <c r="A743">
        <v>2014</v>
      </c>
      <c r="B743" t="s">
        <v>44</v>
      </c>
      <c r="C743">
        <f>_xlfn.XLOOKUP(B743&amp;A743,'Teachers Pensions PPD'!$O$2:$O$925,'Teachers Pensions PPD'!K$2:K$925,"",0)</f>
        <v>0.88600000000000001</v>
      </c>
      <c r="D743" s="5">
        <v>2014.2075895539974</v>
      </c>
    </row>
    <row r="744" spans="1:4" x14ac:dyDescent="0.35">
      <c r="A744">
        <v>2015</v>
      </c>
      <c r="B744" t="s">
        <v>44</v>
      </c>
      <c r="C744">
        <f>_xlfn.XLOOKUP(B744&amp;A744,'Teachers Pensions PPD'!$O$2:$O$925,'Teachers Pensions PPD'!K$2:K$925,"",0)</f>
        <v>0.88700000000000001</v>
      </c>
      <c r="D744" s="5">
        <v>2014.9446403352231</v>
      </c>
    </row>
    <row r="745" spans="1:4" x14ac:dyDescent="0.35">
      <c r="A745">
        <v>2016</v>
      </c>
      <c r="B745" t="s">
        <v>44</v>
      </c>
      <c r="C745">
        <f>_xlfn.XLOOKUP(B745&amp;A745,'Teachers Pensions PPD'!$O$2:$O$925,'Teachers Pensions PPD'!K$2:K$925,"",0)</f>
        <v>0.90900000000000003</v>
      </c>
      <c r="D745" s="5">
        <v>2015.9057792625974</v>
      </c>
    </row>
    <row r="746" spans="1:4" x14ac:dyDescent="0.35">
      <c r="A746">
        <v>2017</v>
      </c>
      <c r="B746" t="s">
        <v>44</v>
      </c>
      <c r="C746">
        <f>_xlfn.XLOOKUP(B746&amp;A746,'Teachers Pensions PPD'!$O$2:$O$925,'Teachers Pensions PPD'!K$2:K$925,"",0)</f>
        <v>0.92500000000000004</v>
      </c>
      <c r="D746" s="5">
        <v>2017.2038348162519</v>
      </c>
    </row>
    <row r="747" spans="1:4" x14ac:dyDescent="0.35">
      <c r="A747">
        <v>2018</v>
      </c>
      <c r="B747" t="s">
        <v>44</v>
      </c>
      <c r="C747">
        <f>_xlfn.XLOOKUP(B747&amp;A747,'Teachers Pensions PPD'!$O$2:$O$925,'Teachers Pensions PPD'!K$2:K$925,"",0)</f>
        <v>0.93</v>
      </c>
      <c r="D747" s="5">
        <v>2018.1815322267807</v>
      </c>
    </row>
    <row r="748" spans="1:4" x14ac:dyDescent="0.35">
      <c r="A748">
        <v>2019</v>
      </c>
      <c r="B748" t="s">
        <v>44</v>
      </c>
      <c r="C748">
        <f>_xlfn.XLOOKUP(B748&amp;A748,'Teachers Pensions PPD'!$O$2:$O$925,'Teachers Pensions PPD'!K$2:K$925,"",0)</f>
        <v>0.91100000000000003</v>
      </c>
      <c r="D748" s="5">
        <v>2019.0702264487959</v>
      </c>
    </row>
    <row r="749" spans="1:4" x14ac:dyDescent="0.35">
      <c r="A749">
        <v>2020</v>
      </c>
      <c r="B749" t="s">
        <v>44</v>
      </c>
      <c r="C749">
        <f>_xlfn.XLOOKUP(B749&amp;A749,'Teachers Pensions PPD'!$O$2:$O$925,'Teachers Pensions PPD'!K$2:K$925,"",0)</f>
        <v>0.92100000000000004</v>
      </c>
      <c r="D749" s="5">
        <v>2019.7522847157013</v>
      </c>
    </row>
    <row r="750" spans="1:4" x14ac:dyDescent="0.35">
      <c r="A750">
        <v>2021</v>
      </c>
      <c r="B750" t="s">
        <v>44</v>
      </c>
      <c r="C750">
        <f>_xlfn.XLOOKUP(B750&amp;A750,'Teachers Pensions PPD'!$O$2:$O$925,'Teachers Pensions PPD'!K$2:K$925,"",0)</f>
        <v>0.995</v>
      </c>
      <c r="D750" s="5">
        <v>2021.170646428377</v>
      </c>
    </row>
    <row r="751" spans="1:4" x14ac:dyDescent="0.35">
      <c r="A751">
        <v>2022</v>
      </c>
      <c r="B751" t="s">
        <v>44</v>
      </c>
      <c r="C751">
        <f>_xlfn.XLOOKUP(B751&amp;A751,'Teachers Pensions PPD'!$O$2:$O$925,'Teachers Pensions PPD'!K$2:K$925,"",0)</f>
        <v>0.98799999999999999</v>
      </c>
      <c r="D751" s="5">
        <v>2021.9464285460381</v>
      </c>
    </row>
    <row r="752" spans="1:4" x14ac:dyDescent="0.35">
      <c r="A752">
        <v>2002</v>
      </c>
      <c r="B752" t="s">
        <v>113</v>
      </c>
      <c r="C752">
        <f>_xlfn.XLOOKUP(B752&amp;A752,'Teachers Pensions PPD'!$O$2:$O$925,'Teachers Pensions PPD'!K$2:K$925,"",0)</f>
        <v>0.96299999999999997</v>
      </c>
      <c r="D752" s="5">
        <v>2001.762925188249</v>
      </c>
    </row>
    <row r="753" spans="1:4" x14ac:dyDescent="0.35">
      <c r="A753">
        <v>2003</v>
      </c>
      <c r="B753" t="s">
        <v>113</v>
      </c>
      <c r="C753">
        <f>_xlfn.XLOOKUP(B753&amp;A753,'Teachers Pensions PPD'!$O$2:$O$925,'Teachers Pensions PPD'!K$2:K$925,"",0)</f>
        <v>0.94499999999999995</v>
      </c>
      <c r="D753" s="5">
        <v>2002.7677126110877</v>
      </c>
    </row>
    <row r="754" spans="1:4" x14ac:dyDescent="0.35">
      <c r="A754">
        <v>2004</v>
      </c>
      <c r="B754" t="s">
        <v>113</v>
      </c>
      <c r="C754">
        <f>_xlfn.XLOOKUP(B754&amp;A754,'Teachers Pensions PPD'!$O$2:$O$925,'Teachers Pensions PPD'!K$2:K$925,"",0)</f>
        <v>0.91800000000000004</v>
      </c>
      <c r="D754" s="5">
        <v>2003.8736532429114</v>
      </c>
    </row>
    <row r="755" spans="1:4" x14ac:dyDescent="0.35">
      <c r="A755">
        <v>2005</v>
      </c>
      <c r="B755" t="s">
        <v>113</v>
      </c>
      <c r="C755">
        <f>_xlfn.XLOOKUP(B755&amp;A755,'Teachers Pensions PPD'!$O$2:$O$925,'Teachers Pensions PPD'!K$2:K$925,"",0)</f>
        <v>0.871</v>
      </c>
      <c r="D755" s="5">
        <v>2004.8094244091822</v>
      </c>
    </row>
    <row r="756" spans="1:4" x14ac:dyDescent="0.35">
      <c r="A756">
        <v>2006</v>
      </c>
      <c r="B756" t="s">
        <v>113</v>
      </c>
      <c r="C756">
        <f>_xlfn.XLOOKUP(B756&amp;A756,'Teachers Pensions PPD'!$O$2:$O$925,'Teachers Pensions PPD'!K$2:K$925,"",0)</f>
        <v>0.873</v>
      </c>
      <c r="D756" s="5">
        <v>2006.0462582719676</v>
      </c>
    </row>
    <row r="757" spans="1:4" x14ac:dyDescent="0.35">
      <c r="A757">
        <v>2007</v>
      </c>
      <c r="B757" t="s">
        <v>113</v>
      </c>
      <c r="C757">
        <f>_xlfn.XLOOKUP(B757&amp;A757,'Teachers Pensions PPD'!$O$2:$O$925,'Teachers Pensions PPD'!K$2:K$925,"",0)</f>
        <v>0.89200000000000002</v>
      </c>
      <c r="D757" s="5">
        <v>2006.8282969124007</v>
      </c>
    </row>
    <row r="758" spans="1:4" x14ac:dyDescent="0.35">
      <c r="A758">
        <v>2008</v>
      </c>
      <c r="B758" t="s">
        <v>113</v>
      </c>
      <c r="C758">
        <f>_xlfn.XLOOKUP(B758&amp;A758,'Teachers Pensions PPD'!$O$2:$O$925,'Teachers Pensions PPD'!K$2:K$925,"",0)</f>
        <v>0.90500000000000003</v>
      </c>
      <c r="D758" s="5">
        <v>2007.8511803446559</v>
      </c>
    </row>
    <row r="759" spans="1:4" x14ac:dyDescent="0.35">
      <c r="A759">
        <v>2009</v>
      </c>
      <c r="B759" t="s">
        <v>113</v>
      </c>
      <c r="C759">
        <f>_xlfn.XLOOKUP(B759&amp;A759,'Teachers Pensions PPD'!$O$2:$O$925,'Teachers Pensions PPD'!K$2:K$925,"",0)</f>
        <v>0.83099999999999996</v>
      </c>
      <c r="D759" s="5">
        <v>2009.0392307233162</v>
      </c>
    </row>
    <row r="760" spans="1:4" x14ac:dyDescent="0.35">
      <c r="A760">
        <v>2010</v>
      </c>
      <c r="B760" t="s">
        <v>113</v>
      </c>
      <c r="C760">
        <f>_xlfn.XLOOKUP(B760&amp;A760,'Teachers Pensions PPD'!$O$2:$O$925,'Teachers Pensions PPD'!K$2:K$925,"",0)</f>
        <v>0.82899999999999996</v>
      </c>
      <c r="D760" s="5">
        <v>2009.8547381365045</v>
      </c>
    </row>
    <row r="761" spans="1:4" x14ac:dyDescent="0.35">
      <c r="A761">
        <v>2011</v>
      </c>
      <c r="B761" t="s">
        <v>113</v>
      </c>
      <c r="C761">
        <f>_xlfn.XLOOKUP(B761&amp;A761,'Teachers Pensions PPD'!$O$2:$O$925,'Teachers Pensions PPD'!K$2:K$925,"",0)</f>
        <v>0.82699999999999996</v>
      </c>
      <c r="D761" s="5">
        <v>2010.8542218941925</v>
      </c>
    </row>
    <row r="762" spans="1:4" x14ac:dyDescent="0.35">
      <c r="A762">
        <v>2012</v>
      </c>
      <c r="B762" t="s">
        <v>113</v>
      </c>
      <c r="C762">
        <f>_xlfn.XLOOKUP(B762&amp;A762,'Teachers Pensions PPD'!$O$2:$O$925,'Teachers Pensions PPD'!K$2:K$925,"",0)</f>
        <v>0.81899999999999995</v>
      </c>
      <c r="D762" s="5">
        <v>2012.2082098605626</v>
      </c>
    </row>
    <row r="763" spans="1:4" x14ac:dyDescent="0.35">
      <c r="A763">
        <v>2013</v>
      </c>
      <c r="B763" t="s">
        <v>113</v>
      </c>
      <c r="C763">
        <f>_xlfn.XLOOKUP(B763&amp;A763,'Teachers Pensions PPD'!$O$2:$O$925,'Teachers Pensions PPD'!K$2:K$925,"",0)</f>
        <v>0.80800000000000005</v>
      </c>
      <c r="D763" s="5">
        <v>2013.1475776124835</v>
      </c>
    </row>
    <row r="764" spans="1:4" x14ac:dyDescent="0.35">
      <c r="A764">
        <v>2014</v>
      </c>
      <c r="B764" t="s">
        <v>113</v>
      </c>
      <c r="C764">
        <f>_xlfn.XLOOKUP(B764&amp;A764,'Teachers Pensions PPD'!$O$2:$O$925,'Teachers Pensions PPD'!K$2:K$925,"",0)</f>
        <v>0.80200000000000005</v>
      </c>
      <c r="D764" s="5">
        <v>2013.8724001713515</v>
      </c>
    </row>
    <row r="765" spans="1:4" x14ac:dyDescent="0.35">
      <c r="A765">
        <v>2015</v>
      </c>
      <c r="B765" t="s">
        <v>113</v>
      </c>
      <c r="C765">
        <f>_xlfn.XLOOKUP(B765&amp;A765,'Teachers Pensions PPD'!$O$2:$O$925,'Teachers Pensions PPD'!K$2:K$925,"",0)</f>
        <v>0.80200000000000005</v>
      </c>
      <c r="D765" s="5">
        <v>2014.7568265662553</v>
      </c>
    </row>
    <row r="766" spans="1:4" x14ac:dyDescent="0.35">
      <c r="A766">
        <v>2016</v>
      </c>
      <c r="B766" t="s">
        <v>113</v>
      </c>
      <c r="C766">
        <f>_xlfn.XLOOKUP(B766&amp;A766,'Teachers Pensions PPD'!$O$2:$O$925,'Teachers Pensions PPD'!K$2:K$925,"",0)</f>
        <v>0.79700000000000004</v>
      </c>
      <c r="D766" s="5">
        <v>2015.9638723892349</v>
      </c>
    </row>
    <row r="767" spans="1:4" x14ac:dyDescent="0.35">
      <c r="A767">
        <v>2017</v>
      </c>
      <c r="B767" t="s">
        <v>113</v>
      </c>
      <c r="C767">
        <f>_xlfn.XLOOKUP(B767&amp;A767,'Teachers Pensions PPD'!$O$2:$O$925,'Teachers Pensions PPD'!K$2:K$925,"",0)</f>
        <v>0.80500000000000005</v>
      </c>
      <c r="D767" s="5">
        <v>2017.0759288201746</v>
      </c>
    </row>
    <row r="768" spans="1:4" x14ac:dyDescent="0.35">
      <c r="A768">
        <v>2018</v>
      </c>
      <c r="B768" t="s">
        <v>113</v>
      </c>
      <c r="C768">
        <f>_xlfn.XLOOKUP(B768&amp;A768,'Teachers Pensions PPD'!$O$2:$O$925,'Teachers Pensions PPD'!K$2:K$925,"",0)</f>
        <v>0.76900000000000002</v>
      </c>
      <c r="D768" s="5">
        <v>2017.9886277916346</v>
      </c>
    </row>
    <row r="769" spans="1:4" x14ac:dyDescent="0.35">
      <c r="A769">
        <v>2019</v>
      </c>
      <c r="B769" t="s">
        <v>113</v>
      </c>
      <c r="C769">
        <f>_xlfn.XLOOKUP(B769&amp;A769,'Teachers Pensions PPD'!$O$2:$O$925,'Teachers Pensions PPD'!K$2:K$925,"",0)</f>
        <v>0.76400000000000001</v>
      </c>
      <c r="D769" s="5">
        <v>2019.0673292540325</v>
      </c>
    </row>
    <row r="770" spans="1:4" x14ac:dyDescent="0.35">
      <c r="A770">
        <v>2020</v>
      </c>
      <c r="B770" t="s">
        <v>113</v>
      </c>
      <c r="C770">
        <f>_xlfn.XLOOKUP(B770&amp;A770,'Teachers Pensions PPD'!$O$2:$O$925,'Teachers Pensions PPD'!K$2:K$925,"",0)</f>
        <v>0.76800000000000002</v>
      </c>
      <c r="D770" s="5">
        <v>2019.8343386766023</v>
      </c>
    </row>
    <row r="771" spans="1:4" x14ac:dyDescent="0.35">
      <c r="A771">
        <v>2021</v>
      </c>
      <c r="B771" t="s">
        <v>113</v>
      </c>
      <c r="C771">
        <f>_xlfn.XLOOKUP(B771&amp;A771,'Teachers Pensions PPD'!$O$2:$O$925,'Teachers Pensions PPD'!K$2:K$925,"",0)</f>
        <v>0.79100000000000004</v>
      </c>
      <c r="D771" s="5">
        <v>2021.0666796307528</v>
      </c>
    </row>
    <row r="772" spans="1:4" x14ac:dyDescent="0.35">
      <c r="A772">
        <v>2022</v>
      </c>
      <c r="B772" t="s">
        <v>113</v>
      </c>
      <c r="C772">
        <f>_xlfn.XLOOKUP(B772&amp;A772,'Teachers Pensions PPD'!$O$2:$O$925,'Teachers Pensions PPD'!K$2:K$925,"",0)</f>
        <v>0.79</v>
      </c>
      <c r="D772" s="5">
        <v>2022.2121628492994</v>
      </c>
    </row>
    <row r="773" spans="1:4" x14ac:dyDescent="0.35">
      <c r="A773">
        <v>2001</v>
      </c>
      <c r="B773" t="s">
        <v>115</v>
      </c>
      <c r="C773">
        <f>_xlfn.XLOOKUP(B773&amp;A773,'Teachers Pensions PPD'!$O$2:$O$925,'Teachers Pensions PPD'!K$2:K$925,"",0)</f>
        <v>1.4770000000000001</v>
      </c>
      <c r="D773" s="5">
        <v>2001.1330735887723</v>
      </c>
    </row>
    <row r="774" spans="1:4" x14ac:dyDescent="0.35">
      <c r="A774">
        <v>2002</v>
      </c>
      <c r="B774" t="s">
        <v>115</v>
      </c>
      <c r="C774">
        <f>_xlfn.XLOOKUP(B774&amp;A774,'Teachers Pensions PPD'!$O$2:$O$925,'Teachers Pensions PPD'!K$2:K$925,"",0)</f>
        <v>1.3839999999999999</v>
      </c>
      <c r="D774" s="5">
        <v>2002.235509715003</v>
      </c>
    </row>
    <row r="775" spans="1:4" x14ac:dyDescent="0.35">
      <c r="A775">
        <v>2003</v>
      </c>
      <c r="B775" t="s">
        <v>115</v>
      </c>
      <c r="C775">
        <f>_xlfn.XLOOKUP(B775&amp;A775,'Teachers Pensions PPD'!$O$2:$O$925,'Teachers Pensions PPD'!K$2:K$925,"",0)</f>
        <v>1.2569999999999999</v>
      </c>
      <c r="D775" s="5">
        <v>2002.9650691658101</v>
      </c>
    </row>
    <row r="776" spans="1:4" x14ac:dyDescent="0.35">
      <c r="A776">
        <v>2004</v>
      </c>
      <c r="B776" t="s">
        <v>115</v>
      </c>
      <c r="C776">
        <f>_xlfn.XLOOKUP(B776&amp;A776,'Teachers Pensions PPD'!$O$2:$O$925,'Teachers Pensions PPD'!K$2:K$925,"",0)</f>
        <v>1.179</v>
      </c>
      <c r="D776" s="5">
        <v>2003.8655949201941</v>
      </c>
    </row>
    <row r="777" spans="1:4" x14ac:dyDescent="0.35">
      <c r="A777">
        <v>2005</v>
      </c>
      <c r="B777" t="s">
        <v>115</v>
      </c>
      <c r="C777">
        <f>_xlfn.XLOOKUP(B777&amp;A777,'Teachers Pensions PPD'!$O$2:$O$925,'Teachers Pensions PPD'!K$2:K$925,"",0)</f>
        <v>1.103</v>
      </c>
      <c r="D777" s="5">
        <v>2005.1121668327919</v>
      </c>
    </row>
    <row r="778" spans="1:4" x14ac:dyDescent="0.35">
      <c r="A778">
        <v>2006</v>
      </c>
      <c r="B778" t="s">
        <v>115</v>
      </c>
      <c r="C778">
        <f>_xlfn.XLOOKUP(B778&amp;A778,'Teachers Pensions PPD'!$O$2:$O$925,'Teachers Pensions PPD'!K$2:K$925,"",0)</f>
        <v>1.0409999999999999</v>
      </c>
      <c r="D778" s="5">
        <v>2006.0770369303202</v>
      </c>
    </row>
    <row r="779" spans="1:4" x14ac:dyDescent="0.35">
      <c r="A779">
        <v>2007</v>
      </c>
      <c r="B779" t="s">
        <v>115</v>
      </c>
      <c r="C779">
        <f>_xlfn.XLOOKUP(B779&amp;A779,'Teachers Pensions PPD'!$O$2:$O$925,'Teachers Pensions PPD'!K$2:K$925,"",0)</f>
        <v>1.048</v>
      </c>
      <c r="D779" s="5">
        <v>2007.0027495025681</v>
      </c>
    </row>
    <row r="780" spans="1:4" x14ac:dyDescent="0.35">
      <c r="A780">
        <v>2008</v>
      </c>
      <c r="B780" t="s">
        <v>115</v>
      </c>
      <c r="C780">
        <f>_xlfn.XLOOKUP(B780&amp;A780,'Teachers Pensions PPD'!$O$2:$O$925,'Teachers Pensions PPD'!K$2:K$925,"",0)</f>
        <v>1.03</v>
      </c>
      <c r="D780" s="5">
        <v>2007.7661790382683</v>
      </c>
    </row>
    <row r="781" spans="1:4" x14ac:dyDescent="0.35">
      <c r="A781">
        <v>2009</v>
      </c>
      <c r="B781" t="s">
        <v>115</v>
      </c>
      <c r="C781">
        <f>_xlfn.XLOOKUP(B781&amp;A781,'Teachers Pensions PPD'!$O$2:$O$925,'Teachers Pensions PPD'!K$2:K$925,"",0)</f>
        <v>0.94799999999999995</v>
      </c>
      <c r="D781" s="5">
        <v>2009.0579799252287</v>
      </c>
    </row>
    <row r="782" spans="1:4" x14ac:dyDescent="0.35">
      <c r="A782">
        <v>2010</v>
      </c>
      <c r="B782" t="s">
        <v>115</v>
      </c>
      <c r="C782">
        <f>_xlfn.XLOOKUP(B782&amp;A782,'Teachers Pensions PPD'!$O$2:$O$925,'Teachers Pensions PPD'!K$2:K$925,"",0)</f>
        <v>0.86699999999999999</v>
      </c>
      <c r="D782" s="5">
        <v>2009.7567310260017</v>
      </c>
    </row>
    <row r="783" spans="1:4" x14ac:dyDescent="0.35">
      <c r="A783">
        <v>2011</v>
      </c>
      <c r="B783" t="s">
        <v>115</v>
      </c>
      <c r="C783">
        <f>_xlfn.XLOOKUP(B783&amp;A783,'Teachers Pensions PPD'!$O$2:$O$925,'Teachers Pensions PPD'!K$2:K$925,"",0)</f>
        <v>0.82499999999999996</v>
      </c>
      <c r="D783" s="5">
        <v>2011.0783752167345</v>
      </c>
    </row>
    <row r="784" spans="1:4" x14ac:dyDescent="0.35">
      <c r="A784">
        <v>2012</v>
      </c>
      <c r="B784" t="s">
        <v>115</v>
      </c>
      <c r="C784">
        <f>_xlfn.XLOOKUP(B784&amp;A784,'Teachers Pensions PPD'!$O$2:$O$925,'Teachers Pensions PPD'!K$2:K$925,"",0)</f>
        <v>0.78700000000000003</v>
      </c>
      <c r="D784" s="5">
        <v>2012.059416385451</v>
      </c>
    </row>
    <row r="785" spans="1:4" x14ac:dyDescent="0.35">
      <c r="A785">
        <v>2013</v>
      </c>
      <c r="B785" t="s">
        <v>115</v>
      </c>
      <c r="C785">
        <f>_xlfn.XLOOKUP(B785&amp;A785,'Teachers Pensions PPD'!$O$2:$O$925,'Teachers Pensions PPD'!K$2:K$925,"",0)</f>
        <v>0.75900000000000001</v>
      </c>
      <c r="D785" s="5">
        <v>2012.8233537701365</v>
      </c>
    </row>
    <row r="786" spans="1:4" x14ac:dyDescent="0.35">
      <c r="A786">
        <v>2014</v>
      </c>
      <c r="B786" t="s">
        <v>115</v>
      </c>
      <c r="C786">
        <f>_xlfn.XLOOKUP(B786&amp;A786,'Teachers Pensions PPD'!$O$2:$O$925,'Teachers Pensions PPD'!K$2:K$925,"",0)</f>
        <v>0.8</v>
      </c>
      <c r="D786" s="5">
        <v>2014.119420619674</v>
      </c>
    </row>
    <row r="787" spans="1:4" x14ac:dyDescent="0.35">
      <c r="A787">
        <v>2015</v>
      </c>
      <c r="B787" t="s">
        <v>115</v>
      </c>
      <c r="C787">
        <f>_xlfn.XLOOKUP(B787&amp;A787,'Teachers Pensions PPD'!$O$2:$O$925,'Teachers Pensions PPD'!K$2:K$925,"",0)</f>
        <v>0.81699999999999995</v>
      </c>
      <c r="D787" s="5">
        <v>2015.0544058392907</v>
      </c>
    </row>
    <row r="788" spans="1:4" x14ac:dyDescent="0.35">
      <c r="A788">
        <v>2016</v>
      </c>
      <c r="B788" t="s">
        <v>115</v>
      </c>
      <c r="C788">
        <f>_xlfn.XLOOKUP(B788&amp;A788,'Teachers Pensions PPD'!$O$2:$O$925,'Teachers Pensions PPD'!K$2:K$925,"",0)</f>
        <v>0.82599999999999996</v>
      </c>
      <c r="D788" s="5">
        <v>2015.8689068400738</v>
      </c>
    </row>
    <row r="789" spans="1:4" x14ac:dyDescent="0.35">
      <c r="A789">
        <v>2017</v>
      </c>
      <c r="B789" t="s">
        <v>115</v>
      </c>
      <c r="C789">
        <f>_xlfn.XLOOKUP(B789&amp;A789,'Teachers Pensions PPD'!$O$2:$O$925,'Teachers Pensions PPD'!K$2:K$925,"",0)</f>
        <v>0.84799999999999998</v>
      </c>
      <c r="D789" s="5">
        <v>2016.8131733938185</v>
      </c>
    </row>
    <row r="790" spans="1:4" x14ac:dyDescent="0.35">
      <c r="A790">
        <v>2018</v>
      </c>
      <c r="B790" t="s">
        <v>115</v>
      </c>
      <c r="C790">
        <f>_xlfn.XLOOKUP(B790&amp;A790,'Teachers Pensions PPD'!$O$2:$O$925,'Teachers Pensions PPD'!K$2:K$925,"",0)</f>
        <v>0.86599999999999999</v>
      </c>
      <c r="D790" s="5">
        <v>2017.9002417938775</v>
      </c>
    </row>
    <row r="791" spans="1:4" x14ac:dyDescent="0.35">
      <c r="A791">
        <v>2019</v>
      </c>
      <c r="B791" t="s">
        <v>115</v>
      </c>
      <c r="C791">
        <f>_xlfn.XLOOKUP(B791&amp;A791,'Teachers Pensions PPD'!$O$2:$O$925,'Teachers Pensions PPD'!K$2:K$925,"",0)</f>
        <v>0.79900000000000004</v>
      </c>
      <c r="D791" s="5">
        <v>2018.8779481905262</v>
      </c>
    </row>
    <row r="792" spans="1:4" x14ac:dyDescent="0.35">
      <c r="A792">
        <v>2020</v>
      </c>
      <c r="B792" t="s">
        <v>115</v>
      </c>
      <c r="C792">
        <f>_xlfn.XLOOKUP(B792&amp;A792,'Teachers Pensions PPD'!$O$2:$O$925,'Teachers Pensions PPD'!K$2:K$925,"",0)</f>
        <v>0.78800000000000003</v>
      </c>
      <c r="D792" s="5">
        <v>2020.0907426922051</v>
      </c>
    </row>
    <row r="793" spans="1:4" x14ac:dyDescent="0.35">
      <c r="A793">
        <v>2021</v>
      </c>
      <c r="B793" t="s">
        <v>115</v>
      </c>
      <c r="C793">
        <f>_xlfn.XLOOKUP(B793&amp;A793,'Teachers Pensions PPD'!$O$2:$O$925,'Teachers Pensions PPD'!K$2:K$925,"",0)</f>
        <v>0.83099999999999996</v>
      </c>
      <c r="D793" s="5">
        <v>2020.7668743976305</v>
      </c>
    </row>
    <row r="794" spans="1:4" x14ac:dyDescent="0.35">
      <c r="A794">
        <v>2022</v>
      </c>
      <c r="B794" t="s">
        <v>115</v>
      </c>
      <c r="C794">
        <f>_xlfn.XLOOKUP(B794&amp;A794,'Teachers Pensions PPD'!$O$2:$O$925,'Teachers Pensions PPD'!K$2:K$925,"",0)</f>
        <v>0.83499999999999996</v>
      </c>
      <c r="D794" s="5">
        <v>2021.9119487588455</v>
      </c>
    </row>
    <row r="795" spans="1:4" x14ac:dyDescent="0.35">
      <c r="A795">
        <v>2001</v>
      </c>
      <c r="B795" t="s">
        <v>129</v>
      </c>
      <c r="C795">
        <f>_xlfn.XLOOKUP(B795&amp;A795,'Teachers Pensions PPD'!$O$2:$O$925,'Teachers Pensions PPD'!K$2:K$925,"",0)</f>
        <v>0.89</v>
      </c>
      <c r="D795" s="5">
        <v>2001.0485111239179</v>
      </c>
    </row>
    <row r="796" spans="1:4" x14ac:dyDescent="0.35">
      <c r="A796">
        <v>2002</v>
      </c>
      <c r="B796" t="s">
        <v>129</v>
      </c>
      <c r="C796">
        <f>_xlfn.XLOOKUP(B796&amp;A796,'Teachers Pensions PPD'!$O$2:$O$925,'Teachers Pensions PPD'!K$2:K$925,"",0)</f>
        <v>0.89500000000000002</v>
      </c>
      <c r="D796" s="5">
        <v>2001.904232977068</v>
      </c>
    </row>
    <row r="797" spans="1:4" x14ac:dyDescent="0.35">
      <c r="A797">
        <v>2003</v>
      </c>
      <c r="B797" t="s">
        <v>129</v>
      </c>
      <c r="C797">
        <f>_xlfn.XLOOKUP(B797&amp;A797,'Teachers Pensions PPD'!$O$2:$O$925,'Teachers Pensions PPD'!K$2:K$925,"",0)</f>
        <v>0.89600000000000002</v>
      </c>
      <c r="D797" s="5">
        <v>2002.9889468305846</v>
      </c>
    </row>
    <row r="798" spans="1:4" x14ac:dyDescent="0.35">
      <c r="A798">
        <v>2004</v>
      </c>
      <c r="B798" t="s">
        <v>129</v>
      </c>
      <c r="C798">
        <f>_xlfn.XLOOKUP(B798&amp;A798,'Teachers Pensions PPD'!$O$2:$O$925,'Teachers Pensions PPD'!K$2:K$925,"",0)</f>
        <v>0.90200000000000002</v>
      </c>
      <c r="D798" s="5">
        <v>2003.8746987218287</v>
      </c>
    </row>
    <row r="799" spans="1:4" x14ac:dyDescent="0.35">
      <c r="A799">
        <v>2005</v>
      </c>
      <c r="B799" t="s">
        <v>129</v>
      </c>
      <c r="C799">
        <f>_xlfn.XLOOKUP(B799&amp;A799,'Teachers Pensions PPD'!$O$2:$O$925,'Teachers Pensions PPD'!K$2:K$925,"",0)</f>
        <v>0.90700000000000003</v>
      </c>
      <c r="D799" s="5">
        <v>2005.2452678005122</v>
      </c>
    </row>
    <row r="800" spans="1:4" x14ac:dyDescent="0.35">
      <c r="A800">
        <v>2006</v>
      </c>
      <c r="B800" t="s">
        <v>129</v>
      </c>
      <c r="C800">
        <f>_xlfn.XLOOKUP(B800&amp;A800,'Teachers Pensions PPD'!$O$2:$O$925,'Teachers Pensions PPD'!K$2:K$925,"",0)</f>
        <v>0.84599999999999997</v>
      </c>
      <c r="D800" s="5">
        <v>2005.9192758319455</v>
      </c>
    </row>
    <row r="801" spans="1:4" x14ac:dyDescent="0.35">
      <c r="A801">
        <v>2007</v>
      </c>
      <c r="B801" t="s">
        <v>129</v>
      </c>
      <c r="C801">
        <f>_xlfn.XLOOKUP(B801&amp;A801,'Teachers Pensions PPD'!$O$2:$O$925,'Teachers Pensions PPD'!K$2:K$925,"",0)</f>
        <v>0.84899999999999998</v>
      </c>
      <c r="D801" s="5">
        <v>2007.0648367473486</v>
      </c>
    </row>
    <row r="802" spans="1:4" x14ac:dyDescent="0.35">
      <c r="A802">
        <v>2008</v>
      </c>
      <c r="B802" t="s">
        <v>129</v>
      </c>
      <c r="C802">
        <f>_xlfn.XLOOKUP(B802&amp;A802,'Teachers Pensions PPD'!$O$2:$O$925,'Teachers Pensions PPD'!K$2:K$925,"",0)</f>
        <v>0.80900000000000005</v>
      </c>
      <c r="D802" s="5">
        <v>2008.0456115822915</v>
      </c>
    </row>
    <row r="803" spans="1:4" x14ac:dyDescent="0.35">
      <c r="A803">
        <v>2009</v>
      </c>
      <c r="B803" t="s">
        <v>129</v>
      </c>
      <c r="C803">
        <f>_xlfn.XLOOKUP(B803&amp;A803,'Teachers Pensions PPD'!$O$2:$O$925,'Teachers Pensions PPD'!K$2:K$925,"",0)</f>
        <v>0.65400000000000003</v>
      </c>
      <c r="D803" s="5">
        <v>2008.8044374413716</v>
      </c>
    </row>
    <row r="804" spans="1:4" x14ac:dyDescent="0.35">
      <c r="A804">
        <v>2010</v>
      </c>
      <c r="B804" t="s">
        <v>129</v>
      </c>
      <c r="C804">
        <f>_xlfn.XLOOKUP(B804&amp;A804,'Teachers Pensions PPD'!$O$2:$O$925,'Teachers Pensions PPD'!K$2:K$925,"",0)</f>
        <v>0.66500000000000004</v>
      </c>
      <c r="D804" s="5">
        <v>2010.0835755398409</v>
      </c>
    </row>
    <row r="805" spans="1:4" x14ac:dyDescent="0.35">
      <c r="A805">
        <v>2011</v>
      </c>
      <c r="B805" t="s">
        <v>129</v>
      </c>
      <c r="C805">
        <f>_xlfn.XLOOKUP(B805&amp;A805,'Teachers Pensions PPD'!$O$2:$O$925,'Teachers Pensions PPD'!K$2:K$925,"",0)</f>
        <v>0.63800000000000001</v>
      </c>
      <c r="D805" s="5">
        <v>2010.8011690889043</v>
      </c>
    </row>
    <row r="806" spans="1:4" x14ac:dyDescent="0.35">
      <c r="A806">
        <v>2012</v>
      </c>
      <c r="B806" t="s">
        <v>129</v>
      </c>
      <c r="C806">
        <f>_xlfn.XLOOKUP(B806&amp;A806,'Teachers Pensions PPD'!$O$2:$O$925,'Teachers Pensions PPD'!K$2:K$925,"",0)</f>
        <v>0.61599999999999999</v>
      </c>
      <c r="D806" s="5">
        <v>2012.1334148914052</v>
      </c>
    </row>
    <row r="807" spans="1:4" x14ac:dyDescent="0.35">
      <c r="A807">
        <v>2013</v>
      </c>
      <c r="B807" t="s">
        <v>129</v>
      </c>
      <c r="C807">
        <f>_xlfn.XLOOKUP(B807&amp;A807,'Teachers Pensions PPD'!$O$2:$O$925,'Teachers Pensions PPD'!K$2:K$925,"",0)</f>
        <v>0.60499999999999998</v>
      </c>
      <c r="D807" s="5">
        <v>2013.1404832744781</v>
      </c>
    </row>
    <row r="808" spans="1:4" x14ac:dyDescent="0.35">
      <c r="A808">
        <v>2014</v>
      </c>
      <c r="B808" t="s">
        <v>129</v>
      </c>
      <c r="C808">
        <f>_xlfn.XLOOKUP(B808&amp;A808,'Teachers Pensions PPD'!$O$2:$O$925,'Teachers Pensions PPD'!K$2:K$925,"",0)</f>
        <v>0.59899999999999998</v>
      </c>
      <c r="D808" s="5">
        <v>2013.9067278063117</v>
      </c>
    </row>
    <row r="809" spans="1:4" x14ac:dyDescent="0.35">
      <c r="A809">
        <v>2015</v>
      </c>
      <c r="B809" t="s">
        <v>129</v>
      </c>
      <c r="C809">
        <f>_xlfn.XLOOKUP(B809&amp;A809,'Teachers Pensions PPD'!$O$2:$O$925,'Teachers Pensions PPD'!K$2:K$925,"",0)</f>
        <v>0.58587999999999996</v>
      </c>
      <c r="D809" s="5">
        <v>2015.1761323332453</v>
      </c>
    </row>
    <row r="810" spans="1:4" x14ac:dyDescent="0.35">
      <c r="A810">
        <v>2016</v>
      </c>
      <c r="B810" t="s">
        <v>129</v>
      </c>
      <c r="C810">
        <f>_xlfn.XLOOKUP(B810&amp;A810,'Teachers Pensions PPD'!$O$2:$O$925,'Teachers Pensions PPD'!K$2:K$925,"",0)</f>
        <v>0.58337000000000006</v>
      </c>
      <c r="D810" s="5">
        <v>2015.8570723876853</v>
      </c>
    </row>
    <row r="811" spans="1:4" x14ac:dyDescent="0.35">
      <c r="A811">
        <v>2017</v>
      </c>
      <c r="B811" t="s">
        <v>129</v>
      </c>
      <c r="C811">
        <f>_xlfn.XLOOKUP(B811&amp;A811,'Teachers Pensions PPD'!$O$2:$O$925,'Teachers Pensions PPD'!K$2:K$925,"",0)</f>
        <v>0.52969999999999995</v>
      </c>
      <c r="D811" s="5">
        <v>2017.2366015341699</v>
      </c>
    </row>
    <row r="812" spans="1:4" x14ac:dyDescent="0.35">
      <c r="A812">
        <v>2018</v>
      </c>
      <c r="B812" t="s">
        <v>129</v>
      </c>
      <c r="C812">
        <f>_xlfn.XLOOKUP(B812&amp;A812,'Teachers Pensions PPD'!$O$2:$O$925,'Teachers Pensions PPD'!K$2:K$925,"",0)</f>
        <v>0.54220000000000002</v>
      </c>
      <c r="D812" s="5">
        <v>2018.1542607822569</v>
      </c>
    </row>
    <row r="813" spans="1:4" x14ac:dyDescent="0.35">
      <c r="A813">
        <v>2019</v>
      </c>
      <c r="B813" t="s">
        <v>129</v>
      </c>
      <c r="C813">
        <f>_xlfn.XLOOKUP(B813&amp;A813,'Teachers Pensions PPD'!$O$2:$O$925,'Teachers Pensions PPD'!K$2:K$925,"",0)</f>
        <v>0.54330000000000001</v>
      </c>
      <c r="D813" s="5">
        <v>2018.9623995848056</v>
      </c>
    </row>
    <row r="814" spans="1:4" x14ac:dyDescent="0.35">
      <c r="A814">
        <v>2020</v>
      </c>
      <c r="B814" t="s">
        <v>129</v>
      </c>
      <c r="C814">
        <f>_xlfn.XLOOKUP(B814&amp;A814,'Teachers Pensions PPD'!$O$2:$O$925,'Teachers Pensions PPD'!K$2:K$925,"",0)</f>
        <v>0.49170000000000003</v>
      </c>
      <c r="D814" s="5">
        <v>2020.0745206566542</v>
      </c>
    </row>
    <row r="815" spans="1:4" x14ac:dyDescent="0.35">
      <c r="A815">
        <v>2021</v>
      </c>
      <c r="B815" t="s">
        <v>129</v>
      </c>
      <c r="C815">
        <f>_xlfn.XLOOKUP(B815&amp;A815,'Teachers Pensions PPD'!$O$2:$O$925,'Teachers Pensions PPD'!K$2:K$925,"",0)</f>
        <v>0.52912999999999999</v>
      </c>
      <c r="D815" s="5">
        <v>2020.839344305391</v>
      </c>
    </row>
    <row r="816" spans="1:4" x14ac:dyDescent="0.35">
      <c r="A816">
        <v>2022</v>
      </c>
      <c r="B816" t="s">
        <v>129</v>
      </c>
      <c r="C816">
        <f>_xlfn.XLOOKUP(B816&amp;A816,'Teachers Pensions PPD'!$O$2:$O$925,'Teachers Pensions PPD'!K$2:K$925,"",0)</f>
        <v>0.57284000000000002</v>
      </c>
      <c r="D816" s="5">
        <v>2022.2113979035639</v>
      </c>
    </row>
    <row r="817" spans="1:4" x14ac:dyDescent="0.35">
      <c r="A817">
        <v>2001</v>
      </c>
      <c r="B817" t="s">
        <v>162</v>
      </c>
      <c r="C817">
        <f>_xlfn.XLOOKUP(B817&amp;A817,'Teachers Pensions PPD'!$O$2:$O$925,'Teachers Pensions PPD'!K$2:K$925,"",0)</f>
        <v>0.8921</v>
      </c>
      <c r="D817" s="5">
        <v>2001.1551681255448</v>
      </c>
    </row>
    <row r="818" spans="1:4" x14ac:dyDescent="0.35">
      <c r="A818">
        <v>2002</v>
      </c>
      <c r="B818" t="s">
        <v>162</v>
      </c>
      <c r="C818">
        <f>_xlfn.XLOOKUP(B818&amp;A818,'Teachers Pensions PPD'!$O$2:$O$925,'Teachers Pensions PPD'!K$2:K$925,"",0)</f>
        <v>0.83089999999999997</v>
      </c>
      <c r="D818" s="5">
        <v>2002.2122671208883</v>
      </c>
    </row>
    <row r="819" spans="1:4" x14ac:dyDescent="0.35">
      <c r="A819">
        <v>2003</v>
      </c>
      <c r="B819" t="s">
        <v>162</v>
      </c>
      <c r="C819">
        <f>_xlfn.XLOOKUP(B819&amp;A819,'Teachers Pensions PPD'!$O$2:$O$925,'Teachers Pensions PPD'!K$2:K$925,"",0)</f>
        <v>0.81100000000000005</v>
      </c>
      <c r="D819" s="5">
        <v>2002.9370660768552</v>
      </c>
    </row>
    <row r="820" spans="1:4" x14ac:dyDescent="0.35">
      <c r="A820">
        <v>2004</v>
      </c>
      <c r="B820" t="s">
        <v>162</v>
      </c>
      <c r="C820">
        <f>_xlfn.XLOOKUP(B820&amp;A820,'Teachers Pensions PPD'!$O$2:$O$925,'Teachers Pensions PPD'!K$2:K$925,"",0)</f>
        <v>0.79100000000000004</v>
      </c>
      <c r="D820" s="5">
        <v>2004.0052085544994</v>
      </c>
    </row>
    <row r="821" spans="1:4" x14ac:dyDescent="0.35">
      <c r="A821">
        <v>2005</v>
      </c>
      <c r="B821" t="s">
        <v>162</v>
      </c>
      <c r="C821">
        <f>_xlfn.XLOOKUP(B821&amp;A821,'Teachers Pensions PPD'!$O$2:$O$925,'Teachers Pensions PPD'!K$2:K$925,"",0)</f>
        <v>0.78700000000000003</v>
      </c>
      <c r="D821" s="5">
        <v>2004.9908360592667</v>
      </c>
    </row>
    <row r="822" spans="1:4" x14ac:dyDescent="0.35">
      <c r="A822">
        <v>2006</v>
      </c>
      <c r="B822" t="s">
        <v>162</v>
      </c>
      <c r="C822">
        <f>_xlfn.XLOOKUP(B822&amp;A822,'Teachers Pensions PPD'!$O$2:$O$925,'Teachers Pensions PPD'!K$2:K$925,"",0)</f>
        <v>0.79400000000000004</v>
      </c>
      <c r="D822" s="5">
        <v>2006.2109858993545</v>
      </c>
    </row>
    <row r="823" spans="1:4" x14ac:dyDescent="0.35">
      <c r="A823">
        <v>2007</v>
      </c>
      <c r="B823" t="s">
        <v>162</v>
      </c>
      <c r="C823">
        <f>_xlfn.XLOOKUP(B823&amp;A823,'Teachers Pensions PPD'!$O$2:$O$925,'Teachers Pensions PPD'!K$2:K$925,"",0)</f>
        <v>0.89</v>
      </c>
      <c r="D823" s="5">
        <v>2006.9184501306916</v>
      </c>
    </row>
    <row r="824" spans="1:4" x14ac:dyDescent="0.35">
      <c r="A824">
        <v>2008</v>
      </c>
      <c r="B824" t="s">
        <v>162</v>
      </c>
      <c r="C824">
        <f>_xlfn.XLOOKUP(B824&amp;A824,'Teachers Pensions PPD'!$O$2:$O$925,'Teachers Pensions PPD'!K$2:K$925,"",0)</f>
        <v>0.85299999999999998</v>
      </c>
      <c r="D824" s="5">
        <v>2008.1265651594063</v>
      </c>
    </row>
    <row r="825" spans="1:4" x14ac:dyDescent="0.35">
      <c r="A825">
        <v>2009</v>
      </c>
      <c r="B825" t="s">
        <v>162</v>
      </c>
      <c r="C825">
        <f>_xlfn.XLOOKUP(B825&amp;A825,'Teachers Pensions PPD'!$O$2:$O$925,'Teachers Pensions PPD'!K$2:K$925,"",0)</f>
        <v>0.753</v>
      </c>
      <c r="D825" s="5">
        <v>2008.8227757075013</v>
      </c>
    </row>
    <row r="826" spans="1:4" x14ac:dyDescent="0.35">
      <c r="A826">
        <v>2010</v>
      </c>
      <c r="B826" t="s">
        <v>162</v>
      </c>
      <c r="C826">
        <f>_xlfn.XLOOKUP(B826&amp;A826,'Teachers Pensions PPD'!$O$2:$O$925,'Teachers Pensions PPD'!K$2:K$925,"",0)</f>
        <v>0.73499999999999999</v>
      </c>
      <c r="D826" s="5">
        <v>2009.8577030065585</v>
      </c>
    </row>
    <row r="827" spans="1:4" x14ac:dyDescent="0.35">
      <c r="A827">
        <v>2011</v>
      </c>
      <c r="B827" t="s">
        <v>162</v>
      </c>
      <c r="C827">
        <f>_xlfn.XLOOKUP(B827&amp;A827,'Teachers Pensions PPD'!$O$2:$O$925,'Teachers Pensions PPD'!K$2:K$925,"",0)</f>
        <v>0.73199999999999998</v>
      </c>
      <c r="D827" s="5">
        <v>2010.758230910157</v>
      </c>
    </row>
    <row r="828" spans="1:4" x14ac:dyDescent="0.35">
      <c r="A828">
        <v>2012</v>
      </c>
      <c r="B828" t="s">
        <v>162</v>
      </c>
      <c r="C828">
        <f>_xlfn.XLOOKUP(B828&amp;A828,'Teachers Pensions PPD'!$O$2:$O$925,'Teachers Pensions PPD'!K$2:K$925,"",0)</f>
        <v>0.72599999999999998</v>
      </c>
      <c r="D828" s="5">
        <v>2012.2177731579386</v>
      </c>
    </row>
    <row r="829" spans="1:4" x14ac:dyDescent="0.35">
      <c r="A829">
        <v>2013</v>
      </c>
      <c r="B829" t="s">
        <v>162</v>
      </c>
      <c r="C829">
        <f>_xlfn.XLOOKUP(B829&amp;A829,'Teachers Pensions PPD'!$O$2:$O$925,'Teachers Pensions PPD'!K$2:K$925,"",0)</f>
        <v>0.72589999999999999</v>
      </c>
      <c r="D829" s="5">
        <v>2013.232286379535</v>
      </c>
    </row>
    <row r="830" spans="1:4" x14ac:dyDescent="0.35">
      <c r="A830">
        <v>2014</v>
      </c>
      <c r="B830" t="s">
        <v>162</v>
      </c>
      <c r="C830">
        <f>_xlfn.XLOOKUP(B830&amp;A830,'Teachers Pensions PPD'!$O$2:$O$925,'Teachers Pensions PPD'!K$2:K$925,"",0)</f>
        <v>0.74099999999999999</v>
      </c>
      <c r="D830" s="5">
        <v>2013.7697210331694</v>
      </c>
    </row>
    <row r="831" spans="1:4" x14ac:dyDescent="0.35">
      <c r="A831">
        <v>2015</v>
      </c>
      <c r="B831" t="s">
        <v>162</v>
      </c>
      <c r="C831">
        <f>_xlfn.XLOOKUP(B831&amp;A831,'Teachers Pensions PPD'!$O$2:$O$925,'Teachers Pensions PPD'!K$2:K$925,"",0)</f>
        <v>0.72989999999999999</v>
      </c>
      <c r="D831" s="5">
        <v>2014.9645416971193</v>
      </c>
    </row>
    <row r="832" spans="1:4" x14ac:dyDescent="0.35">
      <c r="A832">
        <v>2016</v>
      </c>
      <c r="B832" t="s">
        <v>162</v>
      </c>
      <c r="C832">
        <f>_xlfn.XLOOKUP(B832&amp;A832,'Teachers Pensions PPD'!$O$2:$O$925,'Teachers Pensions PPD'!K$2:K$925,"",0)</f>
        <v>0.70272999999999997</v>
      </c>
      <c r="D832" s="5">
        <v>2016.0683597006173</v>
      </c>
    </row>
    <row r="833" spans="1:4" x14ac:dyDescent="0.35">
      <c r="A833">
        <v>2017</v>
      </c>
      <c r="B833" t="s">
        <v>162</v>
      </c>
      <c r="C833">
        <f>_xlfn.XLOOKUP(B833&amp;A833,'Teachers Pensions PPD'!$O$2:$O$925,'Teachers Pensions PPD'!K$2:K$925,"",0)</f>
        <v>0.65249999999999997</v>
      </c>
      <c r="D833" s="5">
        <v>2016.8712148029917</v>
      </c>
    </row>
    <row r="834" spans="1:4" x14ac:dyDescent="0.35">
      <c r="A834">
        <v>2018</v>
      </c>
      <c r="B834" t="s">
        <v>162</v>
      </c>
      <c r="C834">
        <f>_xlfn.XLOOKUP(B834&amp;A834,'Teachers Pensions PPD'!$O$2:$O$925,'Teachers Pensions PPD'!K$2:K$925,"",0)</f>
        <v>0.63890000000000002</v>
      </c>
      <c r="D834" s="5">
        <v>2018.1448361446951</v>
      </c>
    </row>
    <row r="835" spans="1:4" x14ac:dyDescent="0.35">
      <c r="A835">
        <v>2019</v>
      </c>
      <c r="B835" t="s">
        <v>162</v>
      </c>
      <c r="C835">
        <f>_xlfn.XLOOKUP(B835&amp;A835,'Teachers Pensions PPD'!$O$2:$O$925,'Teachers Pensions PPD'!K$2:K$925,"",0)</f>
        <v>0.62880000000000003</v>
      </c>
      <c r="D835" s="5">
        <v>2019.0244853365184</v>
      </c>
    </row>
    <row r="836" spans="1:4" x14ac:dyDescent="0.35">
      <c r="A836">
        <v>2020</v>
      </c>
      <c r="B836" t="s">
        <v>162</v>
      </c>
      <c r="C836">
        <f>_xlfn.XLOOKUP(B836&amp;A836,'Teachers Pensions PPD'!$O$2:$O$925,'Teachers Pensions PPD'!K$2:K$925,"",0)</f>
        <v>0.62590000000000001</v>
      </c>
      <c r="D836" s="5">
        <v>2019.8289182297312</v>
      </c>
    </row>
    <row r="837" spans="1:4" x14ac:dyDescent="0.35">
      <c r="A837">
        <v>2021</v>
      </c>
      <c r="B837" t="s">
        <v>162</v>
      </c>
      <c r="C837">
        <f>_xlfn.XLOOKUP(B837&amp;A837,'Teachers Pensions PPD'!$O$2:$O$925,'Teachers Pensions PPD'!K$2:K$925,"",0)</f>
        <v>0.61639999999999995</v>
      </c>
      <c r="D837" s="5">
        <v>2021.2070305143616</v>
      </c>
    </row>
    <row r="838" spans="1:4" x14ac:dyDescent="0.35">
      <c r="A838">
        <v>2022</v>
      </c>
      <c r="B838" t="s">
        <v>162</v>
      </c>
      <c r="C838">
        <f>_xlfn.XLOOKUP(B838&amp;A838,'Teachers Pensions PPD'!$O$2:$O$925,'Teachers Pensions PPD'!K$2:K$925,"",0)</f>
        <v>0.63119999999999998</v>
      </c>
      <c r="D838" s="5">
        <v>2021.8209534844154</v>
      </c>
    </row>
    <row r="839" spans="1:4" x14ac:dyDescent="0.35">
      <c r="A839">
        <v>2001</v>
      </c>
      <c r="B839" t="s">
        <v>147</v>
      </c>
      <c r="C839">
        <f>_xlfn.XLOOKUP(B839&amp;A839,'Teachers Pensions PPD'!$O$2:$O$925,'Teachers Pensions PPD'!K$2:K$925,"",0)</f>
        <v>0.21</v>
      </c>
      <c r="D839" s="5">
        <v>2000.9747767857925</v>
      </c>
    </row>
    <row r="840" spans="1:4" x14ac:dyDescent="0.35">
      <c r="A840">
        <v>2002</v>
      </c>
      <c r="B840" t="s">
        <v>147</v>
      </c>
      <c r="C840">
        <f>_xlfn.XLOOKUP(B840&amp;A840,'Teachers Pensions PPD'!$O$2:$O$925,'Teachers Pensions PPD'!K$2:K$925,"",0)</f>
        <v>0.192</v>
      </c>
      <c r="D840" s="5">
        <v>2001.8512855572285</v>
      </c>
    </row>
    <row r="841" spans="1:4" x14ac:dyDescent="0.35">
      <c r="A841">
        <v>2003</v>
      </c>
      <c r="B841" t="s">
        <v>147</v>
      </c>
      <c r="C841">
        <f>_xlfn.XLOOKUP(B841&amp;A841,'Teachers Pensions PPD'!$O$2:$O$925,'Teachers Pensions PPD'!K$2:K$925,"",0)</f>
        <v>0.191</v>
      </c>
      <c r="D841" s="5">
        <v>2002.9728603462499</v>
      </c>
    </row>
    <row r="842" spans="1:4" x14ac:dyDescent="0.35">
      <c r="A842">
        <v>2004</v>
      </c>
      <c r="B842" t="s">
        <v>147</v>
      </c>
      <c r="C842">
        <f>_xlfn.XLOOKUP(B842&amp;A842,'Teachers Pensions PPD'!$O$2:$O$925,'Teachers Pensions PPD'!K$2:K$925,"",0)</f>
        <v>0.222</v>
      </c>
      <c r="D842" s="5">
        <v>2004.0280131574775</v>
      </c>
    </row>
    <row r="843" spans="1:4" x14ac:dyDescent="0.35">
      <c r="A843">
        <v>2005</v>
      </c>
      <c r="B843" t="s">
        <v>147</v>
      </c>
      <c r="C843">
        <f>_xlfn.XLOOKUP(B843&amp;A843,'Teachers Pensions PPD'!$O$2:$O$925,'Teachers Pensions PPD'!K$2:K$925,"",0)</f>
        <v>0.246</v>
      </c>
      <c r="D843" s="5">
        <v>2005.2128292460147</v>
      </c>
    </row>
    <row r="844" spans="1:4" x14ac:dyDescent="0.35">
      <c r="A844">
        <v>2006</v>
      </c>
      <c r="B844" t="s">
        <v>147</v>
      </c>
      <c r="C844">
        <f>_xlfn.XLOOKUP(B844&amp;A844,'Teachers Pensions PPD'!$O$2:$O$925,'Teachers Pensions PPD'!K$2:K$925,"",0)</f>
        <v>0.316</v>
      </c>
      <c r="D844" s="5">
        <v>2005.8115964714495</v>
      </c>
    </row>
    <row r="845" spans="1:4" x14ac:dyDescent="0.35">
      <c r="A845">
        <v>2007</v>
      </c>
      <c r="B845" t="s">
        <v>147</v>
      </c>
      <c r="C845">
        <f>_xlfn.XLOOKUP(B845&amp;A845,'Teachers Pensions PPD'!$O$2:$O$925,'Teachers Pensions PPD'!K$2:K$925,"",0)</f>
        <v>0.51300000000000001</v>
      </c>
      <c r="D845" s="5">
        <v>2006.850049679676</v>
      </c>
    </row>
    <row r="846" spans="1:4" x14ac:dyDescent="0.35">
      <c r="A846">
        <v>2008</v>
      </c>
      <c r="B846" t="s">
        <v>147</v>
      </c>
      <c r="C846">
        <f>_xlfn.XLOOKUP(B846&amp;A846,'Teachers Pensions PPD'!$O$2:$O$925,'Teachers Pensions PPD'!K$2:K$925,"",0)</f>
        <v>0.5</v>
      </c>
      <c r="D846" s="5">
        <v>2007.802693961939</v>
      </c>
    </row>
    <row r="847" spans="1:4" x14ac:dyDescent="0.35">
      <c r="A847">
        <v>2009</v>
      </c>
      <c r="B847" t="s">
        <v>147</v>
      </c>
      <c r="C847">
        <f>_xlfn.XLOOKUP(B847&amp;A847,'Teachers Pensions PPD'!$O$2:$O$925,'Teachers Pensions PPD'!K$2:K$925,"",0)</f>
        <v>0.41299999999999998</v>
      </c>
      <c r="D847" s="5">
        <v>2009.1353157759395</v>
      </c>
    </row>
    <row r="848" spans="1:4" x14ac:dyDescent="0.35">
      <c r="A848">
        <v>2010</v>
      </c>
      <c r="B848" t="s">
        <v>147</v>
      </c>
      <c r="C848">
        <f>_xlfn.XLOOKUP(B848&amp;A848,'Teachers Pensions PPD'!$O$2:$O$925,'Teachers Pensions PPD'!K$2:K$925,"",0)</f>
        <v>0.46500000000000002</v>
      </c>
      <c r="D848" s="5">
        <v>2009.7501598165102</v>
      </c>
    </row>
    <row r="849" spans="1:4" x14ac:dyDescent="0.35">
      <c r="A849">
        <v>2011</v>
      </c>
      <c r="B849" t="s">
        <v>147</v>
      </c>
      <c r="C849">
        <f>_xlfn.XLOOKUP(B849&amp;A849,'Teachers Pensions PPD'!$O$2:$O$925,'Teachers Pensions PPD'!K$2:K$925,"",0)</f>
        <v>0.53700000000000003</v>
      </c>
      <c r="D849" s="5">
        <v>2010.8821796851803</v>
      </c>
    </row>
    <row r="850" spans="1:4" x14ac:dyDescent="0.35">
      <c r="A850">
        <v>2012</v>
      </c>
      <c r="B850" t="s">
        <v>147</v>
      </c>
      <c r="C850">
        <f>_xlfn.XLOOKUP(B850&amp;A850,'Teachers Pensions PPD'!$O$2:$O$925,'Teachers Pensions PPD'!K$2:K$925,"",0)</f>
        <v>0.53</v>
      </c>
      <c r="D850" s="5">
        <v>2012.2361558451851</v>
      </c>
    </row>
    <row r="851" spans="1:4" x14ac:dyDescent="0.35">
      <c r="A851">
        <v>2013</v>
      </c>
      <c r="B851" t="s">
        <v>147</v>
      </c>
      <c r="C851">
        <f>_xlfn.XLOOKUP(B851&amp;A851,'Teachers Pensions PPD'!$O$2:$O$925,'Teachers Pensions PPD'!K$2:K$925,"",0)</f>
        <v>0.57899999999999996</v>
      </c>
      <c r="D851" s="5">
        <v>2013.1425300036817</v>
      </c>
    </row>
    <row r="852" spans="1:4" x14ac:dyDescent="0.35">
      <c r="A852">
        <v>2014</v>
      </c>
      <c r="B852" t="s">
        <v>147</v>
      </c>
      <c r="C852">
        <f>_xlfn.XLOOKUP(B852&amp;A852,'Teachers Pensions PPD'!$O$2:$O$925,'Teachers Pensions PPD'!K$2:K$925,"",0)</f>
        <v>0.66200000000000003</v>
      </c>
      <c r="D852" s="5">
        <v>2013.9069740638856</v>
      </c>
    </row>
    <row r="853" spans="1:4" x14ac:dyDescent="0.35">
      <c r="A853">
        <v>2015</v>
      </c>
      <c r="B853" t="s">
        <v>147</v>
      </c>
      <c r="C853">
        <f>_xlfn.XLOOKUP(B853&amp;A853,'Teachers Pensions PPD'!$O$2:$O$925,'Teachers Pensions PPD'!K$2:K$925,"",0)</f>
        <v>0.65981000000000001</v>
      </c>
      <c r="D853" s="5">
        <v>2014.994486226258</v>
      </c>
    </row>
    <row r="854" spans="1:4" x14ac:dyDescent="0.35">
      <c r="A854">
        <v>2016</v>
      </c>
      <c r="B854" t="s">
        <v>147</v>
      </c>
      <c r="C854">
        <f>_xlfn.XLOOKUP(B854&amp;A854,'Teachers Pensions PPD'!$O$2:$O$925,'Teachers Pensions PPD'!K$2:K$925,"",0)</f>
        <v>0.65410000000000001</v>
      </c>
      <c r="D854" s="5">
        <v>2015.9896388012166</v>
      </c>
    </row>
    <row r="855" spans="1:4" x14ac:dyDescent="0.35">
      <c r="A855">
        <v>2017</v>
      </c>
      <c r="B855" t="s">
        <v>147</v>
      </c>
      <c r="C855">
        <f>_xlfn.XLOOKUP(B855&amp;A855,'Teachers Pensions PPD'!$O$2:$O$925,'Teachers Pensions PPD'!K$2:K$925,"",0)</f>
        <v>0.67054000000000002</v>
      </c>
      <c r="D855" s="5">
        <v>2016.7965178947218</v>
      </c>
    </row>
    <row r="856" spans="1:4" x14ac:dyDescent="0.35">
      <c r="A856">
        <v>2018</v>
      </c>
      <c r="B856" t="s">
        <v>147</v>
      </c>
      <c r="C856">
        <f>_xlfn.XLOOKUP(B856&amp;A856,'Teachers Pensions PPD'!$O$2:$O$925,'Teachers Pensions PPD'!K$2:K$925,"",0)</f>
        <v>0.69565999999999995</v>
      </c>
      <c r="D856" s="5">
        <v>2018.2196685676372</v>
      </c>
    </row>
    <row r="857" spans="1:4" x14ac:dyDescent="0.35">
      <c r="A857">
        <v>2019</v>
      </c>
      <c r="B857" t="s">
        <v>147</v>
      </c>
      <c r="C857">
        <f>_xlfn.XLOOKUP(B857&amp;A857,'Teachers Pensions PPD'!$O$2:$O$925,'Teachers Pensions PPD'!K$2:K$925,"",0)</f>
        <v>0.71118000000000003</v>
      </c>
      <c r="D857" s="5">
        <v>2019.1717739472258</v>
      </c>
    </row>
    <row r="858" spans="1:4" x14ac:dyDescent="0.35">
      <c r="A858">
        <v>2020</v>
      </c>
      <c r="B858" t="s">
        <v>147</v>
      </c>
      <c r="C858">
        <f>_xlfn.XLOOKUP(B858&amp;A858,'Teachers Pensions PPD'!$O$2:$O$925,'Teachers Pensions PPD'!K$2:K$925,"",0)</f>
        <v>0.72760999999999998</v>
      </c>
      <c r="D858" s="5">
        <v>2020.243983007261</v>
      </c>
    </row>
    <row r="859" spans="1:4" x14ac:dyDescent="0.35">
      <c r="A859">
        <v>2021</v>
      </c>
      <c r="B859" t="s">
        <v>147</v>
      </c>
      <c r="C859">
        <f>_xlfn.XLOOKUP(B859&amp;A859,'Teachers Pensions PPD'!$O$2:$O$925,'Teachers Pensions PPD'!K$2:K$925,"",0)</f>
        <v>0.76</v>
      </c>
      <c r="D859" s="5">
        <v>2020.9155743011493</v>
      </c>
    </row>
    <row r="860" spans="1:4" x14ac:dyDescent="0.35">
      <c r="A860">
        <v>2022</v>
      </c>
      <c r="B860" t="s">
        <v>147</v>
      </c>
      <c r="C860">
        <f>_xlfn.XLOOKUP(B860&amp;A860,'Teachers Pensions PPD'!$O$2:$O$925,'Teachers Pensions PPD'!K$2:K$925,"",0)</f>
        <v>0.76</v>
      </c>
      <c r="D860" s="5">
        <v>2022.1896403821875</v>
      </c>
    </row>
    <row r="861" spans="1:4" x14ac:dyDescent="0.35">
      <c r="A861">
        <v>2001</v>
      </c>
      <c r="B861" t="s">
        <v>259</v>
      </c>
      <c r="C861">
        <f>_xlfn.XLOOKUP(B861&amp;A861,'Teachers Pensions PPD'!$O$2:$O$925,'Teachers Pensions PPD'!K$2:K$925,"",0)</f>
        <v>1.024</v>
      </c>
      <c r="D861" s="5">
        <v>2000.9760735810639</v>
      </c>
    </row>
    <row r="862" spans="1:4" x14ac:dyDescent="0.35">
      <c r="A862">
        <v>2002</v>
      </c>
      <c r="B862" t="s">
        <v>259</v>
      </c>
      <c r="C862">
        <f>_xlfn.XLOOKUP(B862&amp;A862,'Teachers Pensions PPD'!$O$2:$O$925,'Teachers Pensions PPD'!K$2:K$925,"",0)</f>
        <v>1.024</v>
      </c>
      <c r="D862" s="5">
        <v>2001.7977059208845</v>
      </c>
    </row>
    <row r="863" spans="1:4" x14ac:dyDescent="0.35">
      <c r="A863">
        <v>2003</v>
      </c>
      <c r="B863" t="s">
        <v>259</v>
      </c>
      <c r="C863">
        <f>_xlfn.XLOOKUP(B863&amp;A863,'Teachers Pensions PPD'!$O$2:$O$925,'Teachers Pensions PPD'!K$2:K$925,"",0)</f>
        <v>1.0309999999999999</v>
      </c>
      <c r="D863" s="5">
        <v>2003.0661736417419</v>
      </c>
    </row>
    <row r="864" spans="1:4" x14ac:dyDescent="0.35">
      <c r="A864">
        <v>2004</v>
      </c>
      <c r="B864" t="s">
        <v>259</v>
      </c>
      <c r="C864">
        <f>_xlfn.XLOOKUP(B864&amp;A864,'Teachers Pensions PPD'!$O$2:$O$925,'Teachers Pensions PPD'!K$2:K$925,"",0)</f>
        <v>1.0209999999999999</v>
      </c>
      <c r="D864" s="5">
        <v>2003.9056633130124</v>
      </c>
    </row>
    <row r="865" spans="1:4" x14ac:dyDescent="0.35">
      <c r="A865">
        <v>2005</v>
      </c>
      <c r="B865" t="s">
        <v>259</v>
      </c>
      <c r="C865">
        <f>_xlfn.XLOOKUP(B865&amp;A865,'Teachers Pensions PPD'!$O$2:$O$925,'Teachers Pensions PPD'!K$2:K$925,"",0)</f>
        <v>1.01</v>
      </c>
      <c r="D865" s="5">
        <v>2005.2138102302638</v>
      </c>
    </row>
    <row r="866" spans="1:4" x14ac:dyDescent="0.35">
      <c r="A866">
        <v>2006</v>
      </c>
      <c r="B866" t="s">
        <v>259</v>
      </c>
      <c r="C866">
        <f>_xlfn.XLOOKUP(B866&amp;A866,'Teachers Pensions PPD'!$O$2:$O$925,'Teachers Pensions PPD'!K$2:K$925,"",0)</f>
        <v>1.008</v>
      </c>
      <c r="D866" s="5">
        <v>2005.9462873962095</v>
      </c>
    </row>
    <row r="867" spans="1:4" x14ac:dyDescent="0.35">
      <c r="A867">
        <v>2007</v>
      </c>
      <c r="B867" t="s">
        <v>259</v>
      </c>
      <c r="C867">
        <f>_xlfn.XLOOKUP(B867&amp;A867,'Teachers Pensions PPD'!$O$2:$O$925,'Teachers Pensions PPD'!K$2:K$925,"",0)</f>
        <v>1.093</v>
      </c>
      <c r="D867" s="5">
        <v>2006.8331463465709</v>
      </c>
    </row>
    <row r="868" spans="1:4" x14ac:dyDescent="0.35">
      <c r="A868">
        <v>2008</v>
      </c>
      <c r="B868" t="s">
        <v>259</v>
      </c>
      <c r="C868">
        <f>_xlfn.XLOOKUP(B868&amp;A868,'Teachers Pensions PPD'!$O$2:$O$925,'Teachers Pensions PPD'!K$2:K$925,"",0)</f>
        <v>1.0349999999999999</v>
      </c>
      <c r="D868" s="5">
        <v>2008.156949939955</v>
      </c>
    </row>
    <row r="869" spans="1:4" x14ac:dyDescent="0.35">
      <c r="A869">
        <v>2009</v>
      </c>
      <c r="B869" t="s">
        <v>259</v>
      </c>
      <c r="C869">
        <f>_xlfn.XLOOKUP(B869&amp;A869,'Teachers Pensions PPD'!$O$2:$O$925,'Teachers Pensions PPD'!K$2:K$925,"",0)</f>
        <v>0.99399999999999999</v>
      </c>
      <c r="D869" s="5">
        <v>2008.8720680297188</v>
      </c>
    </row>
    <row r="870" spans="1:4" x14ac:dyDescent="0.35">
      <c r="A870">
        <v>2010</v>
      </c>
      <c r="B870" t="s">
        <v>259</v>
      </c>
      <c r="C870">
        <f>_xlfn.XLOOKUP(B870&amp;A870,'Teachers Pensions PPD'!$O$2:$O$925,'Teachers Pensions PPD'!K$2:K$925,"",0)</f>
        <v>0.93100000000000005</v>
      </c>
      <c r="D870" s="5">
        <v>2010.2191830426812</v>
      </c>
    </row>
    <row r="871" spans="1:4" x14ac:dyDescent="0.35">
      <c r="A871">
        <v>2011</v>
      </c>
      <c r="B871" t="s">
        <v>259</v>
      </c>
      <c r="C871">
        <f>_xlfn.XLOOKUP(B871&amp;A871,'Teachers Pensions PPD'!$O$2:$O$925,'Teachers Pensions PPD'!K$2:K$925,"",0)</f>
        <v>0.84899999999999998</v>
      </c>
      <c r="D871" s="5">
        <v>2010.9734154091686</v>
      </c>
    </row>
    <row r="872" spans="1:4" x14ac:dyDescent="0.35">
      <c r="A872">
        <v>2012</v>
      </c>
      <c r="B872" t="s">
        <v>259</v>
      </c>
      <c r="C872">
        <f>_xlfn.XLOOKUP(B872&amp;A872,'Teachers Pensions PPD'!$O$2:$O$925,'Teachers Pensions PPD'!K$2:K$925,"",0)</f>
        <v>0.80200000000000005</v>
      </c>
      <c r="D872" s="5">
        <v>2012.0480453781797</v>
      </c>
    </row>
    <row r="873" spans="1:4" x14ac:dyDescent="0.35">
      <c r="A873">
        <v>2013</v>
      </c>
      <c r="B873" t="s">
        <v>259</v>
      </c>
      <c r="C873">
        <f>_xlfn.XLOOKUP(B873&amp;A873,'Teachers Pensions PPD'!$O$2:$O$925,'Teachers Pensions PPD'!K$2:K$925,"",0)</f>
        <v>0.81200000000000006</v>
      </c>
      <c r="D873" s="5">
        <v>2012.7960965406037</v>
      </c>
    </row>
    <row r="874" spans="1:4" x14ac:dyDescent="0.35">
      <c r="A874">
        <v>2014</v>
      </c>
      <c r="B874" t="s">
        <v>259</v>
      </c>
      <c r="C874">
        <f>_xlfn.XLOOKUP(B874&amp;A874,'Teachers Pensions PPD'!$O$2:$O$925,'Teachers Pensions PPD'!K$2:K$925,"",0)</f>
        <v>0.79900000000000004</v>
      </c>
      <c r="D874" s="5">
        <v>2014.23123907084</v>
      </c>
    </row>
    <row r="875" spans="1:4" x14ac:dyDescent="0.35">
      <c r="A875">
        <v>2015</v>
      </c>
      <c r="B875" t="s">
        <v>259</v>
      </c>
      <c r="C875">
        <f>_xlfn.XLOOKUP(B875&amp;A875,'Teachers Pensions PPD'!$O$2:$O$925,'Teachers Pensions PPD'!K$2:K$925,"",0)</f>
        <v>0.77600000000000002</v>
      </c>
      <c r="D875" s="5">
        <v>2014.9705895529621</v>
      </c>
    </row>
    <row r="876" spans="1:4" x14ac:dyDescent="0.35">
      <c r="A876">
        <v>2016</v>
      </c>
      <c r="B876" t="s">
        <v>259</v>
      </c>
      <c r="C876">
        <f>_xlfn.XLOOKUP(B876&amp;A876,'Teachers Pensions PPD'!$O$2:$O$925,'Teachers Pensions PPD'!K$2:K$925,"",0)</f>
        <v>0.69699999999999995</v>
      </c>
      <c r="D876" s="5">
        <v>2016.1504560668034</v>
      </c>
    </row>
    <row r="877" spans="1:4" x14ac:dyDescent="0.35">
      <c r="A877">
        <v>2017</v>
      </c>
      <c r="B877" t="s">
        <v>259</v>
      </c>
      <c r="C877">
        <f>_xlfn.XLOOKUP(B877&amp;A877,'Teachers Pensions PPD'!$O$2:$O$925,'Teachers Pensions PPD'!K$2:K$925,"",0)</f>
        <v>0.69699999999999995</v>
      </c>
      <c r="D877" s="5">
        <v>2016.9670754702988</v>
      </c>
    </row>
    <row r="878" spans="1:4" x14ac:dyDescent="0.35">
      <c r="A878">
        <v>2018</v>
      </c>
      <c r="B878" t="s">
        <v>259</v>
      </c>
      <c r="C878">
        <f>_xlfn.XLOOKUP(B878&amp;A878,'Teachers Pensions PPD'!$O$2:$O$925,'Teachers Pensions PPD'!K$2:K$925,"",0)</f>
        <v>0.66200000000000003</v>
      </c>
      <c r="D878" s="5">
        <v>2017.9637638563879</v>
      </c>
    </row>
    <row r="879" spans="1:4" x14ac:dyDescent="0.35">
      <c r="A879">
        <v>2019</v>
      </c>
      <c r="B879" t="s">
        <v>259</v>
      </c>
      <c r="C879">
        <f>_xlfn.XLOOKUP(B879&amp;A879,'Teachers Pensions PPD'!$O$2:$O$925,'Teachers Pensions PPD'!K$2:K$925,"",0)</f>
        <v>0.63300000000000001</v>
      </c>
      <c r="D879" s="5">
        <v>2018.9825318608803</v>
      </c>
    </row>
    <row r="880" spans="1:4" x14ac:dyDescent="0.35">
      <c r="A880">
        <v>2020</v>
      </c>
      <c r="B880" t="s">
        <v>259</v>
      </c>
      <c r="C880">
        <f>_xlfn.XLOOKUP(B880&amp;A880,'Teachers Pensions PPD'!$O$2:$O$925,'Teachers Pensions PPD'!K$2:K$925,"",0)</f>
        <v>0.66500000000000004</v>
      </c>
      <c r="D880" s="5">
        <v>2020.1068072665657</v>
      </c>
    </row>
    <row r="881" spans="1:4" x14ac:dyDescent="0.35">
      <c r="A881">
        <v>2021</v>
      </c>
      <c r="B881" t="s">
        <v>259</v>
      </c>
      <c r="C881">
        <f>_xlfn.XLOOKUP(B881&amp;A881,'Teachers Pensions PPD'!$O$2:$O$925,'Teachers Pensions PPD'!K$2:K$925,"",0)</f>
        <v>0.69399999999999995</v>
      </c>
      <c r="D881" s="5">
        <v>2020.8997878295336</v>
      </c>
    </row>
    <row r="882" spans="1:4" x14ac:dyDescent="0.35">
      <c r="A882">
        <v>2022</v>
      </c>
      <c r="B882" t="s">
        <v>259</v>
      </c>
      <c r="C882">
        <f>_xlfn.XLOOKUP(B882&amp;A882,'Teachers Pensions PPD'!$O$2:$O$925,'Teachers Pensions PPD'!K$2:K$925,"",0)</f>
        <v>0</v>
      </c>
      <c r="D882" s="5">
        <v>2022.2116947094808</v>
      </c>
    </row>
    <row r="883" spans="1:4" x14ac:dyDescent="0.35">
      <c r="A883">
        <v>2001</v>
      </c>
      <c r="B883" t="s">
        <v>211</v>
      </c>
      <c r="C883">
        <f>_xlfn.XLOOKUP(B883&amp;A883,'Teachers Pensions PPD'!$O$2:$O$925,'Teachers Pensions PPD'!K$2:K$925,"",0)</f>
        <v>1</v>
      </c>
      <c r="D883" s="5">
        <v>2000.7735107293529</v>
      </c>
    </row>
    <row r="884" spans="1:4" x14ac:dyDescent="0.35">
      <c r="A884">
        <v>2002</v>
      </c>
      <c r="B884" t="s">
        <v>211</v>
      </c>
      <c r="C884">
        <f>_xlfn.XLOOKUP(B884&amp;A884,'Teachers Pensions PPD'!$O$2:$O$925,'Teachers Pensions PPD'!K$2:K$925,"",0)</f>
        <v>1</v>
      </c>
      <c r="D884" s="5">
        <v>2002.1423493714321</v>
      </c>
    </row>
    <row r="885" spans="1:4" x14ac:dyDescent="0.35">
      <c r="A885">
        <v>2003</v>
      </c>
      <c r="B885" t="s">
        <v>211</v>
      </c>
      <c r="C885">
        <f>_xlfn.XLOOKUP(B885&amp;A885,'Teachers Pensions PPD'!$O$2:$O$925,'Teachers Pensions PPD'!K$2:K$925,"",0)</f>
        <v>1</v>
      </c>
      <c r="D885" s="5">
        <v>2003.1981471212914</v>
      </c>
    </row>
    <row r="886" spans="1:4" x14ac:dyDescent="0.35">
      <c r="A886">
        <v>2004</v>
      </c>
      <c r="B886" t="s">
        <v>211</v>
      </c>
      <c r="C886">
        <f>_xlfn.XLOOKUP(B886&amp;A886,'Teachers Pensions PPD'!$O$2:$O$925,'Teachers Pensions PPD'!K$2:K$925,"",0)</f>
        <v>1</v>
      </c>
      <c r="D886" s="5">
        <v>2004.2195908727447</v>
      </c>
    </row>
    <row r="887" spans="1:4" x14ac:dyDescent="0.35">
      <c r="A887">
        <v>2005</v>
      </c>
      <c r="B887" t="s">
        <v>211</v>
      </c>
      <c r="C887">
        <f>_xlfn.XLOOKUP(B887&amp;A887,'Teachers Pensions PPD'!$O$2:$O$925,'Teachers Pensions PPD'!K$2:K$925,"",0)</f>
        <v>0.91200000000000003</v>
      </c>
      <c r="D887" s="5">
        <v>2004.8915980659526</v>
      </c>
    </row>
    <row r="888" spans="1:4" x14ac:dyDescent="0.35">
      <c r="A888">
        <v>2006</v>
      </c>
      <c r="B888" t="s">
        <v>211</v>
      </c>
      <c r="C888">
        <f>_xlfn.XLOOKUP(B888&amp;A888,'Teachers Pensions PPD'!$O$2:$O$925,'Teachers Pensions PPD'!K$2:K$925,"",0)</f>
        <v>0.90500000000000003</v>
      </c>
      <c r="D888" s="5">
        <v>2005.9649695078781</v>
      </c>
    </row>
    <row r="889" spans="1:4" x14ac:dyDescent="0.35">
      <c r="A889">
        <v>2007</v>
      </c>
      <c r="B889" t="s">
        <v>211</v>
      </c>
      <c r="C889">
        <f>_xlfn.XLOOKUP(B889&amp;A889,'Teachers Pensions PPD'!$O$2:$O$925,'Teachers Pensions PPD'!K$2:K$925,"",0)</f>
        <v>0.99750000000000005</v>
      </c>
      <c r="D889" s="5">
        <v>2006.9479297962339</v>
      </c>
    </row>
    <row r="890" spans="1:4" x14ac:dyDescent="0.35">
      <c r="A890">
        <v>2008</v>
      </c>
      <c r="B890" t="s">
        <v>211</v>
      </c>
      <c r="C890">
        <f>_xlfn.XLOOKUP(B890&amp;A890,'Teachers Pensions PPD'!$O$2:$O$925,'Teachers Pensions PPD'!K$2:K$925,"",0)</f>
        <v>0.98429999999999995</v>
      </c>
      <c r="D890" s="5">
        <v>2008.1153220805338</v>
      </c>
    </row>
    <row r="891" spans="1:4" x14ac:dyDescent="0.35">
      <c r="A891">
        <v>2009</v>
      </c>
      <c r="B891" t="s">
        <v>211</v>
      </c>
      <c r="C891">
        <f>_xlfn.XLOOKUP(B891&amp;A891,'Teachers Pensions PPD'!$O$2:$O$925,'Teachers Pensions PPD'!K$2:K$925,"",0)</f>
        <v>0.73219999999999996</v>
      </c>
      <c r="D891" s="5">
        <v>2009.2490011143866</v>
      </c>
    </row>
    <row r="892" spans="1:4" x14ac:dyDescent="0.35">
      <c r="A892">
        <v>2010</v>
      </c>
      <c r="B892" t="s">
        <v>211</v>
      </c>
      <c r="C892">
        <f>_xlfn.XLOOKUP(B892&amp;A892,'Teachers Pensions PPD'!$O$2:$O$925,'Teachers Pensions PPD'!K$2:K$925,"",0)</f>
        <v>0.87819999999999998</v>
      </c>
      <c r="D892" s="5">
        <v>2009.9483220197037</v>
      </c>
    </row>
    <row r="893" spans="1:4" x14ac:dyDescent="0.35">
      <c r="A893">
        <v>2011</v>
      </c>
      <c r="B893" t="s">
        <v>211</v>
      </c>
      <c r="C893">
        <f>_xlfn.XLOOKUP(B893&amp;A893,'Teachers Pensions PPD'!$O$2:$O$925,'Teachers Pensions PPD'!K$2:K$925,"",0)</f>
        <v>0.89980000000000004</v>
      </c>
      <c r="D893" s="5">
        <v>2010.8957308970726</v>
      </c>
    </row>
    <row r="894" spans="1:4" x14ac:dyDescent="0.35">
      <c r="A894">
        <v>2012</v>
      </c>
      <c r="B894" t="s">
        <v>211</v>
      </c>
      <c r="C894">
        <f>_xlfn.XLOOKUP(B894&amp;A894,'Teachers Pensions PPD'!$O$2:$O$925,'Teachers Pensions PPD'!K$2:K$925,"",0)</f>
        <v>0.83940000000000003</v>
      </c>
      <c r="D894" s="5">
        <v>2012.1742298647607</v>
      </c>
    </row>
    <row r="895" spans="1:4" x14ac:dyDescent="0.35">
      <c r="A895">
        <v>2013</v>
      </c>
      <c r="B895" t="s">
        <v>211</v>
      </c>
      <c r="C895">
        <f>_xlfn.XLOOKUP(B895&amp;A895,'Teachers Pensions PPD'!$O$2:$O$925,'Teachers Pensions PPD'!K$2:K$925,"",0)</f>
        <v>0.76400000000000001</v>
      </c>
      <c r="D895" s="5">
        <v>2012.7920208624489</v>
      </c>
    </row>
    <row r="896" spans="1:4" x14ac:dyDescent="0.35">
      <c r="A896">
        <v>2014</v>
      </c>
      <c r="B896" t="s">
        <v>211</v>
      </c>
      <c r="C896">
        <f>_xlfn.XLOOKUP(B896&amp;A896,'Teachers Pensions PPD'!$O$2:$O$925,'Teachers Pensions PPD'!K$2:K$925,"",0)</f>
        <v>0.81620000000000004</v>
      </c>
      <c r="D896" s="5">
        <v>2013.9258104148817</v>
      </c>
    </row>
    <row r="897" spans="1:4" x14ac:dyDescent="0.35">
      <c r="A897">
        <v>2015</v>
      </c>
      <c r="B897" t="s">
        <v>211</v>
      </c>
      <c r="C897">
        <f>_xlfn.XLOOKUP(B897&amp;A897,'Teachers Pensions PPD'!$O$2:$O$925,'Teachers Pensions PPD'!K$2:K$925,"",0)</f>
        <v>0.89</v>
      </c>
      <c r="D897" s="5">
        <v>2015.0274705042239</v>
      </c>
    </row>
    <row r="898" spans="1:4" x14ac:dyDescent="0.35">
      <c r="A898">
        <v>2016</v>
      </c>
      <c r="B898" t="s">
        <v>211</v>
      </c>
      <c r="C898">
        <f>_xlfn.XLOOKUP(B898&amp;A898,'Teachers Pensions PPD'!$O$2:$O$925,'Teachers Pensions PPD'!K$2:K$925,"",0)</f>
        <v>0.84799999999999998</v>
      </c>
      <c r="D898" s="5">
        <v>2016.242799329729</v>
      </c>
    </row>
    <row r="899" spans="1:4" x14ac:dyDescent="0.35">
      <c r="A899">
        <v>2017</v>
      </c>
      <c r="B899" t="s">
        <v>211</v>
      </c>
      <c r="C899">
        <f>_xlfn.XLOOKUP(B899&amp;A899,'Teachers Pensions PPD'!$O$2:$O$925,'Teachers Pensions PPD'!K$2:K$925,"",0)</f>
        <v>0.86075999999999997</v>
      </c>
      <c r="D899" s="5">
        <v>2016.8019769661155</v>
      </c>
    </row>
    <row r="900" spans="1:4" x14ac:dyDescent="0.35">
      <c r="A900">
        <v>2018</v>
      </c>
      <c r="B900" t="s">
        <v>211</v>
      </c>
      <c r="C900">
        <f>_xlfn.XLOOKUP(B900&amp;A900,'Teachers Pensions PPD'!$O$2:$O$925,'Teachers Pensions PPD'!K$2:K$925,"",0)</f>
        <v>0.86084000000000005</v>
      </c>
      <c r="D900" s="5">
        <v>2018.08094522125</v>
      </c>
    </row>
    <row r="901" spans="1:4" x14ac:dyDescent="0.35">
      <c r="A901">
        <v>2019</v>
      </c>
      <c r="B901" t="s">
        <v>211</v>
      </c>
      <c r="C901">
        <f>_xlfn.XLOOKUP(B901&amp;A901,'Teachers Pensions PPD'!$O$2:$O$925,'Teachers Pensions PPD'!K$2:K$925,"",0)</f>
        <v>0.83259000000000005</v>
      </c>
      <c r="D901" s="5">
        <v>2019.0681336336834</v>
      </c>
    </row>
    <row r="902" spans="1:4" x14ac:dyDescent="0.35">
      <c r="A902">
        <v>2020</v>
      </c>
      <c r="B902" t="s">
        <v>211</v>
      </c>
      <c r="C902">
        <f>_xlfn.XLOOKUP(B902&amp;A902,'Teachers Pensions PPD'!$O$2:$O$925,'Teachers Pensions PPD'!K$2:K$925,"",0)</f>
        <v>0.80591999999999997</v>
      </c>
      <c r="D902" s="5">
        <v>2019.9422274614042</v>
      </c>
    </row>
    <row r="903" spans="1:4" x14ac:dyDescent="0.35">
      <c r="A903">
        <v>2021</v>
      </c>
      <c r="B903" t="s">
        <v>211</v>
      </c>
      <c r="C903">
        <f>_xlfn.XLOOKUP(B903&amp;A903,'Teachers Pensions PPD'!$O$2:$O$925,'Teachers Pensions PPD'!K$2:K$925,"",0)</f>
        <v>0.82799999999999996</v>
      </c>
      <c r="D903" s="5">
        <v>2020.7989370097298</v>
      </c>
    </row>
    <row r="904" spans="1:4" x14ac:dyDescent="0.35">
      <c r="A904">
        <v>2022</v>
      </c>
      <c r="B904" t="s">
        <v>211</v>
      </c>
      <c r="C904">
        <f>_xlfn.XLOOKUP(B904&amp;A904,'Teachers Pensions PPD'!$O$2:$O$925,'Teachers Pensions PPD'!K$2:K$925,"",0)</f>
        <v>0.83699999999999997</v>
      </c>
      <c r="D904" s="5">
        <v>2022.2133926939835</v>
      </c>
    </row>
    <row r="905" spans="1:4" x14ac:dyDescent="0.35">
      <c r="A905">
        <v>2001</v>
      </c>
      <c r="B905" t="s">
        <v>154</v>
      </c>
      <c r="C905">
        <f>_xlfn.XLOOKUP(B905&amp;A905,'Teachers Pensions PPD'!$O$2:$O$925,'Teachers Pensions PPD'!K$2:K$925,"",0)</f>
        <v>1.9739599999999999</v>
      </c>
      <c r="D905" s="5">
        <v>2000.9013528293817</v>
      </c>
    </row>
    <row r="906" spans="1:4" x14ac:dyDescent="0.35">
      <c r="A906">
        <v>2002</v>
      </c>
      <c r="B906" t="s">
        <v>154</v>
      </c>
      <c r="C906">
        <f>_xlfn.XLOOKUP(B906&amp;A906,'Teachers Pensions PPD'!$O$2:$O$925,'Teachers Pensions PPD'!K$2:K$925,"",0)</f>
        <v>1.82264</v>
      </c>
      <c r="D906" s="5">
        <v>2001.8447382590439</v>
      </c>
    </row>
    <row r="907" spans="1:4" x14ac:dyDescent="0.35">
      <c r="A907">
        <v>2003</v>
      </c>
      <c r="B907" t="s">
        <v>154</v>
      </c>
      <c r="C907">
        <f>_xlfn.XLOOKUP(B907&amp;A907,'Teachers Pensions PPD'!$O$2:$O$925,'Teachers Pensions PPD'!K$2:K$925,"",0)</f>
        <v>1.6358699999999999</v>
      </c>
      <c r="D907" s="5">
        <v>2002.9017076818316</v>
      </c>
    </row>
    <row r="908" spans="1:4" x14ac:dyDescent="0.35">
      <c r="A908">
        <v>2004</v>
      </c>
      <c r="B908" t="s">
        <v>154</v>
      </c>
      <c r="C908">
        <f>_xlfn.XLOOKUP(B908&amp;A908,'Teachers Pensions PPD'!$O$2:$O$925,'Teachers Pensions PPD'!K$2:K$925,"",0)</f>
        <v>1.52641</v>
      </c>
      <c r="D908" s="5">
        <v>2004.1276868609357</v>
      </c>
    </row>
    <row r="909" spans="1:4" x14ac:dyDescent="0.35">
      <c r="A909">
        <v>2005</v>
      </c>
      <c r="B909" t="s">
        <v>154</v>
      </c>
      <c r="C909">
        <f>_xlfn.XLOOKUP(B909&amp;A909,'Teachers Pensions PPD'!$O$2:$O$925,'Teachers Pensions PPD'!K$2:K$925,"",0)</f>
        <v>1.3448800000000001</v>
      </c>
      <c r="D909" s="5">
        <v>2004.7659842854896</v>
      </c>
    </row>
    <row r="910" spans="1:4" x14ac:dyDescent="0.35">
      <c r="A910">
        <v>2006</v>
      </c>
      <c r="B910" t="s">
        <v>154</v>
      </c>
      <c r="C910">
        <f>_xlfn.XLOOKUP(B910&amp;A910,'Teachers Pensions PPD'!$O$2:$O$925,'Teachers Pensions PPD'!K$2:K$925,"",0)</f>
        <v>1.33416</v>
      </c>
      <c r="D910" s="5">
        <v>2005.8833437576</v>
      </c>
    </row>
    <row r="911" spans="1:4" x14ac:dyDescent="0.35">
      <c r="A911">
        <v>2007</v>
      </c>
      <c r="B911" t="s">
        <v>154</v>
      </c>
      <c r="C911">
        <f>_xlfn.XLOOKUP(B911&amp;A911,'Teachers Pensions PPD'!$O$2:$O$925,'Teachers Pensions PPD'!K$2:K$925,"",0)</f>
        <v>1.304</v>
      </c>
      <c r="D911" s="5">
        <v>2006.9282003696974</v>
      </c>
    </row>
    <row r="912" spans="1:4" x14ac:dyDescent="0.35">
      <c r="A912">
        <v>2008</v>
      </c>
      <c r="B912" t="s">
        <v>154</v>
      </c>
      <c r="C912">
        <f>_xlfn.XLOOKUP(B912&amp;A912,'Teachers Pensions PPD'!$O$2:$O$925,'Teachers Pensions PPD'!K$2:K$925,"",0)</f>
        <v>1.254</v>
      </c>
      <c r="D912" s="5">
        <v>2007.9185919885276</v>
      </c>
    </row>
    <row r="913" spans="1:4" x14ac:dyDescent="0.35">
      <c r="A913">
        <v>2009</v>
      </c>
      <c r="B913" t="s">
        <v>154</v>
      </c>
      <c r="C913">
        <f>_xlfn.XLOOKUP(B913&amp;A913,'Teachers Pensions PPD'!$O$2:$O$925,'Teachers Pensions PPD'!K$2:K$925,"",0)</f>
        <v>1.1819999999999999</v>
      </c>
      <c r="D913" s="5">
        <v>2008.9179472674145</v>
      </c>
    </row>
    <row r="914" spans="1:4" x14ac:dyDescent="0.35">
      <c r="A914">
        <v>2010</v>
      </c>
      <c r="B914" t="s">
        <v>154</v>
      </c>
      <c r="C914">
        <f>_xlfn.XLOOKUP(B914&amp;A914,'Teachers Pensions PPD'!$O$2:$O$925,'Teachers Pensions PPD'!K$2:K$925,"",0)</f>
        <v>1.155</v>
      </c>
      <c r="D914" s="5">
        <v>2009.8436118001039</v>
      </c>
    </row>
    <row r="915" spans="1:4" x14ac:dyDescent="0.35">
      <c r="A915">
        <v>2011</v>
      </c>
      <c r="B915" t="s">
        <v>154</v>
      </c>
      <c r="C915">
        <f>_xlfn.XLOOKUP(B915&amp;A915,'Teachers Pensions PPD'!$O$2:$O$925,'Teachers Pensions PPD'!K$2:K$925,"",0)</f>
        <v>1.1339999999999999</v>
      </c>
      <c r="D915" s="5">
        <v>2011.2108301484418</v>
      </c>
    </row>
    <row r="916" spans="1:4" x14ac:dyDescent="0.35">
      <c r="A916">
        <v>2012</v>
      </c>
      <c r="B916" t="s">
        <v>154</v>
      </c>
      <c r="C916">
        <f>_xlfn.XLOOKUP(B916&amp;A916,'Teachers Pensions PPD'!$O$2:$O$925,'Teachers Pensions PPD'!K$2:K$925,"",0)</f>
        <v>1.141</v>
      </c>
      <c r="D916" s="5">
        <v>2011.7745585440759</v>
      </c>
    </row>
    <row r="917" spans="1:4" x14ac:dyDescent="0.35">
      <c r="A917">
        <v>2013</v>
      </c>
      <c r="B917" t="s">
        <v>154</v>
      </c>
      <c r="C917">
        <f>_xlfn.XLOOKUP(B917&amp;A917,'Teachers Pensions PPD'!$O$2:$O$925,'Teachers Pensions PPD'!K$2:K$925,"",0)</f>
        <v>1.0489999999999999</v>
      </c>
      <c r="D917" s="5">
        <v>2013.164600121188</v>
      </c>
    </row>
    <row r="918" spans="1:4" x14ac:dyDescent="0.35">
      <c r="A918">
        <v>2014</v>
      </c>
      <c r="B918" t="s">
        <v>154</v>
      </c>
      <c r="C918">
        <f>_xlfn.XLOOKUP(B918&amp;A918,'Teachers Pensions PPD'!$O$2:$O$925,'Teachers Pensions PPD'!K$2:K$925,"",0)</f>
        <v>0.94</v>
      </c>
      <c r="D918" s="5">
        <v>2013.8199482799021</v>
      </c>
    </row>
    <row r="919" spans="1:4" x14ac:dyDescent="0.35">
      <c r="A919">
        <v>2015</v>
      </c>
      <c r="B919" t="s">
        <v>154</v>
      </c>
      <c r="C919">
        <f>_xlfn.XLOOKUP(B919&amp;A919,'Teachers Pensions PPD'!$O$2:$O$925,'Teachers Pensions PPD'!K$2:K$925,"",0)</f>
        <v>0.92</v>
      </c>
      <c r="D919" s="5">
        <v>2015.1111714150124</v>
      </c>
    </row>
    <row r="920" spans="1:4" x14ac:dyDescent="0.35">
      <c r="A920">
        <v>2016</v>
      </c>
      <c r="B920" t="s">
        <v>154</v>
      </c>
      <c r="C920">
        <f>_xlfn.XLOOKUP(B920&amp;A920,'Teachers Pensions PPD'!$O$2:$O$925,'Teachers Pensions PPD'!K$2:K$925,"",0)</f>
        <v>0.89</v>
      </c>
      <c r="D920" s="5">
        <v>2015.9817804390282</v>
      </c>
    </row>
    <row r="921" spans="1:4" x14ac:dyDescent="0.35">
      <c r="A921">
        <v>2017</v>
      </c>
      <c r="B921" t="s">
        <v>154</v>
      </c>
      <c r="C921">
        <f>_xlfn.XLOOKUP(B921&amp;A921,'Teachers Pensions PPD'!$O$2:$O$925,'Teachers Pensions PPD'!K$2:K$925,"",0)</f>
        <v>0.91</v>
      </c>
      <c r="D921" s="5">
        <v>2017.2397469863076</v>
      </c>
    </row>
    <row r="922" spans="1:4" x14ac:dyDescent="0.35">
      <c r="A922">
        <v>2018</v>
      </c>
      <c r="B922" t="s">
        <v>154</v>
      </c>
      <c r="C922">
        <f>_xlfn.XLOOKUP(B922&amp;A922,'Teachers Pensions PPD'!$O$2:$O$925,'Teachers Pensions PPD'!K$2:K$925,"",0)</f>
        <v>0.9</v>
      </c>
      <c r="D922" s="5">
        <v>2017.9329910503557</v>
      </c>
    </row>
    <row r="923" spans="1:4" x14ac:dyDescent="0.35">
      <c r="A923">
        <v>2019</v>
      </c>
      <c r="B923" t="s">
        <v>154</v>
      </c>
      <c r="C923">
        <f>_xlfn.XLOOKUP(B923&amp;A923,'Teachers Pensions PPD'!$O$2:$O$925,'Teachers Pensions PPD'!K$2:K$925,"",0)</f>
        <v>0.91</v>
      </c>
      <c r="D923" s="5">
        <v>2018.8399450497197</v>
      </c>
    </row>
    <row r="924" spans="1:4" x14ac:dyDescent="0.35">
      <c r="A924">
        <v>2020</v>
      </c>
      <c r="B924" t="s">
        <v>154</v>
      </c>
      <c r="C924">
        <f>_xlfn.XLOOKUP(B924&amp;A924,'Teachers Pensions PPD'!$O$2:$O$925,'Teachers Pensions PPD'!K$2:K$925,"",0)</f>
        <v>0.92900000000000005</v>
      </c>
      <c r="D924" s="5">
        <v>2020.0418401091706</v>
      </c>
    </row>
    <row r="925" spans="1:4" x14ac:dyDescent="0.35">
      <c r="A925">
        <v>2021</v>
      </c>
      <c r="B925" t="s">
        <v>154</v>
      </c>
      <c r="C925">
        <f>_xlfn.XLOOKUP(B925&amp;A925,'Teachers Pensions PPD'!$O$2:$O$925,'Teachers Pensions PPD'!K$2:K$925,"",0)</f>
        <v>0.9</v>
      </c>
      <c r="D925" s="5">
        <v>2020.8429006570987</v>
      </c>
    </row>
    <row r="926" spans="1:4" x14ac:dyDescent="0.35">
      <c r="A926">
        <v>2022</v>
      </c>
      <c r="B926" t="s">
        <v>154</v>
      </c>
      <c r="C926">
        <f>_xlfn.XLOOKUP(B926&amp;A926,'Teachers Pensions PPD'!$O$2:$O$925,'Teachers Pensions PPD'!K$2:K$925,"",0)</f>
        <v>0.9</v>
      </c>
      <c r="D926" s="5">
        <v>2021.9060237947738</v>
      </c>
    </row>
  </sheetData>
  <autoFilter ref="A2:D3240" xr:uid="{00000000-0009-0000-0000-000003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55"/>
  <sheetViews>
    <sheetView workbookViewId="0">
      <selection activeCell="B12" sqref="B12"/>
    </sheetView>
  </sheetViews>
  <sheetFormatPr defaultRowHeight="14.5" x14ac:dyDescent="0.35"/>
  <cols>
    <col min="1" max="1" width="16.6328125" customWidth="1"/>
  </cols>
  <sheetData>
    <row r="1" spans="1:4" x14ac:dyDescent="0.35">
      <c r="A1" t="s">
        <v>215</v>
      </c>
      <c r="B1" t="s">
        <v>219</v>
      </c>
      <c r="C1" t="s">
        <v>220</v>
      </c>
    </row>
    <row r="2" spans="1:4" x14ac:dyDescent="0.35">
      <c r="A2" t="s">
        <v>167</v>
      </c>
      <c r="B2" s="2">
        <v>0.59875999999999996</v>
      </c>
      <c r="C2" s="4">
        <v>3.3000000000000002E-2</v>
      </c>
      <c r="D2" t="b">
        <f>AND(B2=B3,C2=C3)</f>
        <v>0</v>
      </c>
    </row>
    <row r="3" spans="1:4" x14ac:dyDescent="0.35">
      <c r="A3" t="s">
        <v>41</v>
      </c>
      <c r="B3" s="2">
        <v>0.54518</v>
      </c>
      <c r="C3" s="4">
        <v>8.14E-2</v>
      </c>
      <c r="D3" t="b">
        <f t="shared" ref="D3:D66" si="0">AND(B3=B4,C3=C4)</f>
        <v>0</v>
      </c>
    </row>
    <row r="4" spans="1:4" x14ac:dyDescent="0.35">
      <c r="A4" t="s">
        <v>105</v>
      </c>
      <c r="B4" s="2">
        <v>0.51744499999999993</v>
      </c>
      <c r="C4" s="4">
        <v>9.0200000000000002E-2</v>
      </c>
      <c r="D4" t="b">
        <f t="shared" si="0"/>
        <v>0</v>
      </c>
    </row>
    <row r="5" spans="1:4" x14ac:dyDescent="0.35">
      <c r="A5" t="s">
        <v>125</v>
      </c>
      <c r="B5" s="2">
        <v>0.48559999999999998</v>
      </c>
      <c r="C5" s="4">
        <v>8.1000000000000003E-2</v>
      </c>
      <c r="D5" t="b">
        <f t="shared" si="0"/>
        <v>0</v>
      </c>
    </row>
    <row r="6" spans="1:4" x14ac:dyDescent="0.35">
      <c r="A6" t="s">
        <v>96</v>
      </c>
      <c r="B6" s="2">
        <v>0.43612700000000004</v>
      </c>
      <c r="C6" s="4">
        <v>7.6999999999999999E-2</v>
      </c>
      <c r="D6" t="b">
        <f t="shared" si="0"/>
        <v>0</v>
      </c>
    </row>
    <row r="7" spans="1:4" x14ac:dyDescent="0.35">
      <c r="A7" t="s">
        <v>110</v>
      </c>
      <c r="B7" s="2">
        <v>0.43225000000000008</v>
      </c>
      <c r="C7" s="4">
        <v>8.3299999999999999E-2</v>
      </c>
      <c r="D7" t="b">
        <f t="shared" si="0"/>
        <v>0</v>
      </c>
    </row>
    <row r="8" spans="1:4" x14ac:dyDescent="0.35">
      <c r="A8" t="s">
        <v>75</v>
      </c>
      <c r="B8" s="2">
        <v>0.42877999999999999</v>
      </c>
      <c r="C8" s="4">
        <v>0.1018</v>
      </c>
      <c r="D8" t="b">
        <f t="shared" si="0"/>
        <v>0</v>
      </c>
    </row>
    <row r="9" spans="1:4" x14ac:dyDescent="0.35">
      <c r="A9" t="s">
        <v>48</v>
      </c>
      <c r="B9" s="2">
        <v>0.41800000000000004</v>
      </c>
      <c r="C9" s="4">
        <v>7.8E-2</v>
      </c>
      <c r="D9" t="b">
        <f t="shared" si="0"/>
        <v>0</v>
      </c>
    </row>
    <row r="10" spans="1:4" x14ac:dyDescent="0.35">
      <c r="A10" t="s">
        <v>153</v>
      </c>
      <c r="B10" s="2">
        <v>0.40876000000000001</v>
      </c>
      <c r="C10" s="4">
        <v>0.1031</v>
      </c>
      <c r="D10" t="b">
        <f t="shared" si="0"/>
        <v>0</v>
      </c>
    </row>
    <row r="11" spans="1:4" x14ac:dyDescent="0.35">
      <c r="A11" t="s">
        <v>124</v>
      </c>
      <c r="B11" s="2">
        <v>0.40732000000000002</v>
      </c>
      <c r="C11" s="4">
        <v>8.8900000000000007E-2</v>
      </c>
      <c r="D11" t="b">
        <f t="shared" si="0"/>
        <v>0</v>
      </c>
    </row>
    <row r="12" spans="1:4" x14ac:dyDescent="0.35">
      <c r="A12" t="s">
        <v>141</v>
      </c>
      <c r="B12" s="2">
        <v>0.40273999999999999</v>
      </c>
      <c r="C12" s="4">
        <v>7.5020000000000003E-2</v>
      </c>
      <c r="D12" t="b">
        <f t="shared" si="0"/>
        <v>0</v>
      </c>
    </row>
    <row r="13" spans="1:4" x14ac:dyDescent="0.35">
      <c r="A13" t="s">
        <v>63</v>
      </c>
      <c r="B13" s="2">
        <v>0.39950000000000002</v>
      </c>
      <c r="C13" s="4">
        <v>9.2999999999999999E-2</v>
      </c>
      <c r="D13" t="b">
        <f t="shared" si="0"/>
        <v>0</v>
      </c>
    </row>
    <row r="14" spans="1:4" x14ac:dyDescent="0.35">
      <c r="A14" t="s">
        <v>62</v>
      </c>
      <c r="B14" s="2">
        <v>0.39899999999999997</v>
      </c>
      <c r="C14" s="4">
        <v>9.2999999999999999E-2</v>
      </c>
      <c r="D14" t="b">
        <f t="shared" si="0"/>
        <v>0</v>
      </c>
    </row>
    <row r="15" spans="1:4" x14ac:dyDescent="0.35">
      <c r="A15" t="s">
        <v>70</v>
      </c>
      <c r="B15" s="2">
        <v>0.390847</v>
      </c>
      <c r="C15" s="4">
        <v>8.6099999999999996E-2</v>
      </c>
      <c r="D15" t="b">
        <f t="shared" si="0"/>
        <v>0</v>
      </c>
    </row>
    <row r="16" spans="1:4" x14ac:dyDescent="0.35">
      <c r="A16" t="s">
        <v>68</v>
      </c>
      <c r="B16" s="2">
        <v>0.38950000000000001</v>
      </c>
      <c r="C16" s="4">
        <v>9.5000000000000001E-2</v>
      </c>
      <c r="D16" t="b">
        <f t="shared" si="0"/>
        <v>0</v>
      </c>
    </row>
    <row r="17" spans="1:4" x14ac:dyDescent="0.35">
      <c r="A17" t="s">
        <v>203</v>
      </c>
      <c r="B17" s="2">
        <v>0.38827</v>
      </c>
      <c r="C17" s="4">
        <v>8.7599999999999997E-2</v>
      </c>
      <c r="D17" t="b">
        <f t="shared" si="0"/>
        <v>0</v>
      </c>
    </row>
    <row r="18" spans="1:4" x14ac:dyDescent="0.35">
      <c r="A18" t="s">
        <v>108</v>
      </c>
      <c r="B18" s="2">
        <v>0.38769700000000001</v>
      </c>
      <c r="C18" s="4">
        <v>8.7999999999999995E-2</v>
      </c>
      <c r="D18" t="b">
        <f t="shared" si="0"/>
        <v>0</v>
      </c>
    </row>
    <row r="19" spans="1:4" x14ac:dyDescent="0.35">
      <c r="A19" t="s">
        <v>106</v>
      </c>
      <c r="B19" s="2">
        <v>0.38745499999999999</v>
      </c>
      <c r="C19" s="4">
        <v>8.1000000000000003E-2</v>
      </c>
      <c r="D19" t="b">
        <f t="shared" si="0"/>
        <v>0</v>
      </c>
    </row>
    <row r="20" spans="1:4" x14ac:dyDescent="0.35">
      <c r="A20" t="s">
        <v>123</v>
      </c>
      <c r="B20" s="2">
        <v>0.38178500000000004</v>
      </c>
      <c r="C20" s="4">
        <v>8.3299999999999999E-2</v>
      </c>
      <c r="D20" t="b">
        <f t="shared" si="0"/>
        <v>0</v>
      </c>
    </row>
    <row r="21" spans="1:4" x14ac:dyDescent="0.35">
      <c r="A21" t="s">
        <v>104</v>
      </c>
      <c r="B21" s="2">
        <v>0.37975199999999998</v>
      </c>
      <c r="C21" s="4">
        <v>0.10154000000000001</v>
      </c>
      <c r="D21" t="b">
        <f t="shared" si="0"/>
        <v>0</v>
      </c>
    </row>
    <row r="22" spans="1:4" x14ac:dyDescent="0.35">
      <c r="A22" t="s">
        <v>113</v>
      </c>
      <c r="B22" s="2">
        <v>0.37584800000000002</v>
      </c>
      <c r="C22" s="4">
        <v>9.9000000000000005E-2</v>
      </c>
      <c r="D22" t="b">
        <f t="shared" si="0"/>
        <v>0</v>
      </c>
    </row>
    <row r="23" spans="1:4" x14ac:dyDescent="0.35">
      <c r="A23" t="s">
        <v>162</v>
      </c>
      <c r="B23" s="2">
        <v>0.37055099999999996</v>
      </c>
      <c r="C23" s="4">
        <v>6.6000000000000003E-2</v>
      </c>
      <c r="D23" t="b">
        <f t="shared" si="0"/>
        <v>0</v>
      </c>
    </row>
    <row r="24" spans="1:4" x14ac:dyDescent="0.35">
      <c r="A24" t="s">
        <v>177</v>
      </c>
      <c r="B24" s="2">
        <v>0.35216300000000006</v>
      </c>
      <c r="C24" s="4">
        <v>8.0790000000000001E-2</v>
      </c>
      <c r="D24" t="b">
        <f t="shared" si="0"/>
        <v>0</v>
      </c>
    </row>
    <row r="25" spans="1:4" x14ac:dyDescent="0.35">
      <c r="A25" t="s">
        <v>190</v>
      </c>
      <c r="B25" s="2">
        <v>0.35199999999999998</v>
      </c>
      <c r="C25" s="4">
        <v>0.09</v>
      </c>
      <c r="D25" t="b">
        <f t="shared" si="0"/>
        <v>0</v>
      </c>
    </row>
    <row r="26" spans="1:4" x14ac:dyDescent="0.35">
      <c r="A26" t="s">
        <v>39</v>
      </c>
      <c r="B26" s="2">
        <v>0.34805000000000003</v>
      </c>
      <c r="C26" s="4">
        <v>9.468E-2</v>
      </c>
      <c r="D26" t="b">
        <f t="shared" si="0"/>
        <v>0</v>
      </c>
    </row>
    <row r="27" spans="1:4" x14ac:dyDescent="0.35">
      <c r="A27" t="s">
        <v>17</v>
      </c>
      <c r="B27" s="2">
        <v>0.34794999999999998</v>
      </c>
      <c r="C27" s="4">
        <v>9.4259999999999997E-2</v>
      </c>
      <c r="D27" t="b">
        <f t="shared" si="0"/>
        <v>0</v>
      </c>
    </row>
    <row r="28" spans="1:4" x14ac:dyDescent="0.35">
      <c r="A28" t="s">
        <v>65</v>
      </c>
      <c r="B28" s="2">
        <v>0.33856600000000003</v>
      </c>
      <c r="C28" s="4">
        <v>9.9000000000000005E-2</v>
      </c>
      <c r="D28" t="b">
        <f t="shared" si="0"/>
        <v>0</v>
      </c>
    </row>
    <row r="29" spans="1:4" x14ac:dyDescent="0.35">
      <c r="A29" t="s">
        <v>60</v>
      </c>
      <c r="B29" s="2">
        <v>0.33849899999999999</v>
      </c>
      <c r="C29" s="4">
        <v>9.9000000000000005E-2</v>
      </c>
      <c r="D29" t="b">
        <f t="shared" si="0"/>
        <v>0</v>
      </c>
    </row>
    <row r="30" spans="1:4" x14ac:dyDescent="0.35">
      <c r="A30" t="s">
        <v>201</v>
      </c>
      <c r="B30" s="2">
        <v>0.331424</v>
      </c>
      <c r="C30" s="4">
        <v>9.7000000000000003E-2</v>
      </c>
      <c r="D30" t="b">
        <f t="shared" si="0"/>
        <v>0</v>
      </c>
    </row>
    <row r="31" spans="1:4" x14ac:dyDescent="0.35">
      <c r="A31" t="s">
        <v>175</v>
      </c>
      <c r="B31" s="2">
        <v>0.33097699999999997</v>
      </c>
      <c r="C31" s="4">
        <v>8.319E-2</v>
      </c>
      <c r="D31" t="b">
        <f t="shared" si="0"/>
        <v>0</v>
      </c>
    </row>
    <row r="32" spans="1:4" x14ac:dyDescent="0.35">
      <c r="A32" t="s">
        <v>117</v>
      </c>
      <c r="B32" s="2">
        <v>0.32969900000000002</v>
      </c>
      <c r="C32" s="4">
        <v>9.4E-2</v>
      </c>
      <c r="D32" t="b">
        <f t="shared" si="0"/>
        <v>0</v>
      </c>
    </row>
    <row r="33" spans="1:4" x14ac:dyDescent="0.35">
      <c r="A33" t="s">
        <v>213</v>
      </c>
      <c r="B33" s="2">
        <v>0.32062000000000002</v>
      </c>
      <c r="C33" s="4">
        <v>7.5999999999999998E-2</v>
      </c>
      <c r="D33" t="b">
        <f t="shared" si="0"/>
        <v>0</v>
      </c>
    </row>
    <row r="34" spans="1:4" x14ac:dyDescent="0.35">
      <c r="A34" t="s">
        <v>130</v>
      </c>
      <c r="B34" s="2">
        <v>0.31789000000000001</v>
      </c>
      <c r="C34" s="4">
        <v>9.4E-2</v>
      </c>
      <c r="D34" t="b">
        <f t="shared" si="0"/>
        <v>0</v>
      </c>
    </row>
    <row r="35" spans="1:4" x14ac:dyDescent="0.35">
      <c r="A35" t="s">
        <v>188</v>
      </c>
      <c r="B35" s="2">
        <v>0.31467999999999996</v>
      </c>
      <c r="C35" s="4">
        <v>9.7000000000000003E-2</v>
      </c>
      <c r="D35" t="b">
        <f t="shared" si="0"/>
        <v>0</v>
      </c>
    </row>
    <row r="36" spans="1:4" x14ac:dyDescent="0.35">
      <c r="A36" t="s">
        <v>43</v>
      </c>
      <c r="B36" s="2">
        <v>0.31453300000000001</v>
      </c>
      <c r="C36" s="4">
        <v>8.8999999999999996E-2</v>
      </c>
      <c r="D36" t="b">
        <f t="shared" si="0"/>
        <v>0</v>
      </c>
    </row>
    <row r="37" spans="1:4" x14ac:dyDescent="0.35">
      <c r="A37" t="s">
        <v>164</v>
      </c>
      <c r="B37" s="2">
        <v>0.30969199999999997</v>
      </c>
      <c r="C37" s="4">
        <v>9.1980000000000006E-2</v>
      </c>
      <c r="D37" t="b">
        <f t="shared" si="0"/>
        <v>0</v>
      </c>
    </row>
    <row r="38" spans="1:4" x14ac:dyDescent="0.35">
      <c r="A38" t="s">
        <v>150</v>
      </c>
      <c r="B38" s="2">
        <v>0.30069999999999997</v>
      </c>
      <c r="C38" s="4">
        <v>0.10199999999999999</v>
      </c>
      <c r="D38" t="b">
        <f t="shared" si="0"/>
        <v>0</v>
      </c>
    </row>
    <row r="39" spans="1:4" x14ac:dyDescent="0.35">
      <c r="A39" t="s">
        <v>52</v>
      </c>
      <c r="B39" s="2">
        <v>0.30013999999999996</v>
      </c>
      <c r="C39" s="4">
        <v>8.8200000000000001E-2</v>
      </c>
      <c r="D39" t="b">
        <f t="shared" si="0"/>
        <v>0</v>
      </c>
    </row>
    <row r="40" spans="1:4" x14ac:dyDescent="0.35">
      <c r="A40" t="s">
        <v>119</v>
      </c>
      <c r="B40" s="2">
        <v>0.30010600000000004</v>
      </c>
      <c r="C40" s="4">
        <v>7.85E-2</v>
      </c>
      <c r="D40" t="b">
        <f t="shared" si="0"/>
        <v>0</v>
      </c>
    </row>
    <row r="41" spans="1:4" x14ac:dyDescent="0.35">
      <c r="A41" t="s">
        <v>53</v>
      </c>
      <c r="B41" s="2">
        <v>0.30000599999999999</v>
      </c>
      <c r="C41" s="4">
        <v>8.8200000000000001E-2</v>
      </c>
      <c r="D41" t="b">
        <f t="shared" si="0"/>
        <v>0</v>
      </c>
    </row>
    <row r="42" spans="1:4" x14ac:dyDescent="0.35">
      <c r="A42" t="s">
        <v>142</v>
      </c>
      <c r="B42" s="2">
        <v>0.298842</v>
      </c>
      <c r="C42" s="4">
        <v>9.5159999999999995E-2</v>
      </c>
      <c r="D42" t="b">
        <f t="shared" si="0"/>
        <v>0</v>
      </c>
    </row>
    <row r="43" spans="1:4" x14ac:dyDescent="0.35">
      <c r="A43" t="s">
        <v>90</v>
      </c>
      <c r="B43" s="2">
        <v>0.29785300000000003</v>
      </c>
      <c r="C43" s="4">
        <v>9.6000000000000002E-2</v>
      </c>
      <c r="D43" t="b">
        <f t="shared" si="0"/>
        <v>0</v>
      </c>
    </row>
    <row r="44" spans="1:4" x14ac:dyDescent="0.35">
      <c r="A44" t="s">
        <v>100</v>
      </c>
      <c r="B44" s="2">
        <v>0.29774899999999993</v>
      </c>
      <c r="C44" s="4">
        <v>8.5800000000000001E-2</v>
      </c>
      <c r="D44" t="b">
        <f t="shared" si="0"/>
        <v>0</v>
      </c>
    </row>
    <row r="45" spans="1:4" x14ac:dyDescent="0.35">
      <c r="A45" t="s">
        <v>40</v>
      </c>
      <c r="B45" s="2">
        <v>0.29770099999999999</v>
      </c>
      <c r="C45" s="4">
        <v>7.9189999999999997E-2</v>
      </c>
      <c r="D45" t="b">
        <f t="shared" si="0"/>
        <v>0</v>
      </c>
    </row>
    <row r="46" spans="1:4" x14ac:dyDescent="0.35">
      <c r="A46" t="s">
        <v>147</v>
      </c>
      <c r="B46" s="2">
        <v>0.2974</v>
      </c>
      <c r="C46" s="4">
        <v>0.10100000000000001</v>
      </c>
      <c r="D46" t="b">
        <f t="shared" si="0"/>
        <v>0</v>
      </c>
    </row>
    <row r="47" spans="1:4" x14ac:dyDescent="0.35">
      <c r="A47" t="s">
        <v>93</v>
      </c>
      <c r="B47" s="2">
        <v>0.28701300000000002</v>
      </c>
      <c r="C47" s="4">
        <v>9.9000000000000005E-2</v>
      </c>
      <c r="D47" t="b">
        <f t="shared" si="0"/>
        <v>0</v>
      </c>
    </row>
    <row r="48" spans="1:4" x14ac:dyDescent="0.35">
      <c r="A48" t="s">
        <v>97</v>
      </c>
      <c r="B48" s="2">
        <v>0.28698299999999999</v>
      </c>
      <c r="C48" s="4">
        <v>9.9000000000000005E-2</v>
      </c>
      <c r="D48" t="b">
        <f t="shared" si="0"/>
        <v>0</v>
      </c>
    </row>
    <row r="49" spans="1:4" x14ac:dyDescent="0.35">
      <c r="A49" t="s">
        <v>109</v>
      </c>
      <c r="B49" s="2">
        <v>0.28662200000000004</v>
      </c>
      <c r="C49" s="4">
        <v>0.1043</v>
      </c>
      <c r="D49" t="b">
        <f t="shared" si="0"/>
        <v>0</v>
      </c>
    </row>
    <row r="50" spans="1:4" x14ac:dyDescent="0.35">
      <c r="A50" t="s">
        <v>29</v>
      </c>
      <c r="B50" s="2">
        <v>0.28179999999999994</v>
      </c>
      <c r="C50" s="4">
        <v>0.1013</v>
      </c>
      <c r="D50" t="b">
        <f t="shared" si="0"/>
        <v>0</v>
      </c>
    </row>
    <row r="51" spans="1:4" x14ac:dyDescent="0.35">
      <c r="A51" t="s">
        <v>99</v>
      </c>
      <c r="B51" s="2">
        <v>0.27401400000000004</v>
      </c>
      <c r="C51" s="4">
        <v>0.1085</v>
      </c>
      <c r="D51" t="b">
        <f t="shared" si="0"/>
        <v>0</v>
      </c>
    </row>
    <row r="52" spans="1:4" x14ac:dyDescent="0.35">
      <c r="A52" t="s">
        <v>183</v>
      </c>
      <c r="B52" s="2">
        <v>0.27209199999999995</v>
      </c>
      <c r="C52" s="4">
        <v>8.3830000000000002E-2</v>
      </c>
      <c r="D52" t="b">
        <f t="shared" si="0"/>
        <v>0</v>
      </c>
    </row>
    <row r="53" spans="1:4" x14ac:dyDescent="0.35">
      <c r="A53" t="s">
        <v>56</v>
      </c>
      <c r="B53" s="2">
        <v>0.27200000000000008</v>
      </c>
      <c r="C53" s="4">
        <v>9.8000000000000004E-2</v>
      </c>
      <c r="D53" t="b">
        <f t="shared" si="0"/>
        <v>0</v>
      </c>
    </row>
    <row r="54" spans="1:4" x14ac:dyDescent="0.35">
      <c r="A54" t="s">
        <v>57</v>
      </c>
      <c r="B54" s="2">
        <v>0.26794100000000004</v>
      </c>
      <c r="C54" s="4">
        <v>0.11</v>
      </c>
      <c r="D54" t="b">
        <f t="shared" si="0"/>
        <v>0</v>
      </c>
    </row>
    <row r="55" spans="1:4" x14ac:dyDescent="0.35">
      <c r="A55" t="s">
        <v>129</v>
      </c>
      <c r="B55" s="2">
        <v>0.26709499999999997</v>
      </c>
      <c r="C55" s="4">
        <v>8.5000000000000006E-2</v>
      </c>
      <c r="D55" t="b">
        <f t="shared" si="0"/>
        <v>0</v>
      </c>
    </row>
    <row r="56" spans="1:4" x14ac:dyDescent="0.35">
      <c r="A56" t="s">
        <v>20</v>
      </c>
      <c r="B56" s="2">
        <v>0.26053999999999999</v>
      </c>
      <c r="C56" s="4">
        <v>9.0999999999999998E-2</v>
      </c>
      <c r="D56" t="b">
        <f t="shared" si="0"/>
        <v>0</v>
      </c>
    </row>
    <row r="57" spans="1:4" x14ac:dyDescent="0.35">
      <c r="A57" t="s">
        <v>180</v>
      </c>
      <c r="B57" s="2">
        <v>0.26039600000000002</v>
      </c>
      <c r="C57" s="4">
        <v>8.6919999999999997E-2</v>
      </c>
      <c r="D57" t="b">
        <f t="shared" si="0"/>
        <v>0</v>
      </c>
    </row>
    <row r="58" spans="1:4" x14ac:dyDescent="0.35">
      <c r="A58" t="s">
        <v>50</v>
      </c>
      <c r="B58" s="2">
        <v>0.26023600000000002</v>
      </c>
      <c r="C58" s="4">
        <v>9.6299999999999997E-2</v>
      </c>
      <c r="D58" t="b">
        <f t="shared" si="0"/>
        <v>0</v>
      </c>
    </row>
    <row r="59" spans="1:4" x14ac:dyDescent="0.35">
      <c r="A59" t="s">
        <v>58</v>
      </c>
      <c r="B59" s="2">
        <v>0.258525</v>
      </c>
      <c r="C59" s="4">
        <v>9.2999999999999999E-2</v>
      </c>
      <c r="D59" t="b">
        <f t="shared" si="0"/>
        <v>0</v>
      </c>
    </row>
    <row r="60" spans="1:4" x14ac:dyDescent="0.35">
      <c r="A60" t="s">
        <v>156</v>
      </c>
      <c r="B60" s="2">
        <v>0.25637100000000002</v>
      </c>
      <c r="C60" s="4">
        <v>9.0910000000000005E-2</v>
      </c>
      <c r="D60" t="b">
        <f t="shared" si="0"/>
        <v>0</v>
      </c>
    </row>
    <row r="61" spans="1:4" x14ac:dyDescent="0.35">
      <c r="A61" t="s">
        <v>169</v>
      </c>
      <c r="B61" s="2">
        <v>0.253106</v>
      </c>
      <c r="C61" s="4">
        <v>8.1000000000000003E-2</v>
      </c>
      <c r="D61" t="b">
        <f t="shared" si="0"/>
        <v>0</v>
      </c>
    </row>
    <row r="62" spans="1:4" x14ac:dyDescent="0.35">
      <c r="A62" t="s">
        <v>128</v>
      </c>
      <c r="B62" s="2">
        <v>0.25287300000000001</v>
      </c>
      <c r="C62" s="4">
        <v>8.5000000000000006E-2</v>
      </c>
      <c r="D62" t="b">
        <f t="shared" si="0"/>
        <v>0</v>
      </c>
    </row>
    <row r="63" spans="1:4" x14ac:dyDescent="0.35">
      <c r="A63" t="s">
        <v>23</v>
      </c>
      <c r="B63" s="2">
        <v>0.25272000000000006</v>
      </c>
      <c r="C63" s="4">
        <v>8.5000000000000006E-2</v>
      </c>
      <c r="D63" t="b">
        <f t="shared" si="0"/>
        <v>0</v>
      </c>
    </row>
    <row r="64" spans="1:4" x14ac:dyDescent="0.35">
      <c r="A64" t="s">
        <v>189</v>
      </c>
      <c r="B64" s="2">
        <v>0.25225999999999998</v>
      </c>
      <c r="C64" s="4">
        <v>8.8410000000000002E-2</v>
      </c>
      <c r="D64" t="b">
        <f t="shared" si="0"/>
        <v>0</v>
      </c>
    </row>
    <row r="65" spans="1:4" x14ac:dyDescent="0.35">
      <c r="A65" t="s">
        <v>46</v>
      </c>
      <c r="B65" s="2">
        <v>0.25</v>
      </c>
      <c r="C65" s="4">
        <v>9.1999999999999998E-2</v>
      </c>
      <c r="D65" t="b">
        <f t="shared" si="0"/>
        <v>0</v>
      </c>
    </row>
    <row r="66" spans="1:4" x14ac:dyDescent="0.35">
      <c r="A66" t="s">
        <v>214</v>
      </c>
      <c r="B66" s="2">
        <v>0.24965800000000002</v>
      </c>
      <c r="C66" s="4">
        <v>8.5000000000000006E-2</v>
      </c>
      <c r="D66" t="b">
        <f t="shared" si="0"/>
        <v>0</v>
      </c>
    </row>
    <row r="67" spans="1:4" x14ac:dyDescent="0.35">
      <c r="A67" t="s">
        <v>18</v>
      </c>
      <c r="B67" s="2">
        <v>0.24908000000000002</v>
      </c>
      <c r="C67" s="4">
        <v>0.10373</v>
      </c>
      <c r="D67" t="b">
        <f t="shared" ref="D67:D73" si="1">AND(B67=B68,C67=C68)</f>
        <v>0</v>
      </c>
    </row>
    <row r="68" spans="1:4" x14ac:dyDescent="0.35">
      <c r="A68" t="s">
        <v>78</v>
      </c>
      <c r="B68" s="2">
        <v>0.24862299999999996</v>
      </c>
      <c r="C68" s="4">
        <v>9.2200000000000004E-2</v>
      </c>
      <c r="D68" t="b">
        <f t="shared" si="1"/>
        <v>0</v>
      </c>
    </row>
    <row r="69" spans="1:4" x14ac:dyDescent="0.35">
      <c r="A69" t="s">
        <v>192</v>
      </c>
      <c r="B69" s="2">
        <v>0.24730000000000002</v>
      </c>
      <c r="C69" s="4">
        <v>0.10303</v>
      </c>
      <c r="D69" t="b">
        <f t="shared" si="1"/>
        <v>0</v>
      </c>
    </row>
    <row r="70" spans="1:4" x14ac:dyDescent="0.35">
      <c r="A70" t="s">
        <v>26</v>
      </c>
      <c r="B70" s="2">
        <v>0.24442900000000001</v>
      </c>
      <c r="C70" s="4">
        <v>9.2189999999999994E-2</v>
      </c>
      <c r="D70" t="b">
        <f t="shared" si="1"/>
        <v>0</v>
      </c>
    </row>
    <row r="71" spans="1:4" x14ac:dyDescent="0.35">
      <c r="A71" t="s">
        <v>55</v>
      </c>
      <c r="B71" s="2">
        <v>0.2427</v>
      </c>
      <c r="C71" s="4">
        <v>9.0999999999999998E-2</v>
      </c>
      <c r="D71" t="b">
        <f t="shared" si="1"/>
        <v>0</v>
      </c>
    </row>
    <row r="72" spans="1:4" x14ac:dyDescent="0.35">
      <c r="A72" t="s">
        <v>102</v>
      </c>
      <c r="B72" s="2">
        <v>0.24169000000000002</v>
      </c>
      <c r="C72" s="4">
        <v>0.10445</v>
      </c>
      <c r="D72" t="b">
        <f t="shared" si="1"/>
        <v>0</v>
      </c>
    </row>
    <row r="73" spans="1:4" x14ac:dyDescent="0.35">
      <c r="A73" t="s">
        <v>160</v>
      </c>
      <c r="B73" s="2">
        <v>0.23932999999999999</v>
      </c>
      <c r="C73" s="4">
        <v>8.3710000000000007E-2</v>
      </c>
      <c r="D73" t="b">
        <f t="shared" si="1"/>
        <v>0</v>
      </c>
    </row>
    <row r="74" spans="1:4" x14ac:dyDescent="0.35">
      <c r="A74" t="s">
        <v>80</v>
      </c>
      <c r="B74" s="2">
        <v>0.23077</v>
      </c>
      <c r="C74" s="4">
        <v>9.1700000000000004E-2</v>
      </c>
      <c r="D74" t="b">
        <f t="shared" ref="D74:D136" si="2">AND(B74=B75,C74=C75)</f>
        <v>0</v>
      </c>
    </row>
    <row r="75" spans="1:4" x14ac:dyDescent="0.35">
      <c r="A75" t="s">
        <v>197</v>
      </c>
      <c r="B75" s="2">
        <v>0.2271</v>
      </c>
      <c r="C75" s="4">
        <v>9.4670000000000004E-2</v>
      </c>
      <c r="D75" t="b">
        <f t="shared" si="2"/>
        <v>0</v>
      </c>
    </row>
    <row r="76" spans="1:4" x14ac:dyDescent="0.35">
      <c r="A76" t="s">
        <v>42</v>
      </c>
      <c r="B76" s="2">
        <v>0.2271</v>
      </c>
      <c r="C76" s="4">
        <v>9.6000000000000002E-2</v>
      </c>
      <c r="D76" t="b">
        <f t="shared" si="2"/>
        <v>0</v>
      </c>
    </row>
    <row r="77" spans="1:4" x14ac:dyDescent="0.35">
      <c r="A77" t="s">
        <v>149</v>
      </c>
      <c r="B77" s="2">
        <v>0.22685300000000003</v>
      </c>
      <c r="C77" s="4">
        <v>7.8E-2</v>
      </c>
      <c r="D77" t="b">
        <f t="shared" si="2"/>
        <v>0</v>
      </c>
    </row>
    <row r="78" spans="1:4" x14ac:dyDescent="0.35">
      <c r="A78" t="s">
        <v>67</v>
      </c>
      <c r="B78" s="2">
        <v>0.22357399999999999</v>
      </c>
      <c r="C78" s="4">
        <v>9.4E-2</v>
      </c>
      <c r="D78" t="b">
        <f t="shared" si="2"/>
        <v>0</v>
      </c>
    </row>
    <row r="79" spans="1:4" x14ac:dyDescent="0.35">
      <c r="A79" t="s">
        <v>140</v>
      </c>
      <c r="B79" s="2">
        <v>0.22347200000000003</v>
      </c>
      <c r="C79" s="4">
        <v>8.3059999999999995E-2</v>
      </c>
      <c r="D79" t="b">
        <f t="shared" si="2"/>
        <v>0</v>
      </c>
    </row>
    <row r="80" spans="1:4" x14ac:dyDescent="0.35">
      <c r="A80" t="s">
        <v>111</v>
      </c>
      <c r="B80" s="2">
        <v>0.22080799999999998</v>
      </c>
      <c r="C80" s="4">
        <v>0.11233</v>
      </c>
      <c r="D80" t="b">
        <f t="shared" si="2"/>
        <v>0</v>
      </c>
    </row>
    <row r="81" spans="1:4" x14ac:dyDescent="0.35">
      <c r="A81" t="s">
        <v>83</v>
      </c>
      <c r="B81" s="2">
        <v>0.21798899999999999</v>
      </c>
      <c r="C81" s="4">
        <v>8.4680000000000005E-2</v>
      </c>
      <c r="D81" t="b">
        <f t="shared" si="2"/>
        <v>0</v>
      </c>
    </row>
    <row r="82" spans="1:4" x14ac:dyDescent="0.35">
      <c r="A82" t="s">
        <v>84</v>
      </c>
      <c r="B82" s="2">
        <v>0.21798899999999999</v>
      </c>
      <c r="C82" s="4">
        <v>8.4349999999999994E-2</v>
      </c>
      <c r="D82" t="b">
        <f t="shared" si="2"/>
        <v>0</v>
      </c>
    </row>
    <row r="83" spans="1:4" x14ac:dyDescent="0.35">
      <c r="A83" t="s">
        <v>134</v>
      </c>
      <c r="B83" s="2">
        <v>0.21729999999999999</v>
      </c>
      <c r="C83" s="4">
        <v>8.1769999999999995E-2</v>
      </c>
      <c r="D83" t="b">
        <f t="shared" si="2"/>
        <v>0</v>
      </c>
    </row>
    <row r="84" spans="1:4" x14ac:dyDescent="0.35">
      <c r="A84" t="s">
        <v>206</v>
      </c>
      <c r="B84" s="2">
        <v>0.21639599999999998</v>
      </c>
      <c r="C84" s="4">
        <v>7.5490000000000002E-2</v>
      </c>
      <c r="D84" t="b">
        <f t="shared" si="2"/>
        <v>0</v>
      </c>
    </row>
    <row r="85" spans="1:4" x14ac:dyDescent="0.35">
      <c r="A85" t="s">
        <v>51</v>
      </c>
      <c r="B85" s="2">
        <v>0.21491399999999999</v>
      </c>
      <c r="C85" s="4">
        <v>0.10100000000000001</v>
      </c>
      <c r="D85" t="b">
        <f t="shared" si="2"/>
        <v>0</v>
      </c>
    </row>
    <row r="86" spans="1:4" x14ac:dyDescent="0.35">
      <c r="A86" t="s">
        <v>144</v>
      </c>
      <c r="B86" s="2">
        <v>0.21285799999999999</v>
      </c>
      <c r="C86" s="4">
        <v>0.1013</v>
      </c>
      <c r="D86" t="b">
        <f t="shared" si="2"/>
        <v>0</v>
      </c>
    </row>
    <row r="87" spans="1:4" x14ac:dyDescent="0.35">
      <c r="A87" t="s">
        <v>86</v>
      </c>
      <c r="B87" s="2">
        <v>0.21069199999999996</v>
      </c>
      <c r="C87" s="4">
        <v>9.5699999999999993E-2</v>
      </c>
      <c r="D87" t="b">
        <f t="shared" si="2"/>
        <v>0</v>
      </c>
    </row>
    <row r="88" spans="1:4" x14ac:dyDescent="0.35">
      <c r="A88" t="s">
        <v>101</v>
      </c>
      <c r="B88" s="2">
        <v>0.20972499999999999</v>
      </c>
      <c r="C88" s="4">
        <v>9.7339999999999996E-2</v>
      </c>
      <c r="D88" t="b">
        <f t="shared" si="2"/>
        <v>0</v>
      </c>
    </row>
    <row r="89" spans="1:4" x14ac:dyDescent="0.35">
      <c r="A89" t="s">
        <v>204</v>
      </c>
      <c r="B89" s="2">
        <v>0.20510299999999998</v>
      </c>
      <c r="C89" s="4">
        <v>7.4340000000000003E-2</v>
      </c>
      <c r="D89" t="b">
        <f t="shared" si="2"/>
        <v>0</v>
      </c>
    </row>
    <row r="90" spans="1:4" x14ac:dyDescent="0.35">
      <c r="A90" t="s">
        <v>145</v>
      </c>
      <c r="B90" s="2">
        <v>0.20470000000000005</v>
      </c>
      <c r="C90" s="4">
        <v>9.8350000000000007E-2</v>
      </c>
      <c r="D90" t="b">
        <f t="shared" si="2"/>
        <v>0</v>
      </c>
    </row>
    <row r="91" spans="1:4" x14ac:dyDescent="0.35">
      <c r="A91" t="s">
        <v>89</v>
      </c>
      <c r="B91" s="2">
        <v>0.20396299999999998</v>
      </c>
      <c r="C91" s="4">
        <v>9.8720000000000002E-2</v>
      </c>
      <c r="D91" t="b">
        <f t="shared" si="2"/>
        <v>0</v>
      </c>
    </row>
    <row r="92" spans="1:4" x14ac:dyDescent="0.35">
      <c r="A92" t="s">
        <v>143</v>
      </c>
      <c r="B92" s="2">
        <v>0.20365000000000003</v>
      </c>
      <c r="C92" s="4">
        <v>0.1</v>
      </c>
      <c r="D92" t="b">
        <f t="shared" si="2"/>
        <v>0</v>
      </c>
    </row>
    <row r="93" spans="1:4" x14ac:dyDescent="0.35">
      <c r="A93" t="s">
        <v>91</v>
      </c>
      <c r="B93" s="2">
        <v>0.20179999999999998</v>
      </c>
      <c r="C93" s="4">
        <v>9.8599999999999993E-2</v>
      </c>
      <c r="D93" t="b">
        <f t="shared" si="2"/>
        <v>0</v>
      </c>
    </row>
    <row r="94" spans="1:4" x14ac:dyDescent="0.35">
      <c r="A94" t="s">
        <v>25</v>
      </c>
      <c r="B94" s="2">
        <v>0.200101</v>
      </c>
      <c r="C94" s="4">
        <v>9.8000000000000004E-2</v>
      </c>
      <c r="D94" t="b">
        <f t="shared" si="2"/>
        <v>0</v>
      </c>
    </row>
    <row r="95" spans="1:4" x14ac:dyDescent="0.35">
      <c r="A95" t="s">
        <v>85</v>
      </c>
      <c r="B95" s="2">
        <v>0.19719999999999999</v>
      </c>
      <c r="C95" s="4">
        <v>9.4589999999999994E-2</v>
      </c>
      <c r="D95" t="b">
        <f t="shared" si="2"/>
        <v>0</v>
      </c>
    </row>
    <row r="96" spans="1:4" x14ac:dyDescent="0.35">
      <c r="A96" t="s">
        <v>115</v>
      </c>
      <c r="B96" s="2">
        <v>0.196768</v>
      </c>
      <c r="C96" s="4">
        <v>9.2999999999999999E-2</v>
      </c>
      <c r="D96" t="b">
        <f t="shared" si="2"/>
        <v>0</v>
      </c>
    </row>
    <row r="97" spans="1:4" x14ac:dyDescent="0.35">
      <c r="A97" t="s">
        <v>37</v>
      </c>
      <c r="B97" s="2">
        <v>0.19469999999999998</v>
      </c>
      <c r="C97" s="4">
        <v>9.0999999999999998E-2</v>
      </c>
      <c r="D97" t="b">
        <f t="shared" si="2"/>
        <v>0</v>
      </c>
    </row>
    <row r="98" spans="1:4" x14ac:dyDescent="0.35">
      <c r="A98" t="s">
        <v>21</v>
      </c>
      <c r="B98" s="2">
        <v>0.19429999999999997</v>
      </c>
      <c r="C98" s="4">
        <v>9.0999999999999998E-2</v>
      </c>
      <c r="D98" t="b">
        <f t="shared" si="2"/>
        <v>0</v>
      </c>
    </row>
    <row r="99" spans="1:4" x14ac:dyDescent="0.35">
      <c r="A99" t="s">
        <v>22</v>
      </c>
      <c r="B99" s="2">
        <v>0.19420000000000001</v>
      </c>
      <c r="C99" s="4">
        <v>8.9160000000000003E-2</v>
      </c>
      <c r="D99" t="b">
        <f t="shared" si="2"/>
        <v>0</v>
      </c>
    </row>
    <row r="100" spans="1:4" x14ac:dyDescent="0.35">
      <c r="A100" t="s">
        <v>34</v>
      </c>
      <c r="B100" s="2">
        <v>0.19418700000000003</v>
      </c>
      <c r="C100" s="4">
        <v>8.8370000000000004E-2</v>
      </c>
      <c r="D100" t="b">
        <f t="shared" si="2"/>
        <v>0</v>
      </c>
    </row>
    <row r="101" spans="1:4" x14ac:dyDescent="0.35">
      <c r="A101" t="s">
        <v>112</v>
      </c>
      <c r="B101" s="2">
        <v>0.18824999999999997</v>
      </c>
      <c r="C101" s="4">
        <v>8.2000000000000003E-2</v>
      </c>
      <c r="D101" t="b">
        <f t="shared" si="2"/>
        <v>0</v>
      </c>
    </row>
    <row r="102" spans="1:4" x14ac:dyDescent="0.35">
      <c r="A102" t="s">
        <v>88</v>
      </c>
      <c r="B102" s="2">
        <v>0.184889</v>
      </c>
      <c r="C102" s="4">
        <v>0.10340000000000001</v>
      </c>
      <c r="D102" t="b">
        <f t="shared" si="2"/>
        <v>0</v>
      </c>
    </row>
    <row r="103" spans="1:4" x14ac:dyDescent="0.35">
      <c r="A103" t="s">
        <v>87</v>
      </c>
      <c r="B103" s="2">
        <v>0.18390000000000001</v>
      </c>
      <c r="C103" s="4">
        <v>0.104</v>
      </c>
      <c r="D103" t="b">
        <f t="shared" si="2"/>
        <v>0</v>
      </c>
    </row>
    <row r="104" spans="1:4" x14ac:dyDescent="0.35">
      <c r="A104" t="s">
        <v>47</v>
      </c>
      <c r="B104" s="2">
        <v>0.18188399999999999</v>
      </c>
      <c r="C104" s="4">
        <v>9.7000000000000003E-2</v>
      </c>
      <c r="D104" t="b">
        <f t="shared" si="2"/>
        <v>0</v>
      </c>
    </row>
    <row r="105" spans="1:4" x14ac:dyDescent="0.35">
      <c r="A105" t="s">
        <v>77</v>
      </c>
      <c r="B105" s="2">
        <v>0.17930000000000001</v>
      </c>
      <c r="C105" s="4">
        <v>9.9000000000000005E-2</v>
      </c>
      <c r="D105" t="b">
        <f t="shared" si="2"/>
        <v>0</v>
      </c>
    </row>
    <row r="106" spans="1:4" x14ac:dyDescent="0.35">
      <c r="A106" t="s">
        <v>61</v>
      </c>
      <c r="B106" s="2">
        <v>0.17642400000000003</v>
      </c>
      <c r="C106" s="4">
        <v>7.9699999999999993E-2</v>
      </c>
      <c r="D106" t="b">
        <f t="shared" si="2"/>
        <v>0</v>
      </c>
    </row>
    <row r="107" spans="1:4" x14ac:dyDescent="0.35">
      <c r="A107" t="s">
        <v>133</v>
      </c>
      <c r="B107" s="2">
        <v>0.17608600000000002</v>
      </c>
      <c r="C107" s="4">
        <v>8.5000000000000006E-2</v>
      </c>
      <c r="D107" t="b">
        <f t="shared" si="2"/>
        <v>0</v>
      </c>
    </row>
    <row r="108" spans="1:4" x14ac:dyDescent="0.35">
      <c r="A108" t="s">
        <v>191</v>
      </c>
      <c r="B108" s="2">
        <v>0.17580300000000001</v>
      </c>
      <c r="C108" s="4">
        <v>9.529E-2</v>
      </c>
      <c r="D108" t="b">
        <f t="shared" si="2"/>
        <v>0</v>
      </c>
    </row>
    <row r="109" spans="1:4" x14ac:dyDescent="0.35">
      <c r="A109" t="s">
        <v>19</v>
      </c>
      <c r="B109" s="2">
        <v>0.17380900000000002</v>
      </c>
      <c r="C109" s="4">
        <v>0.10097</v>
      </c>
      <c r="D109" t="b">
        <f t="shared" si="2"/>
        <v>0</v>
      </c>
    </row>
    <row r="110" spans="1:4" x14ac:dyDescent="0.35">
      <c r="A110" t="s">
        <v>44</v>
      </c>
      <c r="B110" s="2">
        <v>0.17236400000000002</v>
      </c>
      <c r="C110" s="4">
        <v>7.3999999999999996E-2</v>
      </c>
      <c r="D110" t="b">
        <f t="shared" si="2"/>
        <v>0</v>
      </c>
    </row>
    <row r="111" spans="1:4" x14ac:dyDescent="0.35">
      <c r="A111" t="s">
        <v>139</v>
      </c>
      <c r="B111" s="2">
        <v>0.1719</v>
      </c>
      <c r="C111" s="4">
        <v>9.2499999999999999E-2</v>
      </c>
      <c r="D111" t="b">
        <f t="shared" si="2"/>
        <v>0</v>
      </c>
    </row>
    <row r="112" spans="1:4" x14ac:dyDescent="0.35">
      <c r="A112" t="s">
        <v>159</v>
      </c>
      <c r="B112" s="2">
        <v>0.17142299999999999</v>
      </c>
      <c r="C112" s="4">
        <v>9.0539999999999995E-2</v>
      </c>
      <c r="D112" t="b">
        <f t="shared" si="2"/>
        <v>0</v>
      </c>
    </row>
    <row r="113" spans="1:4" x14ac:dyDescent="0.35">
      <c r="A113" t="s">
        <v>163</v>
      </c>
      <c r="B113" s="2">
        <v>0.17050999999999999</v>
      </c>
      <c r="C113" s="4">
        <v>8.5000000000000006E-2</v>
      </c>
      <c r="D113" t="b">
        <f t="shared" si="2"/>
        <v>0</v>
      </c>
    </row>
    <row r="114" spans="1:4" x14ac:dyDescent="0.35">
      <c r="A114" t="s">
        <v>120</v>
      </c>
      <c r="B114" s="2">
        <v>0.168984</v>
      </c>
      <c r="C114" s="4">
        <v>7.0699999999999999E-2</v>
      </c>
      <c r="D114" t="b">
        <f t="shared" si="2"/>
        <v>0</v>
      </c>
    </row>
    <row r="115" spans="1:4" x14ac:dyDescent="0.35">
      <c r="A115" t="s">
        <v>179</v>
      </c>
      <c r="B115" s="2">
        <v>0.16644600000000001</v>
      </c>
      <c r="C115" s="4">
        <v>0.1014</v>
      </c>
      <c r="D115" t="b">
        <f t="shared" si="2"/>
        <v>0</v>
      </c>
    </row>
    <row r="116" spans="1:4" x14ac:dyDescent="0.35">
      <c r="A116" t="s">
        <v>116</v>
      </c>
      <c r="B116" s="2">
        <v>0.16521400000000003</v>
      </c>
      <c r="C116" s="4">
        <v>0.10027</v>
      </c>
      <c r="D116" t="b">
        <f t="shared" si="2"/>
        <v>0</v>
      </c>
    </row>
    <row r="117" spans="1:4" x14ac:dyDescent="0.35">
      <c r="A117" t="s">
        <v>45</v>
      </c>
      <c r="B117" s="2">
        <v>0.158026</v>
      </c>
      <c r="C117" s="4">
        <v>9.4E-2</v>
      </c>
      <c r="D117" t="b">
        <f t="shared" si="2"/>
        <v>0</v>
      </c>
    </row>
    <row r="118" spans="1:4" x14ac:dyDescent="0.35">
      <c r="A118" t="s">
        <v>27</v>
      </c>
      <c r="B118" s="2">
        <v>0.15560000000000002</v>
      </c>
      <c r="C118" s="4">
        <v>0.1</v>
      </c>
      <c r="D118" t="b">
        <f t="shared" si="2"/>
        <v>0</v>
      </c>
    </row>
    <row r="119" spans="1:4" x14ac:dyDescent="0.35">
      <c r="A119" t="s">
        <v>122</v>
      </c>
      <c r="B119" s="2">
        <v>0.15445000000000003</v>
      </c>
      <c r="C119" s="4">
        <v>8.5110000000000005E-2</v>
      </c>
      <c r="D119" t="b">
        <f t="shared" si="2"/>
        <v>0</v>
      </c>
    </row>
    <row r="120" spans="1:4" x14ac:dyDescent="0.35">
      <c r="A120" t="s">
        <v>157</v>
      </c>
      <c r="B120" s="2">
        <v>0.15282199999999999</v>
      </c>
      <c r="C120" s="4">
        <v>8.2900000000000001E-2</v>
      </c>
      <c r="D120" t="b">
        <f t="shared" si="2"/>
        <v>0</v>
      </c>
    </row>
    <row r="121" spans="1:4" x14ac:dyDescent="0.35">
      <c r="A121" t="s">
        <v>158</v>
      </c>
      <c r="B121" s="2">
        <v>0.152388</v>
      </c>
      <c r="C121" s="4">
        <v>8.2820000000000005E-2</v>
      </c>
      <c r="D121" t="b">
        <f t="shared" si="2"/>
        <v>0</v>
      </c>
    </row>
    <row r="122" spans="1:4" x14ac:dyDescent="0.35">
      <c r="A122" t="s">
        <v>146</v>
      </c>
      <c r="B122" s="2">
        <v>0.15194200000000002</v>
      </c>
      <c r="C122" s="4">
        <v>8.7900000000000006E-2</v>
      </c>
      <c r="D122" t="b">
        <f t="shared" si="2"/>
        <v>0</v>
      </c>
    </row>
    <row r="123" spans="1:4" x14ac:dyDescent="0.35">
      <c r="A123" t="s">
        <v>148</v>
      </c>
      <c r="B123" s="2">
        <v>0.147981</v>
      </c>
      <c r="C123" s="4">
        <v>9.9199999999999997E-2</v>
      </c>
      <c r="D123" t="b">
        <f t="shared" si="2"/>
        <v>0</v>
      </c>
    </row>
    <row r="124" spans="1:4" x14ac:dyDescent="0.35">
      <c r="A124" t="s">
        <v>81</v>
      </c>
      <c r="B124" s="2">
        <v>0.14510000000000001</v>
      </c>
      <c r="C124" s="4">
        <v>0.1003</v>
      </c>
      <c r="D124" t="b">
        <f t="shared" si="2"/>
        <v>0</v>
      </c>
    </row>
    <row r="125" spans="1:4" x14ac:dyDescent="0.35">
      <c r="A125" t="s">
        <v>118</v>
      </c>
      <c r="B125" s="2">
        <v>0.14360900000000001</v>
      </c>
      <c r="C125" s="4">
        <v>0.11088000000000001</v>
      </c>
      <c r="D125" t="b">
        <f t="shared" si="2"/>
        <v>0</v>
      </c>
    </row>
    <row r="126" spans="1:4" x14ac:dyDescent="0.35">
      <c r="A126" t="s">
        <v>32</v>
      </c>
      <c r="B126" s="2">
        <v>0.14194699999999999</v>
      </c>
      <c r="C126" s="4">
        <v>0.10328</v>
      </c>
      <c r="D126" t="b">
        <f t="shared" si="2"/>
        <v>0</v>
      </c>
    </row>
    <row r="127" spans="1:4" x14ac:dyDescent="0.35">
      <c r="A127" t="s">
        <v>72</v>
      </c>
      <c r="B127" s="2">
        <v>0.13929999999999998</v>
      </c>
      <c r="C127" s="4">
        <v>0.109</v>
      </c>
      <c r="D127" t="b">
        <f t="shared" si="2"/>
        <v>0</v>
      </c>
    </row>
    <row r="128" spans="1:4" x14ac:dyDescent="0.35">
      <c r="A128" t="s">
        <v>73</v>
      </c>
      <c r="B128" s="2">
        <v>0.13913599999999998</v>
      </c>
      <c r="C128" s="4">
        <v>0.109</v>
      </c>
      <c r="D128" t="b">
        <f t="shared" si="2"/>
        <v>0</v>
      </c>
    </row>
    <row r="129" spans="1:4" x14ac:dyDescent="0.35">
      <c r="A129" t="s">
        <v>161</v>
      </c>
      <c r="B129" s="2">
        <v>0.13908300000000001</v>
      </c>
      <c r="C129" s="4">
        <v>9.7460000000000005E-2</v>
      </c>
      <c r="D129" t="b">
        <f t="shared" si="2"/>
        <v>0</v>
      </c>
    </row>
    <row r="130" spans="1:4" x14ac:dyDescent="0.35">
      <c r="A130" t="s">
        <v>187</v>
      </c>
      <c r="B130" s="2">
        <v>0.13830000000000001</v>
      </c>
      <c r="C130" s="4">
        <v>0.10199999999999999</v>
      </c>
      <c r="D130" t="b">
        <f t="shared" si="2"/>
        <v>0</v>
      </c>
    </row>
    <row r="131" spans="1:4" x14ac:dyDescent="0.35">
      <c r="A131" t="s">
        <v>186</v>
      </c>
      <c r="B131" s="2">
        <v>0.13299999999999998</v>
      </c>
      <c r="C131" s="4">
        <v>8.2530000000000006E-2</v>
      </c>
      <c r="D131" t="b">
        <f t="shared" si="2"/>
        <v>0</v>
      </c>
    </row>
    <row r="132" spans="1:4" x14ac:dyDescent="0.35">
      <c r="A132" t="s">
        <v>35</v>
      </c>
      <c r="B132" s="2">
        <v>0.129469</v>
      </c>
      <c r="C132" s="4">
        <v>8.1610000000000002E-2</v>
      </c>
      <c r="D132" t="b">
        <f t="shared" si="2"/>
        <v>0</v>
      </c>
    </row>
    <row r="133" spans="1:4" x14ac:dyDescent="0.35">
      <c r="A133" t="s">
        <v>74</v>
      </c>
      <c r="B133" s="2">
        <v>0.12274000000000003</v>
      </c>
      <c r="C133" s="4">
        <v>0.1053</v>
      </c>
      <c r="D133" t="b">
        <f t="shared" si="2"/>
        <v>0</v>
      </c>
    </row>
    <row r="134" spans="1:4" x14ac:dyDescent="0.35">
      <c r="A134" t="s">
        <v>135</v>
      </c>
      <c r="B134" s="2">
        <v>0.11936499999999999</v>
      </c>
      <c r="C134" s="4">
        <v>8.115E-2</v>
      </c>
      <c r="D134" t="b">
        <f t="shared" si="2"/>
        <v>0</v>
      </c>
    </row>
    <row r="135" spans="1:4" x14ac:dyDescent="0.35">
      <c r="A135" t="s">
        <v>174</v>
      </c>
      <c r="B135" s="2">
        <v>0.11328999999999997</v>
      </c>
      <c r="C135" s="4">
        <v>8.4239999999999995E-2</v>
      </c>
      <c r="D135" t="b">
        <f t="shared" si="2"/>
        <v>0</v>
      </c>
    </row>
    <row r="136" spans="1:4" x14ac:dyDescent="0.35">
      <c r="A136" t="s">
        <v>114</v>
      </c>
      <c r="B136" s="2">
        <v>0.10578400000000002</v>
      </c>
      <c r="C136" s="4">
        <v>9.4109999999999999E-2</v>
      </c>
      <c r="D136" t="b">
        <f t="shared" si="2"/>
        <v>0</v>
      </c>
    </row>
    <row r="137" spans="1:4" x14ac:dyDescent="0.35">
      <c r="A137" t="s">
        <v>181</v>
      </c>
      <c r="B137" s="2">
        <v>0.10128700000000002</v>
      </c>
      <c r="C137" s="4">
        <v>7.8890000000000002E-2</v>
      </c>
      <c r="D137" t="b">
        <f t="shared" ref="D137:D139" si="3">AND(B137=B138,C137=C138)</f>
        <v>0</v>
      </c>
    </row>
    <row r="138" spans="1:4" x14ac:dyDescent="0.35">
      <c r="A138" t="s">
        <v>185</v>
      </c>
      <c r="B138" s="2">
        <v>0.10046000000000002</v>
      </c>
      <c r="C138" s="4">
        <v>8.9800000000000005E-2</v>
      </c>
      <c r="D138" t="b">
        <f t="shared" si="3"/>
        <v>0</v>
      </c>
    </row>
    <row r="139" spans="1:4" x14ac:dyDescent="0.35">
      <c r="A139" t="s">
        <v>82</v>
      </c>
      <c r="B139" s="2">
        <v>9.0248999999999996E-2</v>
      </c>
      <c r="C139" s="4">
        <v>0.1009</v>
      </c>
      <c r="D139" t="b">
        <f t="shared" si="3"/>
        <v>0</v>
      </c>
    </row>
    <row r="140" spans="1:4" x14ac:dyDescent="0.35">
      <c r="A140" t="s">
        <v>54</v>
      </c>
      <c r="B140" s="2">
        <v>8.9300000000000004E-2</v>
      </c>
      <c r="C140" s="4">
        <v>0.1033</v>
      </c>
      <c r="D140" t="b">
        <f t="shared" ref="D140:D155" si="4">AND(B140=B141,C140=C141)</f>
        <v>0</v>
      </c>
    </row>
    <row r="141" spans="1:4" x14ac:dyDescent="0.35">
      <c r="A141" t="s">
        <v>69</v>
      </c>
      <c r="B141" s="2">
        <v>8.7499999999999994E-2</v>
      </c>
      <c r="C141" s="4">
        <v>8.7840000000000001E-2</v>
      </c>
      <c r="D141" t="b">
        <f t="shared" si="4"/>
        <v>0</v>
      </c>
    </row>
    <row r="142" spans="1:4" x14ac:dyDescent="0.35">
      <c r="A142" t="s">
        <v>155</v>
      </c>
      <c r="B142" s="2">
        <v>8.3657000000000009E-2</v>
      </c>
      <c r="C142" s="4">
        <v>8.2540000000000002E-2</v>
      </c>
      <c r="D142" t="b">
        <f t="shared" si="4"/>
        <v>0</v>
      </c>
    </row>
    <row r="143" spans="1:4" x14ac:dyDescent="0.35">
      <c r="A143" t="s">
        <v>94</v>
      </c>
      <c r="B143" s="2">
        <v>8.2799999999999999E-2</v>
      </c>
      <c r="C143" s="4">
        <v>9.9000000000000005E-2</v>
      </c>
      <c r="D143" t="b">
        <f t="shared" si="4"/>
        <v>0</v>
      </c>
    </row>
    <row r="144" spans="1:4" x14ac:dyDescent="0.35">
      <c r="A144" t="s">
        <v>92</v>
      </c>
      <c r="B144" s="2">
        <v>7.0017999999999997E-2</v>
      </c>
      <c r="C144" s="4">
        <v>9.2999999999999999E-2</v>
      </c>
      <c r="D144" t="b">
        <f t="shared" si="4"/>
        <v>0</v>
      </c>
    </row>
    <row r="145" spans="1:4" x14ac:dyDescent="0.35">
      <c r="A145" t="s">
        <v>184</v>
      </c>
      <c r="B145" s="2">
        <v>6.0548999999999985E-2</v>
      </c>
      <c r="C145" s="4">
        <v>0.10237</v>
      </c>
      <c r="D145" t="b">
        <f t="shared" si="4"/>
        <v>0</v>
      </c>
    </row>
    <row r="146" spans="1:4" x14ac:dyDescent="0.35">
      <c r="A146" t="s">
        <v>136</v>
      </c>
      <c r="B146" s="2">
        <v>3.4101000000000006E-2</v>
      </c>
      <c r="C146" s="4">
        <v>8.5500000000000007E-2</v>
      </c>
      <c r="D146" t="b">
        <f t="shared" si="4"/>
        <v>0</v>
      </c>
    </row>
    <row r="147" spans="1:4" x14ac:dyDescent="0.35">
      <c r="A147" t="s">
        <v>173</v>
      </c>
      <c r="B147" s="2">
        <v>2.938E-2</v>
      </c>
      <c r="C147" s="4">
        <v>9.0560000000000002E-2</v>
      </c>
      <c r="D147" t="b">
        <f t="shared" si="4"/>
        <v>0</v>
      </c>
    </row>
    <row r="148" spans="1:4" x14ac:dyDescent="0.35">
      <c r="A148" t="s">
        <v>205</v>
      </c>
      <c r="B148" s="2">
        <v>2.0885999999999998E-2</v>
      </c>
      <c r="C148" s="4">
        <v>9.5469999999999999E-2</v>
      </c>
      <c r="D148" t="b">
        <f t="shared" si="4"/>
        <v>0</v>
      </c>
    </row>
    <row r="149" spans="1:4" x14ac:dyDescent="0.35">
      <c r="A149" t="s">
        <v>212</v>
      </c>
      <c r="B149" s="2">
        <v>1.7489999999999999E-2</v>
      </c>
      <c r="C149" s="4">
        <v>4.4560000000000002E-2</v>
      </c>
      <c r="D149" t="b">
        <f t="shared" si="4"/>
        <v>0</v>
      </c>
    </row>
    <row r="150" spans="1:4" x14ac:dyDescent="0.35">
      <c r="A150" t="s">
        <v>171</v>
      </c>
      <c r="B150" s="2">
        <v>1.2322000000000001E-2</v>
      </c>
      <c r="C150" s="4">
        <v>0.10077999999999999</v>
      </c>
      <c r="D150" t="b">
        <f t="shared" si="4"/>
        <v>0</v>
      </c>
    </row>
    <row r="151" spans="1:4" x14ac:dyDescent="0.35">
      <c r="A151" t="s">
        <v>38</v>
      </c>
      <c r="B151" s="2">
        <v>3.0000000000000001E-3</v>
      </c>
      <c r="C151" s="4">
        <v>9.7000000000000003E-2</v>
      </c>
      <c r="D151" t="b">
        <f t="shared" si="4"/>
        <v>0</v>
      </c>
    </row>
    <row r="152" spans="1:4" x14ac:dyDescent="0.35">
      <c r="A152" t="s">
        <v>103</v>
      </c>
      <c r="B152" s="2">
        <v>4.0000000000000002E-4</v>
      </c>
      <c r="C152" s="4">
        <v>9.6320000000000003E-2</v>
      </c>
      <c r="D152" t="b">
        <f t="shared" si="4"/>
        <v>0</v>
      </c>
    </row>
    <row r="153" spans="1:4" x14ac:dyDescent="0.35">
      <c r="A153" t="s">
        <v>16</v>
      </c>
      <c r="B153" s="2">
        <v>0</v>
      </c>
      <c r="C153" s="4">
        <v>9.0200000000000002E-2</v>
      </c>
      <c r="D153" t="b">
        <f t="shared" si="4"/>
        <v>0</v>
      </c>
    </row>
    <row r="154" spans="1:4" x14ac:dyDescent="0.35">
      <c r="A154" t="s">
        <v>33</v>
      </c>
      <c r="B154" s="2">
        <v>0</v>
      </c>
      <c r="C154" s="4">
        <v>8.9499999999999996E-2</v>
      </c>
      <c r="D154" t="b">
        <f t="shared" si="4"/>
        <v>0</v>
      </c>
    </row>
    <row r="155" spans="1:4" x14ac:dyDescent="0.35">
      <c r="A155" t="s">
        <v>36</v>
      </c>
      <c r="B155" s="2">
        <v>0</v>
      </c>
      <c r="C155" s="4">
        <v>9.6600000000000005E-2</v>
      </c>
      <c r="D155" t="b">
        <f t="shared" si="4"/>
        <v>0</v>
      </c>
    </row>
  </sheetData>
  <autoFilter ref="A1:C155" xr:uid="{00000000-0009-0000-0000-000008000000}">
    <sortState xmlns:xlrd2="http://schemas.microsoft.com/office/spreadsheetml/2017/richdata2" ref="A2:C155">
      <sortCondition descending="1" ref="B1:B155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3239"/>
  <sheetViews>
    <sheetView workbookViewId="0">
      <selection activeCell="R5" sqref="R5"/>
    </sheetView>
  </sheetViews>
  <sheetFormatPr defaultRowHeight="14.5" x14ac:dyDescent="0.35"/>
  <sheetData>
    <row r="1" spans="1:1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223</v>
      </c>
      <c r="R1" t="s">
        <v>225</v>
      </c>
      <c r="S1" t="s">
        <v>226</v>
      </c>
    </row>
    <row r="2" spans="1:19" x14ac:dyDescent="0.35">
      <c r="A2" t="s">
        <v>16</v>
      </c>
      <c r="B2">
        <v>2001</v>
      </c>
      <c r="C2">
        <v>-6.3600000000000004E-2</v>
      </c>
      <c r="D2">
        <v>5.0200000000000002E-2</v>
      </c>
      <c r="E2">
        <v>8.0699999999999994E-2</v>
      </c>
      <c r="G2">
        <v>-6.3600000000000004E-2</v>
      </c>
      <c r="H2">
        <v>0.46529999999999999</v>
      </c>
      <c r="I2">
        <v>0.53469999999999995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 s="3">
        <f>_xlfn.XLOOKUP(A2&amp;B2,'original data'!$R$2:$R$3975,'original data'!$Q$2:$Q$3975,,0)</f>
        <v>1.002</v>
      </c>
      <c r="R2" t="str">
        <f>A2&amp;B2</f>
        <v>Alabama ERS2001</v>
      </c>
      <c r="S2">
        <f>SUM(J2:N2,P2)</f>
        <v>0</v>
      </c>
    </row>
    <row r="3" spans="1:19" x14ac:dyDescent="0.35">
      <c r="A3" t="s">
        <v>16</v>
      </c>
      <c r="B3">
        <v>2002</v>
      </c>
      <c r="C3">
        <v>-9.2899999999999996E-2</v>
      </c>
      <c r="D3">
        <v>-2.3199999999999998E-2</v>
      </c>
      <c r="E3">
        <v>2.8799999999999999E-2</v>
      </c>
      <c r="G3">
        <v>-7.8369999999999995E-2</v>
      </c>
      <c r="H3">
        <v>0.46489999999999998</v>
      </c>
      <c r="I3">
        <v>0.53510000000000002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 s="3">
        <f>_xlfn.XLOOKUP(A3&amp;B3,'original data'!$R$2:$R$3975,'original data'!$Q$2:$Q$3975,,0)</f>
        <v>0.95399999999999996</v>
      </c>
      <c r="R3" t="str">
        <f t="shared" ref="R3:R66" si="0">A3&amp;B3</f>
        <v>Alabama ERS2002</v>
      </c>
      <c r="S3">
        <f t="shared" ref="S3:S66" si="1">SUM(J3:N3,P3)</f>
        <v>0</v>
      </c>
    </row>
    <row r="4" spans="1:19" x14ac:dyDescent="0.35">
      <c r="A4" t="s">
        <v>16</v>
      </c>
      <c r="B4">
        <v>2003</v>
      </c>
      <c r="C4">
        <v>0.1648</v>
      </c>
      <c r="D4">
        <v>-3.5000000000000001E-3</v>
      </c>
      <c r="E4">
        <v>4.1200000000000001E-2</v>
      </c>
      <c r="F4">
        <v>7.5499999999999998E-2</v>
      </c>
      <c r="G4">
        <v>-3.5500000000000002E-3</v>
      </c>
      <c r="H4">
        <v>0.54790000000000005</v>
      </c>
      <c r="I4">
        <v>0.4521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 s="3">
        <f>_xlfn.XLOOKUP(A4&amp;B4,'original data'!$R$2:$R$3975,'original data'!$Q$2:$Q$3975,,0)</f>
        <v>0.91100000000000003</v>
      </c>
      <c r="R4" t="str">
        <f t="shared" si="0"/>
        <v>Alabama ERS2003</v>
      </c>
      <c r="S4">
        <f t="shared" si="1"/>
        <v>0</v>
      </c>
    </row>
    <row r="5" spans="1:19" x14ac:dyDescent="0.35">
      <c r="A5" t="s">
        <v>16</v>
      </c>
      <c r="B5">
        <v>2004</v>
      </c>
      <c r="C5">
        <v>0.10059999999999999</v>
      </c>
      <c r="D5">
        <v>5.4100000000000002E-2</v>
      </c>
      <c r="E5">
        <v>3.7699999999999997E-2</v>
      </c>
      <c r="F5">
        <v>8.5099999999999995E-2</v>
      </c>
      <c r="G5">
        <v>2.1530000000000001E-2</v>
      </c>
      <c r="H5">
        <v>0.5786</v>
      </c>
      <c r="I5">
        <v>0.4214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 s="3">
        <f>_xlfn.XLOOKUP(A5&amp;B5,'original data'!$R$2:$R$3975,'original data'!$Q$2:$Q$3975,,0)</f>
        <v>0.89700000000000002</v>
      </c>
      <c r="R5" t="str">
        <f t="shared" si="0"/>
        <v>Alabama ERS2004</v>
      </c>
      <c r="S5">
        <f t="shared" si="1"/>
        <v>0</v>
      </c>
    </row>
    <row r="6" spans="1:19" x14ac:dyDescent="0.35">
      <c r="A6" t="s">
        <v>16</v>
      </c>
      <c r="B6">
        <v>2005</v>
      </c>
      <c r="C6">
        <v>0.10979999999999999</v>
      </c>
      <c r="D6">
        <v>0.12740000000000001</v>
      </c>
      <c r="E6">
        <v>4.0099999999999997E-2</v>
      </c>
      <c r="F6">
        <v>7.7799999999999994E-2</v>
      </c>
      <c r="G6">
        <v>3.8600000000000002E-2</v>
      </c>
      <c r="H6">
        <v>0.58720000000000006</v>
      </c>
      <c r="I6">
        <v>0.4128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 s="3">
        <f>_xlfn.XLOOKUP(A6&amp;B6,'original data'!$R$2:$R$3975,'original data'!$Q$2:$Q$3975,,0)</f>
        <v>0.84</v>
      </c>
      <c r="R6" t="str">
        <f t="shared" si="0"/>
        <v>Alabama ERS2005</v>
      </c>
      <c r="S6">
        <f t="shared" si="1"/>
        <v>0</v>
      </c>
    </row>
    <row r="7" spans="1:19" x14ac:dyDescent="0.35">
      <c r="A7" t="s">
        <v>16</v>
      </c>
      <c r="B7">
        <v>2006</v>
      </c>
      <c r="C7">
        <v>8.3699999999999997E-2</v>
      </c>
      <c r="D7">
        <v>9.8000000000000004E-2</v>
      </c>
      <c r="E7">
        <v>7.0999999999999994E-2</v>
      </c>
      <c r="F7">
        <v>7.5800000000000006E-2</v>
      </c>
      <c r="G7">
        <v>4.598E-2</v>
      </c>
      <c r="H7">
        <v>0.6351</v>
      </c>
      <c r="I7">
        <v>0.3649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 s="3">
        <f>_xlfn.XLOOKUP(A7&amp;B7,'original data'!$R$2:$R$3975,'original data'!$Q$2:$Q$3975,,0)</f>
        <v>0.81100000000000005</v>
      </c>
      <c r="R7" t="str">
        <f t="shared" si="0"/>
        <v>Alabama ERS2006</v>
      </c>
      <c r="S7">
        <f t="shared" si="1"/>
        <v>0</v>
      </c>
    </row>
    <row r="8" spans="1:19" x14ac:dyDescent="0.35">
      <c r="A8" t="s">
        <v>16</v>
      </c>
      <c r="B8">
        <v>2007</v>
      </c>
      <c r="C8">
        <v>0.1792</v>
      </c>
      <c r="D8">
        <v>0.1235</v>
      </c>
      <c r="E8">
        <v>0.12859999999999999</v>
      </c>
      <c r="F8">
        <v>7.2700000000000001E-2</v>
      </c>
      <c r="G8">
        <v>6.4049999999999996E-2</v>
      </c>
      <c r="H8">
        <v>0.64890000000000003</v>
      </c>
      <c r="I8">
        <v>0.35110000000000002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 s="3">
        <f>_xlfn.XLOOKUP(A8&amp;B8,'original data'!$R$2:$R$3975,'original data'!$Q$2:$Q$3975,,0)</f>
        <v>0.79</v>
      </c>
      <c r="R8" t="str">
        <f t="shared" si="0"/>
        <v>Alabama ERS2007</v>
      </c>
      <c r="S8">
        <f t="shared" si="1"/>
        <v>0</v>
      </c>
    </row>
    <row r="9" spans="1:19" x14ac:dyDescent="0.35">
      <c r="A9" t="s">
        <v>16</v>
      </c>
      <c r="B9">
        <v>2008</v>
      </c>
      <c r="C9">
        <v>-0.15210000000000001</v>
      </c>
      <c r="D9">
        <v>2.7099999999999999E-2</v>
      </c>
      <c r="E9">
        <v>5.7599999999999998E-2</v>
      </c>
      <c r="F9">
        <v>5.0200000000000002E-2</v>
      </c>
      <c r="G9">
        <v>3.4270000000000002E-2</v>
      </c>
      <c r="H9">
        <v>0.60750000000000004</v>
      </c>
      <c r="I9">
        <v>0.39250000000000002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 s="3">
        <f>_xlfn.XLOOKUP(A9&amp;B9,'original data'!$R$2:$R$3975,'original data'!$Q$2:$Q$3975,,0)</f>
        <v>0.75700000000000001</v>
      </c>
      <c r="R9" t="str">
        <f t="shared" si="0"/>
        <v>Alabama ERS2008</v>
      </c>
      <c r="S9">
        <f t="shared" si="1"/>
        <v>0</v>
      </c>
    </row>
    <row r="10" spans="1:19" x14ac:dyDescent="0.35">
      <c r="A10" t="s">
        <v>16</v>
      </c>
      <c r="B10">
        <v>2009</v>
      </c>
      <c r="C10">
        <v>-0.1003</v>
      </c>
      <c r="D10">
        <v>-3.4700000000000002E-2</v>
      </c>
      <c r="E10">
        <v>1.5900000000000001E-2</v>
      </c>
      <c r="F10">
        <v>2.6700000000000002E-2</v>
      </c>
      <c r="G10">
        <v>1.8380000000000001E-2</v>
      </c>
      <c r="H10">
        <v>0.5867</v>
      </c>
      <c r="I10">
        <v>0.4133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 s="3">
        <f>_xlfn.XLOOKUP(A10&amp;B10,'original data'!$R$2:$R$3975,'original data'!$Q$2:$Q$3975,,0)</f>
        <v>0.72199999999999998</v>
      </c>
      <c r="R10" t="str">
        <f t="shared" si="0"/>
        <v>Alabama ERS2009</v>
      </c>
      <c r="S10">
        <f t="shared" si="1"/>
        <v>0</v>
      </c>
    </row>
    <row r="11" spans="1:19" x14ac:dyDescent="0.35">
      <c r="A11" t="s">
        <v>16</v>
      </c>
      <c r="B11">
        <v>2010</v>
      </c>
      <c r="C11">
        <v>8.4699999999999998E-2</v>
      </c>
      <c r="D11">
        <v>-6.1199999999999997E-2</v>
      </c>
      <c r="E11">
        <v>1.12E-2</v>
      </c>
      <c r="F11">
        <v>2.5600000000000001E-2</v>
      </c>
      <c r="G11">
        <v>2.4819999999999998E-2</v>
      </c>
      <c r="H11">
        <v>0.58640000000000003</v>
      </c>
      <c r="I11">
        <v>0.41360000000000002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 s="3">
        <f>_xlfn.XLOOKUP(A11&amp;B11,'original data'!$R$2:$R$3975,'original data'!$Q$2:$Q$3975,,0)</f>
        <v>0.68200000000000005</v>
      </c>
      <c r="R11" t="str">
        <f t="shared" si="0"/>
        <v>Alabama ERS2010</v>
      </c>
      <c r="S11">
        <f t="shared" si="1"/>
        <v>0</v>
      </c>
    </row>
    <row r="12" spans="1:19" x14ac:dyDescent="0.35">
      <c r="A12" t="s">
        <v>16</v>
      </c>
      <c r="B12">
        <v>2011</v>
      </c>
      <c r="C12">
        <v>2.2100000000000002E-2</v>
      </c>
      <c r="D12">
        <v>-8.9999999999999998E-4</v>
      </c>
      <c r="E12">
        <v>-5.9999999999999995E-4</v>
      </c>
      <c r="F12">
        <v>3.4599999999999999E-2</v>
      </c>
      <c r="G12">
        <v>2.4580000000000001E-2</v>
      </c>
      <c r="H12">
        <v>0.56000000000000005</v>
      </c>
      <c r="I12">
        <v>0.44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 s="3">
        <f>_xlfn.XLOOKUP(A12&amp;B12,'original data'!$R$2:$R$3975,'original data'!$Q$2:$Q$3975,,0)</f>
        <v>0.65800000000000003</v>
      </c>
      <c r="R12" t="str">
        <f t="shared" si="0"/>
        <v>Alabama ERS2011</v>
      </c>
      <c r="S12">
        <f t="shared" si="1"/>
        <v>0</v>
      </c>
    </row>
    <row r="13" spans="1:19" x14ac:dyDescent="0.35">
      <c r="A13" t="s">
        <v>16</v>
      </c>
      <c r="B13">
        <v>2012</v>
      </c>
      <c r="C13">
        <v>0.18010000000000001</v>
      </c>
      <c r="D13">
        <v>9.3700000000000006E-2</v>
      </c>
      <c r="E13">
        <v>-4.0000000000000002E-4</v>
      </c>
      <c r="F13">
        <v>6.2199999999999998E-2</v>
      </c>
      <c r="G13">
        <v>3.671E-2</v>
      </c>
      <c r="H13">
        <v>0.59099999999999997</v>
      </c>
      <c r="I13">
        <v>0.40899999999999997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 s="3">
        <f>_xlfn.XLOOKUP(A13&amp;B13,'original data'!$R$2:$R$3975,'original data'!$Q$2:$Q$3975,,0)</f>
        <v>0.65700000000000003</v>
      </c>
      <c r="R13" t="str">
        <f t="shared" si="0"/>
        <v>Alabama ERS2012</v>
      </c>
      <c r="S13">
        <f t="shared" si="1"/>
        <v>0</v>
      </c>
    </row>
    <row r="14" spans="1:19" x14ac:dyDescent="0.35">
      <c r="A14" t="s">
        <v>16</v>
      </c>
      <c r="B14">
        <v>2013</v>
      </c>
      <c r="C14">
        <v>0.14599999999999999</v>
      </c>
      <c r="D14">
        <v>0.114</v>
      </c>
      <c r="E14">
        <v>6.1699999999999998E-2</v>
      </c>
      <c r="F14">
        <v>5.9700000000000003E-2</v>
      </c>
      <c r="G14">
        <v>4.4740000000000002E-2</v>
      </c>
      <c r="H14">
        <v>0.6381</v>
      </c>
      <c r="I14">
        <v>0.3619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 s="3">
        <f>_xlfn.XLOOKUP(A14&amp;B14,'original data'!$R$2:$R$3975,'original data'!$Q$2:$Q$3975,,0)</f>
        <v>0.65700000000000003</v>
      </c>
      <c r="R14" t="str">
        <f t="shared" si="0"/>
        <v>Alabama ERS2013</v>
      </c>
      <c r="S14">
        <f t="shared" si="1"/>
        <v>0</v>
      </c>
    </row>
    <row r="15" spans="1:19" x14ac:dyDescent="0.35">
      <c r="A15" t="s">
        <v>16</v>
      </c>
      <c r="B15">
        <v>2014</v>
      </c>
      <c r="C15">
        <v>0.1202</v>
      </c>
      <c r="D15">
        <v>0.14849999999999999</v>
      </c>
      <c r="E15">
        <v>0.10929999999999999</v>
      </c>
      <c r="F15">
        <v>6.1499999999999999E-2</v>
      </c>
      <c r="G15">
        <v>4.9950000000000001E-2</v>
      </c>
      <c r="H15">
        <v>0.65059999999999996</v>
      </c>
      <c r="I15">
        <v>0.34939999999999999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 s="3">
        <f>_xlfn.XLOOKUP(A15&amp;B15,'original data'!$R$2:$R$3975,'original data'!$Q$2:$Q$3975,,0)</f>
        <v>0.66900000000000004</v>
      </c>
      <c r="R15" t="str">
        <f t="shared" si="0"/>
        <v>Alabama ERS2014</v>
      </c>
      <c r="S15">
        <f t="shared" si="1"/>
        <v>0</v>
      </c>
    </row>
    <row r="16" spans="1:19" x14ac:dyDescent="0.35">
      <c r="A16" t="s">
        <v>16</v>
      </c>
      <c r="B16">
        <v>2015</v>
      </c>
      <c r="C16">
        <v>1.0500000000000001E-2</v>
      </c>
      <c r="D16">
        <v>9.06E-2</v>
      </c>
      <c r="E16">
        <v>9.3700000000000006E-2</v>
      </c>
      <c r="F16">
        <v>5.16E-2</v>
      </c>
      <c r="G16">
        <v>4.7280000000000003E-2</v>
      </c>
      <c r="H16">
        <v>0.63219999999999998</v>
      </c>
      <c r="I16">
        <v>0.36780000000000002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 s="3">
        <f>_xlfn.XLOOKUP(A16&amp;B16,'original data'!$R$2:$R$3975,'original data'!$Q$2:$Q$3975,,0)</f>
        <v>0.67300000000000004</v>
      </c>
      <c r="R16" t="str">
        <f t="shared" si="0"/>
        <v>Alabama ERS2015</v>
      </c>
      <c r="S16">
        <f t="shared" si="1"/>
        <v>0</v>
      </c>
    </row>
    <row r="17" spans="1:19" x14ac:dyDescent="0.35">
      <c r="A17" t="s">
        <v>16</v>
      </c>
      <c r="B17">
        <v>2016</v>
      </c>
      <c r="C17">
        <v>0.1022</v>
      </c>
      <c r="D17">
        <v>7.6499999999999999E-2</v>
      </c>
      <c r="E17">
        <v>0.1103</v>
      </c>
      <c r="F17">
        <v>5.3400000000000003E-2</v>
      </c>
      <c r="G17">
        <v>5.0630000000000001E-2</v>
      </c>
      <c r="H17">
        <v>0.64390000000000003</v>
      </c>
      <c r="I17">
        <v>0.35610000000000003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 s="3">
        <f>_xlfn.XLOOKUP(A17&amp;B17,'original data'!$R$2:$R$3975,'original data'!$Q$2:$Q$3975,,0)</f>
        <v>0.66200000000000003</v>
      </c>
      <c r="R17" t="str">
        <f t="shared" si="0"/>
        <v>Alabama ERS2016</v>
      </c>
      <c r="S17">
        <f t="shared" si="1"/>
        <v>0</v>
      </c>
    </row>
    <row r="18" spans="1:19" x14ac:dyDescent="0.35">
      <c r="A18" t="s">
        <v>16</v>
      </c>
      <c r="B18">
        <v>2017</v>
      </c>
      <c r="C18">
        <v>0.12859999999999999</v>
      </c>
      <c r="D18">
        <v>7.9200000000000007E-2</v>
      </c>
      <c r="E18">
        <v>0.1004</v>
      </c>
      <c r="F18">
        <v>4.8800000000000003E-2</v>
      </c>
      <c r="G18">
        <v>5.5059999999999998E-2</v>
      </c>
      <c r="H18">
        <v>0.70720000000000005</v>
      </c>
      <c r="I18">
        <v>0.2928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 s="3">
        <f>_xlfn.XLOOKUP(A18&amp;B18,'original data'!$R$2:$R$3975,'original data'!$Q$2:$Q$3975,,0)</f>
        <v>0.67800000000000005</v>
      </c>
      <c r="R18" t="str">
        <f t="shared" si="0"/>
        <v>Alabama ERS2017</v>
      </c>
      <c r="S18">
        <f t="shared" si="1"/>
        <v>0</v>
      </c>
    </row>
    <row r="19" spans="1:19" x14ac:dyDescent="0.35">
      <c r="A19" t="s">
        <v>16</v>
      </c>
      <c r="B19">
        <v>2018</v>
      </c>
      <c r="C19">
        <v>9.2899999999999996E-2</v>
      </c>
      <c r="D19">
        <v>0.10780000000000001</v>
      </c>
      <c r="E19">
        <v>0.09</v>
      </c>
      <c r="F19">
        <v>7.5800000000000006E-2</v>
      </c>
      <c r="G19">
        <v>5.713E-2</v>
      </c>
      <c r="H19">
        <v>0.70489999999999997</v>
      </c>
      <c r="I19">
        <v>0.29509999999999997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 s="3">
        <f>_xlfn.XLOOKUP(A19&amp;B19,'original data'!$R$2:$R$3975,'original data'!$Q$2:$Q$3975,,0)</f>
        <v>0.68700000000000006</v>
      </c>
      <c r="R19" t="str">
        <f t="shared" si="0"/>
        <v>Alabama ERS2018</v>
      </c>
      <c r="S19">
        <f t="shared" si="1"/>
        <v>0</v>
      </c>
    </row>
    <row r="20" spans="1:19" x14ac:dyDescent="0.35">
      <c r="A20" t="s">
        <v>16</v>
      </c>
      <c r="B20">
        <v>2019</v>
      </c>
      <c r="C20">
        <v>2.7799999999999998E-2</v>
      </c>
      <c r="D20">
        <v>8.2299999999999998E-2</v>
      </c>
      <c r="E20">
        <v>7.1400000000000005E-2</v>
      </c>
      <c r="F20">
        <v>9.0200000000000002E-2</v>
      </c>
      <c r="G20">
        <v>5.5559999999999998E-2</v>
      </c>
      <c r="H20">
        <v>0.68400000000000005</v>
      </c>
      <c r="I20">
        <v>0.316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 s="3">
        <f>_xlfn.XLOOKUP(A20&amp;B20,'original data'!$R$2:$R$3975,'original data'!$Q$2:$Q$3975,,0)</f>
        <v>0.68200000000000005</v>
      </c>
      <c r="R20" t="str">
        <f t="shared" si="0"/>
        <v>Alabama ERS2019</v>
      </c>
      <c r="S20">
        <f t="shared" si="1"/>
        <v>0</v>
      </c>
    </row>
    <row r="21" spans="1:19" x14ac:dyDescent="0.35">
      <c r="A21" t="s">
        <v>16</v>
      </c>
      <c r="B21">
        <v>2020</v>
      </c>
      <c r="C21">
        <v>5.8299999999999998E-2</v>
      </c>
      <c r="D21">
        <v>5.9299999999999999E-2</v>
      </c>
      <c r="E21">
        <v>8.14E-2</v>
      </c>
      <c r="F21">
        <v>8.7499999999999994E-2</v>
      </c>
      <c r="G21">
        <v>5.57E-2</v>
      </c>
      <c r="H21">
        <v>0.68830000000000002</v>
      </c>
      <c r="I21">
        <v>0.31169999999999998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 s="3">
        <f>_xlfn.XLOOKUP(A21&amp;B21,'original data'!$R$2:$R$3975,'original data'!$Q$2:$Q$3975,,0)</f>
        <v>0.68200000000000005</v>
      </c>
      <c r="R21" t="str">
        <f t="shared" si="0"/>
        <v>Alabama ERS2020</v>
      </c>
      <c r="S21">
        <f t="shared" si="1"/>
        <v>0</v>
      </c>
    </row>
    <row r="22" spans="1:19" x14ac:dyDescent="0.35">
      <c r="A22" t="s">
        <v>17</v>
      </c>
      <c r="B22">
        <v>2001</v>
      </c>
      <c r="C22">
        <v>-5.2499999999999998E-2</v>
      </c>
      <c r="D22">
        <v>4.87E-2</v>
      </c>
      <c r="E22">
        <v>9.35E-2</v>
      </c>
      <c r="G22">
        <v>-5.2499999999999998E-2</v>
      </c>
      <c r="H22">
        <v>0.61129999999999995</v>
      </c>
      <c r="I22">
        <v>0.31580000000000003</v>
      </c>
      <c r="J22">
        <v>0</v>
      </c>
      <c r="K22">
        <v>0</v>
      </c>
      <c r="L22">
        <v>0</v>
      </c>
      <c r="M22">
        <v>7.2900000000000006E-2</v>
      </c>
      <c r="N22">
        <v>0</v>
      </c>
      <c r="O22">
        <v>0</v>
      </c>
      <c r="P22">
        <v>0</v>
      </c>
      <c r="Q22" s="3">
        <f>_xlfn.XLOOKUP(A22&amp;B22,'original data'!$R$2:$R$3975,'original data'!$Q$2:$Q$3975,,0)</f>
        <v>1.0089999999999999</v>
      </c>
      <c r="R22" t="str">
        <f t="shared" si="0"/>
        <v>Alaska PERS2001</v>
      </c>
      <c r="S22">
        <f t="shared" si="1"/>
        <v>7.2900000000000006E-2</v>
      </c>
    </row>
    <row r="23" spans="1:19" x14ac:dyDescent="0.35">
      <c r="A23" t="s">
        <v>17</v>
      </c>
      <c r="B23">
        <v>2002</v>
      </c>
      <c r="C23">
        <v>-5.4800000000000001E-2</v>
      </c>
      <c r="D23">
        <v>4.8999999999999998E-3</v>
      </c>
      <c r="E23">
        <v>4.5699999999999998E-2</v>
      </c>
      <c r="G23">
        <v>-5.3650000000000003E-2</v>
      </c>
      <c r="H23">
        <v>0.56630000000000003</v>
      </c>
      <c r="I23">
        <v>0.35539999999999999</v>
      </c>
      <c r="J23">
        <v>0</v>
      </c>
      <c r="K23">
        <v>0</v>
      </c>
      <c r="L23">
        <v>0</v>
      </c>
      <c r="M23">
        <v>7.8299999999999995E-2</v>
      </c>
      <c r="N23">
        <v>0</v>
      </c>
      <c r="O23">
        <v>0</v>
      </c>
      <c r="P23">
        <v>0</v>
      </c>
      <c r="Q23" s="3">
        <f>_xlfn.XLOOKUP(A23&amp;B23,'original data'!$R$2:$R$3975,'original data'!$Q$2:$Q$3975,,0)</f>
        <v>0.752</v>
      </c>
      <c r="R23" t="str">
        <f t="shared" si="0"/>
        <v>Alaska PERS2002</v>
      </c>
      <c r="S23">
        <f t="shared" si="1"/>
        <v>7.8299999999999995E-2</v>
      </c>
    </row>
    <row r="24" spans="1:19" x14ac:dyDescent="0.35">
      <c r="A24" t="s">
        <v>17</v>
      </c>
      <c r="B24">
        <v>2003</v>
      </c>
      <c r="C24">
        <v>3.6700000000000003E-2</v>
      </c>
      <c r="D24">
        <v>2.4799999999999999E-2</v>
      </c>
      <c r="E24">
        <v>2.47E-2</v>
      </c>
      <c r="G24">
        <v>-2.444E-2</v>
      </c>
      <c r="H24">
        <v>0.59789999999999999</v>
      </c>
      <c r="I24">
        <v>0.33210000000000001</v>
      </c>
      <c r="J24">
        <v>0</v>
      </c>
      <c r="K24">
        <v>0</v>
      </c>
      <c r="L24">
        <v>0</v>
      </c>
      <c r="M24">
        <v>7.0000000000000007E-2</v>
      </c>
      <c r="N24">
        <v>0</v>
      </c>
      <c r="O24">
        <v>0</v>
      </c>
      <c r="P24">
        <v>0</v>
      </c>
      <c r="Q24" s="3">
        <f>_xlfn.XLOOKUP(A24&amp;B24,'original data'!$R$2:$R$3975,'original data'!$Q$2:$Q$3975,,0)</f>
        <v>0.72799999999999998</v>
      </c>
      <c r="R24" t="str">
        <f t="shared" si="0"/>
        <v>Alaska PERS2003</v>
      </c>
      <c r="S24">
        <f t="shared" si="1"/>
        <v>7.0000000000000007E-2</v>
      </c>
    </row>
    <row r="25" spans="1:19" x14ac:dyDescent="0.35">
      <c r="A25" t="s">
        <v>17</v>
      </c>
      <c r="B25">
        <v>2004</v>
      </c>
      <c r="C25">
        <v>0.15079999999999999</v>
      </c>
      <c r="D25">
        <v>4.0899999999999999E-2</v>
      </c>
      <c r="E25">
        <v>3.2899999999999999E-2</v>
      </c>
      <c r="G25">
        <v>1.669E-2</v>
      </c>
      <c r="H25">
        <v>0.58250000000000002</v>
      </c>
      <c r="I25">
        <v>0.30669999999999997</v>
      </c>
      <c r="J25">
        <v>3.2899999999999999E-2</v>
      </c>
      <c r="K25">
        <v>0</v>
      </c>
      <c r="L25">
        <v>1E-3</v>
      </c>
      <c r="M25">
        <v>7.6899999999999996E-2</v>
      </c>
      <c r="N25">
        <v>0</v>
      </c>
      <c r="O25">
        <v>0</v>
      </c>
      <c r="P25">
        <v>0</v>
      </c>
      <c r="Q25" s="3">
        <f>_xlfn.XLOOKUP(A25&amp;B25,'original data'!$R$2:$R$3975,'original data'!$Q$2:$Q$3975,,0)</f>
        <v>0.70199999999999996</v>
      </c>
      <c r="R25" t="str">
        <f t="shared" si="0"/>
        <v>Alaska PERS2004</v>
      </c>
      <c r="S25">
        <f t="shared" si="1"/>
        <v>0.1108</v>
      </c>
    </row>
    <row r="26" spans="1:19" x14ac:dyDescent="0.35">
      <c r="A26" t="s">
        <v>17</v>
      </c>
      <c r="B26">
        <v>2005</v>
      </c>
      <c r="C26">
        <v>8.9499999999999996E-2</v>
      </c>
      <c r="D26">
        <v>9.1300000000000006E-2</v>
      </c>
      <c r="E26">
        <v>3.0599999999999999E-2</v>
      </c>
      <c r="G26">
        <v>3.0849999999999999E-2</v>
      </c>
      <c r="H26">
        <v>0.55530000000000002</v>
      </c>
      <c r="I26">
        <v>0.27589999999999998</v>
      </c>
      <c r="J26">
        <v>4.4200000000000003E-2</v>
      </c>
      <c r="K26">
        <v>2.4500000000000001E-2</v>
      </c>
      <c r="L26">
        <v>3.7000000000000002E-3</v>
      </c>
      <c r="M26">
        <v>9.64E-2</v>
      </c>
      <c r="N26">
        <v>0</v>
      </c>
      <c r="O26">
        <v>0</v>
      </c>
      <c r="P26">
        <v>0</v>
      </c>
      <c r="Q26" s="3">
        <f>_xlfn.XLOOKUP(A26&amp;B26,'original data'!$R$2:$R$3975,'original data'!$Q$2:$Q$3975,,0)</f>
        <v>0.65700000000000003</v>
      </c>
      <c r="R26" t="str">
        <f t="shared" si="0"/>
        <v>Alaska PERS2005</v>
      </c>
      <c r="S26">
        <f t="shared" si="1"/>
        <v>0.16880000000000001</v>
      </c>
    </row>
    <row r="27" spans="1:19" x14ac:dyDescent="0.35">
      <c r="A27" t="s">
        <v>17</v>
      </c>
      <c r="B27">
        <v>2006</v>
      </c>
      <c r="C27">
        <v>0.1174</v>
      </c>
      <c r="D27">
        <v>0.11899999999999999</v>
      </c>
      <c r="E27">
        <v>6.54E-2</v>
      </c>
      <c r="G27">
        <v>4.48E-2</v>
      </c>
      <c r="H27">
        <v>0.55349999999999999</v>
      </c>
      <c r="I27">
        <v>0.25269999999999998</v>
      </c>
      <c r="J27">
        <v>6.0299999999999999E-2</v>
      </c>
      <c r="K27">
        <v>2.5499999999999998E-2</v>
      </c>
      <c r="L27">
        <v>7.6E-3</v>
      </c>
      <c r="M27">
        <v>0.1004</v>
      </c>
      <c r="N27">
        <v>0</v>
      </c>
      <c r="O27">
        <v>0</v>
      </c>
      <c r="P27">
        <v>0</v>
      </c>
      <c r="Q27" s="3">
        <f>_xlfn.XLOOKUP(A27&amp;B27,'original data'!$R$2:$R$3975,'original data'!$Q$2:$Q$3975,,0)</f>
        <v>0.78200000000000003</v>
      </c>
      <c r="R27" t="str">
        <f t="shared" si="0"/>
        <v>Alaska PERS2006</v>
      </c>
      <c r="S27">
        <f t="shared" si="1"/>
        <v>0.1938</v>
      </c>
    </row>
    <row r="28" spans="1:19" x14ac:dyDescent="0.35">
      <c r="A28" t="s">
        <v>17</v>
      </c>
      <c r="B28">
        <v>2007</v>
      </c>
      <c r="C28">
        <v>0.1888</v>
      </c>
      <c r="D28">
        <v>0.13109999999999999</v>
      </c>
      <c r="E28">
        <v>0.1154</v>
      </c>
      <c r="G28">
        <v>6.4250000000000002E-2</v>
      </c>
      <c r="H28">
        <v>0.55759999999999998</v>
      </c>
      <c r="I28">
        <v>0.21629999999999999</v>
      </c>
      <c r="J28">
        <v>6.6900000000000001E-2</v>
      </c>
      <c r="K28">
        <v>3.8800000000000001E-2</v>
      </c>
      <c r="L28">
        <v>1.17E-2</v>
      </c>
      <c r="M28">
        <v>0.1087</v>
      </c>
      <c r="N28">
        <v>0</v>
      </c>
      <c r="O28">
        <v>0</v>
      </c>
      <c r="P28">
        <v>0</v>
      </c>
      <c r="Q28" s="3">
        <f>_xlfn.XLOOKUP(A28&amp;B28,'original data'!$R$2:$R$3975,'original data'!$Q$2:$Q$3975,,0)</f>
        <v>0.77800000000000002</v>
      </c>
      <c r="R28" t="str">
        <f t="shared" si="0"/>
        <v>Alaska PERS2007</v>
      </c>
      <c r="S28">
        <f t="shared" si="1"/>
        <v>0.22610000000000002</v>
      </c>
    </row>
    <row r="29" spans="1:19" x14ac:dyDescent="0.35">
      <c r="A29" t="s">
        <v>17</v>
      </c>
      <c r="B29">
        <v>2008</v>
      </c>
      <c r="C29">
        <v>-3.0599999999999999E-2</v>
      </c>
      <c r="D29">
        <v>8.8099999999999998E-2</v>
      </c>
      <c r="E29">
        <v>0.10059999999999999</v>
      </c>
      <c r="G29">
        <v>5.1900000000000002E-2</v>
      </c>
      <c r="H29">
        <v>0.50539999999999996</v>
      </c>
      <c r="I29">
        <v>0.20979999999999999</v>
      </c>
      <c r="J29">
        <v>8.5300000000000001E-2</v>
      </c>
      <c r="K29">
        <v>4.1799999999999997E-2</v>
      </c>
      <c r="L29">
        <v>3.27E-2</v>
      </c>
      <c r="M29">
        <v>0.125</v>
      </c>
      <c r="N29">
        <v>0</v>
      </c>
      <c r="O29">
        <v>0</v>
      </c>
      <c r="P29">
        <v>0</v>
      </c>
      <c r="Q29" s="3">
        <f>_xlfn.XLOOKUP(A29&amp;B29,'original data'!$R$2:$R$3975,'original data'!$Q$2:$Q$3975,,0)</f>
        <v>0.78800000000000003</v>
      </c>
      <c r="R29" t="str">
        <f t="shared" si="0"/>
        <v>Alaska PERS2008</v>
      </c>
      <c r="S29">
        <f t="shared" si="1"/>
        <v>0.2848</v>
      </c>
    </row>
    <row r="30" spans="1:19" x14ac:dyDescent="0.35">
      <c r="A30" t="s">
        <v>17</v>
      </c>
      <c r="B30">
        <v>2009</v>
      </c>
      <c r="C30">
        <v>-0.2049</v>
      </c>
      <c r="D30">
        <v>2.8799999999999999E-2</v>
      </c>
      <c r="E30">
        <v>2.1999999999999999E-2</v>
      </c>
      <c r="G30">
        <v>1.9689999999999999E-2</v>
      </c>
      <c r="H30">
        <v>0.51390000000000002</v>
      </c>
      <c r="I30">
        <v>0.1585</v>
      </c>
      <c r="J30">
        <v>8.8200000000000001E-2</v>
      </c>
      <c r="K30">
        <v>4.2500000000000003E-2</v>
      </c>
      <c r="L30">
        <v>0</v>
      </c>
      <c r="M30">
        <v>0.1908</v>
      </c>
      <c r="N30">
        <v>0</v>
      </c>
      <c r="O30">
        <v>6.1000000000000004E-3</v>
      </c>
      <c r="P30">
        <v>0</v>
      </c>
      <c r="Q30" s="3">
        <f>_xlfn.XLOOKUP(A30&amp;B30,'original data'!$R$2:$R$3975,'original data'!$Q$2:$Q$3975,,0)</f>
        <v>0.63</v>
      </c>
      <c r="R30" t="str">
        <f t="shared" si="0"/>
        <v>Alaska PERS2009</v>
      </c>
      <c r="S30">
        <f t="shared" si="1"/>
        <v>0.32150000000000001</v>
      </c>
    </row>
    <row r="31" spans="1:19" x14ac:dyDescent="0.35">
      <c r="A31" t="s">
        <v>17</v>
      </c>
      <c r="B31">
        <v>2010</v>
      </c>
      <c r="C31">
        <v>0.1139</v>
      </c>
      <c r="D31">
        <v>0.05</v>
      </c>
      <c r="E31">
        <v>2.6499999999999999E-2</v>
      </c>
      <c r="F31">
        <v>2.8740000000000002E-2</v>
      </c>
      <c r="G31">
        <v>2.8740000000000002E-2</v>
      </c>
      <c r="H31">
        <v>0.49969999999999998</v>
      </c>
      <c r="I31">
        <v>0.18909999999999999</v>
      </c>
      <c r="J31">
        <v>9.7600000000000006E-2</v>
      </c>
      <c r="K31">
        <v>5.0599999999999999E-2</v>
      </c>
      <c r="L31">
        <v>0</v>
      </c>
      <c r="M31">
        <v>0.15110000000000001</v>
      </c>
      <c r="N31">
        <v>0</v>
      </c>
      <c r="O31">
        <v>1.1900000000000001E-2</v>
      </c>
      <c r="P31">
        <v>0</v>
      </c>
      <c r="Q31" s="3">
        <f>_xlfn.XLOOKUP(A31&amp;B31,'original data'!$R$2:$R$3975,'original data'!$Q$2:$Q$3975,,0)</f>
        <v>0.624</v>
      </c>
      <c r="R31" t="str">
        <f t="shared" si="0"/>
        <v>Alaska PERS2010</v>
      </c>
      <c r="S31">
        <f t="shared" si="1"/>
        <v>0.29930000000000001</v>
      </c>
    </row>
    <row r="32" spans="1:19" x14ac:dyDescent="0.35">
      <c r="A32" t="s">
        <v>17</v>
      </c>
      <c r="B32">
        <v>2011</v>
      </c>
      <c r="C32">
        <v>0.2122</v>
      </c>
      <c r="D32">
        <v>2.3800000000000002E-2</v>
      </c>
      <c r="E32">
        <v>4.3299999999999998E-2</v>
      </c>
      <c r="F32">
        <v>5.4399999999999997E-2</v>
      </c>
      <c r="G32">
        <v>4.4209999999999999E-2</v>
      </c>
      <c r="H32">
        <v>0.53849999999999998</v>
      </c>
      <c r="I32">
        <v>0.1653</v>
      </c>
      <c r="J32">
        <v>9.1999999999999998E-2</v>
      </c>
      <c r="K32">
        <v>4.3999999999999997E-2</v>
      </c>
      <c r="L32">
        <v>0</v>
      </c>
      <c r="M32">
        <v>0.15279999999999999</v>
      </c>
      <c r="N32">
        <v>0</v>
      </c>
      <c r="O32">
        <v>7.4000000000000003E-3</v>
      </c>
      <c r="P32">
        <v>0</v>
      </c>
      <c r="Q32" s="3">
        <f>_xlfn.XLOOKUP(A32&amp;B32,'original data'!$R$2:$R$3975,'original data'!$Q$2:$Q$3975,,0)</f>
        <v>0.61899999999999999</v>
      </c>
      <c r="R32" t="str">
        <f t="shared" si="0"/>
        <v>Alaska PERS2011</v>
      </c>
      <c r="S32">
        <f t="shared" si="1"/>
        <v>0.2888</v>
      </c>
    </row>
    <row r="33" spans="1:19" x14ac:dyDescent="0.35">
      <c r="A33" t="s">
        <v>17</v>
      </c>
      <c r="B33">
        <v>2012</v>
      </c>
      <c r="C33">
        <v>4.5999999999999999E-3</v>
      </c>
      <c r="D33">
        <v>0.10680000000000001</v>
      </c>
      <c r="E33">
        <v>8.6E-3</v>
      </c>
      <c r="F33">
        <v>6.0850000000000001E-2</v>
      </c>
      <c r="G33">
        <v>4.0849999999999997E-2</v>
      </c>
      <c r="H33">
        <v>0.51380000000000003</v>
      </c>
      <c r="I33">
        <v>0.1628</v>
      </c>
      <c r="J33">
        <v>9.9400000000000002E-2</v>
      </c>
      <c r="K33">
        <v>4.2500000000000003E-2</v>
      </c>
      <c r="L33">
        <v>0</v>
      </c>
      <c r="M33">
        <v>0.16470000000000001</v>
      </c>
      <c r="N33">
        <v>0</v>
      </c>
      <c r="O33">
        <v>1.6799999999999999E-2</v>
      </c>
      <c r="P33">
        <v>0</v>
      </c>
      <c r="Q33" s="3">
        <f>_xlfn.XLOOKUP(A33&amp;B33,'original data'!$R$2:$R$3975,'original data'!$Q$2:$Q$3975,,0)</f>
        <v>0.57099999999999995</v>
      </c>
      <c r="R33" t="str">
        <f t="shared" si="0"/>
        <v>Alaska PERS2012</v>
      </c>
      <c r="S33">
        <f t="shared" si="1"/>
        <v>0.30659999999999998</v>
      </c>
    </row>
    <row r="34" spans="1:19" x14ac:dyDescent="0.35">
      <c r="A34" t="s">
        <v>17</v>
      </c>
      <c r="B34">
        <v>2013</v>
      </c>
      <c r="C34">
        <v>0.125</v>
      </c>
      <c r="D34">
        <v>0.1105</v>
      </c>
      <c r="E34">
        <v>3.9199999999999999E-2</v>
      </c>
      <c r="F34">
        <v>6.9559999999999997E-2</v>
      </c>
      <c r="G34">
        <v>4.709E-2</v>
      </c>
      <c r="H34">
        <v>0.55000000000000004</v>
      </c>
      <c r="I34">
        <v>0.1323</v>
      </c>
      <c r="J34">
        <v>8.9599999999999999E-2</v>
      </c>
      <c r="K34">
        <v>4.41E-2</v>
      </c>
      <c r="L34">
        <v>0</v>
      </c>
      <c r="M34">
        <v>0.1721</v>
      </c>
      <c r="N34">
        <v>0</v>
      </c>
      <c r="O34">
        <v>1.1900000000000001E-2</v>
      </c>
      <c r="P34">
        <v>0</v>
      </c>
      <c r="Q34" s="3">
        <f>_xlfn.XLOOKUP(A34&amp;B34,'original data'!$R$2:$R$3975,'original data'!$Q$2:$Q$3975,,0)</f>
        <v>0.54500000000000004</v>
      </c>
      <c r="R34" t="str">
        <f t="shared" si="0"/>
        <v>Alaska PERS2013</v>
      </c>
      <c r="S34">
        <f t="shared" si="1"/>
        <v>0.30579999999999996</v>
      </c>
    </row>
    <row r="35" spans="1:19" x14ac:dyDescent="0.35">
      <c r="A35" t="s">
        <v>17</v>
      </c>
      <c r="B35">
        <v>2014</v>
      </c>
      <c r="C35">
        <v>0.18559999999999999</v>
      </c>
      <c r="D35">
        <v>0.10249999999999999</v>
      </c>
      <c r="E35">
        <v>0.1258</v>
      </c>
      <c r="F35">
        <v>7.2749999999999995E-2</v>
      </c>
      <c r="G35">
        <v>5.6419999999999998E-2</v>
      </c>
      <c r="H35">
        <v>0.51539999999999997</v>
      </c>
      <c r="I35">
        <v>0.1205</v>
      </c>
      <c r="J35">
        <v>8.1699999999999995E-2</v>
      </c>
      <c r="K35">
        <v>3.8800000000000001E-2</v>
      </c>
      <c r="L35">
        <v>4.2599999999999999E-2</v>
      </c>
      <c r="M35">
        <v>0.16830000000000001</v>
      </c>
      <c r="N35">
        <v>0</v>
      </c>
      <c r="O35">
        <v>3.27E-2</v>
      </c>
      <c r="P35">
        <v>0</v>
      </c>
      <c r="Q35" s="3">
        <f>_xlfn.XLOOKUP(A35&amp;B35,'original data'!$R$2:$R$3975,'original data'!$Q$2:$Q$3975,,0)</f>
        <v>0.59699999999999998</v>
      </c>
      <c r="R35" t="str">
        <f t="shared" si="0"/>
        <v>Alaska PERS2014</v>
      </c>
      <c r="S35">
        <f t="shared" si="1"/>
        <v>0.33140000000000003</v>
      </c>
    </row>
    <row r="36" spans="1:19" x14ac:dyDescent="0.35">
      <c r="A36" t="s">
        <v>17</v>
      </c>
      <c r="B36">
        <v>2015</v>
      </c>
      <c r="C36">
        <v>3.2899999999999999E-2</v>
      </c>
      <c r="D36">
        <v>0.11269999999999999</v>
      </c>
      <c r="E36">
        <v>0.1089</v>
      </c>
      <c r="F36">
        <v>6.7040000000000002E-2</v>
      </c>
      <c r="G36">
        <v>5.484E-2</v>
      </c>
      <c r="H36">
        <v>0.52010000000000001</v>
      </c>
      <c r="I36">
        <v>0.1188</v>
      </c>
      <c r="J36">
        <v>7.6899999999999996E-2</v>
      </c>
      <c r="K36">
        <v>5.6899999999999999E-2</v>
      </c>
      <c r="L36">
        <v>3.7199999999999997E-2</v>
      </c>
      <c r="M36">
        <v>0.1724</v>
      </c>
      <c r="N36">
        <v>0</v>
      </c>
      <c r="O36">
        <v>1.77E-2</v>
      </c>
      <c r="P36">
        <v>0</v>
      </c>
      <c r="Q36" s="3">
        <f>_xlfn.XLOOKUP(A36&amp;B36,'original data'!$R$2:$R$3975,'original data'!$Q$2:$Q$3975,,0)</f>
        <v>0.67</v>
      </c>
      <c r="R36" t="str">
        <f t="shared" si="0"/>
        <v>Alaska PERS2015</v>
      </c>
      <c r="S36">
        <f t="shared" si="1"/>
        <v>0.34339999999999998</v>
      </c>
    </row>
    <row r="37" spans="1:19" x14ac:dyDescent="0.35">
      <c r="A37" t="s">
        <v>17</v>
      </c>
      <c r="B37">
        <v>2016</v>
      </c>
      <c r="C37">
        <v>-3.5999999999999999E-3</v>
      </c>
      <c r="D37">
        <v>6.8599999999999994E-2</v>
      </c>
      <c r="E37">
        <v>6.6400000000000001E-2</v>
      </c>
      <c r="F37">
        <v>5.4879999999999998E-2</v>
      </c>
      <c r="G37">
        <v>5.1090000000000003E-2</v>
      </c>
      <c r="H37">
        <v>0.50260000000000005</v>
      </c>
      <c r="I37">
        <v>0.12230000000000001</v>
      </c>
      <c r="J37">
        <v>7.9899999999999999E-2</v>
      </c>
      <c r="K37">
        <v>6.59E-2</v>
      </c>
      <c r="L37">
        <v>4.2599999999999999E-2</v>
      </c>
      <c r="M37">
        <v>0.18010000000000001</v>
      </c>
      <c r="N37">
        <v>0</v>
      </c>
      <c r="O37">
        <v>6.6E-3</v>
      </c>
      <c r="P37">
        <v>0</v>
      </c>
      <c r="Q37" s="3">
        <f>_xlfn.XLOOKUP(A37&amp;B37,'original data'!$R$2:$R$3975,'original data'!$Q$2:$Q$3975,,0)</f>
        <v>0.66400000000000003</v>
      </c>
      <c r="R37" t="str">
        <f t="shared" si="0"/>
        <v>Alaska PERS2016</v>
      </c>
      <c r="S37">
        <f t="shared" si="1"/>
        <v>0.36849999999999999</v>
      </c>
    </row>
    <row r="38" spans="1:19" x14ac:dyDescent="0.35">
      <c r="A38" t="s">
        <v>17</v>
      </c>
      <c r="B38">
        <v>2017</v>
      </c>
      <c r="C38">
        <v>0.13350000000000001</v>
      </c>
      <c r="D38">
        <v>5.2699999999999997E-2</v>
      </c>
      <c r="E38">
        <v>9.2399999999999996E-2</v>
      </c>
      <c r="F38">
        <v>4.9869999999999998E-2</v>
      </c>
      <c r="G38">
        <v>5.577E-2</v>
      </c>
      <c r="H38">
        <v>0.4919</v>
      </c>
      <c r="I38">
        <v>0.13289999999999999</v>
      </c>
      <c r="J38">
        <v>8.43E-2</v>
      </c>
      <c r="K38">
        <v>6.3399999999999998E-2</v>
      </c>
      <c r="L38">
        <v>3.8399999999999997E-2</v>
      </c>
      <c r="M38">
        <v>0.16950000000000001</v>
      </c>
      <c r="N38">
        <v>0</v>
      </c>
      <c r="O38">
        <v>1.9599999999999999E-2</v>
      </c>
      <c r="P38">
        <v>0</v>
      </c>
      <c r="Q38" s="3">
        <f>_xlfn.XLOOKUP(A38&amp;B38,'original data'!$R$2:$R$3975,'original data'!$Q$2:$Q$3975,,0)</f>
        <v>0.66700000000000004</v>
      </c>
      <c r="R38" t="str">
        <f t="shared" si="0"/>
        <v>Alaska PERS2017</v>
      </c>
      <c r="S38">
        <f t="shared" si="1"/>
        <v>0.35560000000000003</v>
      </c>
    </row>
    <row r="39" spans="1:19" x14ac:dyDescent="0.35">
      <c r="A39" t="s">
        <v>17</v>
      </c>
      <c r="B39">
        <v>2018</v>
      </c>
      <c r="C39">
        <v>9.6100000000000005E-2</v>
      </c>
      <c r="D39">
        <v>7.3700000000000002E-2</v>
      </c>
      <c r="E39">
        <v>8.6800000000000002E-2</v>
      </c>
      <c r="F39">
        <v>6.2839999999999993E-2</v>
      </c>
      <c r="G39">
        <v>5.7970000000000001E-2</v>
      </c>
      <c r="H39">
        <v>0.4486</v>
      </c>
      <c r="I39">
        <v>9.0700000000000003E-2</v>
      </c>
      <c r="J39">
        <v>9.2299999999999993E-2</v>
      </c>
      <c r="K39">
        <v>7.4099999999999999E-2</v>
      </c>
      <c r="L39">
        <v>9.7100000000000006E-2</v>
      </c>
      <c r="M39">
        <v>0.19089999999999999</v>
      </c>
      <c r="N39">
        <v>0</v>
      </c>
      <c r="O39">
        <v>6.3E-3</v>
      </c>
      <c r="P39">
        <v>0</v>
      </c>
      <c r="Q39" s="3">
        <f>_xlfn.XLOOKUP(A39&amp;B39,'original data'!$R$2:$R$3975,'original data'!$Q$2:$Q$3975,,0)</f>
        <v>0.64600000000000002</v>
      </c>
      <c r="R39" t="str">
        <f t="shared" si="0"/>
        <v>Alaska PERS2018</v>
      </c>
      <c r="S39">
        <f t="shared" si="1"/>
        <v>0.45440000000000003</v>
      </c>
    </row>
    <row r="40" spans="1:19" x14ac:dyDescent="0.35">
      <c r="A40" t="s">
        <v>17</v>
      </c>
      <c r="B40">
        <v>2019</v>
      </c>
      <c r="C40">
        <v>6.4000000000000001E-2</v>
      </c>
      <c r="D40">
        <v>9.7500000000000003E-2</v>
      </c>
      <c r="E40">
        <v>6.3500000000000001E-2</v>
      </c>
      <c r="F40">
        <v>9.4259999999999997E-2</v>
      </c>
      <c r="G40">
        <v>5.8279999999999998E-2</v>
      </c>
      <c r="H40">
        <v>0.45069999999999999</v>
      </c>
      <c r="I40">
        <v>0.105</v>
      </c>
      <c r="J40">
        <v>0.10539999999999999</v>
      </c>
      <c r="K40">
        <v>5.7700000000000001E-2</v>
      </c>
      <c r="L40">
        <v>9.7299999999999998E-2</v>
      </c>
      <c r="M40">
        <v>0.1653</v>
      </c>
      <c r="N40">
        <v>0</v>
      </c>
      <c r="O40">
        <v>1.8599999999999998E-2</v>
      </c>
      <c r="P40">
        <v>0</v>
      </c>
      <c r="Q40" s="3">
        <f>_xlfn.XLOOKUP(A40&amp;B40,'original data'!$R$2:$R$3975,'original data'!$Q$2:$Q$3975,,0)</f>
        <v>0.63700000000000001</v>
      </c>
      <c r="R40" t="str">
        <f t="shared" si="0"/>
        <v>Alaska PERS2019</v>
      </c>
      <c r="S40">
        <f t="shared" si="1"/>
        <v>0.42569999999999997</v>
      </c>
    </row>
    <row r="41" spans="1:19" x14ac:dyDescent="0.35">
      <c r="A41" t="s">
        <v>17</v>
      </c>
      <c r="B41">
        <v>2020</v>
      </c>
      <c r="C41">
        <v>3.8300000000000001E-2</v>
      </c>
      <c r="D41">
        <v>6.59E-2</v>
      </c>
      <c r="E41">
        <v>6.4600000000000005E-2</v>
      </c>
      <c r="F41">
        <v>8.6599999999999996E-2</v>
      </c>
      <c r="G41">
        <v>5.7279999999999998E-2</v>
      </c>
      <c r="H41">
        <v>0.46100000000000002</v>
      </c>
      <c r="I41">
        <v>0.2263</v>
      </c>
      <c r="J41">
        <v>0.1234</v>
      </c>
      <c r="K41">
        <v>5.4300000000000001E-2</v>
      </c>
      <c r="L41">
        <v>0</v>
      </c>
      <c r="M41">
        <v>0.13500000000000001</v>
      </c>
      <c r="N41">
        <v>0</v>
      </c>
      <c r="O41">
        <v>0</v>
      </c>
      <c r="P41">
        <v>0</v>
      </c>
      <c r="Q41" s="3">
        <f>_xlfn.XLOOKUP(A41&amp;B41,'original data'!$R$2:$R$3975,'original data'!$Q$2:$Q$3975,,0)</f>
        <v>0.63700000000000001</v>
      </c>
      <c r="R41" t="str">
        <f t="shared" si="0"/>
        <v>Alaska PERS2020</v>
      </c>
      <c r="S41">
        <f t="shared" si="1"/>
        <v>0.31269999999999998</v>
      </c>
    </row>
    <row r="42" spans="1:19" x14ac:dyDescent="0.35">
      <c r="A42" t="s">
        <v>18</v>
      </c>
      <c r="B42">
        <v>2001</v>
      </c>
      <c r="C42">
        <v>-6.7000000000000004E-2</v>
      </c>
      <c r="D42">
        <v>6.2E-2</v>
      </c>
      <c r="E42">
        <v>0.11899999999999999</v>
      </c>
      <c r="F42">
        <v>0.126</v>
      </c>
      <c r="G42">
        <v>-6.7000000000000004E-2</v>
      </c>
      <c r="H42">
        <v>0.73899999999999999</v>
      </c>
      <c r="I42">
        <v>0.26100000000000001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 s="3">
        <f>_xlfn.XLOOKUP(A42&amp;B42,'original data'!$R$2:$R$3975,'original data'!$Q$2:$Q$3975,,0)</f>
        <v>1.1494800000000001</v>
      </c>
      <c r="R42" t="str">
        <f t="shared" si="0"/>
        <v>Arizona SRS2001</v>
      </c>
      <c r="S42">
        <f t="shared" si="1"/>
        <v>0</v>
      </c>
    </row>
    <row r="43" spans="1:19" x14ac:dyDescent="0.35">
      <c r="A43" t="s">
        <v>18</v>
      </c>
      <c r="B43">
        <v>2002</v>
      </c>
      <c r="C43">
        <v>-8.2000000000000003E-2</v>
      </c>
      <c r="D43">
        <v>-0.02</v>
      </c>
      <c r="E43">
        <v>5.8999999999999997E-2</v>
      </c>
      <c r="F43">
        <v>0.10199999999999999</v>
      </c>
      <c r="G43">
        <v>-7.4529999999999999E-2</v>
      </c>
      <c r="H43">
        <v>0.67600000000000005</v>
      </c>
      <c r="I43">
        <v>0.32400000000000001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 s="3">
        <f>_xlfn.XLOOKUP(A43&amp;B43,'original data'!$R$2:$R$3975,'original data'!$Q$2:$Q$3975,,0)</f>
        <v>1.0637300000000001</v>
      </c>
      <c r="R43" t="str">
        <f t="shared" si="0"/>
        <v>Arizona SRS2002</v>
      </c>
      <c r="S43">
        <f t="shared" si="1"/>
        <v>0</v>
      </c>
    </row>
    <row r="44" spans="1:19" x14ac:dyDescent="0.35">
      <c r="A44" t="s">
        <v>18</v>
      </c>
      <c r="B44">
        <v>2003</v>
      </c>
      <c r="C44">
        <v>2.4E-2</v>
      </c>
      <c r="D44">
        <v>-4.2999999999999997E-2</v>
      </c>
      <c r="E44">
        <v>2.4E-2</v>
      </c>
      <c r="F44">
        <v>8.6999999999999994E-2</v>
      </c>
      <c r="G44">
        <v>-4.2790000000000002E-2</v>
      </c>
      <c r="H44">
        <v>0.73599999999999999</v>
      </c>
      <c r="I44">
        <v>0.26400000000000001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 s="3">
        <f>_xlfn.XLOOKUP(A44&amp;B44,'original data'!$R$2:$R$3975,'original data'!$Q$2:$Q$3975,,0)</f>
        <v>0.98418000000000005</v>
      </c>
      <c r="R44" t="str">
        <f t="shared" si="0"/>
        <v>Arizona SRS2003</v>
      </c>
      <c r="S44">
        <f t="shared" si="1"/>
        <v>0</v>
      </c>
    </row>
    <row r="45" spans="1:19" x14ac:dyDescent="0.35">
      <c r="A45" t="s">
        <v>18</v>
      </c>
      <c r="B45">
        <v>2004</v>
      </c>
      <c r="C45">
        <v>0.17499999999999999</v>
      </c>
      <c r="D45">
        <v>3.3000000000000002E-2</v>
      </c>
      <c r="E45">
        <v>2.5000000000000001E-2</v>
      </c>
      <c r="F45">
        <v>0.11</v>
      </c>
      <c r="G45">
        <v>7.5500000000000003E-3</v>
      </c>
      <c r="H45">
        <v>0.68601999999999996</v>
      </c>
      <c r="I45">
        <v>0.24992</v>
      </c>
      <c r="J45">
        <v>0</v>
      </c>
      <c r="K45">
        <v>0</v>
      </c>
      <c r="L45">
        <v>0</v>
      </c>
      <c r="M45">
        <v>1.25E-3</v>
      </c>
      <c r="N45">
        <v>0</v>
      </c>
      <c r="O45">
        <v>6.2810000000000005E-2</v>
      </c>
      <c r="P45">
        <v>0</v>
      </c>
      <c r="Q45" s="3">
        <f>_xlfn.XLOOKUP(A45&amp;B45,'original data'!$R$2:$R$3975,'original data'!$Q$2:$Q$3975,,0)</f>
        <v>0.92464000000000002</v>
      </c>
      <c r="R45" t="str">
        <f t="shared" si="0"/>
        <v>Arizona SRS2004</v>
      </c>
      <c r="S45">
        <f t="shared" si="1"/>
        <v>1.25E-3</v>
      </c>
    </row>
    <row r="46" spans="1:19" x14ac:dyDescent="0.35">
      <c r="A46" t="s">
        <v>18</v>
      </c>
      <c r="B46">
        <v>2005</v>
      </c>
      <c r="C46">
        <v>8.5000000000000006E-2</v>
      </c>
      <c r="D46">
        <v>9.1999999999999998E-2</v>
      </c>
      <c r="E46">
        <v>2.1999999999999999E-2</v>
      </c>
      <c r="F46">
        <v>9.4E-2</v>
      </c>
      <c r="G46">
        <v>2.2579999999999999E-2</v>
      </c>
      <c r="H46">
        <v>0.69733000000000001</v>
      </c>
      <c r="I46">
        <v>0.22975000000000001</v>
      </c>
      <c r="J46">
        <v>0</v>
      </c>
      <c r="K46">
        <v>0</v>
      </c>
      <c r="L46">
        <v>0</v>
      </c>
      <c r="M46">
        <v>1E-3</v>
      </c>
      <c r="N46">
        <v>0</v>
      </c>
      <c r="O46">
        <v>7.1919999999999998E-2</v>
      </c>
      <c r="P46">
        <v>0</v>
      </c>
      <c r="Q46" s="3">
        <f>_xlfn.XLOOKUP(A46&amp;B46,'original data'!$R$2:$R$3975,'original data'!$Q$2:$Q$3975,,0)</f>
        <v>0.86114000000000002</v>
      </c>
      <c r="R46" t="str">
        <f t="shared" si="0"/>
        <v>Arizona SRS2005</v>
      </c>
      <c r="S46">
        <f t="shared" si="1"/>
        <v>1E-3</v>
      </c>
    </row>
    <row r="47" spans="1:19" x14ac:dyDescent="0.35">
      <c r="A47" t="s">
        <v>18</v>
      </c>
      <c r="B47">
        <v>2006</v>
      </c>
      <c r="C47">
        <v>9.8000000000000004E-2</v>
      </c>
      <c r="D47">
        <v>0.11799999999999999</v>
      </c>
      <c r="E47">
        <v>5.6000000000000001E-2</v>
      </c>
      <c r="G47">
        <v>3.4779999999999998E-2</v>
      </c>
      <c r="H47">
        <v>0.69199999999999995</v>
      </c>
      <c r="I47">
        <v>0.24099999999999999</v>
      </c>
      <c r="J47">
        <v>0</v>
      </c>
      <c r="K47">
        <v>0</v>
      </c>
      <c r="L47">
        <v>0</v>
      </c>
      <c r="M47">
        <v>0.01</v>
      </c>
      <c r="N47">
        <v>0</v>
      </c>
      <c r="O47">
        <v>5.7000000000000002E-2</v>
      </c>
      <c r="P47">
        <v>0</v>
      </c>
      <c r="Q47" s="3">
        <f>_xlfn.XLOOKUP(A47&amp;B47,'original data'!$R$2:$R$3975,'original data'!$Q$2:$Q$3975,,0)</f>
        <v>0.84301999999999999</v>
      </c>
      <c r="R47" t="str">
        <f t="shared" si="0"/>
        <v>Arizona SRS2006</v>
      </c>
      <c r="S47">
        <f t="shared" si="1"/>
        <v>0.01</v>
      </c>
    </row>
    <row r="48" spans="1:19" x14ac:dyDescent="0.35">
      <c r="A48" t="s">
        <v>18</v>
      </c>
      <c r="B48">
        <v>2007</v>
      </c>
      <c r="C48">
        <v>0.17799999999999999</v>
      </c>
      <c r="D48">
        <v>0.11899999999999999</v>
      </c>
      <c r="E48">
        <v>0.11</v>
      </c>
      <c r="F48">
        <v>8.4000000000000005E-2</v>
      </c>
      <c r="G48">
        <v>5.4120000000000001E-2</v>
      </c>
      <c r="H48">
        <v>0.70399999999999996</v>
      </c>
      <c r="I48">
        <v>0.22</v>
      </c>
      <c r="J48">
        <v>0</v>
      </c>
      <c r="K48">
        <v>0</v>
      </c>
      <c r="L48">
        <v>0</v>
      </c>
      <c r="M48">
        <v>8.0000000000000002E-3</v>
      </c>
      <c r="N48">
        <v>0</v>
      </c>
      <c r="O48">
        <v>6.8000000000000005E-2</v>
      </c>
      <c r="P48">
        <v>0</v>
      </c>
      <c r="Q48" s="3">
        <f>_xlfn.XLOOKUP(A48&amp;B48,'original data'!$R$2:$R$3975,'original data'!$Q$2:$Q$3975,,0)</f>
        <v>0.83282</v>
      </c>
      <c r="R48" t="str">
        <f t="shared" si="0"/>
        <v>Arizona SRS2007</v>
      </c>
      <c r="S48">
        <f t="shared" si="1"/>
        <v>8.0000000000000002E-3</v>
      </c>
    </row>
    <row r="49" spans="1:19" x14ac:dyDescent="0.35">
      <c r="A49" t="s">
        <v>18</v>
      </c>
      <c r="B49">
        <v>2008</v>
      </c>
      <c r="C49">
        <v>-7.5999999999999998E-2</v>
      </c>
      <c r="D49">
        <v>6.0999999999999999E-2</v>
      </c>
      <c r="E49">
        <v>8.7999999999999995E-2</v>
      </c>
      <c r="F49">
        <v>5.5E-2</v>
      </c>
      <c r="G49">
        <v>3.6909999999999998E-2</v>
      </c>
      <c r="H49">
        <v>0.67598000000000003</v>
      </c>
      <c r="I49">
        <v>0.26240000000000002</v>
      </c>
      <c r="J49">
        <v>4.9699999999999996E-3</v>
      </c>
      <c r="K49">
        <v>2.98E-3</v>
      </c>
      <c r="L49">
        <v>0</v>
      </c>
      <c r="M49">
        <v>1.9879999999999998E-2</v>
      </c>
      <c r="N49">
        <v>0</v>
      </c>
      <c r="O49">
        <v>3.3790000000000001E-2</v>
      </c>
      <c r="P49">
        <v>0</v>
      </c>
      <c r="Q49" s="3">
        <f>_xlfn.XLOOKUP(A49&amp;B49,'original data'!$R$2:$R$3975,'original data'!$Q$2:$Q$3975,,0)</f>
        <v>0.82074999999999998</v>
      </c>
      <c r="R49" t="str">
        <f t="shared" si="0"/>
        <v>Arizona SRS2008</v>
      </c>
      <c r="S49">
        <f t="shared" si="1"/>
        <v>2.7829999999999997E-2</v>
      </c>
    </row>
    <row r="50" spans="1:19" x14ac:dyDescent="0.35">
      <c r="A50" t="s">
        <v>18</v>
      </c>
      <c r="B50">
        <v>2009</v>
      </c>
      <c r="C50">
        <v>-0.18099999999999999</v>
      </c>
      <c r="D50">
        <v>-3.7999999999999999E-2</v>
      </c>
      <c r="E50">
        <v>1.2E-2</v>
      </c>
      <c r="F50">
        <v>1.9E-2</v>
      </c>
      <c r="G50">
        <v>1.008E-2</v>
      </c>
      <c r="H50">
        <v>0.64690000000000003</v>
      </c>
      <c r="I50">
        <v>0.25900000000000001</v>
      </c>
      <c r="J50">
        <v>1.2999999999999999E-2</v>
      </c>
      <c r="K50">
        <v>8.0000000000000002E-3</v>
      </c>
      <c r="L50">
        <v>0</v>
      </c>
      <c r="M50">
        <v>2.8000000000000001E-2</v>
      </c>
      <c r="N50">
        <v>0</v>
      </c>
      <c r="O50">
        <v>4.2999999999999997E-2</v>
      </c>
      <c r="P50">
        <v>0</v>
      </c>
      <c r="Q50" s="3">
        <f>_xlfn.XLOOKUP(A50&amp;B50,'original data'!$R$2:$R$3975,'original data'!$Q$2:$Q$3975,,0)</f>
        <v>0.79013</v>
      </c>
      <c r="R50" t="str">
        <f t="shared" si="0"/>
        <v>Arizona SRS2009</v>
      </c>
      <c r="S50">
        <f t="shared" si="1"/>
        <v>4.9000000000000002E-2</v>
      </c>
    </row>
    <row r="51" spans="1:19" x14ac:dyDescent="0.35">
      <c r="A51" t="s">
        <v>18</v>
      </c>
      <c r="B51">
        <v>2010</v>
      </c>
      <c r="C51">
        <v>0.14910000000000001</v>
      </c>
      <c r="D51">
        <v>-4.7E-2</v>
      </c>
      <c r="E51">
        <v>2.3E-2</v>
      </c>
      <c r="F51">
        <v>2.3E-2</v>
      </c>
      <c r="G51">
        <v>2.3189999999999999E-2</v>
      </c>
      <c r="H51">
        <v>0.65290000000000004</v>
      </c>
      <c r="I51">
        <v>0.2366</v>
      </c>
      <c r="J51">
        <v>2.0500000000000001E-2</v>
      </c>
      <c r="K51">
        <v>1.3299999999999999E-2</v>
      </c>
      <c r="L51">
        <v>0</v>
      </c>
      <c r="M51">
        <v>3.09E-2</v>
      </c>
      <c r="N51">
        <v>0</v>
      </c>
      <c r="O51">
        <v>4.58E-2</v>
      </c>
      <c r="P51">
        <v>0</v>
      </c>
      <c r="Q51" s="3">
        <f>_xlfn.XLOOKUP(A51&amp;B51,'original data'!$R$2:$R$3975,'original data'!$Q$2:$Q$3975,,0)</f>
        <v>0.76434999999999997</v>
      </c>
      <c r="R51" t="str">
        <f t="shared" si="0"/>
        <v>Arizona SRS2010</v>
      </c>
      <c r="S51">
        <f t="shared" si="1"/>
        <v>6.4699999999999994E-2</v>
      </c>
    </row>
    <row r="52" spans="1:19" x14ac:dyDescent="0.35">
      <c r="A52" t="s">
        <v>18</v>
      </c>
      <c r="B52">
        <v>2011</v>
      </c>
      <c r="C52">
        <v>0.246</v>
      </c>
      <c r="D52">
        <v>5.1999999999999998E-2</v>
      </c>
      <c r="E52">
        <v>4.8000000000000001E-2</v>
      </c>
      <c r="F52">
        <v>5.1999999999999998E-2</v>
      </c>
      <c r="G52">
        <v>4.1680000000000002E-2</v>
      </c>
      <c r="H52">
        <v>0.63290000000000002</v>
      </c>
      <c r="I52">
        <v>0.21049999999999999</v>
      </c>
      <c r="J52">
        <v>2.9100000000000001E-2</v>
      </c>
      <c r="K52">
        <v>1.34E-2</v>
      </c>
      <c r="L52">
        <v>0</v>
      </c>
      <c r="M52">
        <v>4.1200000000000001E-2</v>
      </c>
      <c r="N52">
        <v>0</v>
      </c>
      <c r="O52">
        <v>7.2900000000000006E-2</v>
      </c>
      <c r="P52">
        <v>0</v>
      </c>
      <c r="Q52" s="3">
        <f>_xlfn.XLOOKUP(A52&amp;B52,'original data'!$R$2:$R$3975,'original data'!$Q$2:$Q$3975,,0)</f>
        <v>0.75527</v>
      </c>
      <c r="R52" t="str">
        <f t="shared" si="0"/>
        <v>Arizona SRS2011</v>
      </c>
      <c r="S52">
        <f t="shared" si="1"/>
        <v>8.3699999999999997E-2</v>
      </c>
    </row>
    <row r="53" spans="1:19" x14ac:dyDescent="0.35">
      <c r="A53" t="s">
        <v>18</v>
      </c>
      <c r="B53">
        <v>2012</v>
      </c>
      <c r="C53">
        <v>1.2999999999999999E-2</v>
      </c>
      <c r="D53">
        <v>0.13200000000000001</v>
      </c>
      <c r="E53">
        <v>1.7999999999999999E-2</v>
      </c>
      <c r="F53">
        <v>6.3E-2</v>
      </c>
      <c r="G53">
        <v>3.9260000000000003E-2</v>
      </c>
      <c r="H53">
        <v>0.62760000000000005</v>
      </c>
      <c r="I53">
        <v>0.1946</v>
      </c>
      <c r="J53">
        <v>4.8300000000000003E-2</v>
      </c>
      <c r="K53">
        <v>2.3699999999999999E-2</v>
      </c>
      <c r="L53">
        <v>0</v>
      </c>
      <c r="M53">
        <v>5.1700000000000003E-2</v>
      </c>
      <c r="N53">
        <v>0</v>
      </c>
      <c r="O53">
        <v>5.4100000000000002E-2</v>
      </c>
      <c r="P53">
        <v>0</v>
      </c>
      <c r="Q53" s="3">
        <f>_xlfn.XLOOKUP(A53&amp;B53,'original data'!$R$2:$R$3975,'original data'!$Q$2:$Q$3975,,0)</f>
        <v>0.75287000000000004</v>
      </c>
      <c r="R53" t="str">
        <f t="shared" si="0"/>
        <v>Arizona SRS2012</v>
      </c>
      <c r="S53">
        <f t="shared" si="1"/>
        <v>0.1237</v>
      </c>
    </row>
    <row r="54" spans="1:19" x14ac:dyDescent="0.35">
      <c r="A54" t="s">
        <v>18</v>
      </c>
      <c r="B54">
        <v>2013</v>
      </c>
      <c r="C54">
        <v>0.13100000000000001</v>
      </c>
      <c r="D54">
        <v>0.126</v>
      </c>
      <c r="E54">
        <v>5.8999999999999997E-2</v>
      </c>
      <c r="F54">
        <v>7.3999999999999996E-2</v>
      </c>
      <c r="G54">
        <v>4.6039999999999998E-2</v>
      </c>
      <c r="H54">
        <v>0.62760000000000005</v>
      </c>
      <c r="I54">
        <v>0.1946</v>
      </c>
      <c r="J54">
        <v>4.8300000000000003E-2</v>
      </c>
      <c r="K54">
        <v>2.3699999999999999E-2</v>
      </c>
      <c r="L54">
        <v>0</v>
      </c>
      <c r="M54">
        <v>5.1700000000000003E-2</v>
      </c>
      <c r="N54">
        <v>0</v>
      </c>
      <c r="O54">
        <v>5.4100000000000002E-2</v>
      </c>
      <c r="P54">
        <v>0</v>
      </c>
      <c r="Q54" s="3">
        <f>_xlfn.XLOOKUP(A54&amp;B54,'original data'!$R$2:$R$3975,'original data'!$Q$2:$Q$3975,,0)</f>
        <v>0.75443000000000005</v>
      </c>
      <c r="R54" t="str">
        <f t="shared" si="0"/>
        <v>Arizona SRS2013</v>
      </c>
      <c r="S54">
        <f t="shared" si="1"/>
        <v>0.1237</v>
      </c>
    </row>
    <row r="55" spans="1:19" x14ac:dyDescent="0.35">
      <c r="A55" t="s">
        <v>18</v>
      </c>
      <c r="B55">
        <v>2014</v>
      </c>
      <c r="C55">
        <v>0.186</v>
      </c>
      <c r="D55">
        <v>0.108</v>
      </c>
      <c r="E55">
        <v>0.14199999999999999</v>
      </c>
      <c r="F55">
        <v>7.4999999999999997E-2</v>
      </c>
      <c r="G55">
        <v>5.5469999999999998E-2</v>
      </c>
      <c r="H55">
        <v>0.52300000000000002</v>
      </c>
      <c r="I55">
        <v>0.13700000000000001</v>
      </c>
      <c r="J55">
        <v>9.6000000000000002E-2</v>
      </c>
      <c r="K55">
        <v>0.13300000000000001</v>
      </c>
      <c r="L55">
        <v>3.0000000000000001E-3</v>
      </c>
      <c r="M55">
        <v>5.8999999999999997E-2</v>
      </c>
      <c r="N55">
        <v>0</v>
      </c>
      <c r="O55">
        <v>4.9000000000000002E-2</v>
      </c>
      <c r="P55">
        <v>0</v>
      </c>
      <c r="Q55" s="3">
        <f>_xlfn.XLOOKUP(A55&amp;B55,'original data'!$R$2:$R$3975,'original data'!$Q$2:$Q$3975,,0)</f>
        <v>0.76295999999999997</v>
      </c>
      <c r="R55" t="str">
        <f t="shared" si="0"/>
        <v>Arizona SRS2014</v>
      </c>
      <c r="S55">
        <f t="shared" si="1"/>
        <v>0.29100000000000004</v>
      </c>
    </row>
    <row r="56" spans="1:19" x14ac:dyDescent="0.35">
      <c r="A56" t="s">
        <v>18</v>
      </c>
      <c r="B56">
        <v>2015</v>
      </c>
      <c r="C56">
        <v>3.2000000000000001E-2</v>
      </c>
      <c r="D56">
        <v>0.114</v>
      </c>
      <c r="E56">
        <v>0.11799999999999999</v>
      </c>
      <c r="F56">
        <v>6.9000000000000006E-2</v>
      </c>
      <c r="G56">
        <v>5.389E-2</v>
      </c>
      <c r="H56">
        <v>0.53200000000000003</v>
      </c>
      <c r="I56">
        <v>0.14000000000000001</v>
      </c>
      <c r="J56">
        <v>0.11899999999999999</v>
      </c>
      <c r="K56">
        <v>8.7999999999999995E-2</v>
      </c>
      <c r="L56">
        <v>1.4E-2</v>
      </c>
      <c r="M56">
        <v>6.7000000000000004E-2</v>
      </c>
      <c r="N56">
        <v>0</v>
      </c>
      <c r="O56">
        <v>0.04</v>
      </c>
      <c r="P56">
        <v>0</v>
      </c>
      <c r="Q56" s="3">
        <f>_xlfn.XLOOKUP(A56&amp;B56,'original data'!$R$2:$R$3975,'original data'!$Q$2:$Q$3975,,0)</f>
        <v>0.77063999999999999</v>
      </c>
      <c r="R56" t="str">
        <f t="shared" si="0"/>
        <v>Arizona SRS2015</v>
      </c>
      <c r="S56">
        <f t="shared" si="1"/>
        <v>0.28800000000000003</v>
      </c>
    </row>
    <row r="57" spans="1:19" x14ac:dyDescent="0.35">
      <c r="A57" t="s">
        <v>18</v>
      </c>
      <c r="B57">
        <v>2016</v>
      </c>
      <c r="C57">
        <v>6.0000000000000001E-3</v>
      </c>
      <c r="D57">
        <v>7.0999999999999994E-2</v>
      </c>
      <c r="E57">
        <v>7.0999999999999994E-2</v>
      </c>
      <c r="F57">
        <v>0.06</v>
      </c>
      <c r="G57">
        <v>5.083E-2</v>
      </c>
      <c r="H57">
        <v>0.45900000000000002</v>
      </c>
      <c r="I57">
        <v>0.156</v>
      </c>
      <c r="J57">
        <v>0.16800000000000001</v>
      </c>
      <c r="K57">
        <v>7.3999999999999996E-2</v>
      </c>
      <c r="L57">
        <v>1.6E-2</v>
      </c>
      <c r="M57">
        <v>9.9000000000000005E-2</v>
      </c>
      <c r="N57">
        <v>0</v>
      </c>
      <c r="O57">
        <v>2.8000000000000001E-2</v>
      </c>
      <c r="P57">
        <v>0</v>
      </c>
      <c r="Q57" s="3">
        <f>_xlfn.XLOOKUP(A57&amp;B57,'original data'!$R$2:$R$3975,'original data'!$Q$2:$Q$3975,,0)</f>
        <v>0.76949999999999996</v>
      </c>
      <c r="R57" t="str">
        <f t="shared" si="0"/>
        <v>Arizona SRS2016</v>
      </c>
      <c r="S57">
        <f t="shared" si="1"/>
        <v>0.35699999999999998</v>
      </c>
    </row>
    <row r="58" spans="1:19" x14ac:dyDescent="0.35">
      <c r="A58" t="s">
        <v>18</v>
      </c>
      <c r="B58">
        <v>2017</v>
      </c>
      <c r="C58">
        <v>0.13900000000000001</v>
      </c>
      <c r="D58">
        <v>5.7000000000000002E-2</v>
      </c>
      <c r="E58">
        <v>9.6000000000000002E-2</v>
      </c>
      <c r="F58">
        <v>5.6000000000000001E-2</v>
      </c>
      <c r="G58">
        <v>5.5820000000000002E-2</v>
      </c>
      <c r="H58">
        <v>0.48399999999999999</v>
      </c>
      <c r="I58">
        <v>0.126</v>
      </c>
      <c r="J58">
        <v>0.186</v>
      </c>
      <c r="K58">
        <v>7.5999999999999998E-2</v>
      </c>
      <c r="L58">
        <v>1.4999999999999999E-2</v>
      </c>
      <c r="M58">
        <v>0.09</v>
      </c>
      <c r="N58">
        <v>0</v>
      </c>
      <c r="O58">
        <v>2.3E-2</v>
      </c>
      <c r="P58">
        <v>0</v>
      </c>
      <c r="Q58" s="3">
        <f>_xlfn.XLOOKUP(A58&amp;B58,'original data'!$R$2:$R$3975,'original data'!$Q$2:$Q$3975,,0)</f>
        <v>0.69674000000000003</v>
      </c>
      <c r="R58" t="str">
        <f t="shared" si="0"/>
        <v>Arizona SRS2017</v>
      </c>
      <c r="S58">
        <f t="shared" si="1"/>
        <v>0.36699999999999999</v>
      </c>
    </row>
    <row r="59" spans="1:19" x14ac:dyDescent="0.35">
      <c r="A59" t="s">
        <v>18</v>
      </c>
      <c r="B59">
        <v>2018</v>
      </c>
      <c r="C59">
        <v>9.4E-2</v>
      </c>
      <c r="D59">
        <v>7.8E-2</v>
      </c>
      <c r="E59">
        <v>8.8999999999999996E-2</v>
      </c>
      <c r="F59">
        <v>7.3999999999999996E-2</v>
      </c>
      <c r="G59">
        <v>0</v>
      </c>
      <c r="H59">
        <v>0.46300000000000002</v>
      </c>
      <c r="I59">
        <v>0.10199999999999999</v>
      </c>
      <c r="J59">
        <v>0.21</v>
      </c>
      <c r="K59">
        <v>8.1000000000000003E-2</v>
      </c>
      <c r="L59">
        <v>1.4E-2</v>
      </c>
      <c r="M59">
        <v>0.108</v>
      </c>
      <c r="N59">
        <v>0</v>
      </c>
      <c r="O59">
        <v>2.1999999999999999E-2</v>
      </c>
      <c r="P59">
        <v>0</v>
      </c>
      <c r="Q59" s="3">
        <f>_xlfn.XLOOKUP(A59&amp;B59,'original data'!$R$2:$R$3975,'original data'!$Q$2:$Q$3975,,0)</f>
        <v>0.70384000000000002</v>
      </c>
      <c r="R59" t="str">
        <f t="shared" si="0"/>
        <v>Arizona SRS2018</v>
      </c>
      <c r="S59">
        <f t="shared" si="1"/>
        <v>0.41299999999999998</v>
      </c>
    </row>
    <row r="60" spans="1:19" x14ac:dyDescent="0.35">
      <c r="A60" t="s">
        <v>18</v>
      </c>
      <c r="B60">
        <v>2019</v>
      </c>
      <c r="C60">
        <v>6.6000000000000003E-2</v>
      </c>
      <c r="D60">
        <v>9.9000000000000005E-2</v>
      </c>
      <c r="E60">
        <v>6.6000000000000003E-2</v>
      </c>
      <c r="F60">
        <v>0.10373</v>
      </c>
      <c r="G60">
        <v>0</v>
      </c>
      <c r="H60">
        <v>0.45700000000000002</v>
      </c>
      <c r="I60">
        <v>0.14799999999999999</v>
      </c>
      <c r="J60">
        <v>0.23200000000000001</v>
      </c>
      <c r="K60">
        <v>0</v>
      </c>
      <c r="L60">
        <v>0</v>
      </c>
      <c r="M60">
        <v>0.14699999999999999</v>
      </c>
      <c r="N60">
        <v>0</v>
      </c>
      <c r="O60">
        <v>1.6E-2</v>
      </c>
      <c r="P60">
        <v>0</v>
      </c>
      <c r="Q60" s="3">
        <f>_xlfn.XLOOKUP(A60&amp;B60,'original data'!$R$2:$R$3975,'original data'!$Q$2:$Q$3975,,0)</f>
        <v>0.71255000000000002</v>
      </c>
      <c r="R60" t="str">
        <f t="shared" si="0"/>
        <v>Arizona SRS2019</v>
      </c>
      <c r="S60">
        <f t="shared" si="1"/>
        <v>0.379</v>
      </c>
    </row>
    <row r="61" spans="1:19" x14ac:dyDescent="0.35">
      <c r="A61" t="s">
        <v>18</v>
      </c>
      <c r="B61">
        <v>2020</v>
      </c>
      <c r="C61">
        <v>8.0000000000000002E-3</v>
      </c>
      <c r="D61">
        <v>5.5E-2</v>
      </c>
      <c r="E61">
        <v>6.0999999999999999E-2</v>
      </c>
      <c r="F61">
        <v>8.9359999999999995E-2</v>
      </c>
      <c r="G61">
        <v>0</v>
      </c>
      <c r="H61">
        <v>0.42399999999999999</v>
      </c>
      <c r="I61">
        <v>0.14699999999999999</v>
      </c>
      <c r="J61">
        <v>0.24299999999999999</v>
      </c>
      <c r="K61">
        <v>0</v>
      </c>
      <c r="L61">
        <v>0</v>
      </c>
      <c r="M61">
        <v>0.16</v>
      </c>
      <c r="N61">
        <v>0</v>
      </c>
      <c r="O61">
        <v>2.5999999999999999E-2</v>
      </c>
      <c r="P61">
        <v>0</v>
      </c>
      <c r="Q61" s="3">
        <f>_xlfn.XLOOKUP(A61&amp;B61,'original data'!$R$2:$R$3975,'original data'!$Q$2:$Q$3975,,0)</f>
        <v>0.71699999999999997</v>
      </c>
      <c r="R61" t="str">
        <f t="shared" si="0"/>
        <v>Arizona SRS2020</v>
      </c>
      <c r="S61">
        <f t="shared" si="1"/>
        <v>0.40300000000000002</v>
      </c>
    </row>
    <row r="62" spans="1:19" x14ac:dyDescent="0.35">
      <c r="A62" t="s">
        <v>19</v>
      </c>
      <c r="B62">
        <v>2001</v>
      </c>
      <c r="C62">
        <v>-3.8199999999999998E-2</v>
      </c>
      <c r="D62">
        <v>4.41E-2</v>
      </c>
      <c r="E62">
        <v>8.77E-2</v>
      </c>
      <c r="G62">
        <v>-3.8199999999999998E-2</v>
      </c>
      <c r="H62">
        <v>0.495</v>
      </c>
      <c r="I62">
        <v>0.434</v>
      </c>
      <c r="J62">
        <v>0</v>
      </c>
      <c r="K62">
        <v>0</v>
      </c>
      <c r="L62">
        <v>4.2999999999999997E-2</v>
      </c>
      <c r="M62">
        <v>2.5000000000000001E-2</v>
      </c>
      <c r="N62">
        <v>0</v>
      </c>
      <c r="O62">
        <v>3.0000000000000001E-3</v>
      </c>
      <c r="P62">
        <v>0</v>
      </c>
      <c r="Q62" s="3">
        <f>_xlfn.XLOOKUP(A62&amp;B62,'original data'!$R$2:$R$3975,'original data'!$Q$2:$Q$3975,,0)</f>
        <v>1.06</v>
      </c>
      <c r="R62" t="str">
        <f t="shared" si="0"/>
        <v>Arkansas PERS2001</v>
      </c>
      <c r="S62">
        <f t="shared" si="1"/>
        <v>6.8000000000000005E-2</v>
      </c>
    </row>
    <row r="63" spans="1:19" x14ac:dyDescent="0.35">
      <c r="A63" t="s">
        <v>19</v>
      </c>
      <c r="B63">
        <v>2002</v>
      </c>
      <c r="C63">
        <v>-5.74E-2</v>
      </c>
      <c r="D63">
        <v>-2.5999999999999999E-3</v>
      </c>
      <c r="E63">
        <v>4.4600000000000001E-2</v>
      </c>
      <c r="G63">
        <v>-4.7849999999999997E-2</v>
      </c>
      <c r="H63">
        <v>0.49551000000000001</v>
      </c>
      <c r="I63">
        <v>0.43457000000000001</v>
      </c>
      <c r="J63">
        <v>0</v>
      </c>
      <c r="K63">
        <v>0</v>
      </c>
      <c r="L63">
        <v>4.496E-2</v>
      </c>
      <c r="M63">
        <v>2.198E-2</v>
      </c>
      <c r="N63">
        <v>0</v>
      </c>
      <c r="O63">
        <v>3.0000000000000001E-3</v>
      </c>
      <c r="P63">
        <v>0</v>
      </c>
      <c r="Q63" s="3">
        <f>_xlfn.XLOOKUP(A63&amp;B63,'original data'!$R$2:$R$3975,'original data'!$Q$2:$Q$3975,,0)</f>
        <v>1</v>
      </c>
      <c r="R63" t="str">
        <f t="shared" si="0"/>
        <v>Arkansas PERS2002</v>
      </c>
      <c r="S63">
        <f t="shared" si="1"/>
        <v>6.694E-2</v>
      </c>
    </row>
    <row r="64" spans="1:19" x14ac:dyDescent="0.35">
      <c r="A64" t="s">
        <v>19</v>
      </c>
      <c r="B64">
        <v>2003</v>
      </c>
      <c r="C64">
        <v>5.5300000000000002E-2</v>
      </c>
      <c r="D64">
        <v>-1.46E-2</v>
      </c>
      <c r="E64">
        <v>2.52E-2</v>
      </c>
      <c r="G64">
        <v>-1.464E-2</v>
      </c>
      <c r="H64">
        <v>0.53200000000000003</v>
      </c>
      <c r="I64">
        <v>0.38900000000000001</v>
      </c>
      <c r="J64">
        <v>0</v>
      </c>
      <c r="K64">
        <v>0</v>
      </c>
      <c r="L64">
        <v>4.2000000000000003E-2</v>
      </c>
      <c r="M64">
        <v>3.5999999999999997E-2</v>
      </c>
      <c r="N64">
        <v>0</v>
      </c>
      <c r="O64">
        <v>1E-3</v>
      </c>
      <c r="P64">
        <v>0</v>
      </c>
      <c r="Q64" s="3">
        <f>_xlfn.XLOOKUP(A64&amp;B64,'original data'!$R$2:$R$3975,'original data'!$Q$2:$Q$3975,,0)</f>
        <v>0.95</v>
      </c>
      <c r="R64" t="str">
        <f t="shared" si="0"/>
        <v>Arkansas PERS2003</v>
      </c>
      <c r="S64">
        <f t="shared" si="1"/>
        <v>7.8E-2</v>
      </c>
    </row>
    <row r="65" spans="1:19" x14ac:dyDescent="0.35">
      <c r="A65" t="s">
        <v>19</v>
      </c>
      <c r="B65">
        <v>2004</v>
      </c>
      <c r="C65">
        <v>0.13400000000000001</v>
      </c>
      <c r="D65">
        <v>4.1000000000000002E-2</v>
      </c>
      <c r="E65">
        <v>3.49E-2</v>
      </c>
      <c r="G65">
        <v>2.0590000000000001E-2</v>
      </c>
      <c r="H65">
        <v>0.71094999999999997</v>
      </c>
      <c r="I65">
        <v>0.21498999999999999</v>
      </c>
      <c r="J65">
        <v>0</v>
      </c>
      <c r="K65">
        <v>0</v>
      </c>
      <c r="L65">
        <v>3.6519999999999997E-2</v>
      </c>
      <c r="M65">
        <v>2.7550000000000002E-2</v>
      </c>
      <c r="N65">
        <v>0</v>
      </c>
      <c r="O65">
        <v>0.01</v>
      </c>
      <c r="P65">
        <v>0</v>
      </c>
      <c r="Q65" s="3">
        <f>_xlfn.XLOOKUP(A65&amp;B65,'original data'!$R$2:$R$3975,'original data'!$Q$2:$Q$3975,,0)</f>
        <v>0.89</v>
      </c>
      <c r="R65" t="str">
        <f t="shared" si="0"/>
        <v>Arkansas PERS2004</v>
      </c>
      <c r="S65">
        <f t="shared" si="1"/>
        <v>6.4070000000000002E-2</v>
      </c>
    </row>
    <row r="66" spans="1:19" x14ac:dyDescent="0.35">
      <c r="A66" t="s">
        <v>19</v>
      </c>
      <c r="B66">
        <v>2005</v>
      </c>
      <c r="C66">
        <v>9.8500000000000004E-2</v>
      </c>
      <c r="D66">
        <v>9.5500000000000002E-2</v>
      </c>
      <c r="E66">
        <v>3.56E-2</v>
      </c>
      <c r="G66">
        <v>3.5720000000000002E-2</v>
      </c>
      <c r="H66">
        <v>0.69799999999999995</v>
      </c>
      <c r="I66">
        <v>0.215</v>
      </c>
      <c r="J66">
        <v>0</v>
      </c>
      <c r="K66">
        <v>0</v>
      </c>
      <c r="L66">
        <v>3.4000000000000002E-2</v>
      </c>
      <c r="M66">
        <v>4.9000000000000002E-2</v>
      </c>
      <c r="N66">
        <v>0</v>
      </c>
      <c r="O66">
        <v>4.0000000000000001E-3</v>
      </c>
      <c r="P66">
        <v>0</v>
      </c>
      <c r="Q66" s="3">
        <f>_xlfn.XLOOKUP(A66&amp;B66,'original data'!$R$2:$R$3975,'original data'!$Q$2:$Q$3975,,0)</f>
        <v>0.86</v>
      </c>
      <c r="R66" t="str">
        <f t="shared" si="0"/>
        <v>Arkansas PERS2005</v>
      </c>
      <c r="S66">
        <f t="shared" si="1"/>
        <v>8.3000000000000004E-2</v>
      </c>
    </row>
    <row r="67" spans="1:19" x14ac:dyDescent="0.35">
      <c r="A67" t="s">
        <v>19</v>
      </c>
      <c r="B67">
        <v>2006</v>
      </c>
      <c r="C67">
        <v>0.12239999999999999</v>
      </c>
      <c r="D67">
        <v>0.1182</v>
      </c>
      <c r="E67">
        <v>6.8199999999999997E-2</v>
      </c>
      <c r="G67">
        <v>4.9680000000000002E-2</v>
      </c>
      <c r="H67">
        <v>0.71399999999999997</v>
      </c>
      <c r="I67">
        <v>0.19500000000000001</v>
      </c>
      <c r="J67">
        <v>0</v>
      </c>
      <c r="K67">
        <v>0</v>
      </c>
      <c r="L67">
        <v>3.4799999999999998E-2</v>
      </c>
      <c r="M67">
        <v>5.3900000000000003E-2</v>
      </c>
      <c r="N67">
        <v>0</v>
      </c>
      <c r="O67">
        <v>2E-3</v>
      </c>
      <c r="P67">
        <v>0</v>
      </c>
      <c r="Q67" s="3">
        <f>_xlfn.XLOOKUP(A67&amp;B67,'original data'!$R$2:$R$3975,'original data'!$Q$2:$Q$3975,,0)</f>
        <v>0.83</v>
      </c>
      <c r="R67" t="str">
        <f t="shared" ref="R67:R130" si="2">A67&amp;B67</f>
        <v>Arkansas PERS2006</v>
      </c>
      <c r="S67">
        <f t="shared" ref="S67:S130" si="3">SUM(J67:N67,P67)</f>
        <v>8.8700000000000001E-2</v>
      </c>
    </row>
    <row r="68" spans="1:19" x14ac:dyDescent="0.35">
      <c r="A68" t="s">
        <v>19</v>
      </c>
      <c r="B68">
        <v>2007</v>
      </c>
      <c r="C68">
        <v>0.18010000000000001</v>
      </c>
      <c r="D68">
        <v>0.13320000000000001</v>
      </c>
      <c r="E68">
        <v>0.1173</v>
      </c>
      <c r="G68">
        <v>6.7390000000000005E-2</v>
      </c>
      <c r="H68">
        <v>0.69689999999999996</v>
      </c>
      <c r="I68">
        <v>0.1787</v>
      </c>
      <c r="J68">
        <v>0</v>
      </c>
      <c r="K68">
        <v>1.95E-2</v>
      </c>
      <c r="L68">
        <v>3.8300000000000001E-2</v>
      </c>
      <c r="M68">
        <v>6.2E-2</v>
      </c>
      <c r="N68">
        <v>0</v>
      </c>
      <c r="O68">
        <v>4.5999999999999999E-3</v>
      </c>
      <c r="P68">
        <v>0</v>
      </c>
      <c r="Q68" s="3">
        <f>_xlfn.XLOOKUP(A68&amp;B68,'original data'!$R$2:$R$3975,'original data'!$Q$2:$Q$3975,,0)</f>
        <v>0.89100000000000001</v>
      </c>
      <c r="R68" t="str">
        <f t="shared" si="2"/>
        <v>Arkansas PERS2007</v>
      </c>
      <c r="S68">
        <f t="shared" si="3"/>
        <v>0.1198</v>
      </c>
    </row>
    <row r="69" spans="1:19" x14ac:dyDescent="0.35">
      <c r="A69" t="s">
        <v>19</v>
      </c>
      <c r="B69">
        <v>2008</v>
      </c>
      <c r="C69">
        <v>-4.4499999999999998E-2</v>
      </c>
      <c r="D69">
        <v>8.1699999999999995E-2</v>
      </c>
      <c r="E69">
        <v>9.5299999999999996E-2</v>
      </c>
      <c r="G69">
        <v>5.2720000000000003E-2</v>
      </c>
      <c r="H69">
        <v>0.64934999999999998</v>
      </c>
      <c r="I69">
        <v>0.1978</v>
      </c>
      <c r="J69">
        <v>0</v>
      </c>
      <c r="K69">
        <v>4.0460000000000003E-2</v>
      </c>
      <c r="L69">
        <v>4.2560000000000001E-2</v>
      </c>
      <c r="M69">
        <v>6.583E-2</v>
      </c>
      <c r="N69">
        <v>0</v>
      </c>
      <c r="O69">
        <v>4.0000000000000001E-3</v>
      </c>
      <c r="P69">
        <v>0</v>
      </c>
      <c r="Q69" s="3">
        <f>_xlfn.XLOOKUP(A69&amp;B69,'original data'!$R$2:$R$3975,'original data'!$Q$2:$Q$3975,,0)</f>
        <v>0.89700000000000002</v>
      </c>
      <c r="R69" t="str">
        <f t="shared" si="2"/>
        <v>Arkansas PERS2008</v>
      </c>
      <c r="S69">
        <f t="shared" si="3"/>
        <v>0.14885000000000001</v>
      </c>
    </row>
    <row r="70" spans="1:19" x14ac:dyDescent="0.35">
      <c r="A70" t="s">
        <v>19</v>
      </c>
      <c r="B70">
        <v>2009</v>
      </c>
      <c r="C70">
        <v>-0.2089</v>
      </c>
      <c r="D70">
        <v>-3.7400000000000003E-2</v>
      </c>
      <c r="E70">
        <v>1.9199999999999998E-2</v>
      </c>
      <c r="G70">
        <v>1.983E-2</v>
      </c>
      <c r="H70">
        <v>0.59387999999999996</v>
      </c>
      <c r="I70">
        <v>0.24195</v>
      </c>
      <c r="J70">
        <v>0</v>
      </c>
      <c r="K70">
        <v>3.4189999999999998E-2</v>
      </c>
      <c r="L70">
        <v>6.7790000000000003E-2</v>
      </c>
      <c r="M70">
        <v>5.919E-2</v>
      </c>
      <c r="N70">
        <v>0</v>
      </c>
      <c r="O70">
        <v>3.0000000000000001E-3</v>
      </c>
      <c r="P70">
        <v>0</v>
      </c>
      <c r="Q70" s="3">
        <f>_xlfn.XLOOKUP(A70&amp;B70,'original data'!$R$2:$R$3975,'original data'!$Q$2:$Q$3975,,0)</f>
        <v>0.78</v>
      </c>
      <c r="R70" t="str">
        <f t="shared" si="2"/>
        <v>Arkansas PERS2009</v>
      </c>
      <c r="S70">
        <f t="shared" si="3"/>
        <v>0.16117000000000001</v>
      </c>
    </row>
    <row r="71" spans="1:19" x14ac:dyDescent="0.35">
      <c r="A71" t="s">
        <v>19</v>
      </c>
      <c r="B71">
        <v>2010</v>
      </c>
      <c r="C71">
        <v>0.1195</v>
      </c>
      <c r="D71">
        <v>-5.4199999999999998E-2</v>
      </c>
      <c r="E71">
        <v>2.3099999999999999E-2</v>
      </c>
      <c r="F71">
        <v>2.938E-2</v>
      </c>
      <c r="G71">
        <v>2.938E-2</v>
      </c>
      <c r="H71">
        <v>0.62961999999999996</v>
      </c>
      <c r="I71">
        <v>0.23286000000000001</v>
      </c>
      <c r="J71">
        <v>0</v>
      </c>
      <c r="K71">
        <v>1.7989999999999999E-2</v>
      </c>
      <c r="L71">
        <v>6.2359999999999999E-2</v>
      </c>
      <c r="M71">
        <v>5.3670000000000002E-2</v>
      </c>
      <c r="N71">
        <v>0</v>
      </c>
      <c r="O71">
        <v>3.5000000000000001E-3</v>
      </c>
      <c r="P71">
        <v>0</v>
      </c>
      <c r="Q71" s="3">
        <f>_xlfn.XLOOKUP(A71&amp;B71,'original data'!$R$2:$R$3975,'original data'!$Q$2:$Q$3975,,0)</f>
        <v>0.74099999999999999</v>
      </c>
      <c r="R71" t="str">
        <f t="shared" si="2"/>
        <v>Arkansas PERS2010</v>
      </c>
      <c r="S71">
        <f t="shared" si="3"/>
        <v>0.13402</v>
      </c>
    </row>
    <row r="72" spans="1:19" x14ac:dyDescent="0.35">
      <c r="A72" t="s">
        <v>19</v>
      </c>
      <c r="B72">
        <v>2011</v>
      </c>
      <c r="C72">
        <v>0.26</v>
      </c>
      <c r="D72">
        <v>3.7199999999999997E-2</v>
      </c>
      <c r="E72">
        <v>4.7E-2</v>
      </c>
      <c r="F72">
        <v>5.756E-2</v>
      </c>
      <c r="G72">
        <v>4.8469999999999999E-2</v>
      </c>
      <c r="H72">
        <v>0.67</v>
      </c>
      <c r="I72">
        <v>0.19700000000000001</v>
      </c>
      <c r="J72">
        <v>0</v>
      </c>
      <c r="K72">
        <v>2.1999999999999999E-2</v>
      </c>
      <c r="L72">
        <v>5.0999999999999997E-2</v>
      </c>
      <c r="M72">
        <v>5.5500000000000001E-2</v>
      </c>
      <c r="N72">
        <v>0</v>
      </c>
      <c r="O72">
        <v>4.0000000000000001E-3</v>
      </c>
      <c r="P72">
        <v>0</v>
      </c>
      <c r="Q72" s="3">
        <f>_xlfn.XLOOKUP(A72&amp;B72,'original data'!$R$2:$R$3975,'original data'!$Q$2:$Q$3975,,0)</f>
        <v>0.70699999999999996</v>
      </c>
      <c r="R72" t="str">
        <f t="shared" si="2"/>
        <v>Arkansas PERS2011</v>
      </c>
      <c r="S72">
        <f t="shared" si="3"/>
        <v>0.1285</v>
      </c>
    </row>
    <row r="73" spans="1:19" x14ac:dyDescent="0.35">
      <c r="A73" t="s">
        <v>19</v>
      </c>
      <c r="B73">
        <v>2012</v>
      </c>
      <c r="C73">
        <v>-3.3E-3</v>
      </c>
      <c r="D73">
        <v>0.1203</v>
      </c>
      <c r="E73">
        <v>1.2200000000000001E-2</v>
      </c>
      <c r="F73">
        <v>6.3479999999999995E-2</v>
      </c>
      <c r="G73">
        <v>4.4060000000000002E-2</v>
      </c>
      <c r="H73">
        <v>0.63717000000000001</v>
      </c>
      <c r="I73">
        <v>0.18876000000000001</v>
      </c>
      <c r="J73">
        <v>0</v>
      </c>
      <c r="K73">
        <v>6.0019999999999997E-2</v>
      </c>
      <c r="L73">
        <v>4.6940000000000003E-2</v>
      </c>
      <c r="M73">
        <v>6.012E-2</v>
      </c>
      <c r="N73">
        <v>0</v>
      </c>
      <c r="O73">
        <v>6.9899999999999997E-3</v>
      </c>
      <c r="P73">
        <v>0</v>
      </c>
      <c r="Q73" s="3">
        <f>_xlfn.XLOOKUP(A73&amp;B73,'original data'!$R$2:$R$3975,'original data'!$Q$2:$Q$3975,,0)</f>
        <v>0.68899999999999995</v>
      </c>
      <c r="R73" t="str">
        <f t="shared" si="2"/>
        <v>Arkansas PERS2012</v>
      </c>
      <c r="S73">
        <f t="shared" si="3"/>
        <v>0.16708000000000001</v>
      </c>
    </row>
    <row r="74" spans="1:19" x14ac:dyDescent="0.35">
      <c r="A74" t="s">
        <v>19</v>
      </c>
      <c r="B74">
        <v>2013</v>
      </c>
      <c r="C74">
        <v>0.15579999999999999</v>
      </c>
      <c r="D74">
        <v>0.1328</v>
      </c>
      <c r="E74">
        <v>5.1799999999999999E-2</v>
      </c>
      <c r="F74">
        <v>7.3190000000000005E-2</v>
      </c>
      <c r="G74">
        <v>5.2260000000000001E-2</v>
      </c>
      <c r="H74">
        <v>0.64478000000000002</v>
      </c>
      <c r="I74">
        <v>0.17096</v>
      </c>
      <c r="J74">
        <v>0</v>
      </c>
      <c r="K74">
        <v>7.7649999999999997E-2</v>
      </c>
      <c r="L74">
        <v>3.9669999999999997E-2</v>
      </c>
      <c r="M74">
        <v>6.0389999999999999E-2</v>
      </c>
      <c r="N74">
        <v>0</v>
      </c>
      <c r="O74">
        <v>6.5500000000000003E-3</v>
      </c>
      <c r="P74">
        <v>0</v>
      </c>
      <c r="Q74" s="3">
        <f>_xlfn.XLOOKUP(A74&amp;B74,'original data'!$R$2:$R$3975,'original data'!$Q$2:$Q$3975,,0)</f>
        <v>0.74299999999999999</v>
      </c>
      <c r="R74" t="str">
        <f t="shared" si="2"/>
        <v>Arkansas PERS2013</v>
      </c>
      <c r="S74">
        <f t="shared" si="3"/>
        <v>0.17770999999999998</v>
      </c>
    </row>
    <row r="75" spans="1:19" x14ac:dyDescent="0.35">
      <c r="A75" t="s">
        <v>19</v>
      </c>
      <c r="B75">
        <v>2014</v>
      </c>
      <c r="C75">
        <v>0.1968</v>
      </c>
      <c r="D75">
        <v>0.11360000000000001</v>
      </c>
      <c r="E75">
        <v>0.1426</v>
      </c>
      <c r="F75">
        <v>7.8990000000000005E-2</v>
      </c>
      <c r="G75">
        <v>6.1969999999999997E-2</v>
      </c>
      <c r="H75">
        <v>0.67293000000000003</v>
      </c>
      <c r="I75">
        <v>0.15698000000000001</v>
      </c>
      <c r="J75">
        <v>2.0999999999999999E-3</v>
      </c>
      <c r="K75">
        <v>7.9890000000000003E-2</v>
      </c>
      <c r="L75">
        <v>2.23E-2</v>
      </c>
      <c r="M75">
        <v>5.9790000000000003E-2</v>
      </c>
      <c r="N75">
        <v>0</v>
      </c>
      <c r="O75">
        <v>6.0000000000000001E-3</v>
      </c>
      <c r="P75">
        <v>0</v>
      </c>
      <c r="Q75" s="3">
        <f>_xlfn.XLOOKUP(A75&amp;B75,'original data'!$R$2:$R$3975,'original data'!$Q$2:$Q$3975,,0)</f>
        <v>0.77800000000000002</v>
      </c>
      <c r="R75" t="str">
        <f t="shared" si="2"/>
        <v>Arkansas PERS2014</v>
      </c>
      <c r="S75">
        <f t="shared" si="3"/>
        <v>0.16408</v>
      </c>
    </row>
    <row r="76" spans="1:19" x14ac:dyDescent="0.35">
      <c r="A76" t="s">
        <v>19</v>
      </c>
      <c r="B76">
        <v>2015</v>
      </c>
      <c r="C76">
        <v>2.4500000000000001E-2</v>
      </c>
      <c r="D76">
        <v>0.1232</v>
      </c>
      <c r="E76">
        <v>0.1225</v>
      </c>
      <c r="F76">
        <v>7.1499999999999994E-2</v>
      </c>
      <c r="G76">
        <v>5.9429999999999997E-2</v>
      </c>
      <c r="H76">
        <v>0.67</v>
      </c>
      <c r="I76">
        <v>0.16</v>
      </c>
      <c r="J76">
        <v>4.1999999999999997E-3</v>
      </c>
      <c r="K76">
        <v>7.22E-2</v>
      </c>
      <c r="L76">
        <v>2.0799999999999999E-2</v>
      </c>
      <c r="M76">
        <v>6.6799999999999998E-2</v>
      </c>
      <c r="N76">
        <v>0</v>
      </c>
      <c r="O76">
        <v>5.3E-3</v>
      </c>
      <c r="P76">
        <v>0</v>
      </c>
      <c r="Q76" s="3">
        <f>_xlfn.XLOOKUP(A76&amp;B76,'original data'!$R$2:$R$3975,'original data'!$Q$2:$Q$3975,,0)</f>
        <v>0.79100000000000004</v>
      </c>
      <c r="R76" t="str">
        <f t="shared" si="2"/>
        <v>Arkansas PERS2015</v>
      </c>
      <c r="S76">
        <f t="shared" si="3"/>
        <v>0.16399999999999998</v>
      </c>
    </row>
    <row r="77" spans="1:19" x14ac:dyDescent="0.35">
      <c r="A77" t="s">
        <v>19</v>
      </c>
      <c r="B77">
        <v>2016</v>
      </c>
      <c r="C77">
        <v>3.0000000000000001E-3</v>
      </c>
      <c r="D77">
        <v>7.2099999999999997E-2</v>
      </c>
      <c r="E77">
        <v>7.2900000000000006E-2</v>
      </c>
      <c r="F77">
        <v>5.951E-2</v>
      </c>
      <c r="G77">
        <v>5.5820000000000002E-2</v>
      </c>
      <c r="H77">
        <v>0.61199999999999999</v>
      </c>
      <c r="I77">
        <v>0.17100000000000001</v>
      </c>
      <c r="J77">
        <v>4.1000000000000003E-3</v>
      </c>
      <c r="K77">
        <v>7.46E-2</v>
      </c>
      <c r="L77">
        <v>1.7999999999999999E-2</v>
      </c>
      <c r="M77">
        <v>0.1143</v>
      </c>
      <c r="N77">
        <v>0</v>
      </c>
      <c r="O77">
        <v>6.0000000000000001E-3</v>
      </c>
      <c r="P77">
        <v>0</v>
      </c>
      <c r="Q77" s="3">
        <f>_xlfn.XLOOKUP(A77&amp;B77,'original data'!$R$2:$R$3975,'original data'!$Q$2:$Q$3975,,0)</f>
        <v>0.80400000000000005</v>
      </c>
      <c r="R77" t="str">
        <f t="shared" si="2"/>
        <v>Arkansas PERS2016</v>
      </c>
      <c r="S77">
        <f t="shared" si="3"/>
        <v>0.21100000000000002</v>
      </c>
    </row>
    <row r="78" spans="1:19" x14ac:dyDescent="0.35">
      <c r="A78" t="s">
        <v>19</v>
      </c>
      <c r="B78">
        <v>2017</v>
      </c>
      <c r="C78">
        <v>0.123</v>
      </c>
      <c r="D78">
        <v>4.9599999999999998E-2</v>
      </c>
      <c r="E78">
        <v>9.8500000000000004E-2</v>
      </c>
      <c r="F78">
        <v>5.4269999999999999E-2</v>
      </c>
      <c r="G78">
        <v>5.9650000000000002E-2</v>
      </c>
      <c r="H78">
        <v>0.63800000000000001</v>
      </c>
      <c r="I78">
        <v>0.1608</v>
      </c>
      <c r="J78">
        <v>5.4000000000000003E-3</v>
      </c>
      <c r="K78">
        <v>6.8400000000000002E-2</v>
      </c>
      <c r="L78">
        <v>1.35E-2</v>
      </c>
      <c r="M78">
        <v>0.1095</v>
      </c>
      <c r="N78">
        <v>0</v>
      </c>
      <c r="O78">
        <v>4.1999999999999997E-3</v>
      </c>
      <c r="P78">
        <v>0</v>
      </c>
      <c r="Q78" s="3">
        <f>_xlfn.XLOOKUP(A78&amp;B78,'original data'!$R$2:$R$3975,'original data'!$Q$2:$Q$3975,,0)</f>
        <v>0.77600000000000002</v>
      </c>
      <c r="R78" t="str">
        <f t="shared" si="2"/>
        <v>Arkansas PERS2017</v>
      </c>
      <c r="S78">
        <f t="shared" si="3"/>
        <v>0.1968</v>
      </c>
    </row>
    <row r="79" spans="1:19" x14ac:dyDescent="0.35">
      <c r="A79" t="s">
        <v>19</v>
      </c>
      <c r="B79">
        <v>2018</v>
      </c>
      <c r="C79">
        <v>0.1023</v>
      </c>
      <c r="D79">
        <v>7.4899999999999994E-2</v>
      </c>
      <c r="E79">
        <v>8.8200000000000001E-2</v>
      </c>
      <c r="F79">
        <v>6.9449999999999998E-2</v>
      </c>
      <c r="G79">
        <v>0</v>
      </c>
      <c r="H79">
        <v>0.64600000000000002</v>
      </c>
      <c r="I79">
        <v>0.151</v>
      </c>
      <c r="J79">
        <v>0</v>
      </c>
      <c r="K79">
        <v>4.65E-2</v>
      </c>
      <c r="L79">
        <v>0</v>
      </c>
      <c r="M79">
        <v>0.153</v>
      </c>
      <c r="N79">
        <v>0</v>
      </c>
      <c r="O79">
        <v>3.3E-3</v>
      </c>
      <c r="P79">
        <v>0</v>
      </c>
      <c r="Q79" s="3">
        <f>_xlfn.XLOOKUP(A79&amp;B79,'original data'!$R$2:$R$3975,'original data'!$Q$2:$Q$3975,,0)</f>
        <v>0.78700000000000003</v>
      </c>
      <c r="R79" t="str">
        <f t="shared" si="2"/>
        <v>Arkansas PERS2018</v>
      </c>
      <c r="S79">
        <f t="shared" si="3"/>
        <v>0.19950000000000001</v>
      </c>
    </row>
    <row r="80" spans="1:19" x14ac:dyDescent="0.35">
      <c r="A80" t="s">
        <v>19</v>
      </c>
      <c r="B80">
        <v>2019</v>
      </c>
      <c r="C80">
        <v>5.7799999999999997E-2</v>
      </c>
      <c r="D80">
        <v>9.4100000000000003E-2</v>
      </c>
      <c r="E80">
        <v>6.1600000000000002E-2</v>
      </c>
      <c r="F80">
        <v>0.10097</v>
      </c>
      <c r="G80">
        <v>0</v>
      </c>
      <c r="H80">
        <v>0.63600000000000001</v>
      </c>
      <c r="I80">
        <v>0.159</v>
      </c>
      <c r="J80">
        <v>0</v>
      </c>
      <c r="K80">
        <v>4.9500000000000002E-2</v>
      </c>
      <c r="L80">
        <v>0</v>
      </c>
      <c r="M80">
        <v>0.1459</v>
      </c>
      <c r="N80">
        <v>0</v>
      </c>
      <c r="O80">
        <v>9.4999999999999998E-3</v>
      </c>
      <c r="P80">
        <v>0</v>
      </c>
      <c r="Q80" s="3">
        <f>_xlfn.XLOOKUP(A80&amp;B80,'original data'!$R$2:$R$3975,'original data'!$Q$2:$Q$3975,,0)</f>
        <v>0.78500000000000003</v>
      </c>
      <c r="R80" t="str">
        <f t="shared" si="2"/>
        <v>Arkansas PERS2019</v>
      </c>
      <c r="S80">
        <f t="shared" si="3"/>
        <v>0.19540000000000002</v>
      </c>
    </row>
    <row r="81" spans="1:19" x14ac:dyDescent="0.35">
      <c r="A81" t="s">
        <v>20</v>
      </c>
      <c r="B81">
        <v>2001</v>
      </c>
      <c r="C81">
        <v>-7.1999999999999995E-2</v>
      </c>
      <c r="D81">
        <v>4.9000000000000002E-2</v>
      </c>
      <c r="E81">
        <v>0.106</v>
      </c>
      <c r="G81">
        <v>-7.1999999999999995E-2</v>
      </c>
      <c r="H81">
        <v>0.58179999999999998</v>
      </c>
      <c r="I81">
        <v>0.26919999999999999</v>
      </c>
      <c r="J81">
        <v>4.5900000000000003E-2</v>
      </c>
      <c r="K81">
        <v>0</v>
      </c>
      <c r="L81">
        <v>0</v>
      </c>
      <c r="M81">
        <v>8.09E-2</v>
      </c>
      <c r="N81">
        <v>0</v>
      </c>
      <c r="O81">
        <v>2.2200000000000001E-2</v>
      </c>
      <c r="P81">
        <v>0</v>
      </c>
      <c r="Q81" s="3">
        <f>_xlfn.XLOOKUP(A81&amp;B81,'original data'!$R$2:$R$3975,'original data'!$Q$2:$Q$3975,,0)</f>
        <v>1.119</v>
      </c>
      <c r="R81" t="str">
        <f t="shared" si="2"/>
        <v>California PERF2001</v>
      </c>
      <c r="S81">
        <f t="shared" si="3"/>
        <v>0.1268</v>
      </c>
    </row>
    <row r="82" spans="1:19" x14ac:dyDescent="0.35">
      <c r="A82" t="s">
        <v>20</v>
      </c>
      <c r="B82">
        <v>2002</v>
      </c>
      <c r="C82">
        <v>-6.0999999999999999E-2</v>
      </c>
      <c r="D82">
        <v>-1.2E-2</v>
      </c>
      <c r="E82">
        <v>5.2999999999999999E-2</v>
      </c>
      <c r="F82">
        <v>9.2999999999999999E-2</v>
      </c>
      <c r="G82">
        <v>-6.6519999999999996E-2</v>
      </c>
      <c r="H82">
        <v>0.56559999999999999</v>
      </c>
      <c r="I82">
        <v>0.28249999999999997</v>
      </c>
      <c r="J82">
        <v>4.6699999999999998E-2</v>
      </c>
      <c r="K82">
        <v>0</v>
      </c>
      <c r="L82">
        <v>0</v>
      </c>
      <c r="M82">
        <v>8.6400000000000005E-2</v>
      </c>
      <c r="N82">
        <v>0</v>
      </c>
      <c r="O82">
        <v>1.8800000000000001E-2</v>
      </c>
      <c r="P82">
        <v>0</v>
      </c>
      <c r="Q82" s="3">
        <f>_xlfn.XLOOKUP(A82&amp;B82,'original data'!$R$2:$R$3975,'original data'!$Q$2:$Q$3975,,0)</f>
        <v>0.95199999999999996</v>
      </c>
      <c r="R82" t="str">
        <f t="shared" si="2"/>
        <v>California PERF2002</v>
      </c>
      <c r="S82">
        <f t="shared" si="3"/>
        <v>0.1331</v>
      </c>
    </row>
    <row r="83" spans="1:19" x14ac:dyDescent="0.35">
      <c r="A83" t="s">
        <v>20</v>
      </c>
      <c r="B83">
        <v>2003</v>
      </c>
      <c r="C83">
        <v>3.6999999999999998E-2</v>
      </c>
      <c r="D83">
        <v>-3.3000000000000002E-2</v>
      </c>
      <c r="E83">
        <v>2.4E-2</v>
      </c>
      <c r="F83">
        <v>8.2000000000000003E-2</v>
      </c>
      <c r="G83">
        <v>-3.3210000000000003E-2</v>
      </c>
      <c r="H83">
        <v>0.59699999999999998</v>
      </c>
      <c r="I83">
        <v>0.26269999999999999</v>
      </c>
      <c r="J83">
        <v>5.1200000000000002E-2</v>
      </c>
      <c r="K83">
        <v>0</v>
      </c>
      <c r="L83">
        <v>0</v>
      </c>
      <c r="M83">
        <v>8.0299999999999996E-2</v>
      </c>
      <c r="N83">
        <v>0</v>
      </c>
      <c r="O83">
        <v>8.8000000000000005E-3</v>
      </c>
      <c r="P83">
        <v>0</v>
      </c>
      <c r="Q83" s="3">
        <f>_xlfn.XLOOKUP(A83&amp;B83,'original data'!$R$2:$R$3975,'original data'!$Q$2:$Q$3975,,0)</f>
        <v>0.877</v>
      </c>
      <c r="R83" t="str">
        <f t="shared" si="2"/>
        <v>California PERF2003</v>
      </c>
      <c r="S83">
        <f t="shared" si="3"/>
        <v>0.13150000000000001</v>
      </c>
    </row>
    <row r="84" spans="1:19" x14ac:dyDescent="0.35">
      <c r="A84" t="s">
        <v>20</v>
      </c>
      <c r="B84">
        <v>2004</v>
      </c>
      <c r="C84">
        <v>0.16600000000000001</v>
      </c>
      <c r="D84">
        <v>4.2999999999999997E-2</v>
      </c>
      <c r="E84">
        <v>3.1E-2</v>
      </c>
      <c r="F84">
        <v>9.7000000000000003E-2</v>
      </c>
      <c r="G84">
        <v>1.315E-2</v>
      </c>
      <c r="H84">
        <v>0.61580000000000001</v>
      </c>
      <c r="I84">
        <v>0.25829999999999997</v>
      </c>
      <c r="J84">
        <v>4.6600000000000003E-2</v>
      </c>
      <c r="K84">
        <v>0</v>
      </c>
      <c r="L84">
        <v>0</v>
      </c>
      <c r="M84">
        <v>7.2599999999999998E-2</v>
      </c>
      <c r="N84">
        <v>0</v>
      </c>
      <c r="O84">
        <v>6.7000000000000002E-3</v>
      </c>
      <c r="P84">
        <v>0</v>
      </c>
      <c r="Q84" s="3">
        <f>_xlfn.XLOOKUP(A84&amp;B84,'original data'!$R$2:$R$3975,'original data'!$Q$2:$Q$3975,,0)</f>
        <v>0.873</v>
      </c>
      <c r="R84" t="str">
        <f t="shared" si="2"/>
        <v>California PERF2004</v>
      </c>
      <c r="S84">
        <f t="shared" si="3"/>
        <v>0.1192</v>
      </c>
    </row>
    <row r="85" spans="1:19" x14ac:dyDescent="0.35">
      <c r="A85" t="s">
        <v>20</v>
      </c>
      <c r="B85">
        <v>2005</v>
      </c>
      <c r="C85">
        <v>0.123</v>
      </c>
      <c r="D85">
        <v>0.107</v>
      </c>
      <c r="E85">
        <v>3.4000000000000002E-2</v>
      </c>
      <c r="F85">
        <v>9.2999999999999999E-2</v>
      </c>
      <c r="G85">
        <v>3.422E-2</v>
      </c>
      <c r="H85">
        <v>0.60780000000000001</v>
      </c>
      <c r="I85">
        <v>0.28770000000000001</v>
      </c>
      <c r="J85">
        <v>5.21E-2</v>
      </c>
      <c r="K85">
        <v>0</v>
      </c>
      <c r="L85">
        <v>0</v>
      </c>
      <c r="M85">
        <v>5.0599999999999999E-2</v>
      </c>
      <c r="N85">
        <v>0</v>
      </c>
      <c r="O85">
        <v>1.8E-3</v>
      </c>
      <c r="P85">
        <v>0</v>
      </c>
      <c r="Q85" s="3">
        <f>_xlfn.XLOOKUP(A85&amp;B85,'original data'!$R$2:$R$3975,'original data'!$Q$2:$Q$3975,,0)</f>
        <v>0.873</v>
      </c>
      <c r="R85" t="str">
        <f t="shared" si="2"/>
        <v>California PERF2005</v>
      </c>
      <c r="S85">
        <f t="shared" si="3"/>
        <v>0.1027</v>
      </c>
    </row>
    <row r="86" spans="1:19" x14ac:dyDescent="0.35">
      <c r="A86" t="s">
        <v>20</v>
      </c>
      <c r="B86">
        <v>2006</v>
      </c>
      <c r="C86">
        <v>0.11799999999999999</v>
      </c>
      <c r="D86">
        <v>0.13800000000000001</v>
      </c>
      <c r="E86">
        <v>7.4999999999999997E-2</v>
      </c>
      <c r="F86">
        <v>0.09</v>
      </c>
      <c r="G86">
        <v>4.7739999999999998E-2</v>
      </c>
      <c r="H86">
        <v>0.61899999999999999</v>
      </c>
      <c r="I86">
        <v>0.24790000000000001</v>
      </c>
      <c r="J86">
        <v>5.74E-2</v>
      </c>
      <c r="K86">
        <v>0</v>
      </c>
      <c r="L86">
        <v>0</v>
      </c>
      <c r="M86">
        <v>7.2499999999999995E-2</v>
      </c>
      <c r="N86">
        <v>0</v>
      </c>
      <c r="O86">
        <v>3.2000000000000002E-3</v>
      </c>
      <c r="P86">
        <v>0</v>
      </c>
      <c r="Q86" s="3">
        <f>_xlfn.XLOOKUP(A86&amp;B86,'original data'!$R$2:$R$3975,'original data'!$Q$2:$Q$3975,,0)</f>
        <v>0.872</v>
      </c>
      <c r="R86" t="str">
        <f t="shared" si="2"/>
        <v>California PERF2006</v>
      </c>
      <c r="S86">
        <f t="shared" si="3"/>
        <v>0.12989999999999999</v>
      </c>
    </row>
    <row r="87" spans="1:19" x14ac:dyDescent="0.35">
      <c r="A87" t="s">
        <v>20</v>
      </c>
      <c r="B87">
        <v>2007</v>
      </c>
      <c r="C87">
        <v>0.191</v>
      </c>
      <c r="D87">
        <v>0.14599999999999999</v>
      </c>
      <c r="E87">
        <v>0.128</v>
      </c>
      <c r="F87">
        <v>9.0999999999999998E-2</v>
      </c>
      <c r="G87">
        <v>6.7100000000000007E-2</v>
      </c>
      <c r="H87">
        <v>0.60026000000000002</v>
      </c>
      <c r="I87">
        <v>0.24548</v>
      </c>
      <c r="J87">
        <v>6.7339999999999997E-2</v>
      </c>
      <c r="K87">
        <v>0</v>
      </c>
      <c r="L87">
        <v>0</v>
      </c>
      <c r="M87">
        <v>7.9930000000000001E-2</v>
      </c>
      <c r="N87">
        <v>0</v>
      </c>
      <c r="O87">
        <v>6.9899999999999997E-3</v>
      </c>
      <c r="P87">
        <v>0</v>
      </c>
      <c r="Q87" s="3">
        <f>_xlfn.XLOOKUP(A87&amp;B87,'original data'!$R$2:$R$3975,'original data'!$Q$2:$Q$3975,,0)</f>
        <v>0.872</v>
      </c>
      <c r="R87" t="str">
        <f t="shared" si="2"/>
        <v>California PERF2007</v>
      </c>
      <c r="S87">
        <f t="shared" si="3"/>
        <v>0.14727000000000001</v>
      </c>
    </row>
    <row r="88" spans="1:19" x14ac:dyDescent="0.35">
      <c r="A88" t="s">
        <v>20</v>
      </c>
      <c r="B88">
        <v>2008</v>
      </c>
      <c r="C88">
        <v>-5.0999999999999997E-2</v>
      </c>
      <c r="D88">
        <v>8.1000000000000003E-2</v>
      </c>
      <c r="E88">
        <v>0.107</v>
      </c>
      <c r="F88">
        <v>6.5000000000000002E-2</v>
      </c>
      <c r="G88">
        <v>5.1569999999999998E-2</v>
      </c>
      <c r="H88">
        <v>0.51670000000000005</v>
      </c>
      <c r="I88">
        <v>0.25309999999999999</v>
      </c>
      <c r="J88">
        <v>0.1014</v>
      </c>
      <c r="K88">
        <v>1.9699999999999999E-2</v>
      </c>
      <c r="L88">
        <v>0</v>
      </c>
      <c r="M88">
        <v>9.1999999999999998E-2</v>
      </c>
      <c r="N88">
        <v>0</v>
      </c>
      <c r="O88">
        <v>1.67E-2</v>
      </c>
      <c r="P88">
        <v>0</v>
      </c>
      <c r="Q88" s="3">
        <f>_xlfn.XLOOKUP(A88&amp;B88,'original data'!$R$2:$R$3975,'original data'!$Q$2:$Q$3975,,0)</f>
        <v>0.86899999999999999</v>
      </c>
      <c r="R88" t="str">
        <f t="shared" si="2"/>
        <v>California PERF2008</v>
      </c>
      <c r="S88">
        <f t="shared" si="3"/>
        <v>0.21310000000000001</v>
      </c>
    </row>
    <row r="89" spans="1:19" x14ac:dyDescent="0.35">
      <c r="A89" t="s">
        <v>20</v>
      </c>
      <c r="B89">
        <v>2009</v>
      </c>
      <c r="C89">
        <v>-0.24</v>
      </c>
      <c r="D89">
        <v>4.9000000000000002E-2</v>
      </c>
      <c r="E89">
        <v>1.6E-2</v>
      </c>
      <c r="F89">
        <v>2.3E-2</v>
      </c>
      <c r="G89">
        <v>1.43E-2</v>
      </c>
      <c r="H89">
        <v>0.437</v>
      </c>
      <c r="I89">
        <v>0.28149999999999997</v>
      </c>
      <c r="J89">
        <v>0.1188</v>
      </c>
      <c r="K89">
        <v>2.4E-2</v>
      </c>
      <c r="L89">
        <v>0</v>
      </c>
      <c r="M89">
        <v>7.3800000000000004E-2</v>
      </c>
      <c r="N89">
        <v>0</v>
      </c>
      <c r="O89">
        <v>6.4799999999999996E-2</v>
      </c>
      <c r="P89">
        <v>0</v>
      </c>
      <c r="Q89" s="3">
        <f>_xlfn.XLOOKUP(A89&amp;B89,'original data'!$R$2:$R$3975,'original data'!$Q$2:$Q$3975,,0)</f>
        <v>0.83299999999999996</v>
      </c>
      <c r="R89" t="str">
        <f t="shared" si="2"/>
        <v>California PERF2009</v>
      </c>
      <c r="S89">
        <f t="shared" si="3"/>
        <v>0.21660000000000001</v>
      </c>
    </row>
    <row r="90" spans="1:19" x14ac:dyDescent="0.35">
      <c r="A90" t="s">
        <v>20</v>
      </c>
      <c r="B90">
        <v>2010</v>
      </c>
      <c r="C90">
        <v>0.13300000000000001</v>
      </c>
      <c r="D90">
        <v>-6.5000000000000002E-2</v>
      </c>
      <c r="E90">
        <v>1.7000000000000001E-2</v>
      </c>
      <c r="F90">
        <v>2.5999999999999999E-2</v>
      </c>
      <c r="G90">
        <v>2.5590000000000002E-2</v>
      </c>
      <c r="H90">
        <v>0.45119999999999999</v>
      </c>
      <c r="I90">
        <v>0.26190000000000002</v>
      </c>
      <c r="J90">
        <v>0.1409</v>
      </c>
      <c r="K90">
        <v>2.47E-2</v>
      </c>
      <c r="L90">
        <v>0</v>
      </c>
      <c r="M90">
        <v>7.4399999999999994E-2</v>
      </c>
      <c r="N90">
        <v>0</v>
      </c>
      <c r="O90">
        <v>4.6899999999999997E-2</v>
      </c>
      <c r="P90">
        <v>0</v>
      </c>
      <c r="Q90" s="3">
        <f>_xlfn.XLOOKUP(A90&amp;B90,'original data'!$R$2:$R$3975,'original data'!$Q$2:$Q$3975,,0)</f>
        <v>0.83399999999999996</v>
      </c>
      <c r="R90" t="str">
        <f t="shared" si="2"/>
        <v>California PERF2010</v>
      </c>
      <c r="S90">
        <f t="shared" si="3"/>
        <v>0.24</v>
      </c>
    </row>
    <row r="91" spans="1:19" x14ac:dyDescent="0.35">
      <c r="A91" t="s">
        <v>20</v>
      </c>
      <c r="B91">
        <v>2011</v>
      </c>
      <c r="C91">
        <v>0.217</v>
      </c>
      <c r="D91">
        <v>1.4999999999999999E-2</v>
      </c>
      <c r="E91">
        <v>3.4000000000000002E-2</v>
      </c>
      <c r="F91">
        <v>5.3999999999999999E-2</v>
      </c>
      <c r="G91">
        <v>4.1669999999999999E-2</v>
      </c>
      <c r="H91">
        <v>0.48759999999999998</v>
      </c>
      <c r="I91">
        <v>0.22170000000000001</v>
      </c>
      <c r="J91">
        <v>0.14369999999999999</v>
      </c>
      <c r="K91">
        <v>3.39E-2</v>
      </c>
      <c r="L91">
        <v>0</v>
      </c>
      <c r="M91">
        <v>7.9799999999999996E-2</v>
      </c>
      <c r="N91">
        <v>0</v>
      </c>
      <c r="O91">
        <v>3.3000000000000002E-2</v>
      </c>
      <c r="P91">
        <v>0</v>
      </c>
      <c r="Q91" s="3">
        <f>_xlfn.XLOOKUP(A91&amp;B91,'original data'!$R$2:$R$3975,'original data'!$Q$2:$Q$3975,,0)</f>
        <v>0.82599999999999996</v>
      </c>
      <c r="R91" t="str">
        <f t="shared" si="2"/>
        <v>California PERF2011</v>
      </c>
      <c r="S91">
        <f t="shared" si="3"/>
        <v>0.25739999999999996</v>
      </c>
    </row>
    <row r="92" spans="1:19" x14ac:dyDescent="0.35">
      <c r="A92" t="s">
        <v>20</v>
      </c>
      <c r="B92">
        <v>2012</v>
      </c>
      <c r="C92">
        <v>1E-3</v>
      </c>
      <c r="D92">
        <v>0.114</v>
      </c>
      <c r="E92">
        <v>-1E-3</v>
      </c>
      <c r="F92">
        <v>6.0999999999999999E-2</v>
      </c>
      <c r="G92">
        <v>3.8219999999999997E-2</v>
      </c>
      <c r="H92">
        <v>0.48599999999999999</v>
      </c>
      <c r="I92">
        <v>0.214</v>
      </c>
      <c r="J92">
        <v>0.14599999999999999</v>
      </c>
      <c r="K92">
        <v>0.03</v>
      </c>
      <c r="L92">
        <v>0</v>
      </c>
      <c r="M92">
        <v>0.105</v>
      </c>
      <c r="N92">
        <v>0</v>
      </c>
      <c r="O92">
        <v>1.9E-2</v>
      </c>
      <c r="P92">
        <v>0</v>
      </c>
      <c r="Q92" s="3">
        <f>_xlfn.XLOOKUP(A92&amp;B92,'original data'!$R$2:$R$3975,'original data'!$Q$2:$Q$3975,,0)</f>
        <v>0.83099999999999996</v>
      </c>
      <c r="R92" t="str">
        <f t="shared" si="2"/>
        <v>California PERF2012</v>
      </c>
      <c r="S92">
        <f t="shared" si="3"/>
        <v>0.28099999999999997</v>
      </c>
    </row>
    <row r="93" spans="1:19" x14ac:dyDescent="0.35">
      <c r="A93" t="s">
        <v>20</v>
      </c>
      <c r="B93">
        <v>2013</v>
      </c>
      <c r="C93">
        <v>0.13200000000000001</v>
      </c>
      <c r="D93">
        <v>0.113</v>
      </c>
      <c r="E93">
        <v>3.5000000000000003E-2</v>
      </c>
      <c r="F93">
        <v>7.0999999999999994E-2</v>
      </c>
      <c r="G93">
        <v>4.5150000000000003E-2</v>
      </c>
      <c r="H93">
        <v>0.51400000000000001</v>
      </c>
      <c r="I93">
        <v>0.155</v>
      </c>
      <c r="J93">
        <v>0.124</v>
      </c>
      <c r="K93">
        <v>6.3E-2</v>
      </c>
      <c r="L93">
        <v>0</v>
      </c>
      <c r="M93">
        <v>0.104</v>
      </c>
      <c r="N93">
        <v>0</v>
      </c>
      <c r="O93">
        <v>0.04</v>
      </c>
      <c r="P93">
        <v>0</v>
      </c>
      <c r="Q93" s="3">
        <f>_xlfn.XLOOKUP(A93&amp;B93,'original data'!$R$2:$R$3975,'original data'!$Q$2:$Q$3975,,0)</f>
        <v>0.752</v>
      </c>
      <c r="R93" t="str">
        <f t="shared" si="2"/>
        <v>California PERF2013</v>
      </c>
      <c r="S93">
        <f t="shared" si="3"/>
        <v>0.29099999999999998</v>
      </c>
    </row>
    <row r="94" spans="1:19" x14ac:dyDescent="0.35">
      <c r="A94" t="s">
        <v>20</v>
      </c>
      <c r="B94">
        <v>2014</v>
      </c>
      <c r="C94">
        <v>0.184</v>
      </c>
      <c r="D94">
        <v>0.104</v>
      </c>
      <c r="E94">
        <v>0.125</v>
      </c>
      <c r="F94">
        <v>7.1999999999999995E-2</v>
      </c>
      <c r="G94">
        <v>5.45E-2</v>
      </c>
      <c r="H94">
        <v>0.53100000000000003</v>
      </c>
      <c r="I94">
        <v>0.156</v>
      </c>
      <c r="J94">
        <v>0.105</v>
      </c>
      <c r="K94">
        <v>7.8E-2</v>
      </c>
      <c r="L94">
        <v>0</v>
      </c>
      <c r="M94">
        <v>0.1</v>
      </c>
      <c r="N94">
        <v>0</v>
      </c>
      <c r="O94">
        <v>0.03</v>
      </c>
      <c r="P94">
        <v>0</v>
      </c>
      <c r="Q94" s="3">
        <f>_xlfn.XLOOKUP(A94&amp;B94,'original data'!$R$2:$R$3975,'original data'!$Q$2:$Q$3975,,0)</f>
        <v>0.76300000000000001</v>
      </c>
      <c r="R94" t="str">
        <f t="shared" si="2"/>
        <v>California PERF2014</v>
      </c>
      <c r="S94">
        <f t="shared" si="3"/>
        <v>0.28300000000000003</v>
      </c>
    </row>
    <row r="95" spans="1:19" x14ac:dyDescent="0.35">
      <c r="A95" t="s">
        <v>20</v>
      </c>
      <c r="B95">
        <v>2015</v>
      </c>
      <c r="C95">
        <v>2.4E-2</v>
      </c>
      <c r="D95">
        <v>0.109</v>
      </c>
      <c r="E95">
        <v>0.107</v>
      </c>
      <c r="F95">
        <v>6.2E-2</v>
      </c>
      <c r="G95">
        <v>5.2440000000000001E-2</v>
      </c>
      <c r="H95">
        <v>0.53800000000000003</v>
      </c>
      <c r="I95">
        <v>0.17599999999999999</v>
      </c>
      <c r="J95">
        <v>9.6000000000000002E-2</v>
      </c>
      <c r="K95">
        <v>0.06</v>
      </c>
      <c r="L95">
        <v>0</v>
      </c>
      <c r="M95">
        <v>0.105</v>
      </c>
      <c r="N95">
        <v>0</v>
      </c>
      <c r="O95">
        <v>2.5000000000000001E-2</v>
      </c>
      <c r="P95">
        <v>0</v>
      </c>
      <c r="Q95" s="3">
        <f>_xlfn.XLOOKUP(A95&amp;B95,'original data'!$R$2:$R$3975,'original data'!$Q$2:$Q$3975,,0)</f>
        <v>0.73099999999999998</v>
      </c>
      <c r="R95" t="str">
        <f t="shared" si="2"/>
        <v>California PERF2015</v>
      </c>
      <c r="S95">
        <f t="shared" si="3"/>
        <v>0.26100000000000001</v>
      </c>
    </row>
    <row r="96" spans="1:19" x14ac:dyDescent="0.35">
      <c r="A96" t="s">
        <v>20</v>
      </c>
      <c r="B96">
        <v>2016</v>
      </c>
      <c r="C96">
        <v>6.0000000000000001E-3</v>
      </c>
      <c r="D96">
        <v>6.9000000000000006E-2</v>
      </c>
      <c r="E96">
        <v>6.8000000000000005E-2</v>
      </c>
      <c r="F96">
        <v>5.0999999999999997E-2</v>
      </c>
      <c r="G96">
        <v>4.9480000000000003E-2</v>
      </c>
      <c r="H96">
        <v>0.51900000000000002</v>
      </c>
      <c r="I96">
        <v>0.20300000000000001</v>
      </c>
      <c r="J96">
        <v>0.09</v>
      </c>
      <c r="K96">
        <v>6.5000000000000002E-2</v>
      </c>
      <c r="L96">
        <v>0</v>
      </c>
      <c r="M96">
        <v>0.108</v>
      </c>
      <c r="N96">
        <v>0</v>
      </c>
      <c r="O96">
        <v>1.4999999999999999E-2</v>
      </c>
      <c r="P96">
        <v>0</v>
      </c>
      <c r="Q96" s="3">
        <f>_xlfn.XLOOKUP(A96&amp;B96,'original data'!$R$2:$R$3975,'original data'!$Q$2:$Q$3975,,0)</f>
        <v>0.68300000000000005</v>
      </c>
      <c r="R96" t="str">
        <f t="shared" si="2"/>
        <v>California PERF2016</v>
      </c>
      <c r="S96">
        <f t="shared" si="3"/>
        <v>0.26300000000000001</v>
      </c>
    </row>
    <row r="97" spans="1:19" x14ac:dyDescent="0.35">
      <c r="A97" t="s">
        <v>20</v>
      </c>
      <c r="B97">
        <v>2017</v>
      </c>
      <c r="C97">
        <v>0.112</v>
      </c>
      <c r="D97">
        <v>4.5999999999999999E-2</v>
      </c>
      <c r="E97">
        <v>8.7999999999999995E-2</v>
      </c>
      <c r="F97">
        <v>4.3999999999999997E-2</v>
      </c>
      <c r="G97">
        <v>5.305E-2</v>
      </c>
      <c r="H97">
        <v>0.48299999999999998</v>
      </c>
      <c r="I97">
        <v>0.19400000000000001</v>
      </c>
      <c r="J97">
        <v>0.08</v>
      </c>
      <c r="K97">
        <v>8.3000000000000004E-2</v>
      </c>
      <c r="L97">
        <v>0</v>
      </c>
      <c r="M97">
        <v>0.112</v>
      </c>
      <c r="N97">
        <v>0</v>
      </c>
      <c r="O97">
        <v>4.8000000000000001E-2</v>
      </c>
      <c r="P97">
        <v>0</v>
      </c>
      <c r="Q97" s="3">
        <f>_xlfn.XLOOKUP(A97&amp;B97,'original data'!$R$2:$R$3975,'original data'!$Q$2:$Q$3975,,0)</f>
        <v>0.70099999999999996</v>
      </c>
      <c r="R97" t="str">
        <f t="shared" si="2"/>
        <v>California PERF2017</v>
      </c>
      <c r="S97">
        <f t="shared" si="3"/>
        <v>0.27500000000000002</v>
      </c>
    </row>
    <row r="98" spans="1:19" x14ac:dyDescent="0.35">
      <c r="A98" t="s">
        <v>20</v>
      </c>
      <c r="B98">
        <v>2018</v>
      </c>
      <c r="C98">
        <v>8.5999999999999993E-2</v>
      </c>
      <c r="D98">
        <v>6.7000000000000004E-2</v>
      </c>
      <c r="E98">
        <v>8.1000000000000003E-2</v>
      </c>
      <c r="F98">
        <v>5.6000000000000001E-2</v>
      </c>
      <c r="G98">
        <v>5.4859999999999999E-2</v>
      </c>
      <c r="H98">
        <v>0.48899999999999999</v>
      </c>
      <c r="I98">
        <v>0.22500000000000001</v>
      </c>
      <c r="J98">
        <v>7.6999999999999999E-2</v>
      </c>
      <c r="K98">
        <v>6.8000000000000005E-2</v>
      </c>
      <c r="L98">
        <v>0</v>
      </c>
      <c r="M98">
        <v>0.108</v>
      </c>
      <c r="N98">
        <v>0</v>
      </c>
      <c r="O98">
        <v>3.3000000000000002E-2</v>
      </c>
      <c r="P98">
        <v>0</v>
      </c>
      <c r="Q98" s="3">
        <f>_xlfn.XLOOKUP(A98&amp;B98,'original data'!$R$2:$R$3975,'original data'!$Q$2:$Q$3975,,0)</f>
        <v>0.70199999999999996</v>
      </c>
      <c r="R98" t="str">
        <f t="shared" si="2"/>
        <v>California PERF2018</v>
      </c>
      <c r="S98">
        <f t="shared" si="3"/>
        <v>0.253</v>
      </c>
    </row>
    <row r="99" spans="1:19" x14ac:dyDescent="0.35">
      <c r="A99" t="s">
        <v>20</v>
      </c>
      <c r="B99">
        <v>2019</v>
      </c>
      <c r="C99">
        <v>6.7000000000000004E-2</v>
      </c>
      <c r="D99">
        <v>8.7999999999999995E-2</v>
      </c>
      <c r="E99">
        <v>5.8000000000000003E-2</v>
      </c>
      <c r="F99">
        <v>9.0999999999999998E-2</v>
      </c>
      <c r="G99">
        <v>5.5489999999999998E-2</v>
      </c>
      <c r="H99">
        <v>0.502</v>
      </c>
      <c r="I99">
        <v>0.28699999999999998</v>
      </c>
      <c r="J99">
        <v>7.0999999999999994E-2</v>
      </c>
      <c r="K99">
        <v>0.02</v>
      </c>
      <c r="L99">
        <v>0</v>
      </c>
      <c r="M99">
        <v>0.11</v>
      </c>
      <c r="N99">
        <v>0</v>
      </c>
      <c r="O99">
        <v>0.01</v>
      </c>
      <c r="P99">
        <v>0</v>
      </c>
      <c r="Q99" s="3">
        <f>_xlfn.XLOOKUP(A99&amp;B99,'original data'!$R$2:$R$3975,'original data'!$Q$2:$Q$3975,,0)</f>
        <v>0.70199999999999996</v>
      </c>
      <c r="R99" t="str">
        <f t="shared" si="2"/>
        <v>California PERF2019</v>
      </c>
      <c r="S99">
        <f t="shared" si="3"/>
        <v>0.20100000000000001</v>
      </c>
    </row>
    <row r="100" spans="1:19" x14ac:dyDescent="0.35">
      <c r="A100" t="s">
        <v>20</v>
      </c>
      <c r="B100">
        <v>2020</v>
      </c>
      <c r="C100">
        <v>4.7E-2</v>
      </c>
      <c r="D100">
        <v>6.6000000000000003E-2</v>
      </c>
      <c r="E100">
        <v>6.3E-2</v>
      </c>
      <c r="F100">
        <v>8.5000000000000006E-2</v>
      </c>
      <c r="G100">
        <v>5.5070000000000001E-2</v>
      </c>
      <c r="H100">
        <v>0.53100000000000003</v>
      </c>
      <c r="I100">
        <v>0.28199999999999997</v>
      </c>
      <c r="J100">
        <v>6.3E-2</v>
      </c>
      <c r="K100">
        <v>2E-3</v>
      </c>
      <c r="L100">
        <v>0</v>
      </c>
      <c r="M100">
        <v>0.113</v>
      </c>
      <c r="N100">
        <v>0</v>
      </c>
      <c r="O100">
        <v>8.9999999999999993E-3</v>
      </c>
      <c r="P100">
        <v>0</v>
      </c>
      <c r="Q100" s="3">
        <f>_xlfn.XLOOKUP(A100&amp;B100,'original data'!$R$2:$R$3975,'original data'!$Q$2:$Q$3975,,0)</f>
        <v>0.70199999999999996</v>
      </c>
      <c r="R100" t="str">
        <f t="shared" si="2"/>
        <v>California PERF2020</v>
      </c>
      <c r="S100">
        <f t="shared" si="3"/>
        <v>0.17799999999999999</v>
      </c>
    </row>
    <row r="101" spans="1:19" x14ac:dyDescent="0.35">
      <c r="A101" t="s">
        <v>21</v>
      </c>
      <c r="B101">
        <v>2001</v>
      </c>
      <c r="C101">
        <v>-7.6999999999999999E-2</v>
      </c>
      <c r="D101">
        <v>3.3000000000000002E-2</v>
      </c>
      <c r="E101">
        <v>8.8999999999999996E-2</v>
      </c>
      <c r="F101">
        <v>0.10299999999999999</v>
      </c>
      <c r="G101">
        <v>-7.6999999999999999E-2</v>
      </c>
      <c r="H101">
        <v>0.65800000000000003</v>
      </c>
      <c r="I101">
        <v>0.104</v>
      </c>
      <c r="J101">
        <v>0.107</v>
      </c>
      <c r="K101">
        <v>0</v>
      </c>
      <c r="L101">
        <v>8.9999999999999993E-3</v>
      </c>
      <c r="M101">
        <v>9.9000000000000005E-2</v>
      </c>
      <c r="N101">
        <v>0</v>
      </c>
      <c r="O101">
        <v>2.3E-2</v>
      </c>
      <c r="P101">
        <v>0</v>
      </c>
      <c r="Q101" s="3">
        <f>_xlfn.XLOOKUP(A101&amp;B101,'original data'!$R$2:$R$3975,'original data'!$Q$2:$Q$3975,,0)</f>
        <v>0</v>
      </c>
      <c r="R101" t="str">
        <f t="shared" si="2"/>
        <v>Colorado State2001</v>
      </c>
      <c r="S101">
        <f t="shared" si="3"/>
        <v>0.215</v>
      </c>
    </row>
    <row r="102" spans="1:19" x14ac:dyDescent="0.35">
      <c r="A102" t="s">
        <v>21</v>
      </c>
      <c r="B102">
        <v>2002</v>
      </c>
      <c r="C102">
        <v>-0.1179</v>
      </c>
      <c r="D102">
        <v>-6.5699999999999995E-2</v>
      </c>
      <c r="E102">
        <v>2.3400000000000001E-2</v>
      </c>
      <c r="F102">
        <v>8.2900000000000001E-2</v>
      </c>
      <c r="G102">
        <v>-9.7680000000000003E-2</v>
      </c>
      <c r="H102">
        <v>0.61</v>
      </c>
      <c r="I102">
        <v>0.128</v>
      </c>
      <c r="J102">
        <v>0.111</v>
      </c>
      <c r="K102">
        <v>0</v>
      </c>
      <c r="L102">
        <v>1.2E-2</v>
      </c>
      <c r="M102">
        <v>0.112</v>
      </c>
      <c r="N102">
        <v>0</v>
      </c>
      <c r="O102">
        <v>2.7E-2</v>
      </c>
      <c r="P102">
        <v>0</v>
      </c>
      <c r="Q102" s="3">
        <f>_xlfn.XLOOKUP(A102&amp;B102,'original data'!$R$2:$R$3975,'original data'!$Q$2:$Q$3975,,0)</f>
        <v>0</v>
      </c>
      <c r="R102" t="str">
        <f t="shared" si="2"/>
        <v>Colorado State2002</v>
      </c>
      <c r="S102">
        <f t="shared" si="3"/>
        <v>0.23499999999999999</v>
      </c>
    </row>
    <row r="103" spans="1:19" x14ac:dyDescent="0.35">
      <c r="A103" t="s">
        <v>21</v>
      </c>
      <c r="B103">
        <v>2003</v>
      </c>
      <c r="C103">
        <v>0.24060000000000001</v>
      </c>
      <c r="D103">
        <v>1.9E-3</v>
      </c>
      <c r="E103">
        <v>3.6900000000000002E-2</v>
      </c>
      <c r="F103">
        <v>9.06E-2</v>
      </c>
      <c r="G103">
        <v>3.3500000000000001E-3</v>
      </c>
      <c r="H103">
        <v>0.58799999999999997</v>
      </c>
      <c r="I103">
        <v>0.187</v>
      </c>
      <c r="J103">
        <v>0.111</v>
      </c>
      <c r="K103">
        <v>0</v>
      </c>
      <c r="L103">
        <v>0.01</v>
      </c>
      <c r="M103">
        <v>8.4000000000000005E-2</v>
      </c>
      <c r="N103">
        <v>0</v>
      </c>
      <c r="O103">
        <v>0.02</v>
      </c>
      <c r="P103">
        <v>0</v>
      </c>
      <c r="Q103" s="3">
        <f>_xlfn.XLOOKUP(A103&amp;B103,'original data'!$R$2:$R$3975,'original data'!$Q$2:$Q$3975,,0)</f>
        <v>0</v>
      </c>
      <c r="R103" t="str">
        <f t="shared" si="2"/>
        <v>Colorado State2003</v>
      </c>
      <c r="S103">
        <f t="shared" si="3"/>
        <v>0.20500000000000002</v>
      </c>
    </row>
    <row r="104" spans="1:19" x14ac:dyDescent="0.35">
      <c r="A104" t="s">
        <v>21</v>
      </c>
      <c r="B104">
        <v>2004</v>
      </c>
      <c r="C104">
        <v>0.14099999999999999</v>
      </c>
      <c r="D104">
        <v>7.5999999999999998E-2</v>
      </c>
      <c r="E104">
        <v>2.8000000000000001E-2</v>
      </c>
      <c r="F104">
        <v>0.104</v>
      </c>
      <c r="G104">
        <v>3.6119999999999999E-2</v>
      </c>
      <c r="H104">
        <v>0.58199999999999996</v>
      </c>
      <c r="I104">
        <v>0.20499999999999999</v>
      </c>
      <c r="J104">
        <v>0.10199999999999999</v>
      </c>
      <c r="K104">
        <v>0</v>
      </c>
      <c r="L104">
        <v>0.01</v>
      </c>
      <c r="M104">
        <v>7.2999999999999995E-2</v>
      </c>
      <c r="N104">
        <v>0</v>
      </c>
      <c r="O104">
        <v>2.8000000000000001E-2</v>
      </c>
      <c r="P104">
        <v>0</v>
      </c>
      <c r="Q104" s="3">
        <f>_xlfn.XLOOKUP(A104&amp;B104,'original data'!$R$2:$R$3975,'original data'!$Q$2:$Q$3975,,0)</f>
        <v>0</v>
      </c>
      <c r="R104" t="str">
        <f t="shared" si="2"/>
        <v>Colorado State2004</v>
      </c>
      <c r="S104">
        <f t="shared" si="3"/>
        <v>0.185</v>
      </c>
    </row>
    <row r="105" spans="1:19" x14ac:dyDescent="0.35">
      <c r="A105" t="s">
        <v>21</v>
      </c>
      <c r="B105">
        <v>2005</v>
      </c>
      <c r="C105">
        <v>9.8000000000000004E-2</v>
      </c>
      <c r="D105">
        <v>0.158</v>
      </c>
      <c r="E105">
        <v>4.7E-2</v>
      </c>
      <c r="F105">
        <v>0.09</v>
      </c>
      <c r="G105">
        <v>4.8210000000000003E-2</v>
      </c>
      <c r="H105">
        <v>0.60199999999999998</v>
      </c>
      <c r="I105">
        <v>0.23400000000000001</v>
      </c>
      <c r="J105">
        <v>8.5999999999999993E-2</v>
      </c>
      <c r="K105">
        <v>0</v>
      </c>
      <c r="L105">
        <v>1.0999999999999999E-2</v>
      </c>
      <c r="M105">
        <v>6.0999999999999999E-2</v>
      </c>
      <c r="N105">
        <v>0</v>
      </c>
      <c r="O105">
        <v>6.0000000000000001E-3</v>
      </c>
      <c r="P105">
        <v>0</v>
      </c>
      <c r="Q105" s="3">
        <f>_xlfn.XLOOKUP(A105&amp;B105,'original data'!$R$2:$R$3975,'original data'!$Q$2:$Q$3975,,0)</f>
        <v>0.71499999999999997</v>
      </c>
      <c r="R105" t="str">
        <f t="shared" si="2"/>
        <v>Colorado State2005</v>
      </c>
      <c r="S105">
        <f t="shared" si="3"/>
        <v>0.15799999999999997</v>
      </c>
    </row>
    <row r="106" spans="1:19" x14ac:dyDescent="0.35">
      <c r="A106" t="s">
        <v>21</v>
      </c>
      <c r="B106">
        <v>2006</v>
      </c>
      <c r="C106">
        <v>0.157</v>
      </c>
      <c r="D106">
        <v>0.13200000000000001</v>
      </c>
      <c r="E106">
        <v>9.6000000000000002E-2</v>
      </c>
      <c r="F106">
        <v>9.1999999999999998E-2</v>
      </c>
      <c r="G106">
        <v>6.5600000000000006E-2</v>
      </c>
      <c r="H106">
        <v>0.59499999999999997</v>
      </c>
      <c r="I106">
        <v>0.23499999999999999</v>
      </c>
      <c r="J106">
        <v>8.3000000000000004E-2</v>
      </c>
      <c r="K106">
        <v>0</v>
      </c>
      <c r="L106">
        <v>1.0999999999999999E-2</v>
      </c>
      <c r="M106">
        <v>6.9000000000000006E-2</v>
      </c>
      <c r="N106">
        <v>0</v>
      </c>
      <c r="O106">
        <v>7.0000000000000001E-3</v>
      </c>
      <c r="P106">
        <v>0</v>
      </c>
      <c r="Q106" s="3">
        <f>_xlfn.XLOOKUP(A106&amp;B106,'original data'!$R$2:$R$3975,'original data'!$Q$2:$Q$3975,,0)</f>
        <v>0.73</v>
      </c>
      <c r="R106" t="str">
        <f t="shared" si="2"/>
        <v>Colorado State2006</v>
      </c>
      <c r="S106">
        <f t="shared" si="3"/>
        <v>0.16300000000000001</v>
      </c>
    </row>
    <row r="107" spans="1:19" x14ac:dyDescent="0.35">
      <c r="A107" t="s">
        <v>21</v>
      </c>
      <c r="B107">
        <v>2007</v>
      </c>
      <c r="C107">
        <v>0.1</v>
      </c>
      <c r="D107">
        <v>0.11700000000000001</v>
      </c>
      <c r="E107">
        <v>0.14399999999999999</v>
      </c>
      <c r="F107">
        <v>8.1000000000000003E-2</v>
      </c>
      <c r="G107">
        <v>7.0449999999999999E-2</v>
      </c>
      <c r="H107">
        <v>0.59</v>
      </c>
      <c r="I107">
        <v>0.23899999999999999</v>
      </c>
      <c r="J107">
        <v>7.6999999999999999E-2</v>
      </c>
      <c r="K107">
        <v>0</v>
      </c>
      <c r="L107">
        <v>1.0999999999999999E-2</v>
      </c>
      <c r="M107">
        <v>7.5999999999999998E-2</v>
      </c>
      <c r="N107">
        <v>0</v>
      </c>
      <c r="O107">
        <v>7.0000000000000001E-3</v>
      </c>
      <c r="P107">
        <v>0</v>
      </c>
      <c r="Q107" s="3">
        <f>_xlfn.XLOOKUP(A107&amp;B107,'original data'!$R$2:$R$3975,'original data'!$Q$2:$Q$3975,,0)</f>
        <v>0.73299999999999998</v>
      </c>
      <c r="R107" t="str">
        <f t="shared" si="2"/>
        <v>Colorado State2007</v>
      </c>
      <c r="S107">
        <f t="shared" si="3"/>
        <v>0.16399999999999998</v>
      </c>
    </row>
    <row r="108" spans="1:19" x14ac:dyDescent="0.35">
      <c r="A108" t="s">
        <v>21</v>
      </c>
      <c r="B108">
        <v>2008</v>
      </c>
      <c r="C108">
        <v>-0.26</v>
      </c>
      <c r="D108">
        <v>-0.02</v>
      </c>
      <c r="E108">
        <v>3.3000000000000002E-2</v>
      </c>
      <c r="F108">
        <v>3.4000000000000002E-2</v>
      </c>
      <c r="G108">
        <v>2.2169999999999999E-2</v>
      </c>
      <c r="H108">
        <v>0.51600000000000001</v>
      </c>
      <c r="I108">
        <v>0.26600000000000001</v>
      </c>
      <c r="J108">
        <v>8.8999999999999996E-2</v>
      </c>
      <c r="K108">
        <v>1.4999999999999999E-2</v>
      </c>
      <c r="L108">
        <v>0</v>
      </c>
      <c r="M108">
        <v>8.8999999999999996E-2</v>
      </c>
      <c r="N108">
        <v>0</v>
      </c>
      <c r="O108">
        <v>2.5000000000000001E-2</v>
      </c>
      <c r="P108">
        <v>0</v>
      </c>
      <c r="Q108" s="3">
        <f>_xlfn.XLOOKUP(A108&amp;B108,'original data'!$R$2:$R$3975,'original data'!$Q$2:$Q$3975,,0)</f>
        <v>0.67900000000000005</v>
      </c>
      <c r="R108" t="str">
        <f t="shared" si="2"/>
        <v>Colorado State2008</v>
      </c>
      <c r="S108">
        <f t="shared" si="3"/>
        <v>0.193</v>
      </c>
    </row>
    <row r="109" spans="1:19" x14ac:dyDescent="0.35">
      <c r="A109" t="s">
        <v>21</v>
      </c>
      <c r="B109">
        <v>2009</v>
      </c>
      <c r="C109">
        <v>0.17399999999999999</v>
      </c>
      <c r="D109">
        <v>-1.4999999999999999E-2</v>
      </c>
      <c r="E109">
        <v>3.9E-2</v>
      </c>
      <c r="F109">
        <v>3.3000000000000002E-2</v>
      </c>
      <c r="G109">
        <v>3.8019999999999998E-2</v>
      </c>
      <c r="H109">
        <v>0.58899999999999997</v>
      </c>
      <c r="I109">
        <v>0.224</v>
      </c>
      <c r="J109">
        <v>9.6000000000000002E-2</v>
      </c>
      <c r="K109">
        <v>1.9E-2</v>
      </c>
      <c r="L109">
        <v>0</v>
      </c>
      <c r="M109">
        <v>0.06</v>
      </c>
      <c r="N109">
        <v>0</v>
      </c>
      <c r="O109">
        <v>1.2E-2</v>
      </c>
      <c r="P109">
        <v>0</v>
      </c>
      <c r="Q109" s="3">
        <f>_xlfn.XLOOKUP(A109&amp;B109,'original data'!$R$2:$R$3975,'original data'!$Q$2:$Q$3975,,0)</f>
        <v>0.67</v>
      </c>
      <c r="R109" t="str">
        <f t="shared" si="2"/>
        <v>Colorado State2009</v>
      </c>
      <c r="S109">
        <f t="shared" si="3"/>
        <v>0.17499999999999999</v>
      </c>
    </row>
    <row r="110" spans="1:19" x14ac:dyDescent="0.35">
      <c r="A110" t="s">
        <v>21</v>
      </c>
      <c r="B110">
        <v>2010</v>
      </c>
      <c r="C110">
        <v>0.14000000000000001</v>
      </c>
      <c r="D110">
        <v>-3.0000000000000001E-3</v>
      </c>
      <c r="E110">
        <v>4.7E-2</v>
      </c>
      <c r="F110">
        <v>4.5999999999999999E-2</v>
      </c>
      <c r="G110">
        <v>4.7800000000000002E-2</v>
      </c>
      <c r="H110">
        <v>0.57699999999999996</v>
      </c>
      <c r="I110">
        <v>0.22900000000000001</v>
      </c>
      <c r="J110">
        <v>9.2999999999999999E-2</v>
      </c>
      <c r="K110">
        <v>2.1000000000000001E-2</v>
      </c>
      <c r="L110">
        <v>0</v>
      </c>
      <c r="M110">
        <v>7.0000000000000007E-2</v>
      </c>
      <c r="N110">
        <v>0</v>
      </c>
      <c r="O110">
        <v>6.0000000000000001E-3</v>
      </c>
      <c r="P110">
        <v>0</v>
      </c>
      <c r="Q110" s="3">
        <f>_xlfn.XLOOKUP(A110&amp;B110,'original data'!$R$2:$R$3975,'original data'!$Q$2:$Q$3975,,0)</f>
        <v>0.628</v>
      </c>
      <c r="R110" t="str">
        <f t="shared" si="2"/>
        <v>Colorado State2010</v>
      </c>
      <c r="S110">
        <f t="shared" si="3"/>
        <v>0.184</v>
      </c>
    </row>
    <row r="111" spans="1:19" x14ac:dyDescent="0.35">
      <c r="A111" t="s">
        <v>21</v>
      </c>
      <c r="B111">
        <v>2011</v>
      </c>
      <c r="C111">
        <v>1.9E-2</v>
      </c>
      <c r="D111">
        <v>0.109</v>
      </c>
      <c r="E111">
        <v>2.1000000000000001E-2</v>
      </c>
      <c r="F111">
        <v>5.7000000000000002E-2</v>
      </c>
      <c r="G111">
        <v>4.5150000000000003E-2</v>
      </c>
      <c r="H111">
        <v>0.55500000000000005</v>
      </c>
      <c r="I111">
        <v>0.23599999999999999</v>
      </c>
      <c r="J111">
        <v>9.2999999999999999E-2</v>
      </c>
      <c r="K111">
        <v>2.1000000000000001E-2</v>
      </c>
      <c r="L111">
        <v>0</v>
      </c>
      <c r="M111">
        <v>8.5999999999999993E-2</v>
      </c>
      <c r="N111">
        <v>0</v>
      </c>
      <c r="O111">
        <v>8.9999999999999993E-3</v>
      </c>
      <c r="P111">
        <v>0</v>
      </c>
      <c r="Q111" s="3">
        <f>_xlfn.XLOOKUP(A111&amp;B111,'original data'!$R$2:$R$3975,'original data'!$Q$2:$Q$3975,,0)</f>
        <v>0.57699999999999996</v>
      </c>
      <c r="R111" t="str">
        <f t="shared" si="2"/>
        <v>Colorado State2011</v>
      </c>
      <c r="S111">
        <f t="shared" si="3"/>
        <v>0.2</v>
      </c>
    </row>
    <row r="112" spans="1:19" x14ac:dyDescent="0.35">
      <c r="A112" t="s">
        <v>21</v>
      </c>
      <c r="B112">
        <v>2012</v>
      </c>
      <c r="C112">
        <v>0.129</v>
      </c>
      <c r="D112">
        <v>9.4E-2</v>
      </c>
      <c r="E112">
        <v>2.5999999999999999E-2</v>
      </c>
      <c r="F112">
        <v>8.4000000000000005E-2</v>
      </c>
      <c r="G112">
        <v>5.1889999999999999E-2</v>
      </c>
      <c r="H112">
        <v>0.56499999999999995</v>
      </c>
      <c r="I112">
        <v>0.23300000000000001</v>
      </c>
      <c r="J112">
        <v>8.6999999999999994E-2</v>
      </c>
      <c r="K112">
        <v>2.5000000000000001E-2</v>
      </c>
      <c r="L112">
        <v>0</v>
      </c>
      <c r="M112">
        <v>8.1000000000000003E-2</v>
      </c>
      <c r="N112">
        <v>0</v>
      </c>
      <c r="O112">
        <v>8.9999999999999993E-3</v>
      </c>
      <c r="P112">
        <v>0</v>
      </c>
      <c r="Q112" s="3">
        <f>_xlfn.XLOOKUP(A112&amp;B112,'original data'!$R$2:$R$3975,'original data'!$Q$2:$Q$3975,,0)</f>
        <v>0.59160000000000001</v>
      </c>
      <c r="R112" t="str">
        <f t="shared" si="2"/>
        <v>Colorado State2012</v>
      </c>
      <c r="S112">
        <f t="shared" si="3"/>
        <v>0.193</v>
      </c>
    </row>
    <row r="113" spans="1:19" x14ac:dyDescent="0.35">
      <c r="A113" t="s">
        <v>21</v>
      </c>
      <c r="B113">
        <v>2013</v>
      </c>
      <c r="C113">
        <v>0.156</v>
      </c>
      <c r="D113">
        <v>9.9000000000000005E-2</v>
      </c>
      <c r="E113">
        <v>0.122</v>
      </c>
      <c r="F113">
        <v>7.5999999999999998E-2</v>
      </c>
      <c r="G113">
        <v>5.9549999999999999E-2</v>
      </c>
      <c r="H113">
        <v>0.58399999999999996</v>
      </c>
      <c r="I113">
        <v>0.23400000000000001</v>
      </c>
      <c r="J113">
        <v>7.8E-2</v>
      </c>
      <c r="K113">
        <v>2.5000000000000001E-2</v>
      </c>
      <c r="L113">
        <v>0</v>
      </c>
      <c r="M113">
        <v>7.0999999999999994E-2</v>
      </c>
      <c r="N113">
        <v>0</v>
      </c>
      <c r="O113">
        <v>8.0000000000000002E-3</v>
      </c>
      <c r="P113">
        <v>0</v>
      </c>
      <c r="Q113" s="3">
        <f>_xlfn.XLOOKUP(A113&amp;B113,'original data'!$R$2:$R$3975,'original data'!$Q$2:$Q$3975,,0)</f>
        <v>0.57499999999999996</v>
      </c>
      <c r="R113" t="str">
        <f t="shared" si="2"/>
        <v>Colorado State2013</v>
      </c>
      <c r="S113">
        <f t="shared" si="3"/>
        <v>0.17399999999999999</v>
      </c>
    </row>
    <row r="114" spans="1:19" x14ac:dyDescent="0.35">
      <c r="A114" t="s">
        <v>21</v>
      </c>
      <c r="B114">
        <v>2014</v>
      </c>
      <c r="C114">
        <v>5.7000000000000002E-2</v>
      </c>
      <c r="D114">
        <v>0.113</v>
      </c>
      <c r="E114">
        <v>9.9000000000000005E-2</v>
      </c>
      <c r="F114">
        <v>6.8000000000000005E-2</v>
      </c>
      <c r="G114">
        <v>5.9369999999999999E-2</v>
      </c>
      <c r="H114">
        <v>0.56499999999999995</v>
      </c>
      <c r="I114">
        <v>0.249</v>
      </c>
      <c r="J114">
        <v>7.8E-2</v>
      </c>
      <c r="K114">
        <v>2.5000000000000001E-2</v>
      </c>
      <c r="L114">
        <v>0</v>
      </c>
      <c r="M114">
        <v>7.3999999999999996E-2</v>
      </c>
      <c r="N114">
        <v>0</v>
      </c>
      <c r="O114">
        <v>8.9999999999999993E-3</v>
      </c>
      <c r="P114">
        <v>0</v>
      </c>
      <c r="Q114" s="3">
        <f>_xlfn.XLOOKUP(A114&amp;B114,'original data'!$R$2:$R$3975,'original data'!$Q$2:$Q$3975,,0)</f>
        <v>0.57799999999999996</v>
      </c>
      <c r="R114" t="str">
        <f t="shared" si="2"/>
        <v>Colorado State2014</v>
      </c>
      <c r="S114">
        <f t="shared" si="3"/>
        <v>0.17699999999999999</v>
      </c>
    </row>
    <row r="115" spans="1:19" x14ac:dyDescent="0.35">
      <c r="A115" t="s">
        <v>21</v>
      </c>
      <c r="B115">
        <v>2015</v>
      </c>
      <c r="C115">
        <v>1.4999999999999999E-2</v>
      </c>
      <c r="D115">
        <v>7.3999999999999996E-2</v>
      </c>
      <c r="E115">
        <v>7.2999999999999995E-2</v>
      </c>
      <c r="F115">
        <v>0.06</v>
      </c>
      <c r="G115">
        <v>5.6349999999999997E-2</v>
      </c>
      <c r="H115">
        <v>0.55500000000000005</v>
      </c>
      <c r="I115">
        <v>0.247</v>
      </c>
      <c r="J115">
        <v>8.2000000000000003E-2</v>
      </c>
      <c r="K115">
        <v>2.1999999999999999E-2</v>
      </c>
      <c r="L115">
        <v>0</v>
      </c>
      <c r="M115">
        <v>8.5999999999999993E-2</v>
      </c>
      <c r="N115">
        <v>0</v>
      </c>
      <c r="O115">
        <v>8.0000000000000002E-3</v>
      </c>
      <c r="P115">
        <v>0</v>
      </c>
      <c r="Q115" s="3">
        <f>_xlfn.XLOOKUP(A115&amp;B115,'original data'!$R$2:$R$3975,'original data'!$Q$2:$Q$3975,,0)</f>
        <v>0.57599999999999996</v>
      </c>
      <c r="R115" t="str">
        <f t="shared" si="2"/>
        <v>Colorado State2015</v>
      </c>
      <c r="S115">
        <f t="shared" si="3"/>
        <v>0.19</v>
      </c>
    </row>
    <row r="116" spans="1:19" x14ac:dyDescent="0.35">
      <c r="A116" t="s">
        <v>21</v>
      </c>
      <c r="B116">
        <v>2016</v>
      </c>
      <c r="C116">
        <v>7.2999999999999995E-2</v>
      </c>
      <c r="D116">
        <v>4.8000000000000001E-2</v>
      </c>
      <c r="E116">
        <v>8.5000000000000006E-2</v>
      </c>
      <c r="F116">
        <v>5.1999999999999998E-2</v>
      </c>
      <c r="G116">
        <v>5.7389999999999997E-2</v>
      </c>
      <c r="H116">
        <v>0.55900000000000005</v>
      </c>
      <c r="I116">
        <v>0.22700000000000001</v>
      </c>
      <c r="J116">
        <v>8.4000000000000005E-2</v>
      </c>
      <c r="K116">
        <v>2.5999999999999999E-2</v>
      </c>
      <c r="L116">
        <v>0</v>
      </c>
      <c r="M116">
        <v>0.09</v>
      </c>
      <c r="N116">
        <v>0</v>
      </c>
      <c r="O116">
        <v>1.4E-2</v>
      </c>
      <c r="P116">
        <v>0</v>
      </c>
      <c r="Q116" s="3">
        <f>_xlfn.XLOOKUP(A116&amp;B116,'original data'!$R$2:$R$3975,'original data'!$Q$2:$Q$3975,,0)</f>
        <v>0.54600000000000004</v>
      </c>
      <c r="R116" t="str">
        <f t="shared" si="2"/>
        <v>Colorado State2016</v>
      </c>
      <c r="S116">
        <f t="shared" si="3"/>
        <v>0.2</v>
      </c>
    </row>
    <row r="117" spans="1:19" x14ac:dyDescent="0.35">
      <c r="A117" t="s">
        <v>21</v>
      </c>
      <c r="B117">
        <v>2017</v>
      </c>
      <c r="C117">
        <v>0.18099999999999999</v>
      </c>
      <c r="D117">
        <v>8.7999999999999995E-2</v>
      </c>
      <c r="E117">
        <v>9.5000000000000001E-2</v>
      </c>
      <c r="F117">
        <v>0.06</v>
      </c>
      <c r="G117">
        <v>6.429E-2</v>
      </c>
      <c r="H117">
        <v>0.57699999999999996</v>
      </c>
      <c r="I117">
        <v>0.219</v>
      </c>
      <c r="J117">
        <v>0.08</v>
      </c>
      <c r="K117">
        <v>3.4000000000000002E-2</v>
      </c>
      <c r="L117">
        <v>0</v>
      </c>
      <c r="M117">
        <v>8.5999999999999993E-2</v>
      </c>
      <c r="N117">
        <v>0</v>
      </c>
      <c r="O117">
        <v>4.0000000000000001E-3</v>
      </c>
      <c r="P117">
        <v>0</v>
      </c>
      <c r="Q117" s="3">
        <f>_xlfn.XLOOKUP(A117&amp;B117,'original data'!$R$2:$R$3975,'original data'!$Q$2:$Q$3975,,0)</f>
        <v>0.57499999999999996</v>
      </c>
      <c r="R117" t="str">
        <f t="shared" si="2"/>
        <v>Colorado State2017</v>
      </c>
      <c r="S117">
        <f t="shared" si="3"/>
        <v>0.2</v>
      </c>
    </row>
    <row r="118" spans="1:19" x14ac:dyDescent="0.35">
      <c r="A118" t="s">
        <v>21</v>
      </c>
      <c r="B118">
        <v>2018</v>
      </c>
      <c r="C118">
        <v>-3.5000000000000003E-2</v>
      </c>
      <c r="D118">
        <v>6.9000000000000006E-2</v>
      </c>
      <c r="E118">
        <v>5.6000000000000001E-2</v>
      </c>
      <c r="F118">
        <v>8.7999999999999995E-2</v>
      </c>
      <c r="G118">
        <v>5.851E-2</v>
      </c>
      <c r="H118">
        <v>0.53400000000000003</v>
      </c>
      <c r="I118">
        <v>0.24</v>
      </c>
      <c r="J118">
        <v>8.7999999999999995E-2</v>
      </c>
      <c r="K118">
        <v>3.5999999999999997E-2</v>
      </c>
      <c r="L118">
        <v>0</v>
      </c>
      <c r="M118">
        <v>9.6000000000000002E-2</v>
      </c>
      <c r="N118">
        <v>0</v>
      </c>
      <c r="O118">
        <v>6.0000000000000001E-3</v>
      </c>
      <c r="P118">
        <v>0</v>
      </c>
      <c r="Q118" s="3">
        <f>_xlfn.XLOOKUP(A118&amp;B118,'original data'!$R$2:$R$3975,'original data'!$Q$2:$Q$3975,,0)</f>
        <v>0.56100000000000005</v>
      </c>
      <c r="R118" t="str">
        <f t="shared" si="2"/>
        <v>Colorado State2018</v>
      </c>
      <c r="S118">
        <f t="shared" si="3"/>
        <v>0.22</v>
      </c>
    </row>
    <row r="119" spans="1:19" x14ac:dyDescent="0.35">
      <c r="A119" t="s">
        <v>21</v>
      </c>
      <c r="B119">
        <v>2019</v>
      </c>
      <c r="C119">
        <v>0.20300000000000001</v>
      </c>
      <c r="D119">
        <v>0.111</v>
      </c>
      <c r="E119">
        <v>8.4000000000000005E-2</v>
      </c>
      <c r="F119">
        <v>9.0999999999999998E-2</v>
      </c>
      <c r="G119">
        <v>6.5659999999999996E-2</v>
      </c>
      <c r="H119">
        <v>0.56899999999999995</v>
      </c>
      <c r="I119">
        <v>0.221</v>
      </c>
      <c r="J119">
        <v>8.1000000000000003E-2</v>
      </c>
      <c r="K119">
        <v>3.5000000000000003E-2</v>
      </c>
      <c r="L119">
        <v>0</v>
      </c>
      <c r="M119">
        <v>8.8999999999999996E-2</v>
      </c>
      <c r="N119">
        <v>0</v>
      </c>
      <c r="O119">
        <v>5.0000000000000001E-3</v>
      </c>
      <c r="P119">
        <v>0</v>
      </c>
      <c r="Q119" s="3">
        <f>_xlfn.XLOOKUP(A119&amp;B119,'original data'!$R$2:$R$3975,'original data'!$Q$2:$Q$3975,,0)</f>
        <v>0.57999999999999996</v>
      </c>
      <c r="R119" t="str">
        <f t="shared" si="2"/>
        <v>Colorado State2019</v>
      </c>
      <c r="S119">
        <f t="shared" si="3"/>
        <v>0.20500000000000002</v>
      </c>
    </row>
    <row r="120" spans="1:19" x14ac:dyDescent="0.35">
      <c r="A120" t="s">
        <v>22</v>
      </c>
      <c r="B120">
        <v>2001</v>
      </c>
      <c r="C120">
        <v>-3.6799999999999999E-2</v>
      </c>
      <c r="D120">
        <v>6.3799999999999996E-2</v>
      </c>
      <c r="E120">
        <v>0.1099</v>
      </c>
      <c r="F120">
        <v>0.10580000000000001</v>
      </c>
      <c r="G120">
        <v>-3.6799999999999999E-2</v>
      </c>
      <c r="H120">
        <v>0.50600000000000001</v>
      </c>
      <c r="I120">
        <v>0.34399999999999997</v>
      </c>
      <c r="J120">
        <v>0.127</v>
      </c>
      <c r="K120">
        <v>0</v>
      </c>
      <c r="L120">
        <v>0</v>
      </c>
      <c r="M120">
        <v>2.3E-2</v>
      </c>
      <c r="N120">
        <v>0</v>
      </c>
      <c r="O120">
        <v>0</v>
      </c>
      <c r="P120">
        <v>0</v>
      </c>
      <c r="Q120" s="3">
        <f>_xlfn.XLOOKUP(A120&amp;B120,'original data'!$R$2:$R$3975,'original data'!$Q$2:$Q$3975,,0)</f>
        <v>0.63100000000000001</v>
      </c>
      <c r="R120" t="str">
        <f t="shared" si="2"/>
        <v>Connecticut SERS2001</v>
      </c>
      <c r="S120">
        <f t="shared" si="3"/>
        <v>0.15</v>
      </c>
    </row>
    <row r="121" spans="1:19" x14ac:dyDescent="0.35">
      <c r="A121" t="s">
        <v>22</v>
      </c>
      <c r="B121">
        <v>2002</v>
      </c>
      <c r="C121">
        <v>-6.3899999999999998E-2</v>
      </c>
      <c r="D121">
        <v>6.6E-3</v>
      </c>
      <c r="E121">
        <v>5.7200000000000001E-2</v>
      </c>
      <c r="F121">
        <v>0.09</v>
      </c>
      <c r="G121">
        <v>-5.0450000000000002E-2</v>
      </c>
      <c r="H121">
        <v>0.47599999999999998</v>
      </c>
      <c r="I121">
        <v>0.377</v>
      </c>
      <c r="J121">
        <v>0.122</v>
      </c>
      <c r="K121">
        <v>0</v>
      </c>
      <c r="L121">
        <v>0</v>
      </c>
      <c r="M121">
        <v>2.5000000000000001E-2</v>
      </c>
      <c r="N121">
        <v>0</v>
      </c>
      <c r="O121">
        <v>0</v>
      </c>
      <c r="P121">
        <v>0</v>
      </c>
      <c r="Q121" s="3">
        <f>_xlfn.XLOOKUP(A121&amp;B121,'original data'!$R$2:$R$3975,'original data'!$Q$2:$Q$3975,,0)</f>
        <v>0.61639999999999995</v>
      </c>
      <c r="R121" t="str">
        <f t="shared" si="2"/>
        <v>Connecticut SERS2002</v>
      </c>
      <c r="S121">
        <f t="shared" si="3"/>
        <v>0.14699999999999999</v>
      </c>
    </row>
    <row r="122" spans="1:19" x14ac:dyDescent="0.35">
      <c r="A122" t="s">
        <v>22</v>
      </c>
      <c r="B122">
        <v>2003</v>
      </c>
      <c r="C122">
        <v>2.4899999999999999E-2</v>
      </c>
      <c r="D122">
        <v>-2.5999999999999999E-2</v>
      </c>
      <c r="E122">
        <v>2.93E-2</v>
      </c>
      <c r="F122">
        <v>8.0600000000000005E-2</v>
      </c>
      <c r="G122">
        <v>-2.597E-2</v>
      </c>
      <c r="H122">
        <v>0.47199999999999998</v>
      </c>
      <c r="I122">
        <v>0.40400000000000003</v>
      </c>
      <c r="J122">
        <v>0.10100000000000001</v>
      </c>
      <c r="K122">
        <v>0</v>
      </c>
      <c r="L122">
        <v>0</v>
      </c>
      <c r="M122">
        <v>2.3E-2</v>
      </c>
      <c r="N122">
        <v>0</v>
      </c>
      <c r="O122">
        <v>0</v>
      </c>
      <c r="P122">
        <v>0</v>
      </c>
      <c r="Q122" s="3">
        <f>_xlfn.XLOOKUP(A122&amp;B122,'original data'!$R$2:$R$3975,'original data'!$Q$2:$Q$3975,,0)</f>
        <v>0.56659999999999999</v>
      </c>
      <c r="R122" t="str">
        <f t="shared" si="2"/>
        <v>Connecticut SERS2003</v>
      </c>
      <c r="S122">
        <f t="shared" si="3"/>
        <v>0.124</v>
      </c>
    </row>
    <row r="123" spans="1:19" x14ac:dyDescent="0.35">
      <c r="A123" t="s">
        <v>22</v>
      </c>
      <c r="B123">
        <v>2004</v>
      </c>
      <c r="C123">
        <v>0.15229999999999999</v>
      </c>
      <c r="D123">
        <v>3.4000000000000002E-2</v>
      </c>
      <c r="E123">
        <v>3.7900000000000003E-2</v>
      </c>
      <c r="F123">
        <v>9.1999999999999998E-2</v>
      </c>
      <c r="G123">
        <v>1.583E-2</v>
      </c>
      <c r="H123">
        <v>0.58299999999999996</v>
      </c>
      <c r="I123">
        <v>0.31</v>
      </c>
      <c r="J123">
        <v>8.8999999999999996E-2</v>
      </c>
      <c r="K123">
        <v>0</v>
      </c>
      <c r="L123">
        <v>0</v>
      </c>
      <c r="M123">
        <v>1.7999999999999999E-2</v>
      </c>
      <c r="N123">
        <v>0</v>
      </c>
      <c r="O123">
        <v>0</v>
      </c>
      <c r="P123">
        <v>0</v>
      </c>
      <c r="Q123" s="3">
        <f>_xlfn.XLOOKUP(A123&amp;B123,'original data'!$R$2:$R$3975,'original data'!$Q$2:$Q$3975,,0)</f>
        <v>0.54459999999999997</v>
      </c>
      <c r="R123" t="str">
        <f t="shared" si="2"/>
        <v>Connecticut SERS2004</v>
      </c>
      <c r="S123">
        <f t="shared" si="3"/>
        <v>0.107</v>
      </c>
    </row>
    <row r="124" spans="1:19" x14ac:dyDescent="0.35">
      <c r="A124" t="s">
        <v>22</v>
      </c>
      <c r="B124">
        <v>2005</v>
      </c>
      <c r="C124">
        <v>0.10440000000000001</v>
      </c>
      <c r="D124">
        <v>9.2600000000000002E-2</v>
      </c>
      <c r="E124">
        <v>3.3000000000000002E-2</v>
      </c>
      <c r="F124">
        <v>8.8999999999999996E-2</v>
      </c>
      <c r="G124">
        <v>3.2960000000000003E-2</v>
      </c>
      <c r="H124">
        <v>0.59899999999999998</v>
      </c>
      <c r="I124">
        <v>0.314</v>
      </c>
      <c r="J124">
        <v>6.8000000000000005E-2</v>
      </c>
      <c r="K124">
        <v>0</v>
      </c>
      <c r="L124">
        <v>0</v>
      </c>
      <c r="M124">
        <v>1.9E-2</v>
      </c>
      <c r="N124">
        <v>0</v>
      </c>
      <c r="O124">
        <v>0</v>
      </c>
      <c r="P124">
        <v>0</v>
      </c>
      <c r="Q124" s="3">
        <f>_xlfn.XLOOKUP(A124&amp;B124,'original data'!$R$2:$R$3975,'original data'!$Q$2:$Q$3975,,0)</f>
        <v>0.53280000000000005</v>
      </c>
      <c r="R124" t="str">
        <f t="shared" si="2"/>
        <v>Connecticut SERS2005</v>
      </c>
      <c r="S124">
        <f t="shared" si="3"/>
        <v>8.7000000000000008E-2</v>
      </c>
    </row>
    <row r="125" spans="1:19" x14ac:dyDescent="0.35">
      <c r="A125" t="s">
        <v>22</v>
      </c>
      <c r="B125">
        <v>2006</v>
      </c>
      <c r="C125">
        <v>0.1055</v>
      </c>
      <c r="D125">
        <v>0.1206</v>
      </c>
      <c r="E125">
        <v>6.1899999999999997E-2</v>
      </c>
      <c r="F125">
        <v>8.5599999999999996E-2</v>
      </c>
      <c r="G125">
        <v>4.471E-2</v>
      </c>
      <c r="H125">
        <v>0.629</v>
      </c>
      <c r="I125">
        <v>0.29399999999999998</v>
      </c>
      <c r="J125">
        <v>0.06</v>
      </c>
      <c r="K125">
        <v>0</v>
      </c>
      <c r="L125">
        <v>0</v>
      </c>
      <c r="M125">
        <v>1.7000000000000001E-2</v>
      </c>
      <c r="N125">
        <v>0</v>
      </c>
      <c r="O125">
        <v>0</v>
      </c>
      <c r="P125">
        <v>0</v>
      </c>
      <c r="Q125" s="3">
        <f>_xlfn.XLOOKUP(A125&amp;B125,'original data'!$R$2:$R$3975,'original data'!$Q$2:$Q$3975,,0)</f>
        <v>0.53190000000000004</v>
      </c>
      <c r="R125" t="str">
        <f t="shared" si="2"/>
        <v>Connecticut SERS2006</v>
      </c>
      <c r="S125">
        <f t="shared" si="3"/>
        <v>7.6999999999999999E-2</v>
      </c>
    </row>
    <row r="126" spans="1:19" x14ac:dyDescent="0.35">
      <c r="A126" t="s">
        <v>22</v>
      </c>
      <c r="B126">
        <v>2007</v>
      </c>
      <c r="C126">
        <v>0.1734</v>
      </c>
      <c r="D126">
        <v>0.1273</v>
      </c>
      <c r="E126">
        <v>0.11070000000000001</v>
      </c>
      <c r="F126">
        <v>8.3599999999999994E-2</v>
      </c>
      <c r="G126">
        <v>6.2190000000000002E-2</v>
      </c>
      <c r="H126">
        <v>0.61099999999999999</v>
      </c>
      <c r="I126">
        <v>0.30299999999999999</v>
      </c>
      <c r="J126">
        <v>0.06</v>
      </c>
      <c r="K126">
        <v>0</v>
      </c>
      <c r="L126">
        <v>0</v>
      </c>
      <c r="M126">
        <v>2.5999999999999999E-2</v>
      </c>
      <c r="N126">
        <v>0</v>
      </c>
      <c r="O126">
        <v>0</v>
      </c>
      <c r="P126">
        <v>0</v>
      </c>
      <c r="Q126" s="3">
        <f>_xlfn.XLOOKUP(A126&amp;B126,'original data'!$R$2:$R$3975,'original data'!$Q$2:$Q$3975,,0)</f>
        <v>0.53580000000000005</v>
      </c>
      <c r="R126" t="str">
        <f t="shared" si="2"/>
        <v>Connecticut SERS2007</v>
      </c>
      <c r="S126">
        <f t="shared" si="3"/>
        <v>8.5999999999999993E-2</v>
      </c>
    </row>
    <row r="127" spans="1:19" x14ac:dyDescent="0.35">
      <c r="A127" t="s">
        <v>22</v>
      </c>
      <c r="B127">
        <v>2008</v>
      </c>
      <c r="C127">
        <v>-4.8300000000000003E-2</v>
      </c>
      <c r="D127">
        <v>7.2900000000000006E-2</v>
      </c>
      <c r="E127">
        <v>9.4299999999999995E-2</v>
      </c>
      <c r="F127">
        <v>6.0600000000000001E-2</v>
      </c>
      <c r="G127">
        <v>4.7710000000000002E-2</v>
      </c>
      <c r="H127">
        <v>0.57799999999999996</v>
      </c>
      <c r="I127">
        <v>0.27500000000000002</v>
      </c>
      <c r="J127">
        <v>7.0999999999999994E-2</v>
      </c>
      <c r="K127">
        <v>0</v>
      </c>
      <c r="L127">
        <v>0</v>
      </c>
      <c r="M127">
        <v>4.1000000000000002E-2</v>
      </c>
      <c r="N127">
        <v>0</v>
      </c>
      <c r="O127">
        <v>3.5000000000000003E-2</v>
      </c>
      <c r="P127">
        <v>0</v>
      </c>
      <c r="Q127" s="3">
        <f>_xlfn.XLOOKUP(A127&amp;B127,'original data'!$R$2:$R$3975,'original data'!$Q$2:$Q$3975,,0)</f>
        <v>0.51919999999999999</v>
      </c>
      <c r="R127" t="str">
        <f t="shared" si="2"/>
        <v>Connecticut SERS2008</v>
      </c>
      <c r="S127">
        <f t="shared" si="3"/>
        <v>0.11199999999999999</v>
      </c>
    </row>
    <row r="128" spans="1:19" x14ac:dyDescent="0.35">
      <c r="A128" t="s">
        <v>22</v>
      </c>
      <c r="B128">
        <v>2009</v>
      </c>
      <c r="C128">
        <v>-0.1825</v>
      </c>
      <c r="D128">
        <v>-2.9899999999999999E-2</v>
      </c>
      <c r="E128">
        <v>2.1999999999999999E-2</v>
      </c>
      <c r="F128">
        <v>2.9100000000000001E-2</v>
      </c>
      <c r="G128">
        <v>1.9220000000000001E-2</v>
      </c>
      <c r="H128">
        <v>0.56100000000000005</v>
      </c>
      <c r="I128">
        <v>0.28299999999999997</v>
      </c>
      <c r="J128">
        <v>0.08</v>
      </c>
      <c r="K128">
        <v>0</v>
      </c>
      <c r="L128">
        <v>0</v>
      </c>
      <c r="M128">
        <v>3.7999999999999999E-2</v>
      </c>
      <c r="N128">
        <v>0</v>
      </c>
      <c r="O128">
        <v>3.7999999999999999E-2</v>
      </c>
      <c r="P128">
        <v>0</v>
      </c>
      <c r="Q128" s="3">
        <f>_xlfn.XLOOKUP(A128&amp;B128,'original data'!$R$2:$R$3975,'original data'!$Q$2:$Q$3975,,0)</f>
        <v>0.43611</v>
      </c>
      <c r="R128" t="str">
        <f t="shared" si="2"/>
        <v>Connecticut SERS2009</v>
      </c>
      <c r="S128">
        <f t="shared" si="3"/>
        <v>0.11799999999999999</v>
      </c>
    </row>
    <row r="129" spans="1:19" x14ac:dyDescent="0.35">
      <c r="A129" t="s">
        <v>22</v>
      </c>
      <c r="B129">
        <v>2010</v>
      </c>
      <c r="C129">
        <v>0.1293</v>
      </c>
      <c r="D129">
        <v>-4.2200000000000001E-2</v>
      </c>
      <c r="E129">
        <v>2.6599999999999999E-2</v>
      </c>
      <c r="F129">
        <v>2.8899999999999999E-2</v>
      </c>
      <c r="G129">
        <v>2.9729999999999999E-2</v>
      </c>
      <c r="H129">
        <v>0.55900000000000005</v>
      </c>
      <c r="I129">
        <v>0.249</v>
      </c>
      <c r="J129">
        <v>9.2999999999999999E-2</v>
      </c>
      <c r="K129">
        <v>0</v>
      </c>
      <c r="L129">
        <v>0</v>
      </c>
      <c r="M129">
        <v>3.5999999999999997E-2</v>
      </c>
      <c r="N129">
        <v>0</v>
      </c>
      <c r="O129">
        <v>6.3E-2</v>
      </c>
      <c r="P129">
        <v>0</v>
      </c>
      <c r="Q129" s="3">
        <f>_xlfn.XLOOKUP(A129&amp;B129,'original data'!$R$2:$R$3975,'original data'!$Q$2:$Q$3975,,0)</f>
        <v>0.44400000000000001</v>
      </c>
      <c r="R129" t="str">
        <f t="shared" si="2"/>
        <v>Connecticut SERS2010</v>
      </c>
      <c r="S129">
        <f t="shared" si="3"/>
        <v>0.129</v>
      </c>
    </row>
    <row r="130" spans="1:19" x14ac:dyDescent="0.35">
      <c r="A130" t="s">
        <v>22</v>
      </c>
      <c r="B130">
        <v>2011</v>
      </c>
      <c r="C130">
        <v>0.21149999999999999</v>
      </c>
      <c r="D130">
        <v>3.7999999999999999E-2</v>
      </c>
      <c r="E130">
        <v>4.5499999999999999E-2</v>
      </c>
      <c r="F130">
        <v>5.28E-2</v>
      </c>
      <c r="G130">
        <v>4.5060000000000003E-2</v>
      </c>
      <c r="H130">
        <v>0.59899999999999998</v>
      </c>
      <c r="I130">
        <v>0.217</v>
      </c>
      <c r="J130">
        <v>8.8999999999999996E-2</v>
      </c>
      <c r="K130">
        <v>2.1000000000000001E-2</v>
      </c>
      <c r="L130">
        <v>0</v>
      </c>
      <c r="M130">
        <v>4.2999999999999997E-2</v>
      </c>
      <c r="N130">
        <v>0</v>
      </c>
      <c r="O130">
        <v>3.1E-2</v>
      </c>
      <c r="P130">
        <v>0</v>
      </c>
      <c r="Q130" s="3">
        <f>_xlfn.XLOOKUP(A130&amp;B130,'original data'!$R$2:$R$3975,'original data'!$Q$2:$Q$3975,,0)</f>
        <v>0.47899999999999998</v>
      </c>
      <c r="R130" t="str">
        <f t="shared" si="2"/>
        <v>Connecticut SERS2011</v>
      </c>
      <c r="S130">
        <f t="shared" si="3"/>
        <v>0.153</v>
      </c>
    </row>
    <row r="131" spans="1:19" x14ac:dyDescent="0.35">
      <c r="A131" t="s">
        <v>22</v>
      </c>
      <c r="B131">
        <v>2012</v>
      </c>
      <c r="C131">
        <v>-8.9999999999999993E-3</v>
      </c>
      <c r="D131">
        <v>0.10680000000000001</v>
      </c>
      <c r="E131">
        <v>1.0699999999999999E-2</v>
      </c>
      <c r="F131">
        <v>5.91E-2</v>
      </c>
      <c r="G131">
        <v>4.0439999999999997E-2</v>
      </c>
      <c r="H131">
        <v>0.57499999999999996</v>
      </c>
      <c r="I131">
        <v>0.214</v>
      </c>
      <c r="J131">
        <v>0.106</v>
      </c>
      <c r="K131">
        <v>2.3E-2</v>
      </c>
      <c r="L131">
        <v>0</v>
      </c>
      <c r="M131">
        <v>5.5E-2</v>
      </c>
      <c r="N131">
        <v>0</v>
      </c>
      <c r="O131">
        <v>2.7E-2</v>
      </c>
      <c r="P131">
        <v>0</v>
      </c>
      <c r="Q131" s="3">
        <f>_xlfn.XLOOKUP(A131&amp;B131,'original data'!$R$2:$R$3975,'original data'!$Q$2:$Q$3975,,0)</f>
        <v>0.42299999999999999</v>
      </c>
      <c r="R131" t="str">
        <f t="shared" ref="R131:R194" si="4">A131&amp;B131</f>
        <v>Connecticut SERS2012</v>
      </c>
      <c r="S131">
        <f t="shared" ref="S131:S194" si="5">SUM(J131:N131,P131)</f>
        <v>0.184</v>
      </c>
    </row>
    <row r="132" spans="1:19" x14ac:dyDescent="0.35">
      <c r="A132" t="s">
        <v>22</v>
      </c>
      <c r="B132">
        <v>2013</v>
      </c>
      <c r="C132">
        <v>0.11899999999999999</v>
      </c>
      <c r="D132">
        <v>0.10340000000000001</v>
      </c>
      <c r="E132">
        <v>4.3999999999999997E-2</v>
      </c>
      <c r="F132">
        <v>6.8900000000000003E-2</v>
      </c>
      <c r="G132">
        <v>4.6280000000000002E-2</v>
      </c>
      <c r="H132">
        <v>0.55600000000000005</v>
      </c>
      <c r="I132">
        <v>0.19500000000000001</v>
      </c>
      <c r="J132">
        <v>9.7000000000000003E-2</v>
      </c>
      <c r="K132">
        <v>4.4999999999999998E-2</v>
      </c>
      <c r="L132">
        <v>0</v>
      </c>
      <c r="M132">
        <v>5.5E-2</v>
      </c>
      <c r="N132">
        <v>0</v>
      </c>
      <c r="O132">
        <v>5.1999999999999998E-2</v>
      </c>
      <c r="P132">
        <v>0</v>
      </c>
      <c r="Q132" s="3">
        <f>_xlfn.XLOOKUP(A132&amp;B132,'original data'!$R$2:$R$3975,'original data'!$Q$2:$Q$3975,,0)</f>
        <v>0.41199999999999998</v>
      </c>
      <c r="R132" t="str">
        <f t="shared" si="4"/>
        <v>Connecticut SERS2013</v>
      </c>
      <c r="S132">
        <f t="shared" si="5"/>
        <v>0.19700000000000001</v>
      </c>
    </row>
    <row r="133" spans="1:19" x14ac:dyDescent="0.35">
      <c r="A133" t="s">
        <v>22</v>
      </c>
      <c r="B133">
        <v>2014</v>
      </c>
      <c r="C133">
        <v>0.15620000000000001</v>
      </c>
      <c r="D133">
        <v>8.6400000000000005E-2</v>
      </c>
      <c r="E133">
        <v>0.11899999999999999</v>
      </c>
      <c r="F133">
        <v>6.9400000000000003E-2</v>
      </c>
      <c r="G133">
        <v>5.3780000000000001E-2</v>
      </c>
      <c r="H133">
        <v>0.56000000000000005</v>
      </c>
      <c r="I133">
        <v>0.22500000000000001</v>
      </c>
      <c r="J133">
        <v>9.7000000000000003E-2</v>
      </c>
      <c r="K133">
        <v>4.2000000000000003E-2</v>
      </c>
      <c r="L133">
        <v>0</v>
      </c>
      <c r="M133">
        <v>4.9000000000000002E-2</v>
      </c>
      <c r="N133">
        <v>0</v>
      </c>
      <c r="O133">
        <v>2.7E-2</v>
      </c>
      <c r="P133">
        <v>0</v>
      </c>
      <c r="Q133" s="3">
        <f>_xlfn.XLOOKUP(A133&amp;B133,'original data'!$R$2:$R$3975,'original data'!$Q$2:$Q$3975,,0)</f>
        <v>0.41499999999999998</v>
      </c>
      <c r="R133" t="str">
        <f t="shared" si="4"/>
        <v>Connecticut SERS2014</v>
      </c>
      <c r="S133">
        <f t="shared" si="5"/>
        <v>0.188</v>
      </c>
    </row>
    <row r="134" spans="1:19" x14ac:dyDescent="0.35">
      <c r="A134" t="s">
        <v>22</v>
      </c>
      <c r="B134">
        <v>2015</v>
      </c>
      <c r="C134">
        <v>2.8400000000000002E-2</v>
      </c>
      <c r="D134">
        <v>9.9900000000000003E-2</v>
      </c>
      <c r="E134">
        <v>9.8199999999999996E-2</v>
      </c>
      <c r="F134">
        <v>6.1800000000000001E-2</v>
      </c>
      <c r="G134">
        <v>5.2069999999999998E-2</v>
      </c>
      <c r="H134">
        <v>0.52300000000000002</v>
      </c>
      <c r="I134">
        <v>0.22800000000000001</v>
      </c>
      <c r="J134">
        <v>9.1999999999999998E-2</v>
      </c>
      <c r="K134">
        <v>5.8999999999999997E-2</v>
      </c>
      <c r="L134">
        <v>0</v>
      </c>
      <c r="M134">
        <v>5.8999999999999997E-2</v>
      </c>
      <c r="N134">
        <v>0</v>
      </c>
      <c r="O134">
        <v>3.9E-2</v>
      </c>
      <c r="P134">
        <v>0</v>
      </c>
      <c r="Q134" s="3">
        <f>_xlfn.XLOOKUP(A134&amp;B134,'original data'!$R$2:$R$3975,'original data'!$Q$2:$Q$3975,,0)</f>
        <v>0.433</v>
      </c>
      <c r="R134" t="str">
        <f t="shared" si="4"/>
        <v>Connecticut SERS2015</v>
      </c>
      <c r="S134">
        <f t="shared" si="5"/>
        <v>0.21</v>
      </c>
    </row>
    <row r="135" spans="1:19" x14ac:dyDescent="0.35">
      <c r="A135" t="s">
        <v>22</v>
      </c>
      <c r="B135">
        <v>2016</v>
      </c>
      <c r="C135">
        <v>2.5999999999999999E-3</v>
      </c>
      <c r="D135">
        <v>6.0299999999999999E-2</v>
      </c>
      <c r="E135">
        <v>5.74E-2</v>
      </c>
      <c r="F135">
        <v>5.1400000000000001E-2</v>
      </c>
      <c r="G135">
        <v>4.8899999999999999E-2</v>
      </c>
      <c r="H135">
        <v>0.497</v>
      </c>
      <c r="I135">
        <v>0.23699999999999999</v>
      </c>
      <c r="J135">
        <v>9.9000000000000005E-2</v>
      </c>
      <c r="K135">
        <v>5.8999999999999997E-2</v>
      </c>
      <c r="L135">
        <v>0</v>
      </c>
      <c r="M135">
        <v>7.5999999999999998E-2</v>
      </c>
      <c r="N135">
        <v>0</v>
      </c>
      <c r="O135">
        <v>3.2000000000000001E-2</v>
      </c>
      <c r="P135">
        <v>0</v>
      </c>
      <c r="Q135" s="3">
        <f>_xlfn.XLOOKUP(A135&amp;B135,'original data'!$R$2:$R$3975,'original data'!$Q$2:$Q$3975,,0)</f>
        <v>0.36899999999999999</v>
      </c>
      <c r="R135" t="str">
        <f t="shared" si="4"/>
        <v>Connecticut SERS2016</v>
      </c>
      <c r="S135">
        <f t="shared" si="5"/>
        <v>0.23399999999999999</v>
      </c>
    </row>
    <row r="136" spans="1:19" x14ac:dyDescent="0.35">
      <c r="A136" t="s">
        <v>22</v>
      </c>
      <c r="B136">
        <v>2017</v>
      </c>
      <c r="C136">
        <v>0.14319999999999999</v>
      </c>
      <c r="D136">
        <v>5.6300000000000003E-2</v>
      </c>
      <c r="E136">
        <v>8.7999999999999995E-2</v>
      </c>
      <c r="F136">
        <v>4.87E-2</v>
      </c>
      <c r="G136">
        <v>0</v>
      </c>
      <c r="H136">
        <v>0.52100000000000002</v>
      </c>
      <c r="I136">
        <v>0.22</v>
      </c>
      <c r="J136">
        <v>9.6000000000000002E-2</v>
      </c>
      <c r="K136">
        <v>0.06</v>
      </c>
      <c r="L136">
        <v>0</v>
      </c>
      <c r="M136">
        <v>6.9000000000000006E-2</v>
      </c>
      <c r="N136">
        <v>0</v>
      </c>
      <c r="O136">
        <v>3.4000000000000002E-2</v>
      </c>
      <c r="P136">
        <v>0</v>
      </c>
      <c r="Q136" s="3">
        <f>_xlfn.XLOOKUP(A136&amp;B136,'original data'!$R$2:$R$3975,'original data'!$Q$2:$Q$3975,,0)</f>
        <v>0.38100000000000001</v>
      </c>
      <c r="R136" t="str">
        <f t="shared" si="4"/>
        <v>Connecticut SERS2017</v>
      </c>
      <c r="S136">
        <f t="shared" si="5"/>
        <v>0.22500000000000001</v>
      </c>
    </row>
    <row r="137" spans="1:19" x14ac:dyDescent="0.35">
      <c r="A137" t="s">
        <v>22</v>
      </c>
      <c r="B137">
        <v>2018</v>
      </c>
      <c r="C137">
        <v>7.2999999999999995E-2</v>
      </c>
      <c r="D137">
        <v>7.1400000000000005E-2</v>
      </c>
      <c r="E137">
        <v>7.8899999999999998E-2</v>
      </c>
      <c r="F137">
        <v>6.13E-2</v>
      </c>
      <c r="G137">
        <v>0</v>
      </c>
      <c r="H137">
        <v>0.51500000000000001</v>
      </c>
      <c r="I137">
        <v>0.23799999999999999</v>
      </c>
      <c r="J137">
        <v>8.1000000000000003E-2</v>
      </c>
      <c r="K137">
        <v>6.5000000000000002E-2</v>
      </c>
      <c r="L137">
        <v>0</v>
      </c>
      <c r="M137">
        <v>6.3E-2</v>
      </c>
      <c r="N137">
        <v>0</v>
      </c>
      <c r="O137">
        <v>3.7999999999999999E-2</v>
      </c>
      <c r="P137">
        <v>0</v>
      </c>
      <c r="Q137" s="3">
        <f>_xlfn.XLOOKUP(A137&amp;B137,'original data'!$R$2:$R$3975,'original data'!$Q$2:$Q$3975,,0)</f>
        <v>0.38</v>
      </c>
      <c r="R137" t="str">
        <f t="shared" si="4"/>
        <v>Connecticut SERS2018</v>
      </c>
      <c r="S137">
        <f t="shared" si="5"/>
        <v>0.20900000000000002</v>
      </c>
    </row>
    <row r="138" spans="1:19" x14ac:dyDescent="0.35">
      <c r="A138" t="s">
        <v>22</v>
      </c>
      <c r="B138">
        <v>2019</v>
      </c>
      <c r="C138">
        <v>5.8799999999999998E-2</v>
      </c>
      <c r="E138">
        <v>6.0150000000000002E-2</v>
      </c>
      <c r="F138">
        <v>8.9160000000000003E-2</v>
      </c>
      <c r="H138">
        <v>0.52400000000000002</v>
      </c>
      <c r="I138">
        <v>0.247</v>
      </c>
      <c r="J138">
        <v>6.9000000000000006E-2</v>
      </c>
      <c r="K138">
        <v>0.08</v>
      </c>
      <c r="L138">
        <v>0</v>
      </c>
      <c r="M138">
        <v>6.4000000000000001E-2</v>
      </c>
      <c r="N138">
        <v>0</v>
      </c>
      <c r="O138">
        <v>1.6E-2</v>
      </c>
      <c r="P138">
        <v>0</v>
      </c>
      <c r="Q138" s="3">
        <f>_xlfn.XLOOKUP(A138&amp;B138,'original data'!$R$2:$R$3975,'original data'!$Q$2:$Q$3975,,0)</f>
        <v>0.38200000000000001</v>
      </c>
      <c r="R138" t="str">
        <f t="shared" si="4"/>
        <v>Connecticut SERS2019</v>
      </c>
      <c r="S138">
        <f t="shared" si="5"/>
        <v>0.21300000000000002</v>
      </c>
    </row>
    <row r="139" spans="1:19" x14ac:dyDescent="0.35">
      <c r="A139" t="s">
        <v>22</v>
      </c>
      <c r="B139">
        <v>2020</v>
      </c>
      <c r="C139">
        <v>1.8599999999999998E-2</v>
      </c>
      <c r="E139">
        <v>5.8119999999999998E-2</v>
      </c>
      <c r="F139">
        <v>7.7979999999999994E-2</v>
      </c>
      <c r="H139">
        <v>0.41</v>
      </c>
      <c r="I139">
        <v>0.29799999999999999</v>
      </c>
      <c r="J139">
        <v>7.5999999999999998E-2</v>
      </c>
      <c r="K139">
        <v>7.4999999999999997E-2</v>
      </c>
      <c r="L139">
        <v>0</v>
      </c>
      <c r="M139">
        <v>0.121</v>
      </c>
      <c r="N139">
        <v>0</v>
      </c>
      <c r="O139">
        <v>0.02</v>
      </c>
      <c r="P139">
        <v>0</v>
      </c>
      <c r="Q139" s="3">
        <f>_xlfn.XLOOKUP(A139&amp;B139,'original data'!$R$2:$R$3975,'original data'!$Q$2:$Q$3975,,0)</f>
        <v>0.38500000000000001</v>
      </c>
      <c r="R139" t="str">
        <f t="shared" si="4"/>
        <v>Connecticut SERS2020</v>
      </c>
      <c r="S139">
        <f t="shared" si="5"/>
        <v>0.27200000000000002</v>
      </c>
    </row>
    <row r="140" spans="1:19" x14ac:dyDescent="0.35">
      <c r="A140" t="s">
        <v>23</v>
      </c>
      <c r="B140">
        <v>2001</v>
      </c>
      <c r="C140">
        <v>-2.4E-2</v>
      </c>
      <c r="D140">
        <v>0.113</v>
      </c>
      <c r="E140">
        <v>0.14199999999999999</v>
      </c>
      <c r="G140">
        <v>-2.4E-2</v>
      </c>
      <c r="H140">
        <v>0.42570000000000002</v>
      </c>
      <c r="I140">
        <v>0.40960000000000002</v>
      </c>
      <c r="J140">
        <v>1.8599999999999998E-2</v>
      </c>
      <c r="K140">
        <v>0</v>
      </c>
      <c r="L140">
        <v>0</v>
      </c>
      <c r="M140">
        <v>9.8400000000000001E-2</v>
      </c>
      <c r="N140">
        <v>0</v>
      </c>
      <c r="O140">
        <v>4.7699999999999999E-2</v>
      </c>
      <c r="P140">
        <v>0</v>
      </c>
      <c r="Q140" s="3">
        <f>_xlfn.XLOOKUP(A140&amp;B140,'original data'!$R$2:$R$3975,'original data'!$Q$2:$Q$3975,,0)</f>
        <v>0.876</v>
      </c>
      <c r="R140" t="str">
        <f t="shared" si="4"/>
        <v>Contra Costa County2001</v>
      </c>
      <c r="S140">
        <f t="shared" si="5"/>
        <v>0.11699999999999999</v>
      </c>
    </row>
    <row r="141" spans="1:19" x14ac:dyDescent="0.35">
      <c r="A141" t="s">
        <v>23</v>
      </c>
      <c r="B141">
        <v>2002</v>
      </c>
      <c r="C141">
        <v>-9.5000000000000001E-2</v>
      </c>
      <c r="D141">
        <v>-3.4000000000000002E-2</v>
      </c>
      <c r="E141">
        <v>0.04</v>
      </c>
      <c r="G141">
        <v>-6.0170000000000001E-2</v>
      </c>
      <c r="H141">
        <v>0.47699999999999998</v>
      </c>
      <c r="I141">
        <v>0.38500000000000001</v>
      </c>
      <c r="J141">
        <v>0.02</v>
      </c>
      <c r="K141">
        <v>0</v>
      </c>
      <c r="L141">
        <v>0</v>
      </c>
      <c r="M141">
        <v>0.111</v>
      </c>
      <c r="N141">
        <v>0</v>
      </c>
      <c r="O141">
        <v>7.0000000000000001E-3</v>
      </c>
      <c r="P141">
        <v>0</v>
      </c>
      <c r="Q141" s="3">
        <f>_xlfn.XLOOKUP(A141&amp;B141,'original data'!$R$2:$R$3975,'original data'!$Q$2:$Q$3975,,0)</f>
        <v>0.89600000000000002</v>
      </c>
      <c r="R141" t="str">
        <f t="shared" si="4"/>
        <v>Contra Costa County2002</v>
      </c>
      <c r="S141">
        <f t="shared" si="5"/>
        <v>0.13100000000000001</v>
      </c>
    </row>
    <row r="142" spans="1:19" x14ac:dyDescent="0.35">
      <c r="A142" t="s">
        <v>23</v>
      </c>
      <c r="B142">
        <v>2003</v>
      </c>
      <c r="C142">
        <v>0.23499999999999999</v>
      </c>
      <c r="D142">
        <v>0.03</v>
      </c>
      <c r="E142">
        <v>5.2999999999999999E-2</v>
      </c>
      <c r="G142">
        <v>2.9409999999999999E-2</v>
      </c>
      <c r="H142">
        <v>0.57899999999999996</v>
      </c>
      <c r="I142">
        <v>0.3</v>
      </c>
      <c r="J142">
        <v>1.4999999999999999E-2</v>
      </c>
      <c r="K142">
        <v>0</v>
      </c>
      <c r="L142">
        <v>0</v>
      </c>
      <c r="M142">
        <v>9.5000000000000001E-2</v>
      </c>
      <c r="N142">
        <v>0</v>
      </c>
      <c r="O142">
        <v>1.0999999999999999E-2</v>
      </c>
      <c r="P142">
        <v>0</v>
      </c>
      <c r="Q142" s="3">
        <f>_xlfn.XLOOKUP(A142&amp;B142,'original data'!$R$2:$R$3975,'original data'!$Q$2:$Q$3975,,0)</f>
        <v>0.85399999999999998</v>
      </c>
      <c r="R142" t="str">
        <f t="shared" si="4"/>
        <v>Contra Costa County2003</v>
      </c>
      <c r="S142">
        <f t="shared" si="5"/>
        <v>0.11</v>
      </c>
    </row>
    <row r="143" spans="1:19" x14ac:dyDescent="0.35">
      <c r="A143" t="s">
        <v>23</v>
      </c>
      <c r="B143">
        <v>2004</v>
      </c>
      <c r="C143">
        <v>0.13400000000000001</v>
      </c>
      <c r="D143">
        <v>8.2000000000000003E-2</v>
      </c>
      <c r="E143">
        <v>4.9000000000000002E-2</v>
      </c>
      <c r="G143">
        <v>5.4620000000000002E-2</v>
      </c>
      <c r="H143">
        <v>0.55700000000000005</v>
      </c>
      <c r="I143">
        <v>0.316</v>
      </c>
      <c r="J143">
        <v>1.9E-2</v>
      </c>
      <c r="K143">
        <v>0</v>
      </c>
      <c r="L143">
        <v>0</v>
      </c>
      <c r="M143">
        <v>0.1</v>
      </c>
      <c r="N143">
        <v>0</v>
      </c>
      <c r="O143">
        <v>7.0000000000000001E-3</v>
      </c>
      <c r="P143">
        <v>0</v>
      </c>
      <c r="Q143" s="3">
        <f>_xlfn.XLOOKUP(A143&amp;B143,'original data'!$R$2:$R$3975,'original data'!$Q$2:$Q$3975,,0)</f>
        <v>0.82</v>
      </c>
      <c r="R143" t="str">
        <f t="shared" si="4"/>
        <v>Contra Costa County2004</v>
      </c>
      <c r="S143">
        <f t="shared" si="5"/>
        <v>0.11900000000000001</v>
      </c>
    </row>
    <row r="144" spans="1:19" x14ac:dyDescent="0.35">
      <c r="A144" t="s">
        <v>23</v>
      </c>
      <c r="B144">
        <v>2005</v>
      </c>
      <c r="C144">
        <v>0.108</v>
      </c>
      <c r="D144">
        <v>0.158</v>
      </c>
      <c r="E144">
        <v>6.6000000000000003E-2</v>
      </c>
      <c r="F144">
        <v>0.1022</v>
      </c>
      <c r="G144">
        <v>6.5079999999999999E-2</v>
      </c>
      <c r="H144">
        <v>0.58199999999999996</v>
      </c>
      <c r="I144">
        <v>0.29899999999999999</v>
      </c>
      <c r="J144">
        <v>2.5000000000000001E-2</v>
      </c>
      <c r="K144">
        <v>0</v>
      </c>
      <c r="L144">
        <v>0</v>
      </c>
      <c r="M144">
        <v>8.7999999999999995E-2</v>
      </c>
      <c r="N144">
        <v>0</v>
      </c>
      <c r="O144">
        <v>6.0000000000000001E-3</v>
      </c>
      <c r="P144">
        <v>0</v>
      </c>
      <c r="Q144" s="3">
        <f>_xlfn.XLOOKUP(A144&amp;B144,'original data'!$R$2:$R$3975,'original data'!$Q$2:$Q$3975,,0)</f>
        <v>0.84799999999999998</v>
      </c>
      <c r="R144" t="str">
        <f t="shared" si="4"/>
        <v>Contra Costa County2005</v>
      </c>
      <c r="S144">
        <f t="shared" si="5"/>
        <v>0.11299999999999999</v>
      </c>
    </row>
    <row r="145" spans="1:19" x14ac:dyDescent="0.35">
      <c r="A145" t="s">
        <v>23</v>
      </c>
      <c r="B145">
        <v>2006</v>
      </c>
      <c r="C145">
        <v>0.153</v>
      </c>
      <c r="D145">
        <v>0.13200000000000001</v>
      </c>
      <c r="E145">
        <v>0.10100000000000001</v>
      </c>
      <c r="F145">
        <v>0.10199999999999999</v>
      </c>
      <c r="G145">
        <v>7.9259999999999997E-2</v>
      </c>
      <c r="H145">
        <v>0.56999999999999995</v>
      </c>
      <c r="I145">
        <v>0.30099999999999999</v>
      </c>
      <c r="J145">
        <v>3.2000000000000001E-2</v>
      </c>
      <c r="K145">
        <v>0</v>
      </c>
      <c r="L145">
        <v>0</v>
      </c>
      <c r="M145">
        <v>9.0999999999999998E-2</v>
      </c>
      <c r="N145">
        <v>0</v>
      </c>
      <c r="O145">
        <v>5.0000000000000001E-3</v>
      </c>
      <c r="P145">
        <v>0</v>
      </c>
      <c r="Q145" s="3">
        <f>_xlfn.XLOOKUP(A145&amp;B145,'original data'!$R$2:$R$3975,'original data'!$Q$2:$Q$3975,,0)</f>
        <v>0.84299999999999997</v>
      </c>
      <c r="R145" t="str">
        <f t="shared" si="4"/>
        <v>Contra Costa County2006</v>
      </c>
      <c r="S145">
        <f t="shared" si="5"/>
        <v>0.123</v>
      </c>
    </row>
    <row r="146" spans="1:19" x14ac:dyDescent="0.35">
      <c r="A146" t="s">
        <v>23</v>
      </c>
      <c r="B146">
        <v>2007</v>
      </c>
      <c r="C146">
        <v>7.2999999999999995E-2</v>
      </c>
      <c r="D146">
        <v>0.111</v>
      </c>
      <c r="E146">
        <v>0.14000000000000001</v>
      </c>
      <c r="F146">
        <v>8.8200000000000001E-2</v>
      </c>
      <c r="G146">
        <v>7.8359999999999999E-2</v>
      </c>
      <c r="H146">
        <v>0.57899999999999996</v>
      </c>
      <c r="I146">
        <v>0.28899999999999998</v>
      </c>
      <c r="J146">
        <v>3.3000000000000002E-2</v>
      </c>
      <c r="K146">
        <v>0</v>
      </c>
      <c r="L146">
        <v>0</v>
      </c>
      <c r="M146">
        <v>9.0999999999999998E-2</v>
      </c>
      <c r="N146">
        <v>0</v>
      </c>
      <c r="O146">
        <v>7.0000000000000001E-3</v>
      </c>
      <c r="P146">
        <v>0</v>
      </c>
      <c r="Q146" s="3">
        <f>_xlfn.XLOOKUP(A146&amp;B146,'original data'!$R$2:$R$3975,'original data'!$Q$2:$Q$3975,,0)</f>
        <v>0.89880000000000004</v>
      </c>
      <c r="R146" t="str">
        <f t="shared" si="4"/>
        <v>Contra Costa County2007</v>
      </c>
      <c r="S146">
        <f t="shared" si="5"/>
        <v>0.124</v>
      </c>
    </row>
    <row r="147" spans="1:19" x14ac:dyDescent="0.35">
      <c r="A147" t="s">
        <v>23</v>
      </c>
      <c r="B147">
        <v>2008</v>
      </c>
      <c r="C147">
        <v>-0.26500000000000001</v>
      </c>
      <c r="D147">
        <v>-3.1E-2</v>
      </c>
      <c r="E147">
        <v>2.7E-2</v>
      </c>
      <c r="F147">
        <v>0.04</v>
      </c>
      <c r="G147">
        <v>2.7910000000000001E-2</v>
      </c>
      <c r="H147">
        <v>0.48420000000000002</v>
      </c>
      <c r="I147">
        <v>0.28699999999999998</v>
      </c>
      <c r="J147">
        <v>0.1394</v>
      </c>
      <c r="K147">
        <v>0</v>
      </c>
      <c r="L147">
        <v>0</v>
      </c>
      <c r="M147">
        <v>8.8999999999999996E-2</v>
      </c>
      <c r="N147">
        <v>0</v>
      </c>
      <c r="O147">
        <v>2.9999999999999997E-4</v>
      </c>
      <c r="P147">
        <v>0</v>
      </c>
      <c r="Q147" s="3">
        <f>_xlfn.XLOOKUP(A147&amp;B147,'original data'!$R$2:$R$3975,'original data'!$Q$2:$Q$3975,,0)</f>
        <v>0.88449999999999995</v>
      </c>
      <c r="R147" t="str">
        <f t="shared" si="4"/>
        <v>Contra Costa County2008</v>
      </c>
      <c r="S147">
        <f t="shared" si="5"/>
        <v>0.22839999999999999</v>
      </c>
    </row>
    <row r="148" spans="1:19" x14ac:dyDescent="0.35">
      <c r="A148" t="s">
        <v>23</v>
      </c>
      <c r="B148">
        <v>2009</v>
      </c>
      <c r="C148">
        <v>0.219</v>
      </c>
      <c r="D148">
        <v>-1.2999999999999999E-2</v>
      </c>
      <c r="E148">
        <v>4.2000000000000003E-2</v>
      </c>
      <c r="F148">
        <v>4.4999999999999998E-2</v>
      </c>
      <c r="G148">
        <v>4.7570000000000001E-2</v>
      </c>
      <c r="H148">
        <v>0.56710000000000005</v>
      </c>
      <c r="I148">
        <v>0.22520000000000001</v>
      </c>
      <c r="J148">
        <v>0.1081</v>
      </c>
      <c r="K148">
        <v>0</v>
      </c>
      <c r="L148">
        <v>0</v>
      </c>
      <c r="M148">
        <v>9.8699999999999996E-2</v>
      </c>
      <c r="N148">
        <v>0</v>
      </c>
      <c r="O148">
        <v>8.9999999999999998E-4</v>
      </c>
      <c r="P148">
        <v>0</v>
      </c>
      <c r="Q148" s="3">
        <f>_xlfn.XLOOKUP(A148&amp;B148,'original data'!$R$2:$R$3975,'original data'!$Q$2:$Q$3975,,0)</f>
        <v>0.8377</v>
      </c>
      <c r="R148" t="str">
        <f t="shared" si="4"/>
        <v>Contra Costa County2009</v>
      </c>
      <c r="S148">
        <f t="shared" si="5"/>
        <v>0.20679999999999998</v>
      </c>
    </row>
    <row r="149" spans="1:19" x14ac:dyDescent="0.35">
      <c r="A149" t="s">
        <v>23</v>
      </c>
      <c r="B149">
        <v>2010</v>
      </c>
      <c r="C149">
        <v>0.14000000000000001</v>
      </c>
      <c r="D149">
        <v>7.0000000000000001E-3</v>
      </c>
      <c r="E149">
        <v>4.8000000000000001E-2</v>
      </c>
      <c r="F149">
        <v>5.7000000000000002E-2</v>
      </c>
      <c r="G149">
        <v>5.6460000000000003E-2</v>
      </c>
      <c r="H149">
        <v>0.55249999999999999</v>
      </c>
      <c r="I149">
        <v>0.22359999999999999</v>
      </c>
      <c r="J149">
        <v>0.1171</v>
      </c>
      <c r="K149">
        <v>0</v>
      </c>
      <c r="L149">
        <v>0</v>
      </c>
      <c r="M149">
        <v>0.1062</v>
      </c>
      <c r="N149">
        <v>0</v>
      </c>
      <c r="O149">
        <v>5.9999999999999995E-4</v>
      </c>
      <c r="P149">
        <v>0</v>
      </c>
      <c r="Q149" s="3">
        <f>_xlfn.XLOOKUP(A149&amp;B149,'original data'!$R$2:$R$3975,'original data'!$Q$2:$Q$3975,,0)</f>
        <v>0.80279999999999996</v>
      </c>
      <c r="R149" t="str">
        <f t="shared" si="4"/>
        <v>Contra Costa County2010</v>
      </c>
      <c r="S149">
        <f t="shared" si="5"/>
        <v>0.2233</v>
      </c>
    </row>
    <row r="150" spans="1:19" x14ac:dyDescent="0.35">
      <c r="A150" t="s">
        <v>23</v>
      </c>
      <c r="B150">
        <v>2011</v>
      </c>
      <c r="C150">
        <v>2.7E-2</v>
      </c>
      <c r="D150">
        <v>0.126</v>
      </c>
      <c r="E150">
        <v>2.4E-2</v>
      </c>
      <c r="F150">
        <v>6.2E-2</v>
      </c>
      <c r="G150">
        <v>5.3749999999999999E-2</v>
      </c>
      <c r="H150">
        <v>0.49390000000000001</v>
      </c>
      <c r="I150">
        <v>0.27710000000000001</v>
      </c>
      <c r="J150">
        <v>0.12130000000000001</v>
      </c>
      <c r="K150">
        <v>0</v>
      </c>
      <c r="L150">
        <v>0</v>
      </c>
      <c r="M150">
        <v>0.1069</v>
      </c>
      <c r="N150">
        <v>0</v>
      </c>
      <c r="O150">
        <v>8.0000000000000004E-4</v>
      </c>
      <c r="P150">
        <v>0</v>
      </c>
      <c r="Q150" s="3">
        <f>_xlfn.XLOOKUP(A150&amp;B150,'original data'!$R$2:$R$3975,'original data'!$Q$2:$Q$3975,,0)</f>
        <v>0.78469999999999995</v>
      </c>
      <c r="R150" t="str">
        <f t="shared" si="4"/>
        <v>Contra Costa County2011</v>
      </c>
      <c r="S150">
        <f t="shared" si="5"/>
        <v>0.22820000000000001</v>
      </c>
    </row>
    <row r="151" spans="1:19" x14ac:dyDescent="0.35">
      <c r="A151" t="s">
        <v>23</v>
      </c>
      <c r="B151">
        <v>2012</v>
      </c>
      <c r="C151">
        <v>0.14099999999999999</v>
      </c>
      <c r="D151">
        <v>0.10100000000000001</v>
      </c>
      <c r="E151">
        <v>3.5999999999999997E-2</v>
      </c>
      <c r="F151">
        <v>8.6999999999999994E-2</v>
      </c>
      <c r="G151">
        <v>6.0760000000000002E-2</v>
      </c>
      <c r="H151">
        <v>0.5232</v>
      </c>
      <c r="I151">
        <v>0.23499999999999999</v>
      </c>
      <c r="J151">
        <v>0.1163</v>
      </c>
      <c r="K151">
        <v>0</v>
      </c>
      <c r="L151">
        <v>0</v>
      </c>
      <c r="M151">
        <v>0.125</v>
      </c>
      <c r="N151">
        <v>0</v>
      </c>
      <c r="O151">
        <v>5.0000000000000001E-4</v>
      </c>
      <c r="P151">
        <v>0</v>
      </c>
      <c r="Q151" s="3">
        <f>_xlfn.XLOOKUP(A151&amp;B151,'original data'!$R$2:$R$3975,'original data'!$Q$2:$Q$3975,,0)</f>
        <v>0.70640000000000003</v>
      </c>
      <c r="R151" t="str">
        <f t="shared" si="4"/>
        <v>Contra Costa County2012</v>
      </c>
      <c r="S151">
        <f t="shared" si="5"/>
        <v>0.24130000000000001</v>
      </c>
    </row>
    <row r="152" spans="1:19" x14ac:dyDescent="0.35">
      <c r="A152" t="s">
        <v>23</v>
      </c>
      <c r="B152">
        <v>2013</v>
      </c>
      <c r="C152">
        <v>0.16500000000000001</v>
      </c>
      <c r="D152">
        <v>0.11</v>
      </c>
      <c r="E152">
        <v>0.13700000000000001</v>
      </c>
      <c r="F152">
        <v>8.1000000000000003E-2</v>
      </c>
      <c r="G152">
        <v>6.8440000000000001E-2</v>
      </c>
      <c r="H152">
        <v>0.49380000000000002</v>
      </c>
      <c r="I152">
        <v>0.23169999999999999</v>
      </c>
      <c r="J152">
        <v>0.1062</v>
      </c>
      <c r="K152">
        <v>0</v>
      </c>
      <c r="L152">
        <v>4.6600000000000003E-2</v>
      </c>
      <c r="M152">
        <v>0.1212</v>
      </c>
      <c r="N152">
        <v>0</v>
      </c>
      <c r="O152">
        <v>5.0000000000000001E-4</v>
      </c>
      <c r="P152">
        <v>0</v>
      </c>
      <c r="Q152" s="3">
        <f>_xlfn.XLOOKUP(A152&amp;B152,'original data'!$R$2:$R$3975,'original data'!$Q$2:$Q$3975,,0)</f>
        <v>0.7641</v>
      </c>
      <c r="R152" t="str">
        <f t="shared" si="4"/>
        <v>Contra Costa County2013</v>
      </c>
      <c r="S152">
        <f t="shared" si="5"/>
        <v>0.27400000000000002</v>
      </c>
    </row>
    <row r="153" spans="1:19" x14ac:dyDescent="0.35">
      <c r="A153" t="s">
        <v>23</v>
      </c>
      <c r="B153">
        <v>2014</v>
      </c>
      <c r="C153">
        <v>8.4000000000000005E-2</v>
      </c>
      <c r="D153">
        <v>0.13</v>
      </c>
      <c r="E153">
        <v>0.11</v>
      </c>
      <c r="F153">
        <v>7.5999999999999998E-2</v>
      </c>
      <c r="G153">
        <v>6.9540000000000005E-2</v>
      </c>
      <c r="H153">
        <v>0.47270000000000001</v>
      </c>
      <c r="I153">
        <v>0.28029999999999999</v>
      </c>
      <c r="J153">
        <v>7.3800000000000004E-2</v>
      </c>
      <c r="K153">
        <v>0</v>
      </c>
      <c r="L153">
        <v>4.4999999999999998E-2</v>
      </c>
      <c r="M153">
        <v>0.12759999999999999</v>
      </c>
      <c r="N153">
        <v>0</v>
      </c>
      <c r="O153">
        <v>5.9999999999999995E-4</v>
      </c>
      <c r="P153">
        <v>0</v>
      </c>
      <c r="Q153" s="3">
        <f>_xlfn.XLOOKUP(A153&amp;B153,'original data'!$R$2:$R$3975,'original data'!$Q$2:$Q$3975,,0)</f>
        <v>0.81689999999999996</v>
      </c>
      <c r="R153" t="str">
        <f t="shared" si="4"/>
        <v>Contra Costa County2014</v>
      </c>
      <c r="S153">
        <f t="shared" si="5"/>
        <v>0.24640000000000001</v>
      </c>
    </row>
    <row r="154" spans="1:19" x14ac:dyDescent="0.35">
      <c r="A154" t="s">
        <v>23</v>
      </c>
      <c r="B154">
        <v>2015</v>
      </c>
      <c r="C154">
        <v>2.5999999999999999E-2</v>
      </c>
      <c r="D154">
        <v>0.09</v>
      </c>
      <c r="E154">
        <v>8.6999999999999994E-2</v>
      </c>
      <c r="F154">
        <v>6.7000000000000004E-2</v>
      </c>
      <c r="G154">
        <v>6.658E-2</v>
      </c>
      <c r="H154">
        <v>0.45590000000000003</v>
      </c>
      <c r="I154">
        <v>0.30230000000000001</v>
      </c>
      <c r="J154">
        <v>7.7200000000000005E-2</v>
      </c>
      <c r="K154">
        <v>0</v>
      </c>
      <c r="L154">
        <v>4.7399999999999998E-2</v>
      </c>
      <c r="M154">
        <v>0.1164</v>
      </c>
      <c r="N154">
        <v>0</v>
      </c>
      <c r="O154">
        <v>6.9999999999999999E-4</v>
      </c>
      <c r="P154">
        <v>0</v>
      </c>
      <c r="Q154" s="3">
        <f>_xlfn.XLOOKUP(A154&amp;B154,'original data'!$R$2:$R$3975,'original data'!$Q$2:$Q$3975,,0)</f>
        <v>0.84499999999999997</v>
      </c>
      <c r="R154" t="str">
        <f t="shared" si="4"/>
        <v>Contra Costa County2015</v>
      </c>
      <c r="S154">
        <f t="shared" si="5"/>
        <v>0.24099999999999999</v>
      </c>
    </row>
    <row r="155" spans="1:19" x14ac:dyDescent="0.35">
      <c r="A155" t="s">
        <v>23</v>
      </c>
      <c r="B155">
        <v>2016</v>
      </c>
      <c r="C155">
        <v>7.3999999999999996E-2</v>
      </c>
      <c r="D155">
        <v>6.0999999999999999E-2</v>
      </c>
      <c r="E155">
        <v>9.7000000000000003E-2</v>
      </c>
      <c r="F155">
        <v>0.06</v>
      </c>
      <c r="G155">
        <v>6.7040000000000002E-2</v>
      </c>
      <c r="H155">
        <v>0.40200000000000002</v>
      </c>
      <c r="I155">
        <v>0.309</v>
      </c>
      <c r="J155">
        <v>0.11899999999999999</v>
      </c>
      <c r="K155">
        <v>0</v>
      </c>
      <c r="L155">
        <v>2.4E-2</v>
      </c>
      <c r="M155">
        <v>0.09</v>
      </c>
      <c r="N155">
        <v>0</v>
      </c>
      <c r="O155">
        <v>5.6000000000000001E-2</v>
      </c>
      <c r="P155">
        <v>0</v>
      </c>
      <c r="Q155" s="3">
        <f>_xlfn.XLOOKUP(A155&amp;B155,'original data'!$R$2:$R$3975,'original data'!$Q$2:$Q$3975,,0)</f>
        <v>0.86499999999999999</v>
      </c>
      <c r="R155" t="str">
        <f t="shared" si="4"/>
        <v>Contra Costa County2016</v>
      </c>
      <c r="S155">
        <f t="shared" si="5"/>
        <v>0.23299999999999998</v>
      </c>
    </row>
    <row r="156" spans="1:19" x14ac:dyDescent="0.35">
      <c r="A156" t="s">
        <v>23</v>
      </c>
      <c r="B156">
        <v>2017</v>
      </c>
      <c r="C156">
        <v>0.14199999999999999</v>
      </c>
      <c r="D156">
        <v>0.08</v>
      </c>
      <c r="E156">
        <v>9.7000000000000003E-2</v>
      </c>
      <c r="F156">
        <v>6.7000000000000004E-2</v>
      </c>
      <c r="G156">
        <v>7.1309999999999998E-2</v>
      </c>
      <c r="H156">
        <v>0.46200000000000002</v>
      </c>
      <c r="I156">
        <v>0.26900000000000002</v>
      </c>
      <c r="J156">
        <v>0.11600000000000001</v>
      </c>
      <c r="K156">
        <v>0</v>
      </c>
      <c r="L156">
        <v>2.1000000000000001E-2</v>
      </c>
      <c r="M156">
        <v>8.1000000000000003E-2</v>
      </c>
      <c r="N156">
        <v>0</v>
      </c>
      <c r="O156">
        <v>4.9000000000000002E-2</v>
      </c>
      <c r="P156">
        <v>0</v>
      </c>
      <c r="Q156" s="3">
        <f>_xlfn.XLOOKUP(A156&amp;B156,'original data'!$R$2:$R$3975,'original data'!$Q$2:$Q$3975,,0)</f>
        <v>0.88529999999999998</v>
      </c>
      <c r="R156" t="str">
        <f t="shared" si="4"/>
        <v>Contra Costa County2017</v>
      </c>
      <c r="S156">
        <f t="shared" si="5"/>
        <v>0.21800000000000003</v>
      </c>
    </row>
    <row r="157" spans="1:19" x14ac:dyDescent="0.35">
      <c r="A157" t="s">
        <v>23</v>
      </c>
      <c r="B157">
        <v>2018</v>
      </c>
      <c r="C157">
        <v>-2.7E-2</v>
      </c>
      <c r="D157">
        <v>5.8000000000000003E-2</v>
      </c>
      <c r="E157">
        <v>5.3999999999999999E-2</v>
      </c>
      <c r="F157">
        <v>9.0999999999999998E-2</v>
      </c>
      <c r="G157">
        <v>6.5600000000000006E-2</v>
      </c>
      <c r="H157">
        <v>0.39100000000000001</v>
      </c>
      <c r="I157">
        <v>0.30499999999999999</v>
      </c>
      <c r="J157">
        <v>0.14799999999999999</v>
      </c>
      <c r="K157">
        <v>0</v>
      </c>
      <c r="L157">
        <v>2.1000000000000001E-2</v>
      </c>
      <c r="M157">
        <v>8.3000000000000004E-2</v>
      </c>
      <c r="N157">
        <v>0</v>
      </c>
      <c r="O157">
        <v>5.1999999999999998E-2</v>
      </c>
      <c r="P157">
        <v>0</v>
      </c>
      <c r="Q157" s="3">
        <f>_xlfn.XLOOKUP(A157&amp;B157,'original data'!$R$2:$R$3975,'original data'!$Q$2:$Q$3975,,0)</f>
        <v>0.89300000000000002</v>
      </c>
      <c r="R157" t="str">
        <f t="shared" si="4"/>
        <v>Contra Costa County2018</v>
      </c>
      <c r="S157">
        <f t="shared" si="5"/>
        <v>0.252</v>
      </c>
    </row>
    <row r="158" spans="1:19" x14ac:dyDescent="0.35">
      <c r="A158" t="s">
        <v>23</v>
      </c>
      <c r="B158">
        <v>2019</v>
      </c>
      <c r="C158">
        <v>0.14599999999999999</v>
      </c>
      <c r="D158">
        <v>8.3000000000000004E-2</v>
      </c>
      <c r="E158">
        <v>6.8000000000000005E-2</v>
      </c>
      <c r="F158">
        <v>8.5000000000000006E-2</v>
      </c>
      <c r="G158">
        <v>6.9690000000000002E-2</v>
      </c>
      <c r="H158">
        <v>0.377</v>
      </c>
      <c r="I158">
        <v>0.23100000000000001</v>
      </c>
      <c r="J158">
        <v>0.109</v>
      </c>
      <c r="K158">
        <v>0.107</v>
      </c>
      <c r="L158">
        <v>7.8E-2</v>
      </c>
      <c r="M158">
        <v>7.5999999999999998E-2</v>
      </c>
      <c r="N158">
        <v>0</v>
      </c>
      <c r="O158">
        <v>2.1999999999999999E-2</v>
      </c>
      <c r="P158">
        <v>0</v>
      </c>
      <c r="Q158" s="3">
        <f>_xlfn.XLOOKUP(A158&amp;B158,'original data'!$R$2:$R$3975,'original data'!$Q$2:$Q$3975,,0)</f>
        <v>0.90600000000000003</v>
      </c>
      <c r="R158" t="str">
        <f t="shared" si="4"/>
        <v>Contra Costa County2019</v>
      </c>
      <c r="S158">
        <f t="shared" si="5"/>
        <v>0.37</v>
      </c>
    </row>
    <row r="159" spans="1:19" x14ac:dyDescent="0.35">
      <c r="A159" t="s">
        <v>24</v>
      </c>
      <c r="B159">
        <v>2001</v>
      </c>
      <c r="C159">
        <v>-0.11700000000000001</v>
      </c>
      <c r="G159">
        <v>-0.11700000000000001</v>
      </c>
      <c r="H159">
        <v>0.53559999999999997</v>
      </c>
      <c r="I159">
        <v>0.34849999999999998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0.1158</v>
      </c>
      <c r="P159">
        <v>0</v>
      </c>
      <c r="Q159" s="3">
        <f>_xlfn.XLOOKUP(A159&amp;B159,'original data'!$R$2:$R$3975,'original data'!$Q$2:$Q$3975,,0)</f>
        <v>0</v>
      </c>
      <c r="R159" t="str">
        <f t="shared" si="4"/>
        <v>DC Police &amp; Fire2001</v>
      </c>
      <c r="S159">
        <f t="shared" si="5"/>
        <v>0</v>
      </c>
    </row>
    <row r="160" spans="1:19" x14ac:dyDescent="0.35">
      <c r="A160" t="s">
        <v>24</v>
      </c>
      <c r="B160">
        <v>2002</v>
      </c>
      <c r="C160">
        <v>-7.9000000000000001E-2</v>
      </c>
      <c r="D160">
        <v>-2.5000000000000001E-2</v>
      </c>
      <c r="E160">
        <v>2.1999999999999999E-2</v>
      </c>
      <c r="F160">
        <v>8.2000000000000003E-2</v>
      </c>
      <c r="G160">
        <v>-9.8199999999999996E-2</v>
      </c>
      <c r="H160">
        <v>0.53100000000000003</v>
      </c>
      <c r="I160">
        <v>0.41599999999999998</v>
      </c>
      <c r="J160">
        <v>3.9E-2</v>
      </c>
      <c r="K160">
        <v>0</v>
      </c>
      <c r="L160">
        <v>0</v>
      </c>
      <c r="M160">
        <v>0</v>
      </c>
      <c r="N160">
        <v>0</v>
      </c>
      <c r="O160">
        <v>1.2E-2</v>
      </c>
      <c r="P160">
        <v>0</v>
      </c>
      <c r="Q160" s="3">
        <f>_xlfn.XLOOKUP(A160&amp;B160,'original data'!$R$2:$R$3975,'original data'!$Q$2:$Q$3975,,0)</f>
        <v>0</v>
      </c>
      <c r="R160" t="str">
        <f t="shared" si="4"/>
        <v>DC Police &amp; Fire2002</v>
      </c>
      <c r="S160">
        <f t="shared" si="5"/>
        <v>3.9E-2</v>
      </c>
    </row>
    <row r="161" spans="1:19" x14ac:dyDescent="0.35">
      <c r="A161" t="s">
        <v>24</v>
      </c>
      <c r="B161">
        <v>2003</v>
      </c>
      <c r="C161">
        <v>0.16300000000000001</v>
      </c>
      <c r="D161">
        <v>-1.9E-2</v>
      </c>
      <c r="E161">
        <v>0.05</v>
      </c>
      <c r="F161">
        <v>8.3000000000000004E-2</v>
      </c>
      <c r="G161">
        <v>-1.84E-2</v>
      </c>
      <c r="H161">
        <v>0.64071</v>
      </c>
      <c r="I161">
        <v>0.31685999999999998</v>
      </c>
      <c r="J161">
        <v>2.9989999999999999E-2</v>
      </c>
      <c r="K161">
        <v>0</v>
      </c>
      <c r="L161">
        <v>0</v>
      </c>
      <c r="M161">
        <v>4.4999999999999999E-4</v>
      </c>
      <c r="N161">
        <v>0</v>
      </c>
      <c r="O161">
        <v>1.2E-2</v>
      </c>
      <c r="P161">
        <v>0</v>
      </c>
      <c r="Q161" s="3">
        <f>_xlfn.XLOOKUP(A161&amp;B161,'original data'!$R$2:$R$3975,'original data'!$Q$2:$Q$3975,,0)</f>
        <v>0</v>
      </c>
      <c r="R161" t="str">
        <f t="shared" si="4"/>
        <v>DC Police &amp; Fire2003</v>
      </c>
      <c r="S161">
        <f t="shared" si="5"/>
        <v>3.0439999999999998E-2</v>
      </c>
    </row>
    <row r="162" spans="1:19" x14ac:dyDescent="0.35">
      <c r="A162" t="s">
        <v>24</v>
      </c>
      <c r="B162">
        <v>2004</v>
      </c>
      <c r="C162">
        <v>0.11899999999999999</v>
      </c>
      <c r="D162">
        <v>6.2E-2</v>
      </c>
      <c r="E162">
        <v>3.9E-2</v>
      </c>
      <c r="F162">
        <v>9.1999999999999998E-2</v>
      </c>
      <c r="G162">
        <v>1.4279999999999999E-2</v>
      </c>
      <c r="H162">
        <v>0.67606999999999995</v>
      </c>
      <c r="I162">
        <v>0.28260999999999997</v>
      </c>
      <c r="J162">
        <v>2.7959999999999999E-2</v>
      </c>
      <c r="K162">
        <v>0</v>
      </c>
      <c r="L162">
        <v>0</v>
      </c>
      <c r="M162">
        <v>3.8000000000000002E-4</v>
      </c>
      <c r="N162">
        <v>0</v>
      </c>
      <c r="O162">
        <v>1.298E-2</v>
      </c>
      <c r="P162">
        <v>0</v>
      </c>
      <c r="Q162" s="3">
        <f>_xlfn.XLOOKUP(A162&amp;B162,'original data'!$R$2:$R$3975,'original data'!$Q$2:$Q$3975,,0)</f>
        <v>0</v>
      </c>
      <c r="R162" t="str">
        <f t="shared" si="4"/>
        <v>DC Police &amp; Fire2004</v>
      </c>
      <c r="S162">
        <f t="shared" si="5"/>
        <v>2.8339999999999997E-2</v>
      </c>
    </row>
    <row r="163" spans="1:19" x14ac:dyDescent="0.35">
      <c r="A163" t="s">
        <v>24</v>
      </c>
      <c r="B163">
        <v>2005</v>
      </c>
      <c r="C163">
        <v>0.13900000000000001</v>
      </c>
      <c r="D163">
        <v>0.14000000000000001</v>
      </c>
      <c r="E163">
        <v>3.7999999999999999E-2</v>
      </c>
      <c r="F163">
        <v>8.7999999999999995E-2</v>
      </c>
      <c r="G163">
        <v>3.8080000000000003E-2</v>
      </c>
      <c r="H163">
        <v>0.69930000000000003</v>
      </c>
      <c r="I163">
        <v>0.24675</v>
      </c>
      <c r="J163">
        <v>2.997E-2</v>
      </c>
      <c r="K163">
        <v>0</v>
      </c>
      <c r="L163">
        <v>0</v>
      </c>
      <c r="M163">
        <v>1.5980000000000001E-2</v>
      </c>
      <c r="N163">
        <v>0</v>
      </c>
      <c r="O163">
        <v>7.9900000000000006E-3</v>
      </c>
      <c r="P163">
        <v>0</v>
      </c>
      <c r="Q163" s="3">
        <f>_xlfn.XLOOKUP(A163&amp;B163,'original data'!$R$2:$R$3975,'original data'!$Q$2:$Q$3975,,0)</f>
        <v>0</v>
      </c>
      <c r="R163" t="str">
        <f t="shared" si="4"/>
        <v>DC Police &amp; Fire2005</v>
      </c>
      <c r="S163">
        <f t="shared" si="5"/>
        <v>4.5950000000000005E-2</v>
      </c>
    </row>
    <row r="164" spans="1:19" x14ac:dyDescent="0.35">
      <c r="A164" t="s">
        <v>24</v>
      </c>
      <c r="B164">
        <v>2006</v>
      </c>
      <c r="C164">
        <v>0.104</v>
      </c>
      <c r="D164">
        <v>0.121</v>
      </c>
      <c r="E164">
        <v>8.5000000000000006E-2</v>
      </c>
      <c r="F164">
        <v>8.6999999999999994E-2</v>
      </c>
      <c r="G164">
        <v>4.879E-2</v>
      </c>
      <c r="H164">
        <v>0.68294999999999995</v>
      </c>
      <c r="I164">
        <v>0.22433</v>
      </c>
      <c r="J164">
        <v>5.0849999999999999E-2</v>
      </c>
      <c r="K164">
        <v>0</v>
      </c>
      <c r="L164">
        <v>0</v>
      </c>
      <c r="M164">
        <v>3.9879999999999999E-2</v>
      </c>
      <c r="N164">
        <v>0</v>
      </c>
      <c r="O164">
        <v>1.99E-3</v>
      </c>
      <c r="P164">
        <v>0</v>
      </c>
      <c r="Q164" s="3">
        <f>_xlfn.XLOOKUP(A164&amp;B164,'original data'!$R$2:$R$3975,'original data'!$Q$2:$Q$3975,,0)</f>
        <v>0.91605999999999999</v>
      </c>
      <c r="R164" t="str">
        <f t="shared" si="4"/>
        <v>DC Police &amp; Fire2006</v>
      </c>
      <c r="S164">
        <f t="shared" si="5"/>
        <v>9.0730000000000005E-2</v>
      </c>
    </row>
    <row r="165" spans="1:19" x14ac:dyDescent="0.35">
      <c r="A165" t="s">
        <v>24</v>
      </c>
      <c r="B165">
        <v>2007</v>
      </c>
      <c r="C165">
        <v>0.16800000000000001</v>
      </c>
      <c r="D165">
        <v>0.13700000000000001</v>
      </c>
      <c r="E165">
        <v>0.13800000000000001</v>
      </c>
      <c r="F165">
        <v>7.9000000000000001E-2</v>
      </c>
      <c r="G165">
        <v>6.5040000000000001E-2</v>
      </c>
      <c r="H165">
        <v>0.68899999999999995</v>
      </c>
      <c r="I165">
        <v>0.19500000000000001</v>
      </c>
      <c r="J165">
        <v>6.2E-2</v>
      </c>
      <c r="K165">
        <v>0</v>
      </c>
      <c r="L165">
        <v>0</v>
      </c>
      <c r="M165">
        <v>5.1999999999999998E-2</v>
      </c>
      <c r="N165">
        <v>0</v>
      </c>
      <c r="O165">
        <v>2E-3</v>
      </c>
      <c r="P165">
        <v>0</v>
      </c>
      <c r="Q165" s="3">
        <f>_xlfn.XLOOKUP(A165&amp;B165,'original data'!$R$2:$R$3975,'original data'!$Q$2:$Q$3975,,0)</f>
        <v>1.0096700000000001</v>
      </c>
      <c r="R165" t="str">
        <f t="shared" si="4"/>
        <v>DC Police &amp; Fire2007</v>
      </c>
      <c r="S165">
        <f t="shared" si="5"/>
        <v>0.11399999999999999</v>
      </c>
    </row>
    <row r="166" spans="1:19" x14ac:dyDescent="0.35">
      <c r="A166" t="s">
        <v>24</v>
      </c>
      <c r="B166">
        <v>2008</v>
      </c>
      <c r="C166">
        <v>-0.16900000000000001</v>
      </c>
      <c r="D166">
        <v>2.3E-2</v>
      </c>
      <c r="E166">
        <v>6.4000000000000001E-2</v>
      </c>
      <c r="F166">
        <v>5.7000000000000002E-2</v>
      </c>
      <c r="G166">
        <v>3.2509999999999997E-2</v>
      </c>
      <c r="H166">
        <v>0.55500000000000005</v>
      </c>
      <c r="I166">
        <v>0.23400000000000001</v>
      </c>
      <c r="J166">
        <v>0.13300000000000001</v>
      </c>
      <c r="K166">
        <v>0</v>
      </c>
      <c r="L166">
        <v>0</v>
      </c>
      <c r="M166">
        <v>7.5999999999999998E-2</v>
      </c>
      <c r="N166">
        <v>0</v>
      </c>
      <c r="O166">
        <v>2E-3</v>
      </c>
      <c r="P166">
        <v>0</v>
      </c>
      <c r="Q166" s="3">
        <f>_xlfn.XLOOKUP(A166&amp;B166,'original data'!$R$2:$R$3975,'original data'!$Q$2:$Q$3975,,0)</f>
        <v>0.99772000000000005</v>
      </c>
      <c r="R166" t="str">
        <f t="shared" si="4"/>
        <v>DC Police &amp; Fire2008</v>
      </c>
      <c r="S166">
        <f t="shared" si="5"/>
        <v>0.20900000000000002</v>
      </c>
    </row>
    <row r="167" spans="1:19" x14ac:dyDescent="0.35">
      <c r="A167" t="s">
        <v>24</v>
      </c>
      <c r="B167">
        <v>2009</v>
      </c>
      <c r="C167">
        <v>-2.1999999999999999E-2</v>
      </c>
      <c r="D167">
        <v>-1.7999999999999999E-2</v>
      </c>
      <c r="E167">
        <v>3.5999999999999997E-2</v>
      </c>
      <c r="F167">
        <v>3.6999999999999998E-2</v>
      </c>
      <c r="G167">
        <v>2.631E-2</v>
      </c>
      <c r="H167">
        <v>0.54400000000000004</v>
      </c>
      <c r="I167">
        <v>0.253</v>
      </c>
      <c r="J167">
        <v>0.13300000000000001</v>
      </c>
      <c r="K167">
        <v>0</v>
      </c>
      <c r="L167">
        <v>0</v>
      </c>
      <c r="M167">
        <v>5.1999999999999998E-2</v>
      </c>
      <c r="N167">
        <v>0</v>
      </c>
      <c r="O167">
        <v>1.7999999999999999E-2</v>
      </c>
      <c r="P167">
        <v>0</v>
      </c>
      <c r="Q167" s="3">
        <f>_xlfn.XLOOKUP(A167&amp;B167,'original data'!$R$2:$R$3975,'original data'!$Q$2:$Q$3975,,0)</f>
        <v>1.0067699999999999</v>
      </c>
      <c r="R167" t="str">
        <f t="shared" si="4"/>
        <v>DC Police &amp; Fire2009</v>
      </c>
      <c r="S167">
        <f t="shared" si="5"/>
        <v>0.185</v>
      </c>
    </row>
    <row r="168" spans="1:19" x14ac:dyDescent="0.35">
      <c r="A168" t="s">
        <v>24</v>
      </c>
      <c r="B168">
        <v>2010</v>
      </c>
      <c r="C168">
        <v>0.10299999999999999</v>
      </c>
      <c r="D168">
        <v>-3.5999999999999997E-2</v>
      </c>
      <c r="E168">
        <v>2.9000000000000001E-2</v>
      </c>
      <c r="F168">
        <v>3.4000000000000002E-2</v>
      </c>
      <c r="G168">
        <v>3.3730000000000003E-2</v>
      </c>
      <c r="H168">
        <v>0.54400000000000004</v>
      </c>
      <c r="I168">
        <v>0.24199999999999999</v>
      </c>
      <c r="J168">
        <v>0.14499999999999999</v>
      </c>
      <c r="K168">
        <v>0</v>
      </c>
      <c r="L168">
        <v>0</v>
      </c>
      <c r="M168">
        <v>4.4999999999999998E-2</v>
      </c>
      <c r="N168">
        <v>0</v>
      </c>
      <c r="O168">
        <v>2.3E-2</v>
      </c>
      <c r="P168">
        <v>0</v>
      </c>
      <c r="Q168" s="3">
        <f>_xlfn.XLOOKUP(A168&amp;B168,'original data'!$R$2:$R$3975,'original data'!$Q$2:$Q$3975,,0)</f>
        <v>1.0795600000000001</v>
      </c>
      <c r="R168" t="str">
        <f t="shared" si="4"/>
        <v>DC Police &amp; Fire2010</v>
      </c>
      <c r="S168">
        <f t="shared" si="5"/>
        <v>0.19</v>
      </c>
    </row>
    <row r="169" spans="1:19" x14ac:dyDescent="0.35">
      <c r="A169" t="s">
        <v>24</v>
      </c>
      <c r="B169">
        <v>2011</v>
      </c>
      <c r="C169">
        <v>2.9000000000000001E-2</v>
      </c>
      <c r="D169">
        <v>3.5000000000000003E-2</v>
      </c>
      <c r="E169">
        <v>1.4999999999999999E-2</v>
      </c>
      <c r="F169">
        <v>0.05</v>
      </c>
      <c r="G169">
        <v>3.3300000000000003E-2</v>
      </c>
      <c r="H169">
        <v>0.48038999999999998</v>
      </c>
      <c r="I169">
        <v>0.27450999999999998</v>
      </c>
      <c r="J169">
        <v>9.8040000000000002E-2</v>
      </c>
      <c r="K169">
        <v>6.8629999999999997E-2</v>
      </c>
      <c r="L169">
        <v>1.9609999999999999E-2</v>
      </c>
      <c r="M169">
        <v>4.9020000000000001E-2</v>
      </c>
      <c r="N169">
        <v>0</v>
      </c>
      <c r="O169">
        <v>9.7999999999999997E-3</v>
      </c>
      <c r="P169">
        <v>0</v>
      </c>
      <c r="Q169" s="3">
        <f>_xlfn.XLOOKUP(A169&amp;B169,'original data'!$R$2:$R$3975,'original data'!$Q$2:$Q$3975,,0)</f>
        <v>1.0857699999999999</v>
      </c>
      <c r="R169" t="str">
        <f t="shared" si="4"/>
        <v>DC Police &amp; Fire2011</v>
      </c>
      <c r="S169">
        <f t="shared" si="5"/>
        <v>0.23529999999999998</v>
      </c>
    </row>
    <row r="170" spans="1:19" x14ac:dyDescent="0.35">
      <c r="A170" t="s">
        <v>24</v>
      </c>
      <c r="B170">
        <v>2012</v>
      </c>
      <c r="C170">
        <v>0.14499999999999999</v>
      </c>
      <c r="D170">
        <v>9.0999999999999998E-2</v>
      </c>
      <c r="E170">
        <v>1.0999999999999999E-2</v>
      </c>
      <c r="F170">
        <v>7.2999999999999995E-2</v>
      </c>
      <c r="G170">
        <v>4.2180000000000002E-2</v>
      </c>
      <c r="H170">
        <v>0.52</v>
      </c>
      <c r="I170">
        <v>0.27</v>
      </c>
      <c r="J170">
        <v>0.08</v>
      </c>
      <c r="K170">
        <v>0.05</v>
      </c>
      <c r="L170">
        <v>7.0000000000000007E-2</v>
      </c>
      <c r="M170">
        <v>0</v>
      </c>
      <c r="N170">
        <v>0</v>
      </c>
      <c r="O170">
        <v>0.01</v>
      </c>
      <c r="P170">
        <v>0</v>
      </c>
      <c r="Q170" s="3">
        <f>_xlfn.XLOOKUP(A170&amp;B170,'original data'!$R$2:$R$3975,'original data'!$Q$2:$Q$3975,,0)</f>
        <v>1.101</v>
      </c>
      <c r="R170" t="str">
        <f t="shared" si="4"/>
        <v>DC Police &amp; Fire2012</v>
      </c>
      <c r="S170">
        <f t="shared" si="5"/>
        <v>0.2</v>
      </c>
    </row>
    <row r="171" spans="1:19" x14ac:dyDescent="0.35">
      <c r="A171" t="s">
        <v>24</v>
      </c>
      <c r="B171">
        <v>2013</v>
      </c>
      <c r="C171">
        <v>0.113</v>
      </c>
      <c r="D171">
        <v>9.5000000000000001E-2</v>
      </c>
      <c r="E171">
        <v>7.1999999999999995E-2</v>
      </c>
      <c r="F171">
        <v>6.8000000000000005E-2</v>
      </c>
      <c r="G171">
        <v>4.7460000000000002E-2</v>
      </c>
      <c r="H171">
        <v>0.52947</v>
      </c>
      <c r="I171">
        <v>0.27972000000000002</v>
      </c>
      <c r="J171">
        <v>6.9930000000000006E-2</v>
      </c>
      <c r="K171">
        <v>5.0950000000000002E-2</v>
      </c>
      <c r="L171">
        <v>5.994E-2</v>
      </c>
      <c r="M171">
        <v>0</v>
      </c>
      <c r="N171">
        <v>0</v>
      </c>
      <c r="O171">
        <v>9.9900000000000006E-3</v>
      </c>
      <c r="P171">
        <v>0</v>
      </c>
      <c r="Q171" s="3">
        <f>_xlfn.XLOOKUP(A171&amp;B171,'original data'!$R$2:$R$3975,'original data'!$Q$2:$Q$3975,,0)</f>
        <v>1.101</v>
      </c>
      <c r="R171" t="str">
        <f t="shared" si="4"/>
        <v>DC Police &amp; Fire2013</v>
      </c>
      <c r="S171">
        <f t="shared" si="5"/>
        <v>0.18082000000000001</v>
      </c>
    </row>
    <row r="172" spans="1:19" x14ac:dyDescent="0.35">
      <c r="A172" t="s">
        <v>24</v>
      </c>
      <c r="B172">
        <v>2014</v>
      </c>
      <c r="C172">
        <v>8.4000000000000005E-2</v>
      </c>
      <c r="D172">
        <v>0.114</v>
      </c>
      <c r="E172">
        <v>9.4E-2</v>
      </c>
      <c r="F172">
        <v>6.5000000000000002E-2</v>
      </c>
      <c r="G172">
        <v>5.0029999999999998E-2</v>
      </c>
      <c r="H172">
        <v>0.54046000000000005</v>
      </c>
      <c r="I172">
        <v>0.29870000000000002</v>
      </c>
      <c r="J172">
        <v>5.8939999999999999E-2</v>
      </c>
      <c r="K172">
        <v>4.3959999999999999E-2</v>
      </c>
      <c r="L172">
        <v>5.5939999999999997E-2</v>
      </c>
      <c r="M172">
        <v>0</v>
      </c>
      <c r="N172">
        <v>0</v>
      </c>
      <c r="O172">
        <v>2E-3</v>
      </c>
      <c r="P172">
        <v>0</v>
      </c>
      <c r="Q172" s="3">
        <f>_xlfn.XLOOKUP(A172&amp;B172,'original data'!$R$2:$R$3975,'original data'!$Q$2:$Q$3975,,0)</f>
        <v>1.07257</v>
      </c>
      <c r="R172" t="str">
        <f t="shared" si="4"/>
        <v>DC Police &amp; Fire2014</v>
      </c>
      <c r="S172">
        <f t="shared" si="5"/>
        <v>0.15883999999999998</v>
      </c>
    </row>
    <row r="173" spans="1:19" x14ac:dyDescent="0.35">
      <c r="A173" t="s">
        <v>24</v>
      </c>
      <c r="B173">
        <v>2015</v>
      </c>
      <c r="C173">
        <v>-3.9E-2</v>
      </c>
      <c r="D173">
        <v>5.0999999999999997E-2</v>
      </c>
      <c r="E173">
        <v>6.4000000000000001E-2</v>
      </c>
      <c r="F173">
        <v>4.7E-2</v>
      </c>
      <c r="G173">
        <v>4.385E-2</v>
      </c>
      <c r="H173">
        <v>0.52200000000000002</v>
      </c>
      <c r="I173">
        <v>0.308</v>
      </c>
      <c r="J173">
        <v>5.1999999999999998E-2</v>
      </c>
      <c r="K173">
        <v>4.7E-2</v>
      </c>
      <c r="L173">
        <v>6.2E-2</v>
      </c>
      <c r="M173">
        <v>0</v>
      </c>
      <c r="N173">
        <v>0</v>
      </c>
      <c r="O173">
        <v>8.9999999999999993E-3</v>
      </c>
      <c r="P173">
        <v>0</v>
      </c>
      <c r="Q173" s="3">
        <f>_xlfn.XLOOKUP(A173&amp;B173,'original data'!$R$2:$R$3975,'original data'!$Q$2:$Q$3975,,0)</f>
        <v>1.0760000000000001</v>
      </c>
      <c r="R173" t="str">
        <f t="shared" si="4"/>
        <v>DC Police &amp; Fire2015</v>
      </c>
      <c r="S173">
        <f t="shared" si="5"/>
        <v>0.161</v>
      </c>
    </row>
    <row r="174" spans="1:19" x14ac:dyDescent="0.35">
      <c r="A174" t="s">
        <v>24</v>
      </c>
      <c r="B174">
        <v>2016</v>
      </c>
      <c r="C174">
        <v>9.4E-2</v>
      </c>
      <c r="D174">
        <v>4.4999999999999998E-2</v>
      </c>
      <c r="E174">
        <v>7.8E-2</v>
      </c>
      <c r="F174">
        <v>4.5999999999999999E-2</v>
      </c>
      <c r="G174">
        <v>4.691E-2</v>
      </c>
      <c r="H174">
        <v>0.54900000000000004</v>
      </c>
      <c r="I174">
        <v>0.29699999999999999</v>
      </c>
      <c r="J174">
        <v>4.4999999999999998E-2</v>
      </c>
      <c r="K174">
        <v>0.04</v>
      </c>
      <c r="L174">
        <v>6.5000000000000002E-2</v>
      </c>
      <c r="M174">
        <v>0</v>
      </c>
      <c r="N174">
        <v>0</v>
      </c>
      <c r="O174">
        <v>4.0000000000000001E-3</v>
      </c>
      <c r="P174">
        <v>0</v>
      </c>
      <c r="Q174" s="3">
        <f>_xlfn.XLOOKUP(A174&amp;B174,'original data'!$R$2:$R$3975,'original data'!$Q$2:$Q$3975,,0)</f>
        <v>1.1080000000000001</v>
      </c>
      <c r="R174" t="str">
        <f t="shared" si="4"/>
        <v>DC Police &amp; Fire2016</v>
      </c>
      <c r="S174">
        <f t="shared" si="5"/>
        <v>0.15</v>
      </c>
    </row>
    <row r="175" spans="1:19" x14ac:dyDescent="0.35">
      <c r="A175" t="s">
        <v>24</v>
      </c>
      <c r="B175">
        <v>2017</v>
      </c>
      <c r="C175">
        <v>0.13100000000000001</v>
      </c>
      <c r="D175">
        <v>0.06</v>
      </c>
      <c r="E175">
        <v>7.4999999999999997E-2</v>
      </c>
      <c r="F175">
        <v>4.2000000000000003E-2</v>
      </c>
      <c r="G175">
        <v>5.1679999999999997E-2</v>
      </c>
      <c r="H175">
        <v>0.52947</v>
      </c>
      <c r="I175">
        <v>0.30370000000000003</v>
      </c>
      <c r="J175">
        <v>3.9960000000000002E-2</v>
      </c>
      <c r="K175">
        <v>3.7960000000000001E-2</v>
      </c>
      <c r="L175">
        <v>8.0920000000000006E-2</v>
      </c>
      <c r="M175">
        <v>0</v>
      </c>
      <c r="N175">
        <v>0</v>
      </c>
      <c r="O175">
        <v>7.9900000000000006E-3</v>
      </c>
      <c r="P175">
        <v>0</v>
      </c>
      <c r="Q175" s="3">
        <f>_xlfn.XLOOKUP(A175&amp;B175,'original data'!$R$2:$R$3975,'original data'!$Q$2:$Q$3975,,0)</f>
        <v>1.1080000000000001</v>
      </c>
      <c r="R175" t="str">
        <f t="shared" si="4"/>
        <v>DC Police &amp; Fire2017</v>
      </c>
      <c r="S175">
        <f t="shared" si="5"/>
        <v>0.15884000000000001</v>
      </c>
    </row>
    <row r="176" spans="1:19" x14ac:dyDescent="0.35">
      <c r="A176" t="s">
        <v>24</v>
      </c>
      <c r="B176">
        <v>2018</v>
      </c>
      <c r="C176">
        <v>5.3999999999999999E-2</v>
      </c>
      <c r="D176">
        <v>9.2999999999999999E-2</v>
      </c>
      <c r="E176">
        <v>6.3E-2</v>
      </c>
      <c r="F176">
        <v>6.8000000000000005E-2</v>
      </c>
      <c r="G176">
        <v>5.1810000000000002E-2</v>
      </c>
      <c r="H176">
        <v>0.52947</v>
      </c>
      <c r="I176">
        <v>0.30370000000000003</v>
      </c>
      <c r="J176">
        <v>3.9960000000000002E-2</v>
      </c>
      <c r="K176">
        <v>3.7960000000000001E-2</v>
      </c>
      <c r="L176">
        <v>8.0920000000000006E-2</v>
      </c>
      <c r="M176">
        <v>0</v>
      </c>
      <c r="N176">
        <v>0</v>
      </c>
      <c r="O176">
        <v>7.9900000000000006E-3</v>
      </c>
      <c r="P176">
        <v>0</v>
      </c>
      <c r="Q176" s="3">
        <f>_xlfn.XLOOKUP(A176&amp;B176,'original data'!$R$2:$R$3975,'original data'!$Q$2:$Q$3975,,0)</f>
        <v>1.1200000000000001</v>
      </c>
      <c r="R176" t="str">
        <f t="shared" si="4"/>
        <v>DC Police &amp; Fire2018</v>
      </c>
      <c r="S176">
        <f t="shared" si="5"/>
        <v>0.15884000000000001</v>
      </c>
    </row>
    <row r="177" spans="1:19" x14ac:dyDescent="0.35">
      <c r="A177" t="s">
        <v>24</v>
      </c>
      <c r="B177">
        <v>2019</v>
      </c>
      <c r="C177">
        <v>3.9E-2</v>
      </c>
      <c r="D177">
        <v>7.3999999999999996E-2</v>
      </c>
      <c r="E177">
        <v>5.3999999999999999E-2</v>
      </c>
      <c r="F177">
        <v>7.3999999999999996E-2</v>
      </c>
      <c r="G177">
        <v>5.1130000000000002E-2</v>
      </c>
      <c r="H177">
        <v>0.54</v>
      </c>
      <c r="I177">
        <v>0.32</v>
      </c>
      <c r="J177">
        <v>0.05</v>
      </c>
      <c r="K177">
        <v>0</v>
      </c>
      <c r="L177">
        <v>0.08</v>
      </c>
      <c r="M177">
        <v>0</v>
      </c>
      <c r="N177">
        <v>0</v>
      </c>
      <c r="O177">
        <v>0.01</v>
      </c>
      <c r="P177">
        <v>0</v>
      </c>
      <c r="Q177" s="3">
        <f>_xlfn.XLOOKUP(A177&amp;B177,'original data'!$R$2:$R$3975,'original data'!$Q$2:$Q$3975,,0)</f>
        <v>1.119</v>
      </c>
      <c r="R177" t="str">
        <f t="shared" si="4"/>
        <v>DC Police &amp; Fire2019</v>
      </c>
      <c r="S177">
        <f t="shared" si="5"/>
        <v>0.13</v>
      </c>
    </row>
    <row r="178" spans="1:19" x14ac:dyDescent="0.35">
      <c r="A178" t="s">
        <v>25</v>
      </c>
      <c r="B178">
        <v>2001</v>
      </c>
      <c r="C178">
        <v>-7.5999999999999998E-2</v>
      </c>
      <c r="D178">
        <v>5.1999999999999998E-2</v>
      </c>
      <c r="E178">
        <v>0.115</v>
      </c>
      <c r="F178">
        <v>0.122</v>
      </c>
      <c r="G178">
        <v>-7.5999999999999998E-2</v>
      </c>
      <c r="H178">
        <v>0.66059999999999997</v>
      </c>
      <c r="I178">
        <v>0.25280000000000002</v>
      </c>
      <c r="J178">
        <v>3.5799999999999998E-2</v>
      </c>
      <c r="K178">
        <v>0</v>
      </c>
      <c r="L178">
        <v>0</v>
      </c>
      <c r="M178">
        <v>4.1099999999999998E-2</v>
      </c>
      <c r="N178">
        <v>0</v>
      </c>
      <c r="O178">
        <v>9.7000000000000003E-3</v>
      </c>
      <c r="P178">
        <v>0</v>
      </c>
      <c r="Q178" s="3">
        <f>_xlfn.XLOOKUP(A178&amp;B178,'original data'!$R$2:$R$3975,'original data'!$Q$2:$Q$3975,,0)</f>
        <v>1.1793</v>
      </c>
      <c r="R178" t="str">
        <f t="shared" si="4"/>
        <v>Florida RS2001</v>
      </c>
      <c r="S178">
        <f t="shared" si="5"/>
        <v>7.6899999999999996E-2</v>
      </c>
    </row>
    <row r="179" spans="1:19" x14ac:dyDescent="0.35">
      <c r="A179" t="s">
        <v>25</v>
      </c>
      <c r="B179">
        <v>2002</v>
      </c>
      <c r="C179">
        <v>-8.0699999999999994E-2</v>
      </c>
      <c r="D179">
        <v>-2.07E-2</v>
      </c>
      <c r="E179">
        <v>5.4800000000000001E-2</v>
      </c>
      <c r="F179">
        <v>9.7600000000000006E-2</v>
      </c>
      <c r="G179">
        <v>-7.8350000000000003E-2</v>
      </c>
      <c r="H179">
        <v>0.63673999999999997</v>
      </c>
      <c r="I179">
        <v>0.26317000000000002</v>
      </c>
      <c r="J179">
        <v>3.3300000000000003E-2</v>
      </c>
      <c r="K179">
        <v>0</v>
      </c>
      <c r="L179">
        <v>0</v>
      </c>
      <c r="M179">
        <v>4.2500000000000003E-2</v>
      </c>
      <c r="N179">
        <v>0</v>
      </c>
      <c r="O179">
        <v>2.4299999999999999E-2</v>
      </c>
      <c r="P179">
        <v>0</v>
      </c>
      <c r="Q179" s="3">
        <f>_xlfn.XLOOKUP(A179&amp;B179,'original data'!$R$2:$R$3975,'original data'!$Q$2:$Q$3975,,0)</f>
        <v>1.1496</v>
      </c>
      <c r="R179" t="str">
        <f t="shared" si="4"/>
        <v>Florida RS2002</v>
      </c>
      <c r="S179">
        <f t="shared" si="5"/>
        <v>7.5800000000000006E-2</v>
      </c>
    </row>
    <row r="180" spans="1:19" x14ac:dyDescent="0.35">
      <c r="A180" t="s">
        <v>25</v>
      </c>
      <c r="B180">
        <v>2003</v>
      </c>
      <c r="C180">
        <v>2.8500000000000001E-2</v>
      </c>
      <c r="D180">
        <v>-4.3999999999999997E-2</v>
      </c>
      <c r="E180">
        <v>1.9400000000000001E-2</v>
      </c>
      <c r="F180">
        <v>8.5400000000000004E-2</v>
      </c>
      <c r="G180">
        <v>-4.403E-2</v>
      </c>
      <c r="H180">
        <v>0.67200000000000004</v>
      </c>
      <c r="I180">
        <v>0.23</v>
      </c>
      <c r="J180">
        <v>3.4000000000000002E-2</v>
      </c>
      <c r="K180">
        <v>0</v>
      </c>
      <c r="L180">
        <v>0</v>
      </c>
      <c r="M180">
        <v>4.5999999999999999E-2</v>
      </c>
      <c r="N180">
        <v>0</v>
      </c>
      <c r="O180">
        <v>1.4E-2</v>
      </c>
      <c r="P180">
        <v>0</v>
      </c>
      <c r="Q180" s="3">
        <f>_xlfn.XLOOKUP(A180&amp;B180,'original data'!$R$2:$R$3975,'original data'!$Q$2:$Q$3975,,0)</f>
        <v>1.1417999999999999</v>
      </c>
      <c r="R180" t="str">
        <f t="shared" si="4"/>
        <v>Florida RS2003</v>
      </c>
      <c r="S180">
        <f t="shared" si="5"/>
        <v>0.08</v>
      </c>
    </row>
    <row r="181" spans="1:19" x14ac:dyDescent="0.35">
      <c r="A181" t="s">
        <v>25</v>
      </c>
      <c r="B181">
        <v>2004</v>
      </c>
      <c r="C181">
        <v>0.16650000000000001</v>
      </c>
      <c r="D181">
        <v>3.3099999999999997E-2</v>
      </c>
      <c r="E181">
        <v>2.41E-2</v>
      </c>
      <c r="F181">
        <v>0.1016</v>
      </c>
      <c r="G181">
        <v>4.7400000000000003E-3</v>
      </c>
      <c r="H181">
        <v>0.7</v>
      </c>
      <c r="I181">
        <v>0.20200000000000001</v>
      </c>
      <c r="J181">
        <v>3.4000000000000002E-2</v>
      </c>
      <c r="K181">
        <v>0</v>
      </c>
      <c r="L181">
        <v>0</v>
      </c>
      <c r="M181">
        <v>5.7000000000000002E-2</v>
      </c>
      <c r="N181">
        <v>0</v>
      </c>
      <c r="O181">
        <v>5.0000000000000001E-3</v>
      </c>
      <c r="P181">
        <v>0</v>
      </c>
      <c r="Q181" s="3">
        <f>_xlfn.XLOOKUP(A181&amp;B181,'original data'!$R$2:$R$3975,'original data'!$Q$2:$Q$3975,,0)</f>
        <v>1.121</v>
      </c>
      <c r="R181" t="str">
        <f t="shared" si="4"/>
        <v>Florida RS2004</v>
      </c>
      <c r="S181">
        <f t="shared" si="5"/>
        <v>9.0999999999999998E-2</v>
      </c>
    </row>
    <row r="182" spans="1:19" x14ac:dyDescent="0.35">
      <c r="A182" t="s">
        <v>25</v>
      </c>
      <c r="B182">
        <v>2005</v>
      </c>
      <c r="C182">
        <v>0.1018</v>
      </c>
      <c r="D182">
        <v>9.74E-2</v>
      </c>
      <c r="E182">
        <v>2.3400000000000001E-2</v>
      </c>
      <c r="F182">
        <v>9.3700000000000006E-2</v>
      </c>
      <c r="G182">
        <v>2.3439999999999999E-2</v>
      </c>
      <c r="H182">
        <v>0.69930000000000003</v>
      </c>
      <c r="I182">
        <v>0.21678</v>
      </c>
      <c r="J182">
        <v>3.1969999999999998E-2</v>
      </c>
      <c r="K182">
        <v>0</v>
      </c>
      <c r="L182">
        <v>0</v>
      </c>
      <c r="M182">
        <v>4.895E-2</v>
      </c>
      <c r="N182">
        <v>0</v>
      </c>
      <c r="O182">
        <v>3.0000000000000001E-3</v>
      </c>
      <c r="P182">
        <v>0</v>
      </c>
      <c r="Q182" s="3">
        <f>_xlfn.XLOOKUP(A182&amp;B182,'original data'!$R$2:$R$3975,'original data'!$Q$2:$Q$3975,,0)</f>
        <v>1.0732999999999999</v>
      </c>
      <c r="R182" t="str">
        <f t="shared" si="4"/>
        <v>Florida RS2005</v>
      </c>
      <c r="S182">
        <f t="shared" si="5"/>
        <v>8.0919999999999992E-2</v>
      </c>
    </row>
    <row r="183" spans="1:19" x14ac:dyDescent="0.35">
      <c r="A183" t="s">
        <v>25</v>
      </c>
      <c r="B183">
        <v>2006</v>
      </c>
      <c r="C183">
        <v>0.1056</v>
      </c>
      <c r="D183">
        <v>0.1242</v>
      </c>
      <c r="E183">
        <v>6.08E-2</v>
      </c>
      <c r="F183">
        <v>8.7400000000000005E-2</v>
      </c>
      <c r="G183">
        <v>3.6700000000000003E-2</v>
      </c>
      <c r="H183">
        <v>0.69899999999999995</v>
      </c>
      <c r="I183">
        <v>0.21299999999999999</v>
      </c>
      <c r="J183">
        <v>3.1E-2</v>
      </c>
      <c r="K183">
        <v>0</v>
      </c>
      <c r="L183">
        <v>0</v>
      </c>
      <c r="M183">
        <v>4.9000000000000002E-2</v>
      </c>
      <c r="N183">
        <v>0</v>
      </c>
      <c r="O183">
        <v>8.0000000000000002E-3</v>
      </c>
      <c r="P183">
        <v>0</v>
      </c>
      <c r="Q183" s="3">
        <f>_xlfn.XLOOKUP(A183&amp;B183,'original data'!$R$2:$R$3975,'original data'!$Q$2:$Q$3975,,0)</f>
        <v>1.0557000000000001</v>
      </c>
      <c r="R183" t="str">
        <f t="shared" si="4"/>
        <v>Florida RS2006</v>
      </c>
      <c r="S183">
        <f t="shared" si="5"/>
        <v>0.08</v>
      </c>
    </row>
    <row r="184" spans="1:19" x14ac:dyDescent="0.35">
      <c r="A184" t="s">
        <v>25</v>
      </c>
      <c r="B184">
        <v>2007</v>
      </c>
      <c r="C184">
        <v>0.1807</v>
      </c>
      <c r="D184">
        <v>0.1288</v>
      </c>
      <c r="E184">
        <v>0.1152</v>
      </c>
      <c r="F184">
        <v>8.4599999999999995E-2</v>
      </c>
      <c r="G184">
        <v>5.6140000000000002E-2</v>
      </c>
      <c r="H184">
        <v>0.59299999999999997</v>
      </c>
      <c r="I184">
        <v>0.24199999999999999</v>
      </c>
      <c r="J184">
        <v>3.2000000000000001E-2</v>
      </c>
      <c r="K184">
        <v>4.3999999999999997E-2</v>
      </c>
      <c r="L184">
        <v>0</v>
      </c>
      <c r="M184">
        <v>0.06</v>
      </c>
      <c r="N184">
        <v>0</v>
      </c>
      <c r="O184">
        <v>2.9000000000000001E-2</v>
      </c>
      <c r="P184">
        <v>0</v>
      </c>
      <c r="Q184" s="3">
        <f>_xlfn.XLOOKUP(A184&amp;B184,'original data'!$R$2:$R$3975,'original data'!$Q$2:$Q$3975,,0)</f>
        <v>1.0565</v>
      </c>
      <c r="R184" t="str">
        <f t="shared" si="4"/>
        <v>Florida RS2007</v>
      </c>
      <c r="S184">
        <f t="shared" si="5"/>
        <v>0.13600000000000001</v>
      </c>
    </row>
    <row r="185" spans="1:19" x14ac:dyDescent="0.35">
      <c r="A185" t="s">
        <v>25</v>
      </c>
      <c r="B185">
        <v>2008</v>
      </c>
      <c r="C185">
        <v>-4.4200000000000003E-2</v>
      </c>
      <c r="D185">
        <v>7.6600000000000001E-2</v>
      </c>
      <c r="E185">
        <v>9.9099999999999994E-2</v>
      </c>
      <c r="F185">
        <v>5.8500000000000003E-2</v>
      </c>
      <c r="G185">
        <v>4.3049999999999998E-2</v>
      </c>
      <c r="H185">
        <v>0.54146000000000005</v>
      </c>
      <c r="I185">
        <v>0.29770000000000002</v>
      </c>
      <c r="J185">
        <v>3.397E-2</v>
      </c>
      <c r="K185">
        <v>4.0960000000000003E-2</v>
      </c>
      <c r="L185">
        <v>0</v>
      </c>
      <c r="M185">
        <v>7.6920000000000002E-2</v>
      </c>
      <c r="N185">
        <v>0</v>
      </c>
      <c r="O185">
        <v>8.9899999999999997E-3</v>
      </c>
      <c r="P185">
        <v>0</v>
      </c>
      <c r="Q185" s="3">
        <f>_xlfn.XLOOKUP(A185&amp;B185,'original data'!$R$2:$R$3975,'original data'!$Q$2:$Q$3975,,0)</f>
        <v>1.0535000000000001</v>
      </c>
      <c r="R185" t="str">
        <f t="shared" si="4"/>
        <v>Florida RS2008</v>
      </c>
      <c r="S185">
        <f t="shared" si="5"/>
        <v>0.15184999999999998</v>
      </c>
    </row>
    <row r="186" spans="1:19" x14ac:dyDescent="0.35">
      <c r="A186" t="s">
        <v>25</v>
      </c>
      <c r="B186">
        <v>2009</v>
      </c>
      <c r="C186">
        <v>-0.1903</v>
      </c>
      <c r="D186">
        <v>-2.9600000000000001E-2</v>
      </c>
      <c r="E186">
        <v>2.1700000000000001E-2</v>
      </c>
      <c r="F186">
        <v>2.29E-2</v>
      </c>
      <c r="G186">
        <v>1.4109999999999999E-2</v>
      </c>
      <c r="H186">
        <v>0.55744000000000005</v>
      </c>
      <c r="I186">
        <v>0.28571000000000002</v>
      </c>
      <c r="J186">
        <v>3.5959999999999999E-2</v>
      </c>
      <c r="K186">
        <v>3.397E-2</v>
      </c>
      <c r="L186">
        <v>0</v>
      </c>
      <c r="M186">
        <v>7.7920000000000003E-2</v>
      </c>
      <c r="N186">
        <v>0</v>
      </c>
      <c r="O186">
        <v>8.9899999999999997E-3</v>
      </c>
      <c r="P186">
        <v>0</v>
      </c>
      <c r="Q186" s="3">
        <f>_xlfn.XLOOKUP(A186&amp;B186,'original data'!$R$2:$R$3975,'original data'!$Q$2:$Q$3975,,0)</f>
        <v>0.87880000000000003</v>
      </c>
      <c r="R186" t="str">
        <f t="shared" si="4"/>
        <v>Florida RS2009</v>
      </c>
      <c r="S186">
        <f t="shared" si="5"/>
        <v>0.14784999999999998</v>
      </c>
    </row>
    <row r="187" spans="1:19" x14ac:dyDescent="0.35">
      <c r="A187" t="s">
        <v>25</v>
      </c>
      <c r="B187">
        <v>2010</v>
      </c>
      <c r="C187">
        <v>0.14030000000000001</v>
      </c>
      <c r="D187">
        <v>-4.0800000000000003E-2</v>
      </c>
      <c r="E187">
        <v>2.87E-2</v>
      </c>
      <c r="F187">
        <v>2.6100000000000002E-2</v>
      </c>
      <c r="G187">
        <v>2.6069999999999999E-2</v>
      </c>
      <c r="H187">
        <v>0.54391</v>
      </c>
      <c r="I187">
        <v>0.30538999999999999</v>
      </c>
      <c r="J187">
        <v>4.0919999999999998E-2</v>
      </c>
      <c r="K187">
        <v>4.0919999999999998E-2</v>
      </c>
      <c r="L187">
        <v>0</v>
      </c>
      <c r="M187">
        <v>6.4869999999999997E-2</v>
      </c>
      <c r="N187">
        <v>0</v>
      </c>
      <c r="O187">
        <v>3.9899999999999996E-3</v>
      </c>
      <c r="P187">
        <v>0</v>
      </c>
      <c r="Q187" s="3">
        <f>_xlfn.XLOOKUP(A187&amp;B187,'original data'!$R$2:$R$3975,'original data'!$Q$2:$Q$3975,,0)</f>
        <v>0.87990000000000002</v>
      </c>
      <c r="R187" t="str">
        <f t="shared" si="4"/>
        <v>Florida RS2010</v>
      </c>
      <c r="S187">
        <f t="shared" si="5"/>
        <v>0.14671000000000001</v>
      </c>
    </row>
    <row r="188" spans="1:19" x14ac:dyDescent="0.35">
      <c r="A188" t="s">
        <v>25</v>
      </c>
      <c r="B188">
        <v>2011</v>
      </c>
      <c r="C188">
        <v>0.22090000000000001</v>
      </c>
      <c r="D188">
        <v>4.0800000000000003E-2</v>
      </c>
      <c r="E188">
        <v>4.9299999999999997E-2</v>
      </c>
      <c r="F188">
        <v>5.5E-2</v>
      </c>
      <c r="G188">
        <v>4.2419999999999999E-2</v>
      </c>
      <c r="H188">
        <v>0.60189999999999999</v>
      </c>
      <c r="I188">
        <v>0.2475</v>
      </c>
      <c r="J188">
        <v>4.3900000000000002E-2</v>
      </c>
      <c r="K188">
        <v>3.2399999999999998E-2</v>
      </c>
      <c r="L188">
        <v>0</v>
      </c>
      <c r="M188">
        <v>6.4699999999999994E-2</v>
      </c>
      <c r="N188">
        <v>0</v>
      </c>
      <c r="O188">
        <v>9.4999999999999998E-3</v>
      </c>
      <c r="P188">
        <v>0</v>
      </c>
      <c r="Q188" s="3">
        <f>_xlfn.XLOOKUP(A188&amp;B188,'original data'!$R$2:$R$3975,'original data'!$Q$2:$Q$3975,,0)</f>
        <v>0.86929999999999996</v>
      </c>
      <c r="R188" t="str">
        <f t="shared" si="4"/>
        <v>Florida RS2011</v>
      </c>
      <c r="S188">
        <f t="shared" si="5"/>
        <v>0.14100000000000001</v>
      </c>
    </row>
    <row r="189" spans="1:19" x14ac:dyDescent="0.35">
      <c r="A189" t="s">
        <v>25</v>
      </c>
      <c r="B189">
        <v>2012</v>
      </c>
      <c r="C189">
        <v>2.8999999999999998E-3</v>
      </c>
      <c r="D189">
        <v>0.1177</v>
      </c>
      <c r="E189">
        <v>1.5599999999999999E-2</v>
      </c>
      <c r="F189">
        <v>6.4299999999999996E-2</v>
      </c>
      <c r="G189">
        <v>3.9059999999999997E-2</v>
      </c>
      <c r="H189">
        <v>0.56489999999999996</v>
      </c>
      <c r="I189">
        <v>0.255</v>
      </c>
      <c r="J189">
        <v>5.28E-2</v>
      </c>
      <c r="K189">
        <v>4.3200000000000002E-2</v>
      </c>
      <c r="L189">
        <v>0</v>
      </c>
      <c r="M189">
        <v>7.5600000000000001E-2</v>
      </c>
      <c r="N189">
        <v>0</v>
      </c>
      <c r="O189">
        <v>8.5000000000000006E-3</v>
      </c>
      <c r="P189">
        <v>0</v>
      </c>
      <c r="Q189" s="3">
        <f>_xlfn.XLOOKUP(A189&amp;B189,'original data'!$R$2:$R$3975,'original data'!$Q$2:$Q$3975,,0)</f>
        <v>0.86380000000000001</v>
      </c>
      <c r="R189" t="str">
        <f t="shared" si="4"/>
        <v>Florida RS2012</v>
      </c>
      <c r="S189">
        <f t="shared" si="5"/>
        <v>0.1716</v>
      </c>
    </row>
    <row r="190" spans="1:19" x14ac:dyDescent="0.35">
      <c r="A190" t="s">
        <v>25</v>
      </c>
      <c r="B190">
        <v>2013</v>
      </c>
      <c r="C190">
        <v>0.13120000000000001</v>
      </c>
      <c r="D190">
        <v>0.1147</v>
      </c>
      <c r="E190">
        <v>5.04E-2</v>
      </c>
      <c r="F190">
        <v>7.4499999999999997E-2</v>
      </c>
      <c r="G190">
        <v>4.5879999999999997E-2</v>
      </c>
      <c r="H190">
        <v>0.59119999999999995</v>
      </c>
      <c r="I190">
        <v>0.21990000000000001</v>
      </c>
      <c r="J190">
        <v>5.21E-2</v>
      </c>
      <c r="K190">
        <v>5.0999999999999997E-2</v>
      </c>
      <c r="L190">
        <v>0</v>
      </c>
      <c r="M190">
        <v>7.6600000000000001E-2</v>
      </c>
      <c r="N190">
        <v>0</v>
      </c>
      <c r="O190">
        <v>9.1999999999999998E-3</v>
      </c>
      <c r="P190">
        <v>0</v>
      </c>
      <c r="Q190" s="3">
        <f>_xlfn.XLOOKUP(A190&amp;B190,'original data'!$R$2:$R$3975,'original data'!$Q$2:$Q$3975,,0)</f>
        <v>0.85440000000000005</v>
      </c>
      <c r="R190" t="str">
        <f t="shared" si="4"/>
        <v>Florida RS2013</v>
      </c>
      <c r="S190">
        <f t="shared" si="5"/>
        <v>0.1797</v>
      </c>
    </row>
    <row r="191" spans="1:19" x14ac:dyDescent="0.35">
      <c r="A191" t="s">
        <v>25</v>
      </c>
      <c r="B191">
        <v>2014</v>
      </c>
      <c r="C191">
        <v>0.17399999999999999</v>
      </c>
      <c r="D191">
        <v>0.1002</v>
      </c>
      <c r="E191">
        <v>0.13139999999999999</v>
      </c>
      <c r="F191">
        <v>7.5200000000000003E-2</v>
      </c>
      <c r="G191">
        <v>5.4550000000000001E-2</v>
      </c>
      <c r="H191">
        <v>0.60199999999999998</v>
      </c>
      <c r="I191">
        <v>0.20200000000000001</v>
      </c>
      <c r="J191">
        <v>5.3999999999999999E-2</v>
      </c>
      <c r="K191">
        <v>5.3999999999999999E-2</v>
      </c>
      <c r="L191">
        <v>0</v>
      </c>
      <c r="M191">
        <v>7.3999999999999996E-2</v>
      </c>
      <c r="N191">
        <v>0</v>
      </c>
      <c r="O191">
        <v>1.2999999999999999E-2</v>
      </c>
      <c r="P191">
        <v>0</v>
      </c>
      <c r="Q191" s="3">
        <f>_xlfn.XLOOKUP(A191&amp;B191,'original data'!$R$2:$R$3975,'original data'!$Q$2:$Q$3975,,0)</f>
        <v>0.86567000000000005</v>
      </c>
      <c r="R191" t="str">
        <f t="shared" si="4"/>
        <v>Florida RS2014</v>
      </c>
      <c r="S191">
        <f t="shared" si="5"/>
        <v>0.182</v>
      </c>
    </row>
    <row r="192" spans="1:19" x14ac:dyDescent="0.35">
      <c r="A192" t="s">
        <v>25</v>
      </c>
      <c r="B192">
        <v>2015</v>
      </c>
      <c r="C192">
        <v>3.6700000000000003E-2</v>
      </c>
      <c r="D192">
        <v>0.1124</v>
      </c>
      <c r="E192">
        <v>0.1101</v>
      </c>
      <c r="F192">
        <v>6.8599999999999994E-2</v>
      </c>
      <c r="G192">
        <v>5.3350000000000002E-2</v>
      </c>
      <c r="H192">
        <v>0.58099999999999996</v>
      </c>
      <c r="I192">
        <v>0.19800000000000001</v>
      </c>
      <c r="J192">
        <v>0.06</v>
      </c>
      <c r="K192">
        <v>6.9000000000000006E-2</v>
      </c>
      <c r="L192">
        <v>0</v>
      </c>
      <c r="M192">
        <v>8.3000000000000004E-2</v>
      </c>
      <c r="N192">
        <v>0</v>
      </c>
      <c r="O192">
        <v>8.0000000000000002E-3</v>
      </c>
      <c r="P192">
        <v>0</v>
      </c>
      <c r="Q192" s="3">
        <f>_xlfn.XLOOKUP(A192&amp;B192,'original data'!$R$2:$R$3975,'original data'!$Q$2:$Q$3975,,0)</f>
        <v>0.86499999999999999</v>
      </c>
      <c r="R192" t="str">
        <f t="shared" si="4"/>
        <v>Florida RS2015</v>
      </c>
      <c r="S192">
        <f t="shared" si="5"/>
        <v>0.21200000000000002</v>
      </c>
    </row>
    <row r="193" spans="1:19" x14ac:dyDescent="0.35">
      <c r="A193" t="s">
        <v>25</v>
      </c>
      <c r="B193">
        <v>2016</v>
      </c>
      <c r="C193">
        <v>5.4000000000000003E-3</v>
      </c>
      <c r="D193">
        <v>6.9599999999999995E-2</v>
      </c>
      <c r="E193">
        <v>6.7799999999999999E-2</v>
      </c>
      <c r="F193">
        <v>5.8500000000000003E-2</v>
      </c>
      <c r="G193">
        <v>5.0279999999999998E-2</v>
      </c>
      <c r="H193">
        <v>0.56299999999999994</v>
      </c>
      <c r="I193">
        <v>0.189</v>
      </c>
      <c r="J193">
        <v>6.4000000000000001E-2</v>
      </c>
      <c r="K193">
        <v>8.2000000000000003E-2</v>
      </c>
      <c r="L193">
        <v>0</v>
      </c>
      <c r="M193">
        <v>9.4E-2</v>
      </c>
      <c r="N193">
        <v>0</v>
      </c>
      <c r="O193">
        <v>8.0000000000000002E-3</v>
      </c>
      <c r="P193">
        <v>0</v>
      </c>
      <c r="Q193" s="3">
        <f>_xlfn.XLOOKUP(A193&amp;B193,'original data'!$R$2:$R$3975,'original data'!$Q$2:$Q$3975,,0)</f>
        <v>0.85399999999999998</v>
      </c>
      <c r="R193" t="str">
        <f t="shared" si="4"/>
        <v>Florida RS2016</v>
      </c>
      <c r="S193">
        <f t="shared" si="5"/>
        <v>0.24000000000000002</v>
      </c>
    </row>
    <row r="194" spans="1:19" x14ac:dyDescent="0.35">
      <c r="A194" t="s">
        <v>25</v>
      </c>
      <c r="B194">
        <v>2017</v>
      </c>
      <c r="C194">
        <v>0.13769999999999999</v>
      </c>
      <c r="D194">
        <v>5.8500000000000003E-2</v>
      </c>
      <c r="E194">
        <v>9.5100000000000004E-2</v>
      </c>
      <c r="F194">
        <v>5.4600000000000003E-2</v>
      </c>
      <c r="G194">
        <v>5.5239999999999997E-2</v>
      </c>
      <c r="H194">
        <v>0.57799999999999996</v>
      </c>
      <c r="I194">
        <v>0.17899999999999999</v>
      </c>
      <c r="J194">
        <v>6.4000000000000001E-2</v>
      </c>
      <c r="K194">
        <v>8.2000000000000003E-2</v>
      </c>
      <c r="L194">
        <v>0</v>
      </c>
      <c r="M194">
        <v>8.8999999999999996E-2</v>
      </c>
      <c r="N194">
        <v>0</v>
      </c>
      <c r="O194">
        <v>8.0000000000000002E-3</v>
      </c>
      <c r="P194">
        <v>0</v>
      </c>
      <c r="Q194" s="3">
        <f>_xlfn.XLOOKUP(A194&amp;B194,'original data'!$R$2:$R$3975,'original data'!$Q$2:$Q$3975,,0)</f>
        <v>0.84299999999999997</v>
      </c>
      <c r="R194" t="str">
        <f t="shared" si="4"/>
        <v>Florida RS2017</v>
      </c>
      <c r="S194">
        <f t="shared" si="5"/>
        <v>0.23500000000000001</v>
      </c>
    </row>
    <row r="195" spans="1:19" x14ac:dyDescent="0.35">
      <c r="A195" t="s">
        <v>25</v>
      </c>
      <c r="B195">
        <v>2018</v>
      </c>
      <c r="C195">
        <v>8.9800000000000005E-2</v>
      </c>
      <c r="D195">
        <v>7.6200000000000004E-2</v>
      </c>
      <c r="E195">
        <v>8.6900000000000005E-2</v>
      </c>
      <c r="F195">
        <v>6.8500000000000005E-2</v>
      </c>
      <c r="G195">
        <v>5.713E-2</v>
      </c>
      <c r="H195">
        <v>0.56100000000000005</v>
      </c>
      <c r="I195">
        <v>0.187</v>
      </c>
      <c r="J195">
        <v>7.0999999999999994E-2</v>
      </c>
      <c r="K195">
        <v>8.1000000000000003E-2</v>
      </c>
      <c r="L195">
        <v>0</v>
      </c>
      <c r="M195">
        <v>8.8999999999999996E-2</v>
      </c>
      <c r="N195">
        <v>0</v>
      </c>
      <c r="O195">
        <v>1.0999999999999999E-2</v>
      </c>
      <c r="P195">
        <v>0</v>
      </c>
      <c r="Q195" s="3">
        <f>_xlfn.XLOOKUP(A195&amp;B195,'original data'!$R$2:$R$3975,'original data'!$Q$2:$Q$3975,,0)</f>
        <v>0.83899999999999997</v>
      </c>
      <c r="R195" t="str">
        <f t="shared" ref="R195:R258" si="6">A195&amp;B195</f>
        <v>Florida RS2018</v>
      </c>
      <c r="S195">
        <f t="shared" ref="S195:S258" si="7">SUM(J195:N195,P195)</f>
        <v>0.24099999999999999</v>
      </c>
    </row>
    <row r="196" spans="1:19" x14ac:dyDescent="0.35">
      <c r="A196" t="s">
        <v>25</v>
      </c>
      <c r="B196">
        <v>2019</v>
      </c>
      <c r="C196">
        <v>6.2600000000000003E-2</v>
      </c>
      <c r="D196">
        <v>9.6299999999999997E-2</v>
      </c>
      <c r="E196">
        <v>6.5500000000000003E-2</v>
      </c>
      <c r="F196">
        <v>9.8000000000000004E-2</v>
      </c>
      <c r="G196">
        <v>5.7410000000000003E-2</v>
      </c>
      <c r="H196">
        <v>0.54800000000000004</v>
      </c>
      <c r="I196">
        <v>0.188</v>
      </c>
      <c r="J196">
        <v>7.2999999999999995E-2</v>
      </c>
      <c r="K196">
        <v>8.5999999999999993E-2</v>
      </c>
      <c r="L196">
        <v>0</v>
      </c>
      <c r="M196">
        <v>9.2999999999999999E-2</v>
      </c>
      <c r="N196">
        <v>0</v>
      </c>
      <c r="O196">
        <v>1.2E-2</v>
      </c>
      <c r="P196">
        <v>0</v>
      </c>
      <c r="Q196" s="3">
        <f>_xlfn.XLOOKUP(A196&amp;B196,'original data'!$R$2:$R$3975,'original data'!$Q$2:$Q$3975,,0)</f>
        <v>0.82599999999999996</v>
      </c>
      <c r="R196" t="str">
        <f t="shared" si="6"/>
        <v>Florida RS2019</v>
      </c>
      <c r="S196">
        <f t="shared" si="7"/>
        <v>0.252</v>
      </c>
    </row>
    <row r="197" spans="1:19" x14ac:dyDescent="0.35">
      <c r="A197" t="s">
        <v>25</v>
      </c>
      <c r="B197">
        <v>2020</v>
      </c>
      <c r="C197">
        <v>3.0800000000000001E-2</v>
      </c>
      <c r="D197">
        <v>6.08E-2</v>
      </c>
      <c r="E197">
        <v>6.4299999999999996E-2</v>
      </c>
      <c r="F197">
        <v>8.6900000000000005E-2</v>
      </c>
      <c r="G197">
        <v>5.6070000000000002E-2</v>
      </c>
      <c r="H197">
        <v>0.54100000000000004</v>
      </c>
      <c r="I197">
        <v>0.183</v>
      </c>
      <c r="J197">
        <v>7.1999999999999995E-2</v>
      </c>
      <c r="K197">
        <v>8.8999999999999996E-2</v>
      </c>
      <c r="L197">
        <v>0</v>
      </c>
      <c r="M197">
        <v>9.7000000000000003E-2</v>
      </c>
      <c r="N197">
        <v>0</v>
      </c>
      <c r="O197">
        <v>1.7999999999999999E-2</v>
      </c>
      <c r="P197">
        <v>0</v>
      </c>
      <c r="Q197" s="3">
        <f>_xlfn.XLOOKUP(A197&amp;B197,'original data'!$R$2:$R$3975,'original data'!$Q$2:$Q$3975,,0)</f>
        <v>0.82038</v>
      </c>
      <c r="R197" t="str">
        <f t="shared" si="6"/>
        <v>Florida RS2020</v>
      </c>
      <c r="S197">
        <f t="shared" si="7"/>
        <v>0.25800000000000001</v>
      </c>
    </row>
    <row r="198" spans="1:19" x14ac:dyDescent="0.35">
      <c r="A198" t="s">
        <v>26</v>
      </c>
      <c r="B198">
        <v>2001</v>
      </c>
      <c r="C198">
        <v>-6.6799999999999998E-2</v>
      </c>
      <c r="D198">
        <v>3.4299999999999997E-2</v>
      </c>
      <c r="E198">
        <v>8.7999999999999995E-2</v>
      </c>
      <c r="G198">
        <v>-6.6799999999999998E-2</v>
      </c>
      <c r="H198">
        <v>0.61</v>
      </c>
      <c r="I198">
        <v>0.28999999999999998</v>
      </c>
      <c r="J198">
        <v>0.03</v>
      </c>
      <c r="K198">
        <v>0</v>
      </c>
      <c r="L198">
        <v>0</v>
      </c>
      <c r="M198">
        <v>7.0000000000000007E-2</v>
      </c>
      <c r="N198">
        <v>0</v>
      </c>
      <c r="O198">
        <v>0</v>
      </c>
      <c r="P198">
        <v>0</v>
      </c>
      <c r="Q198" s="3">
        <f>_xlfn.XLOOKUP(A198&amp;B198,'original data'!$R$2:$R$3975,'original data'!$Q$2:$Q$3975,,0)</f>
        <v>0.90600000000000003</v>
      </c>
      <c r="R198" t="str">
        <f t="shared" si="6"/>
        <v>Hawaii ERS2001</v>
      </c>
      <c r="S198">
        <f t="shared" si="7"/>
        <v>0.1</v>
      </c>
    </row>
    <row r="199" spans="1:19" x14ac:dyDescent="0.35">
      <c r="A199" t="s">
        <v>26</v>
      </c>
      <c r="B199">
        <v>2002</v>
      </c>
      <c r="C199">
        <v>-5.5199999999999999E-2</v>
      </c>
      <c r="D199">
        <v>-1.8499999999999999E-2</v>
      </c>
      <c r="E199">
        <v>3.9100000000000003E-2</v>
      </c>
      <c r="G199">
        <v>-6.1019999999999998E-2</v>
      </c>
      <c r="H199">
        <v>0.56999999999999995</v>
      </c>
      <c r="I199">
        <v>0.32</v>
      </c>
      <c r="J199">
        <v>0.03</v>
      </c>
      <c r="K199">
        <v>0</v>
      </c>
      <c r="L199">
        <v>0</v>
      </c>
      <c r="M199">
        <v>0.08</v>
      </c>
      <c r="N199">
        <v>0</v>
      </c>
      <c r="O199">
        <v>0</v>
      </c>
      <c r="P199">
        <v>0</v>
      </c>
      <c r="Q199" s="3">
        <f>_xlfn.XLOOKUP(A199&amp;B199,'original data'!$R$2:$R$3975,'original data'!$Q$2:$Q$3975,,0)</f>
        <v>0.84</v>
      </c>
      <c r="R199" t="str">
        <f t="shared" si="6"/>
        <v>Hawaii ERS2002</v>
      </c>
      <c r="S199">
        <f t="shared" si="7"/>
        <v>0.11</v>
      </c>
    </row>
    <row r="200" spans="1:19" x14ac:dyDescent="0.35">
      <c r="A200" t="s">
        <v>26</v>
      </c>
      <c r="B200">
        <v>2003</v>
      </c>
      <c r="C200">
        <v>2.9700000000000001E-2</v>
      </c>
      <c r="D200">
        <v>-3.2099999999999997E-2</v>
      </c>
      <c r="E200">
        <v>1.49E-2</v>
      </c>
      <c r="G200">
        <v>-3.1699999999999999E-2</v>
      </c>
      <c r="H200">
        <v>0.59</v>
      </c>
      <c r="I200">
        <v>0.3</v>
      </c>
      <c r="J200">
        <v>0.03</v>
      </c>
      <c r="K200">
        <v>0</v>
      </c>
      <c r="L200">
        <v>0</v>
      </c>
      <c r="M200">
        <v>0.08</v>
      </c>
      <c r="N200">
        <v>0</v>
      </c>
      <c r="O200">
        <v>0</v>
      </c>
      <c r="P200">
        <v>0</v>
      </c>
      <c r="Q200" s="3">
        <f>_xlfn.XLOOKUP(A200&amp;B200,'original data'!$R$2:$R$3975,'original data'!$Q$2:$Q$3975,,0)</f>
        <v>0.75900000000000001</v>
      </c>
      <c r="R200" t="str">
        <f t="shared" si="6"/>
        <v>Hawaii ERS2003</v>
      </c>
      <c r="S200">
        <f t="shared" si="7"/>
        <v>0.11</v>
      </c>
    </row>
    <row r="201" spans="1:19" x14ac:dyDescent="0.35">
      <c r="A201" t="s">
        <v>26</v>
      </c>
      <c r="B201">
        <v>2004</v>
      </c>
      <c r="C201">
        <v>0.15809999999999999</v>
      </c>
      <c r="D201">
        <v>4.0599999999999997E-2</v>
      </c>
      <c r="E201">
        <v>2.4299999999999999E-2</v>
      </c>
      <c r="G201">
        <v>1.261E-2</v>
      </c>
      <c r="H201">
        <v>0.64</v>
      </c>
      <c r="I201">
        <v>0.26</v>
      </c>
      <c r="J201">
        <v>0.03</v>
      </c>
      <c r="K201">
        <v>0</v>
      </c>
      <c r="L201">
        <v>0</v>
      </c>
      <c r="M201">
        <v>7.0000000000000007E-2</v>
      </c>
      <c r="N201">
        <v>0</v>
      </c>
      <c r="O201">
        <v>0</v>
      </c>
      <c r="P201">
        <v>0</v>
      </c>
      <c r="Q201" s="3">
        <f>_xlfn.XLOOKUP(A201&amp;B201,'original data'!$R$2:$R$3975,'original data'!$Q$2:$Q$3975,,0)</f>
        <v>0.71699999999999997</v>
      </c>
      <c r="R201" t="str">
        <f t="shared" si="6"/>
        <v>Hawaii ERS2004</v>
      </c>
      <c r="S201">
        <f t="shared" si="7"/>
        <v>0.1</v>
      </c>
    </row>
    <row r="202" spans="1:19" x14ac:dyDescent="0.35">
      <c r="A202" t="s">
        <v>26</v>
      </c>
      <c r="B202">
        <v>2005</v>
      </c>
      <c r="C202">
        <v>0.113</v>
      </c>
      <c r="D202">
        <v>9.9000000000000005E-2</v>
      </c>
      <c r="E202">
        <v>3.1699999999999999E-2</v>
      </c>
      <c r="G202">
        <v>3.1940000000000003E-2</v>
      </c>
      <c r="H202">
        <v>0.63</v>
      </c>
      <c r="I202">
        <v>0.26</v>
      </c>
      <c r="J202">
        <v>0.03</v>
      </c>
      <c r="K202">
        <v>0</v>
      </c>
      <c r="L202">
        <v>0</v>
      </c>
      <c r="M202">
        <v>0.08</v>
      </c>
      <c r="N202">
        <v>0</v>
      </c>
      <c r="O202">
        <v>0</v>
      </c>
      <c r="P202">
        <v>0</v>
      </c>
      <c r="Q202" s="3">
        <f>_xlfn.XLOOKUP(A202&amp;B202,'original data'!$R$2:$R$3975,'original data'!$Q$2:$Q$3975,,0)</f>
        <v>0.68600000000000005</v>
      </c>
      <c r="R202" t="str">
        <f t="shared" si="6"/>
        <v>Hawaii ERS2005</v>
      </c>
      <c r="S202">
        <f t="shared" si="7"/>
        <v>0.11</v>
      </c>
    </row>
    <row r="203" spans="1:19" x14ac:dyDescent="0.35">
      <c r="A203" t="s">
        <v>26</v>
      </c>
      <c r="B203">
        <v>2006</v>
      </c>
      <c r="C203">
        <v>0.11119999999999999</v>
      </c>
      <c r="D203">
        <v>0.12720000000000001</v>
      </c>
      <c r="E203">
        <v>6.8599999999999994E-2</v>
      </c>
      <c r="G203">
        <v>4.4740000000000002E-2</v>
      </c>
      <c r="H203">
        <v>0.62</v>
      </c>
      <c r="I203">
        <v>0.25</v>
      </c>
      <c r="J203">
        <v>0.04</v>
      </c>
      <c r="K203">
        <v>0</v>
      </c>
      <c r="L203">
        <v>0</v>
      </c>
      <c r="M203">
        <v>0.09</v>
      </c>
      <c r="N203">
        <v>0</v>
      </c>
      <c r="O203">
        <v>0</v>
      </c>
      <c r="P203">
        <v>0</v>
      </c>
      <c r="Q203" s="3">
        <f>_xlfn.XLOOKUP(A203&amp;B203,'original data'!$R$2:$R$3975,'original data'!$Q$2:$Q$3975,,0)</f>
        <v>0.65</v>
      </c>
      <c r="R203" t="str">
        <f t="shared" si="6"/>
        <v>Hawaii ERS2006</v>
      </c>
      <c r="S203">
        <f t="shared" si="7"/>
        <v>0.13</v>
      </c>
    </row>
    <row r="204" spans="1:19" x14ac:dyDescent="0.35">
      <c r="A204" t="s">
        <v>27</v>
      </c>
      <c r="B204">
        <v>2001</v>
      </c>
      <c r="C204">
        <v>-1.47E-2</v>
      </c>
      <c r="D204">
        <v>0.11119999999999999</v>
      </c>
      <c r="E204">
        <v>6.1800000000000001E-2</v>
      </c>
      <c r="F204">
        <v>-1.47E-2</v>
      </c>
      <c r="G204">
        <v>-1.47E-2</v>
      </c>
      <c r="H204">
        <v>0.58599999999999997</v>
      </c>
      <c r="I204">
        <v>0.28399999999999997</v>
      </c>
      <c r="J204">
        <v>8.9999999999999993E-3</v>
      </c>
      <c r="K204">
        <v>0</v>
      </c>
      <c r="L204">
        <v>0</v>
      </c>
      <c r="M204">
        <v>7.4999999999999997E-2</v>
      </c>
      <c r="N204">
        <v>0</v>
      </c>
      <c r="O204">
        <v>4.5999999999999999E-2</v>
      </c>
      <c r="P204">
        <v>0</v>
      </c>
      <c r="Q204" s="3">
        <f>_xlfn.XLOOKUP(A204&amp;B204,'original data'!$R$2:$R$3975,'original data'!$Q$2:$Q$3975,,0)</f>
        <v>0.99950000000000006</v>
      </c>
      <c r="R204" t="str">
        <f t="shared" si="6"/>
        <v>Chicago Teachers2001</v>
      </c>
      <c r="S204">
        <f t="shared" si="7"/>
        <v>8.3999999999999991E-2</v>
      </c>
    </row>
    <row r="205" spans="1:19" x14ac:dyDescent="0.35">
      <c r="A205" t="s">
        <v>27</v>
      </c>
      <c r="B205">
        <v>2002</v>
      </c>
      <c r="C205">
        <v>-3.2800000000000003E-2</v>
      </c>
      <c r="D205">
        <v>1.52E-2</v>
      </c>
      <c r="E205">
        <v>6.4799999999999996E-2</v>
      </c>
      <c r="F205">
        <v>0.10009999999999999</v>
      </c>
      <c r="G205">
        <v>-2.3789999999999999E-2</v>
      </c>
      <c r="H205">
        <v>0.55500000000000005</v>
      </c>
      <c r="I205">
        <v>0.317</v>
      </c>
      <c r="J205">
        <v>8.9999999999999993E-3</v>
      </c>
      <c r="K205">
        <v>0</v>
      </c>
      <c r="L205">
        <v>0</v>
      </c>
      <c r="M205">
        <v>8.4000000000000005E-2</v>
      </c>
      <c r="N205">
        <v>0</v>
      </c>
      <c r="O205">
        <v>3.5000000000000003E-2</v>
      </c>
      <c r="P205">
        <v>0</v>
      </c>
      <c r="Q205" s="3">
        <f>_xlfn.XLOOKUP(A205&amp;B205,'original data'!$R$2:$R$3975,'original data'!$Q$2:$Q$3975,,0)</f>
        <v>0.96299999999999997</v>
      </c>
      <c r="R205" t="str">
        <f t="shared" si="6"/>
        <v>Chicago Teachers2002</v>
      </c>
      <c r="S205">
        <f t="shared" si="7"/>
        <v>9.2999999999999999E-2</v>
      </c>
    </row>
    <row r="206" spans="1:19" x14ac:dyDescent="0.35">
      <c r="A206" t="s">
        <v>27</v>
      </c>
      <c r="B206">
        <v>2003</v>
      </c>
      <c r="C206">
        <v>0.04</v>
      </c>
      <c r="D206">
        <v>-2.8E-3</v>
      </c>
      <c r="E206">
        <v>3.7900000000000003E-2</v>
      </c>
      <c r="F206">
        <v>8.9700000000000002E-2</v>
      </c>
      <c r="G206">
        <v>-2.98E-3</v>
      </c>
      <c r="H206">
        <v>0.56000000000000005</v>
      </c>
      <c r="I206">
        <v>0.30499999999999999</v>
      </c>
      <c r="J206">
        <v>1.2E-2</v>
      </c>
      <c r="K206">
        <v>0</v>
      </c>
      <c r="L206">
        <v>0</v>
      </c>
      <c r="M206">
        <v>7.9000000000000001E-2</v>
      </c>
      <c r="N206">
        <v>0</v>
      </c>
      <c r="O206">
        <v>4.3999999999999997E-2</v>
      </c>
      <c r="P206">
        <v>0</v>
      </c>
      <c r="Q206" s="3">
        <f>_xlfn.XLOOKUP(A206&amp;B206,'original data'!$R$2:$R$3975,'original data'!$Q$2:$Q$3975,,0)</f>
        <v>0.92</v>
      </c>
      <c r="R206" t="str">
        <f t="shared" si="6"/>
        <v>Chicago Teachers2003</v>
      </c>
      <c r="S206">
        <f t="shared" si="7"/>
        <v>9.0999999999999998E-2</v>
      </c>
    </row>
    <row r="207" spans="1:19" x14ac:dyDescent="0.35">
      <c r="A207" t="s">
        <v>27</v>
      </c>
      <c r="B207">
        <v>2004</v>
      </c>
      <c r="C207">
        <v>0.15</v>
      </c>
      <c r="D207">
        <v>0.05</v>
      </c>
      <c r="E207">
        <v>4.5999999999999999E-2</v>
      </c>
      <c r="F207">
        <v>0.105</v>
      </c>
      <c r="G207">
        <v>3.3250000000000002E-2</v>
      </c>
      <c r="H207">
        <v>0.61899999999999999</v>
      </c>
      <c r="I207">
        <v>0.26</v>
      </c>
      <c r="J207">
        <v>1.4E-2</v>
      </c>
      <c r="K207">
        <v>0</v>
      </c>
      <c r="L207">
        <v>0</v>
      </c>
      <c r="M207">
        <v>6.9000000000000006E-2</v>
      </c>
      <c r="N207">
        <v>0</v>
      </c>
      <c r="O207">
        <v>3.7999999999999999E-2</v>
      </c>
      <c r="P207">
        <v>0</v>
      </c>
      <c r="Q207" s="3">
        <f>_xlfn.XLOOKUP(A207&amp;B207,'original data'!$R$2:$R$3975,'original data'!$Q$2:$Q$3975,,0)</f>
        <v>0.85799999999999998</v>
      </c>
      <c r="R207" t="str">
        <f t="shared" si="6"/>
        <v>Chicago Teachers2004</v>
      </c>
      <c r="S207">
        <f t="shared" si="7"/>
        <v>8.3000000000000004E-2</v>
      </c>
    </row>
    <row r="208" spans="1:19" x14ac:dyDescent="0.35">
      <c r="A208" t="s">
        <v>27</v>
      </c>
      <c r="B208">
        <v>2005</v>
      </c>
      <c r="C208">
        <v>0.108</v>
      </c>
      <c r="D208">
        <v>9.8000000000000004E-2</v>
      </c>
      <c r="E208">
        <v>4.8000000000000001E-2</v>
      </c>
      <c r="F208">
        <v>9.7000000000000003E-2</v>
      </c>
      <c r="G208">
        <v>4.7780000000000003E-2</v>
      </c>
      <c r="H208">
        <v>0.621</v>
      </c>
      <c r="I208">
        <v>0.249</v>
      </c>
      <c r="J208">
        <v>1.7999999999999999E-2</v>
      </c>
      <c r="K208">
        <v>0</v>
      </c>
      <c r="L208">
        <v>0</v>
      </c>
      <c r="M208">
        <v>7.5999999999999998E-2</v>
      </c>
      <c r="N208">
        <v>0</v>
      </c>
      <c r="O208">
        <v>3.5999999999999997E-2</v>
      </c>
      <c r="P208">
        <v>0</v>
      </c>
      <c r="Q208" s="3">
        <f>_xlfn.XLOOKUP(A208&amp;B208,'original data'!$R$2:$R$3975,'original data'!$Q$2:$Q$3975,,0)</f>
        <v>0.79</v>
      </c>
      <c r="R208" t="str">
        <f t="shared" si="6"/>
        <v>Chicago Teachers2005</v>
      </c>
      <c r="S208">
        <f t="shared" si="7"/>
        <v>9.4E-2</v>
      </c>
    </row>
    <row r="209" spans="1:19" x14ac:dyDescent="0.35">
      <c r="A209" t="s">
        <v>27</v>
      </c>
      <c r="B209">
        <v>2006</v>
      </c>
      <c r="C209">
        <v>0.107</v>
      </c>
      <c r="D209">
        <v>0.121</v>
      </c>
      <c r="E209">
        <v>7.1999999999999995E-2</v>
      </c>
      <c r="F209">
        <v>9.1999999999999998E-2</v>
      </c>
      <c r="G209">
        <v>5.7430000000000002E-2</v>
      </c>
      <c r="H209">
        <v>0.623</v>
      </c>
      <c r="I209">
        <v>0.23400000000000001</v>
      </c>
      <c r="J209">
        <v>2.3E-2</v>
      </c>
      <c r="K209">
        <v>0</v>
      </c>
      <c r="L209">
        <v>0</v>
      </c>
      <c r="M209">
        <v>8.4000000000000005E-2</v>
      </c>
      <c r="N209">
        <v>0</v>
      </c>
      <c r="O209">
        <v>3.5999999999999997E-2</v>
      </c>
      <c r="P209">
        <v>0</v>
      </c>
      <c r="Q209" s="3">
        <f>_xlfn.XLOOKUP(A209&amp;B209,'original data'!$R$2:$R$3975,'original data'!$Q$2:$Q$3975,,0)</f>
        <v>0.78</v>
      </c>
      <c r="R209" t="str">
        <f t="shared" si="6"/>
        <v>Chicago Teachers2006</v>
      </c>
      <c r="S209">
        <f t="shared" si="7"/>
        <v>0.10700000000000001</v>
      </c>
    </row>
    <row r="210" spans="1:19" x14ac:dyDescent="0.35">
      <c r="A210" t="s">
        <v>27</v>
      </c>
      <c r="B210">
        <v>2007</v>
      </c>
      <c r="C210">
        <v>0.17699999999999999</v>
      </c>
      <c r="D210">
        <v>0.13</v>
      </c>
      <c r="E210">
        <v>0.115</v>
      </c>
      <c r="F210">
        <v>0.09</v>
      </c>
      <c r="G210">
        <v>7.374E-2</v>
      </c>
      <c r="H210">
        <v>0.65200000000000002</v>
      </c>
      <c r="I210">
        <v>0.20799999999999999</v>
      </c>
      <c r="J210">
        <v>2.4E-2</v>
      </c>
      <c r="K210">
        <v>0</v>
      </c>
      <c r="L210">
        <v>0</v>
      </c>
      <c r="M210">
        <v>8.2000000000000003E-2</v>
      </c>
      <c r="N210">
        <v>0</v>
      </c>
      <c r="O210">
        <v>3.4000000000000002E-2</v>
      </c>
      <c r="P210">
        <v>0</v>
      </c>
      <c r="Q210" s="3">
        <f>_xlfn.XLOOKUP(A210&amp;B210,'original data'!$R$2:$R$3975,'original data'!$Q$2:$Q$3975,,0)</f>
        <v>0.80120000000000002</v>
      </c>
      <c r="R210" t="str">
        <f t="shared" si="6"/>
        <v>Chicago Teachers2007</v>
      </c>
      <c r="S210">
        <f t="shared" si="7"/>
        <v>0.10600000000000001</v>
      </c>
    </row>
    <row r="211" spans="1:19" x14ac:dyDescent="0.35">
      <c r="A211" t="s">
        <v>27</v>
      </c>
      <c r="B211">
        <v>2008</v>
      </c>
      <c r="C211">
        <v>-5.2999999999999999E-2</v>
      </c>
      <c r="D211">
        <v>7.2999999999999995E-2</v>
      </c>
      <c r="E211">
        <v>9.5000000000000001E-2</v>
      </c>
      <c r="F211">
        <v>6.6000000000000003E-2</v>
      </c>
      <c r="G211">
        <v>5.7009999999999998E-2</v>
      </c>
      <c r="H211">
        <v>0.60799999999999998</v>
      </c>
      <c r="I211">
        <v>0.222</v>
      </c>
      <c r="J211">
        <v>2.5999999999999999E-2</v>
      </c>
      <c r="K211">
        <v>0</v>
      </c>
      <c r="L211">
        <v>0</v>
      </c>
      <c r="M211">
        <v>0.10100000000000001</v>
      </c>
      <c r="N211">
        <v>0</v>
      </c>
      <c r="O211">
        <v>4.2999999999999997E-2</v>
      </c>
      <c r="P211">
        <v>0</v>
      </c>
      <c r="Q211" s="3">
        <f>_xlfn.XLOOKUP(A211&amp;B211,'original data'!$R$2:$R$3975,'original data'!$Q$2:$Q$3975,,0)</f>
        <v>0.79379999999999995</v>
      </c>
      <c r="R211" t="str">
        <f t="shared" si="6"/>
        <v>Chicago Teachers2008</v>
      </c>
      <c r="S211">
        <f t="shared" si="7"/>
        <v>0.127</v>
      </c>
    </row>
    <row r="212" spans="1:19" x14ac:dyDescent="0.35">
      <c r="A212" t="s">
        <v>27</v>
      </c>
      <c r="B212">
        <v>2009</v>
      </c>
      <c r="C212">
        <v>-0.224</v>
      </c>
      <c r="D212">
        <v>-4.7E-2</v>
      </c>
      <c r="E212">
        <v>1.2E-2</v>
      </c>
      <c r="F212">
        <v>2.9000000000000001E-2</v>
      </c>
      <c r="G212">
        <v>2.1329999999999998E-2</v>
      </c>
      <c r="H212">
        <v>0.55300000000000005</v>
      </c>
      <c r="I212">
        <v>0.245</v>
      </c>
      <c r="J212">
        <v>2.8000000000000001E-2</v>
      </c>
      <c r="K212">
        <v>0</v>
      </c>
      <c r="L212">
        <v>0.03</v>
      </c>
      <c r="M212">
        <v>8.6999999999999994E-2</v>
      </c>
      <c r="N212">
        <v>0</v>
      </c>
      <c r="O212">
        <v>5.7000000000000002E-2</v>
      </c>
      <c r="P212">
        <v>0</v>
      </c>
      <c r="Q212" s="3">
        <f>_xlfn.XLOOKUP(A212&amp;B212,'original data'!$R$2:$R$3975,'original data'!$Q$2:$Q$3975,,0)</f>
        <v>0.73280000000000001</v>
      </c>
      <c r="R212" t="str">
        <f t="shared" si="6"/>
        <v>Chicago Teachers2009</v>
      </c>
      <c r="S212">
        <f t="shared" si="7"/>
        <v>0.14499999999999999</v>
      </c>
    </row>
    <row r="213" spans="1:19" x14ac:dyDescent="0.35">
      <c r="A213" t="s">
        <v>27</v>
      </c>
      <c r="B213">
        <v>2010</v>
      </c>
      <c r="C213">
        <v>0.13400000000000001</v>
      </c>
      <c r="D213">
        <v>-6.0999999999999999E-2</v>
      </c>
      <c r="E213">
        <v>1.4E-2</v>
      </c>
      <c r="F213">
        <v>2.9000000000000001E-2</v>
      </c>
      <c r="G213">
        <v>3.2070000000000001E-2</v>
      </c>
      <c r="H213">
        <v>0.57099999999999995</v>
      </c>
      <c r="I213">
        <v>0.20799999999999999</v>
      </c>
      <c r="J213">
        <v>2.9000000000000001E-2</v>
      </c>
      <c r="K213">
        <v>1.6E-2</v>
      </c>
      <c r="L213">
        <v>2.5999999999999999E-2</v>
      </c>
      <c r="M213">
        <v>8.5999999999999993E-2</v>
      </c>
      <c r="N213">
        <v>0</v>
      </c>
      <c r="O213">
        <v>6.4000000000000001E-2</v>
      </c>
      <c r="P213">
        <v>0</v>
      </c>
      <c r="Q213" s="3">
        <f>_xlfn.XLOOKUP(A213&amp;B213,'original data'!$R$2:$R$3975,'original data'!$Q$2:$Q$3975,,0)</f>
        <v>0.66900000000000004</v>
      </c>
      <c r="R213" t="str">
        <f t="shared" si="6"/>
        <v>Chicago Teachers2010</v>
      </c>
      <c r="S213">
        <f t="shared" si="7"/>
        <v>0.15699999999999997</v>
      </c>
    </row>
    <row r="214" spans="1:19" x14ac:dyDescent="0.35">
      <c r="A214" t="s">
        <v>27</v>
      </c>
      <c r="B214">
        <v>2011</v>
      </c>
      <c r="C214">
        <v>0.248</v>
      </c>
      <c r="D214">
        <v>3.3000000000000002E-2</v>
      </c>
      <c r="E214">
        <v>4.2000000000000003E-2</v>
      </c>
      <c r="F214">
        <v>5.7000000000000002E-2</v>
      </c>
      <c r="G214">
        <v>5.0049999999999997E-2</v>
      </c>
      <c r="H214">
        <v>0.61</v>
      </c>
      <c r="I214">
        <v>0.17299999999999999</v>
      </c>
      <c r="J214">
        <v>3.1E-2</v>
      </c>
      <c r="K214">
        <v>1.7000000000000001E-2</v>
      </c>
      <c r="L214">
        <v>2.5999999999999999E-2</v>
      </c>
      <c r="M214">
        <v>9.5000000000000001E-2</v>
      </c>
      <c r="N214">
        <v>0</v>
      </c>
      <c r="O214">
        <v>4.8000000000000001E-2</v>
      </c>
      <c r="P214">
        <v>0</v>
      </c>
      <c r="Q214" s="3">
        <f>_xlfn.XLOOKUP(A214&amp;B214,'original data'!$R$2:$R$3975,'original data'!$Q$2:$Q$3975,,0)</f>
        <v>0.59670000000000001</v>
      </c>
      <c r="R214" t="str">
        <f t="shared" si="6"/>
        <v>Chicago Teachers2011</v>
      </c>
      <c r="S214">
        <f t="shared" si="7"/>
        <v>0.16899999999999998</v>
      </c>
    </row>
    <row r="215" spans="1:19" x14ac:dyDescent="0.35">
      <c r="A215" t="s">
        <v>27</v>
      </c>
      <c r="B215">
        <v>2012</v>
      </c>
      <c r="C215">
        <v>6.0000000000000001E-3</v>
      </c>
      <c r="D215">
        <v>0.126</v>
      </c>
      <c r="E215">
        <v>0.01</v>
      </c>
      <c r="F215">
        <v>6.0999999999999999E-2</v>
      </c>
      <c r="G215">
        <v>4.6309999999999997E-2</v>
      </c>
      <c r="H215">
        <v>0.55800000000000005</v>
      </c>
      <c r="I215">
        <v>0.19900000000000001</v>
      </c>
      <c r="J215">
        <v>2.9000000000000001E-2</v>
      </c>
      <c r="K215">
        <v>1.7999999999999999E-2</v>
      </c>
      <c r="L215">
        <v>3.2000000000000001E-2</v>
      </c>
      <c r="M215">
        <v>0.106</v>
      </c>
      <c r="N215">
        <v>0</v>
      </c>
      <c r="O215">
        <v>5.8000000000000003E-2</v>
      </c>
      <c r="P215">
        <v>0</v>
      </c>
      <c r="Q215" s="3">
        <f>_xlfn.XLOOKUP(A215&amp;B215,'original data'!$R$2:$R$3975,'original data'!$Q$2:$Q$3975,,0)</f>
        <v>0.53890000000000005</v>
      </c>
      <c r="R215" t="str">
        <f t="shared" si="6"/>
        <v>Chicago Teachers2012</v>
      </c>
      <c r="S215">
        <f t="shared" si="7"/>
        <v>0.185</v>
      </c>
    </row>
    <row r="216" spans="1:19" x14ac:dyDescent="0.35">
      <c r="A216" t="s">
        <v>27</v>
      </c>
      <c r="B216">
        <v>2013</v>
      </c>
      <c r="C216">
        <v>0.13300000000000001</v>
      </c>
      <c r="D216">
        <v>0.124</v>
      </c>
      <c r="E216">
        <v>4.5999999999999999E-2</v>
      </c>
      <c r="F216">
        <v>7.0000000000000007E-2</v>
      </c>
      <c r="G216">
        <v>5.2740000000000002E-2</v>
      </c>
      <c r="H216">
        <v>0.6</v>
      </c>
      <c r="I216">
        <v>0.17299999999999999</v>
      </c>
      <c r="J216">
        <v>2.8000000000000001E-2</v>
      </c>
      <c r="K216">
        <v>3.0000000000000001E-3</v>
      </c>
      <c r="L216">
        <v>3.4000000000000002E-2</v>
      </c>
      <c r="M216">
        <v>0.107</v>
      </c>
      <c r="N216">
        <v>0</v>
      </c>
      <c r="O216">
        <v>5.5E-2</v>
      </c>
      <c r="P216">
        <v>0</v>
      </c>
      <c r="Q216" s="3">
        <f>_xlfn.XLOOKUP(A216&amp;B216,'original data'!$R$2:$R$3975,'original data'!$Q$2:$Q$3975,,0)</f>
        <v>0.49480000000000002</v>
      </c>
      <c r="R216" t="str">
        <f t="shared" si="6"/>
        <v>Chicago Teachers2013</v>
      </c>
      <c r="S216">
        <f t="shared" si="7"/>
        <v>0.17199999999999999</v>
      </c>
    </row>
    <row r="217" spans="1:19" x14ac:dyDescent="0.35">
      <c r="A217" t="s">
        <v>27</v>
      </c>
      <c r="B217">
        <v>2014</v>
      </c>
      <c r="C217">
        <v>0.184</v>
      </c>
      <c r="D217">
        <v>0.105</v>
      </c>
      <c r="E217">
        <v>0.13800000000000001</v>
      </c>
      <c r="F217">
        <v>7.2999999999999995E-2</v>
      </c>
      <c r="G217">
        <v>6.1609999999999998E-2</v>
      </c>
      <c r="H217">
        <v>0.59</v>
      </c>
      <c r="I217">
        <v>0.183</v>
      </c>
      <c r="J217">
        <v>2.7E-2</v>
      </c>
      <c r="K217">
        <v>3.0000000000000001E-3</v>
      </c>
      <c r="L217">
        <v>2.1999999999999999E-2</v>
      </c>
      <c r="M217">
        <v>9.1999999999999998E-2</v>
      </c>
      <c r="N217">
        <v>0</v>
      </c>
      <c r="O217">
        <v>8.3000000000000004E-2</v>
      </c>
      <c r="P217">
        <v>0</v>
      </c>
      <c r="Q217" s="3">
        <f>_xlfn.XLOOKUP(A217&amp;B217,'original data'!$R$2:$R$3975,'original data'!$Q$2:$Q$3975,,0)</f>
        <v>0.5151</v>
      </c>
      <c r="R217" t="str">
        <f t="shared" si="6"/>
        <v>Chicago Teachers2014</v>
      </c>
      <c r="S217">
        <f t="shared" si="7"/>
        <v>0.14399999999999999</v>
      </c>
    </row>
    <row r="218" spans="1:19" x14ac:dyDescent="0.35">
      <c r="A218" t="s">
        <v>27</v>
      </c>
      <c r="B218">
        <v>2015</v>
      </c>
      <c r="C218">
        <v>3.5000000000000003E-2</v>
      </c>
      <c r="D218">
        <v>0.11600000000000001</v>
      </c>
      <c r="E218">
        <v>0.11700000000000001</v>
      </c>
      <c r="F218">
        <v>6.6000000000000003E-2</v>
      </c>
      <c r="G218">
        <v>5.9810000000000002E-2</v>
      </c>
      <c r="H218">
        <v>0.60399999999999998</v>
      </c>
      <c r="I218">
        <v>0.19600000000000001</v>
      </c>
      <c r="J218">
        <v>3.1E-2</v>
      </c>
      <c r="K218">
        <v>3.0000000000000001E-3</v>
      </c>
      <c r="L218">
        <v>0.02</v>
      </c>
      <c r="M218">
        <v>0.11</v>
      </c>
      <c r="N218">
        <v>0</v>
      </c>
      <c r="O218">
        <v>3.5999999999999997E-2</v>
      </c>
      <c r="P218">
        <v>0</v>
      </c>
      <c r="Q218" s="3">
        <f>_xlfn.XLOOKUP(A218&amp;B218,'original data'!$R$2:$R$3975,'original data'!$Q$2:$Q$3975,,0)</f>
        <v>0.51849999999999996</v>
      </c>
      <c r="R218" t="str">
        <f t="shared" si="6"/>
        <v>Chicago Teachers2015</v>
      </c>
      <c r="S218">
        <f t="shared" si="7"/>
        <v>0.16400000000000001</v>
      </c>
    </row>
    <row r="219" spans="1:19" x14ac:dyDescent="0.35">
      <c r="A219" t="s">
        <v>27</v>
      </c>
      <c r="B219">
        <v>2016</v>
      </c>
      <c r="C219">
        <v>5.0000000000000001E-3</v>
      </c>
      <c r="D219">
        <v>7.1999999999999995E-2</v>
      </c>
      <c r="E219">
        <v>7.0000000000000007E-2</v>
      </c>
      <c r="F219">
        <v>5.6000000000000001E-2</v>
      </c>
      <c r="G219">
        <v>5.6300000000000003E-2</v>
      </c>
      <c r="H219">
        <v>0.53900000000000003</v>
      </c>
      <c r="I219">
        <v>0.20200000000000001</v>
      </c>
      <c r="J219">
        <v>2.8000000000000001E-2</v>
      </c>
      <c r="K219">
        <v>3.0000000000000001E-3</v>
      </c>
      <c r="L219">
        <v>2.4E-2</v>
      </c>
      <c r="M219">
        <v>0.10299999999999999</v>
      </c>
      <c r="N219">
        <v>0</v>
      </c>
      <c r="O219">
        <v>0.10100000000000001</v>
      </c>
      <c r="P219">
        <v>0</v>
      </c>
      <c r="Q219" s="3">
        <f>_xlfn.XLOOKUP(A219&amp;B219,'original data'!$R$2:$R$3975,'original data'!$Q$2:$Q$3975,,0)</f>
        <v>0.52410000000000001</v>
      </c>
      <c r="R219" t="str">
        <f t="shared" si="6"/>
        <v>Chicago Teachers2016</v>
      </c>
      <c r="S219">
        <f t="shared" si="7"/>
        <v>0.158</v>
      </c>
    </row>
    <row r="220" spans="1:19" x14ac:dyDescent="0.35">
      <c r="A220" t="s">
        <v>27</v>
      </c>
      <c r="B220">
        <v>2017</v>
      </c>
      <c r="C220">
        <v>0.13600000000000001</v>
      </c>
      <c r="D220">
        <v>5.7000000000000002E-2</v>
      </c>
      <c r="E220">
        <v>9.7000000000000003E-2</v>
      </c>
      <c r="F220">
        <v>5.1999999999999998E-2</v>
      </c>
      <c r="G220">
        <v>6.0830000000000002E-2</v>
      </c>
      <c r="H220">
        <v>0.628</v>
      </c>
      <c r="I220">
        <v>0.19900000000000001</v>
      </c>
      <c r="J220">
        <v>2.8000000000000001E-2</v>
      </c>
      <c r="K220">
        <v>0</v>
      </c>
      <c r="L220">
        <v>2.4E-2</v>
      </c>
      <c r="M220">
        <v>8.5999999999999993E-2</v>
      </c>
      <c r="N220">
        <v>0</v>
      </c>
      <c r="O220">
        <v>3.5000000000000003E-2</v>
      </c>
      <c r="P220">
        <v>0</v>
      </c>
      <c r="Q220" s="3">
        <f>_xlfn.XLOOKUP(A220&amp;B220,'original data'!$R$2:$R$3975,'original data'!$Q$2:$Q$3975,,0)</f>
        <v>0.501</v>
      </c>
      <c r="R220" t="str">
        <f t="shared" si="6"/>
        <v>Chicago Teachers2017</v>
      </c>
      <c r="S220">
        <f t="shared" si="7"/>
        <v>0.13800000000000001</v>
      </c>
    </row>
    <row r="221" spans="1:19" x14ac:dyDescent="0.35">
      <c r="A221" t="s">
        <v>27</v>
      </c>
      <c r="B221">
        <v>2018</v>
      </c>
      <c r="C221">
        <v>0.09</v>
      </c>
      <c r="D221">
        <v>7.5999999999999998E-2</v>
      </c>
      <c r="E221">
        <v>8.7999999999999995E-2</v>
      </c>
      <c r="F221">
        <v>6.7000000000000004E-2</v>
      </c>
      <c r="G221">
        <v>6.2429999999999999E-2</v>
      </c>
      <c r="H221">
        <v>0.60099999999999998</v>
      </c>
      <c r="I221">
        <v>0.22500000000000001</v>
      </c>
      <c r="J221">
        <v>2.8000000000000001E-2</v>
      </c>
      <c r="K221">
        <v>0</v>
      </c>
      <c r="L221">
        <v>2.1000000000000001E-2</v>
      </c>
      <c r="M221">
        <v>8.3000000000000004E-2</v>
      </c>
      <c r="N221">
        <v>0</v>
      </c>
      <c r="O221">
        <v>4.2000000000000003E-2</v>
      </c>
      <c r="P221">
        <v>0</v>
      </c>
      <c r="Q221" s="3">
        <f>_xlfn.XLOOKUP(A221&amp;B221,'original data'!$R$2:$R$3975,'original data'!$Q$2:$Q$3975,,0)</f>
        <v>0.47849999999999998</v>
      </c>
      <c r="R221" t="str">
        <f t="shared" si="6"/>
        <v>Chicago Teachers2018</v>
      </c>
      <c r="S221">
        <f t="shared" si="7"/>
        <v>0.13200000000000001</v>
      </c>
    </row>
    <row r="222" spans="1:19" x14ac:dyDescent="0.35">
      <c r="A222" t="s">
        <v>27</v>
      </c>
      <c r="B222">
        <v>2019</v>
      </c>
      <c r="C222">
        <v>5.5E-2</v>
      </c>
      <c r="D222">
        <v>9.2999999999999999E-2</v>
      </c>
      <c r="E222">
        <v>6.3E-2</v>
      </c>
      <c r="F222">
        <v>0.1</v>
      </c>
      <c r="G222">
        <v>6.2039999999999998E-2</v>
      </c>
      <c r="H222">
        <v>0.59399999999999997</v>
      </c>
      <c r="I222">
        <v>0.23499999999999999</v>
      </c>
      <c r="J222">
        <v>3.5000000000000003E-2</v>
      </c>
      <c r="K222">
        <v>0</v>
      </c>
      <c r="L222">
        <v>0.02</v>
      </c>
      <c r="M222">
        <v>8.2000000000000003E-2</v>
      </c>
      <c r="N222">
        <v>0</v>
      </c>
      <c r="O222">
        <v>3.4000000000000002E-2</v>
      </c>
      <c r="P222">
        <v>0</v>
      </c>
      <c r="Q222" s="3">
        <f>_xlfn.XLOOKUP(A222&amp;B222,'original data'!$R$2:$R$3975,'original data'!$Q$2:$Q$3975,,0)</f>
        <v>0.47399999999999998</v>
      </c>
      <c r="R222" t="str">
        <f t="shared" si="6"/>
        <v>Chicago Teachers2019</v>
      </c>
      <c r="S222">
        <f t="shared" si="7"/>
        <v>0.13700000000000001</v>
      </c>
    </row>
    <row r="223" spans="1:19" x14ac:dyDescent="0.35">
      <c r="A223" t="s">
        <v>28</v>
      </c>
      <c r="B223">
        <v>2004</v>
      </c>
      <c r="C223">
        <v>0.17899999999999999</v>
      </c>
      <c r="D223">
        <v>3.7999999999999999E-2</v>
      </c>
      <c r="E223">
        <v>5.1999999999999998E-2</v>
      </c>
      <c r="G223">
        <v>7.2199999999999999E-3</v>
      </c>
      <c r="H223">
        <v>0.42799999999999999</v>
      </c>
      <c r="I223">
        <v>0.56200000000000006</v>
      </c>
      <c r="J223">
        <v>0</v>
      </c>
      <c r="K223">
        <v>0</v>
      </c>
      <c r="L223">
        <v>0</v>
      </c>
      <c r="M223">
        <v>0.01</v>
      </c>
      <c r="N223">
        <v>0</v>
      </c>
      <c r="O223">
        <v>0</v>
      </c>
      <c r="P223">
        <v>0</v>
      </c>
      <c r="Q223" s="3">
        <f>_xlfn.XLOOKUP(A223&amp;B223,'original data'!$R$2:$R$3975,'original data'!$Q$2:$Q$3975,,0)</f>
        <v>0.91790000000000005</v>
      </c>
      <c r="R223" t="str">
        <f t="shared" si="6"/>
        <v>Duluth Teachers2004</v>
      </c>
      <c r="S223">
        <f t="shared" si="7"/>
        <v>0.01</v>
      </c>
    </row>
    <row r="224" spans="1:19" x14ac:dyDescent="0.35">
      <c r="A224" t="s">
        <v>28</v>
      </c>
      <c r="B224">
        <v>2005</v>
      </c>
      <c r="C224">
        <v>8.6999999999999994E-2</v>
      </c>
      <c r="D224">
        <v>9.9000000000000005E-2</v>
      </c>
      <c r="E224">
        <v>2.1000000000000001E-2</v>
      </c>
      <c r="G224">
        <v>2.2700000000000001E-2</v>
      </c>
      <c r="H224">
        <v>0.36899999999999999</v>
      </c>
      <c r="I224">
        <v>0.622</v>
      </c>
      <c r="J224">
        <v>0</v>
      </c>
      <c r="K224">
        <v>0</v>
      </c>
      <c r="L224">
        <v>0</v>
      </c>
      <c r="M224">
        <v>8.9999999999999993E-3</v>
      </c>
      <c r="N224">
        <v>0</v>
      </c>
      <c r="O224">
        <v>0</v>
      </c>
      <c r="P224">
        <v>0</v>
      </c>
      <c r="Q224" s="3">
        <f>_xlfn.XLOOKUP(A224&amp;B224,'original data'!$R$2:$R$3975,'original data'!$Q$2:$Q$3975,,0)</f>
        <v>0.86350000000000005</v>
      </c>
      <c r="R224" t="str">
        <f t="shared" si="6"/>
        <v>Duluth Teachers2005</v>
      </c>
      <c r="S224">
        <f t="shared" si="7"/>
        <v>8.9999999999999993E-3</v>
      </c>
    </row>
    <row r="225" spans="1:19" x14ac:dyDescent="0.35">
      <c r="A225" t="s">
        <v>28</v>
      </c>
      <c r="B225">
        <v>2006</v>
      </c>
      <c r="C225">
        <v>0.11</v>
      </c>
      <c r="D225">
        <v>0.125</v>
      </c>
      <c r="E225">
        <v>6.0999999999999999E-2</v>
      </c>
      <c r="G225">
        <v>3.6760000000000001E-2</v>
      </c>
      <c r="H225">
        <v>0.4</v>
      </c>
      <c r="I225">
        <v>0.54</v>
      </c>
      <c r="J225">
        <v>0</v>
      </c>
      <c r="K225">
        <v>0</v>
      </c>
      <c r="L225">
        <v>0.05</v>
      </c>
      <c r="M225">
        <v>0.01</v>
      </c>
      <c r="N225">
        <v>0</v>
      </c>
      <c r="O225">
        <v>0</v>
      </c>
      <c r="P225">
        <v>0</v>
      </c>
      <c r="Q225" s="3">
        <f>_xlfn.XLOOKUP(A225&amp;B225,'original data'!$R$2:$R$3975,'original data'!$Q$2:$Q$3975,,0)</f>
        <v>0.84079999999999999</v>
      </c>
      <c r="R225" t="str">
        <f t="shared" si="6"/>
        <v>Duluth Teachers2006</v>
      </c>
      <c r="S225">
        <f t="shared" si="7"/>
        <v>6.0000000000000005E-2</v>
      </c>
    </row>
    <row r="226" spans="1:19" x14ac:dyDescent="0.35">
      <c r="A226" t="s">
        <v>28</v>
      </c>
      <c r="B226">
        <v>2007</v>
      </c>
      <c r="C226">
        <v>0.192</v>
      </c>
      <c r="D226">
        <v>0.129</v>
      </c>
      <c r="E226">
        <v>0.11899999999999999</v>
      </c>
      <c r="G226">
        <v>5.7630000000000001E-2</v>
      </c>
      <c r="H226">
        <v>0.4</v>
      </c>
      <c r="I226">
        <v>0.53</v>
      </c>
      <c r="J226">
        <v>0.01</v>
      </c>
      <c r="K226">
        <v>0</v>
      </c>
      <c r="L226">
        <v>0.05</v>
      </c>
      <c r="M226">
        <v>0.01</v>
      </c>
      <c r="N226">
        <v>0</v>
      </c>
      <c r="O226">
        <v>0</v>
      </c>
      <c r="P226">
        <v>0</v>
      </c>
      <c r="Q226" s="3">
        <f>_xlfn.XLOOKUP(A226&amp;B226,'original data'!$R$2:$R$3975,'original data'!$Q$2:$Q$3975,,0)</f>
        <v>0.86770000000000003</v>
      </c>
      <c r="R226" t="str">
        <f t="shared" si="6"/>
        <v>Duluth Teachers2007</v>
      </c>
      <c r="S226">
        <f t="shared" si="7"/>
        <v>7.0000000000000007E-2</v>
      </c>
    </row>
    <row r="227" spans="1:19" x14ac:dyDescent="0.35">
      <c r="A227" t="s">
        <v>28</v>
      </c>
      <c r="B227">
        <v>2008</v>
      </c>
      <c r="C227">
        <v>-0.106</v>
      </c>
      <c r="E227">
        <v>8.677E-2</v>
      </c>
      <c r="G227">
        <v>3.5639999999999998E-2</v>
      </c>
      <c r="H227">
        <v>0.37</v>
      </c>
      <c r="I227">
        <v>0.53</v>
      </c>
      <c r="J227">
        <v>0.03</v>
      </c>
      <c r="K227">
        <v>0</v>
      </c>
      <c r="L227">
        <v>0.06</v>
      </c>
      <c r="M227">
        <v>0.01</v>
      </c>
      <c r="N227">
        <v>0</v>
      </c>
      <c r="O227">
        <v>0</v>
      </c>
      <c r="P227">
        <v>0</v>
      </c>
      <c r="Q227" s="3">
        <f>_xlfn.XLOOKUP(A227&amp;B227,'original data'!$R$2:$R$3975,'original data'!$Q$2:$Q$3975,,0)</f>
        <v>0.82099999999999995</v>
      </c>
      <c r="R227" t="str">
        <f t="shared" si="6"/>
        <v>Duluth Teachers2008</v>
      </c>
      <c r="S227">
        <f t="shared" si="7"/>
        <v>9.9999999999999992E-2</v>
      </c>
    </row>
    <row r="228" spans="1:19" x14ac:dyDescent="0.35">
      <c r="A228" t="s">
        <v>28</v>
      </c>
      <c r="B228">
        <v>2012</v>
      </c>
      <c r="C228">
        <v>-2E-3</v>
      </c>
      <c r="D228">
        <v>0.125</v>
      </c>
      <c r="E228">
        <v>-1.4999999999999999E-2</v>
      </c>
      <c r="F228">
        <v>5.0259999999999999E-2</v>
      </c>
      <c r="G228">
        <v>2.6870000000000002E-2</v>
      </c>
      <c r="H228">
        <v>0.63</v>
      </c>
      <c r="I228">
        <v>0.18</v>
      </c>
      <c r="J228">
        <v>0.18</v>
      </c>
      <c r="K228">
        <v>0</v>
      </c>
      <c r="L228">
        <v>0</v>
      </c>
      <c r="M228">
        <v>0.01</v>
      </c>
      <c r="N228">
        <v>0</v>
      </c>
      <c r="O228">
        <v>0</v>
      </c>
      <c r="P228">
        <v>0</v>
      </c>
      <c r="Q228" s="3">
        <f>_xlfn.XLOOKUP(A228&amp;B228,'original data'!$R$2:$R$3975,'original data'!$Q$2:$Q$3975,,0)</f>
        <v>0.63400000000000001</v>
      </c>
      <c r="R228" t="str">
        <f t="shared" si="6"/>
        <v>Duluth Teachers2012</v>
      </c>
      <c r="S228">
        <f t="shared" si="7"/>
        <v>0.19</v>
      </c>
    </row>
    <row r="229" spans="1:19" x14ac:dyDescent="0.35">
      <c r="A229" t="s">
        <v>28</v>
      </c>
      <c r="B229">
        <v>2013</v>
      </c>
      <c r="C229">
        <v>0.16700000000000001</v>
      </c>
      <c r="D229">
        <v>0.128</v>
      </c>
      <c r="E229">
        <v>4.1000000000000002E-2</v>
      </c>
      <c r="F229">
        <v>6.2740000000000004E-2</v>
      </c>
      <c r="G229">
        <v>3.703E-2</v>
      </c>
      <c r="H229">
        <v>0.61</v>
      </c>
      <c r="I229">
        <v>0.19</v>
      </c>
      <c r="J229">
        <v>0.19</v>
      </c>
      <c r="K229">
        <v>0</v>
      </c>
      <c r="L229">
        <v>0</v>
      </c>
      <c r="M229">
        <v>0.01</v>
      </c>
      <c r="N229">
        <v>0</v>
      </c>
      <c r="O229">
        <v>0</v>
      </c>
      <c r="P229">
        <v>0</v>
      </c>
      <c r="Q229" s="3">
        <f>_xlfn.XLOOKUP(A229&amp;B229,'original data'!$R$2:$R$3975,'original data'!$Q$2:$Q$3975,,0)</f>
        <v>0.53990000000000005</v>
      </c>
      <c r="R229" t="str">
        <f t="shared" si="6"/>
        <v>Duluth Teachers2013</v>
      </c>
      <c r="S229">
        <f t="shared" si="7"/>
        <v>0.2</v>
      </c>
    </row>
    <row r="230" spans="1:19" x14ac:dyDescent="0.35">
      <c r="A230" t="s">
        <v>29</v>
      </c>
      <c r="B230">
        <v>2001</v>
      </c>
      <c r="C230">
        <v>-9.1200000000000003E-2</v>
      </c>
      <c r="D230">
        <v>5.0999999999999997E-2</v>
      </c>
      <c r="E230">
        <v>9.7900000000000001E-2</v>
      </c>
      <c r="F230">
        <v>0.10630000000000001</v>
      </c>
      <c r="G230">
        <v>-9.1200000000000003E-2</v>
      </c>
      <c r="H230">
        <v>0.61299999999999999</v>
      </c>
      <c r="I230">
        <v>0.27400000000000002</v>
      </c>
      <c r="J230">
        <v>4.3999999999999997E-2</v>
      </c>
      <c r="K230">
        <v>0</v>
      </c>
      <c r="L230">
        <v>0</v>
      </c>
      <c r="M230">
        <v>5.0999999999999997E-2</v>
      </c>
      <c r="N230">
        <v>0</v>
      </c>
      <c r="O230">
        <v>1.7999999999999999E-2</v>
      </c>
      <c r="P230">
        <v>0</v>
      </c>
      <c r="Q230" s="3">
        <f>_xlfn.XLOOKUP(A230&amp;B230,'original data'!$R$2:$R$3975,'original data'!$Q$2:$Q$3975,,0)</f>
        <v>0.98</v>
      </c>
      <c r="R230" t="str">
        <f t="shared" si="6"/>
        <v>California Teachers2001</v>
      </c>
      <c r="S230">
        <f t="shared" si="7"/>
        <v>9.5000000000000001E-2</v>
      </c>
    </row>
    <row r="231" spans="1:19" x14ac:dyDescent="0.35">
      <c r="A231" t="s">
        <v>29</v>
      </c>
      <c r="B231">
        <v>2002</v>
      </c>
      <c r="C231">
        <v>-5.9499999999999997E-2</v>
      </c>
      <c r="D231">
        <v>-1.24E-2</v>
      </c>
      <c r="E231">
        <v>5.0299999999999997E-2</v>
      </c>
      <c r="F231">
        <v>8.5099999999999995E-2</v>
      </c>
      <c r="G231">
        <v>-7.5490000000000002E-2</v>
      </c>
      <c r="H231">
        <v>0.61099999999999999</v>
      </c>
      <c r="I231">
        <v>0.28000000000000003</v>
      </c>
      <c r="J231">
        <v>4.3999999999999997E-2</v>
      </c>
      <c r="K231">
        <v>0</v>
      </c>
      <c r="L231">
        <v>0</v>
      </c>
      <c r="M231">
        <v>5.1999999999999998E-2</v>
      </c>
      <c r="N231">
        <v>0</v>
      </c>
      <c r="O231">
        <v>1.2999999999999999E-2</v>
      </c>
      <c r="P231">
        <v>0</v>
      </c>
      <c r="Q231" s="3">
        <f>_xlfn.XLOOKUP(A231&amp;B231,'original data'!$R$2:$R$3975,'original data'!$Q$2:$Q$3975,,0)</f>
        <v>0.89515</v>
      </c>
      <c r="R231" t="str">
        <f t="shared" si="6"/>
        <v>California Teachers2002</v>
      </c>
      <c r="S231">
        <f t="shared" si="7"/>
        <v>9.6000000000000002E-2</v>
      </c>
    </row>
    <row r="232" spans="1:19" x14ac:dyDescent="0.35">
      <c r="A232" t="s">
        <v>29</v>
      </c>
      <c r="B232">
        <v>2003</v>
      </c>
      <c r="C232">
        <v>3.4099999999999998E-2</v>
      </c>
      <c r="D232">
        <v>-4.0300000000000002E-2</v>
      </c>
      <c r="E232">
        <v>2.46E-2</v>
      </c>
      <c r="F232">
        <v>7.4800000000000005E-2</v>
      </c>
      <c r="G232">
        <v>-4.0309999999999999E-2</v>
      </c>
      <c r="H232">
        <v>0.61</v>
      </c>
      <c r="I232">
        <v>0.26800000000000002</v>
      </c>
      <c r="J232">
        <v>0.05</v>
      </c>
      <c r="K232">
        <v>0</v>
      </c>
      <c r="L232">
        <v>0</v>
      </c>
      <c r="M232">
        <v>4.5999999999999999E-2</v>
      </c>
      <c r="N232">
        <v>0</v>
      </c>
      <c r="O232">
        <v>2.5999999999999999E-2</v>
      </c>
      <c r="P232">
        <v>0</v>
      </c>
      <c r="Q232" s="3">
        <f>_xlfn.XLOOKUP(A232&amp;B232,'original data'!$R$2:$R$3975,'original data'!$Q$2:$Q$3975,,0)</f>
        <v>0.82</v>
      </c>
      <c r="R232" t="str">
        <f t="shared" si="6"/>
        <v>California Teachers2003</v>
      </c>
      <c r="S232">
        <f t="shared" si="7"/>
        <v>9.6000000000000002E-2</v>
      </c>
    </row>
    <row r="233" spans="1:19" x14ac:dyDescent="0.35">
      <c r="A233" t="s">
        <v>29</v>
      </c>
      <c r="B233">
        <v>2004</v>
      </c>
      <c r="C233">
        <v>0.17380000000000001</v>
      </c>
      <c r="D233">
        <v>4.5100000000000001E-2</v>
      </c>
      <c r="E233">
        <v>3.1699999999999999E-2</v>
      </c>
      <c r="F233">
        <v>9.1499999999999998E-2</v>
      </c>
      <c r="G233">
        <v>9.2399999999999999E-3</v>
      </c>
      <c r="H233">
        <v>0.66200000000000003</v>
      </c>
      <c r="I233">
        <v>0.23300000000000001</v>
      </c>
      <c r="J233">
        <v>4.7E-2</v>
      </c>
      <c r="K233">
        <v>0</v>
      </c>
      <c r="L233">
        <v>0</v>
      </c>
      <c r="M233">
        <v>4.7E-2</v>
      </c>
      <c r="N233">
        <v>0</v>
      </c>
      <c r="O233">
        <v>1.0999999999999999E-2</v>
      </c>
      <c r="P233">
        <v>0</v>
      </c>
      <c r="Q233" s="3">
        <f>_xlfn.XLOOKUP(A233&amp;B233,'original data'!$R$2:$R$3975,'original data'!$Q$2:$Q$3975,,0)</f>
        <v>0.83</v>
      </c>
      <c r="R233" t="str">
        <f t="shared" si="6"/>
        <v>California Teachers2004</v>
      </c>
      <c r="S233">
        <f t="shared" si="7"/>
        <v>9.4E-2</v>
      </c>
    </row>
    <row r="234" spans="1:19" x14ac:dyDescent="0.35">
      <c r="A234" t="s">
        <v>29</v>
      </c>
      <c r="B234">
        <v>2005</v>
      </c>
      <c r="C234">
        <v>0.1109</v>
      </c>
      <c r="D234">
        <v>0.1048</v>
      </c>
      <c r="E234">
        <v>2.8799999999999999E-2</v>
      </c>
      <c r="F234">
        <v>8.6400000000000005E-2</v>
      </c>
      <c r="G234">
        <v>2.8799999999999999E-2</v>
      </c>
      <c r="H234">
        <v>0.63800000000000001</v>
      </c>
      <c r="I234">
        <v>0.24399999999999999</v>
      </c>
      <c r="J234">
        <v>5.3999999999999999E-2</v>
      </c>
      <c r="K234">
        <v>0</v>
      </c>
      <c r="L234">
        <v>0</v>
      </c>
      <c r="M234">
        <v>5.5E-2</v>
      </c>
      <c r="N234">
        <v>0</v>
      </c>
      <c r="O234">
        <v>8.9999999999999993E-3</v>
      </c>
      <c r="P234">
        <v>0</v>
      </c>
      <c r="Q234" s="3">
        <f>_xlfn.XLOOKUP(A234&amp;B234,'original data'!$R$2:$R$3975,'original data'!$Q$2:$Q$3975,,0)</f>
        <v>0.86</v>
      </c>
      <c r="R234" t="str">
        <f t="shared" si="6"/>
        <v>California Teachers2005</v>
      </c>
      <c r="S234">
        <f t="shared" si="7"/>
        <v>0.109</v>
      </c>
    </row>
    <row r="235" spans="1:19" x14ac:dyDescent="0.35">
      <c r="A235" t="s">
        <v>29</v>
      </c>
      <c r="B235">
        <v>2006</v>
      </c>
      <c r="C235">
        <v>0.1321</v>
      </c>
      <c r="D235">
        <v>0.1386</v>
      </c>
      <c r="E235">
        <v>7.4999999999999997E-2</v>
      </c>
      <c r="F235">
        <v>8.6400000000000005E-2</v>
      </c>
      <c r="G235">
        <v>4.5339999999999998E-2</v>
      </c>
      <c r="H235">
        <v>0.64300000000000002</v>
      </c>
      <c r="I235">
        <v>0.221</v>
      </c>
      <c r="J235">
        <v>0.06</v>
      </c>
      <c r="K235">
        <v>0</v>
      </c>
      <c r="L235">
        <v>0</v>
      </c>
      <c r="M235">
        <v>7.3999999999999996E-2</v>
      </c>
      <c r="N235">
        <v>0</v>
      </c>
      <c r="O235">
        <v>2E-3</v>
      </c>
      <c r="P235">
        <v>0</v>
      </c>
      <c r="Q235" s="3">
        <f>_xlfn.XLOOKUP(A235&amp;B235,'original data'!$R$2:$R$3975,'original data'!$Q$2:$Q$3975,,0)</f>
        <v>0.87</v>
      </c>
      <c r="R235" t="str">
        <f t="shared" si="6"/>
        <v>California Teachers2006</v>
      </c>
      <c r="S235">
        <f t="shared" si="7"/>
        <v>0.13400000000000001</v>
      </c>
    </row>
    <row r="236" spans="1:19" x14ac:dyDescent="0.35">
      <c r="A236" t="s">
        <v>29</v>
      </c>
      <c r="B236">
        <v>2007</v>
      </c>
      <c r="C236">
        <v>0.21029999999999999</v>
      </c>
      <c r="D236">
        <v>0.1507</v>
      </c>
      <c r="E236">
        <v>0.1308</v>
      </c>
      <c r="F236">
        <v>8.9700000000000002E-2</v>
      </c>
      <c r="G236">
        <v>6.7449999999999996E-2</v>
      </c>
      <c r="H236">
        <v>0.622</v>
      </c>
      <c r="I236">
        <v>0.20499999999999999</v>
      </c>
      <c r="J236">
        <v>7.3999999999999996E-2</v>
      </c>
      <c r="K236">
        <v>0</v>
      </c>
      <c r="L236">
        <v>0</v>
      </c>
      <c r="M236">
        <v>9.8000000000000004E-2</v>
      </c>
      <c r="N236">
        <v>0</v>
      </c>
      <c r="O236">
        <v>1E-3</v>
      </c>
      <c r="P236">
        <v>0</v>
      </c>
      <c r="Q236" s="3">
        <f>_xlfn.XLOOKUP(A236&amp;B236,'original data'!$R$2:$R$3975,'original data'!$Q$2:$Q$3975,,0)</f>
        <v>0.89</v>
      </c>
      <c r="R236" t="str">
        <f t="shared" si="6"/>
        <v>California Teachers2007</v>
      </c>
      <c r="S236">
        <f t="shared" si="7"/>
        <v>0.17199999999999999</v>
      </c>
    </row>
    <row r="237" spans="1:19" x14ac:dyDescent="0.35">
      <c r="A237" t="s">
        <v>29</v>
      </c>
      <c r="B237">
        <v>2008</v>
      </c>
      <c r="C237">
        <v>-3.6900000000000002E-2</v>
      </c>
      <c r="D237">
        <v>9.7199999999999995E-2</v>
      </c>
      <c r="E237">
        <v>0.1149</v>
      </c>
      <c r="F237">
        <v>6.8699999999999997E-2</v>
      </c>
      <c r="G237">
        <v>5.3809999999999997E-2</v>
      </c>
      <c r="H237">
        <v>0.57799999999999996</v>
      </c>
      <c r="I237">
        <v>0.192</v>
      </c>
      <c r="J237">
        <v>0.10199999999999999</v>
      </c>
      <c r="K237">
        <v>0</v>
      </c>
      <c r="L237">
        <v>0</v>
      </c>
      <c r="M237">
        <v>0.125</v>
      </c>
      <c r="N237">
        <v>0</v>
      </c>
      <c r="O237">
        <v>3.0000000000000001E-3</v>
      </c>
      <c r="P237">
        <v>0</v>
      </c>
      <c r="Q237" s="3">
        <f>_xlfn.XLOOKUP(A237&amp;B237,'original data'!$R$2:$R$3975,'original data'!$Q$2:$Q$3975,,0)</f>
        <v>0.87</v>
      </c>
      <c r="R237" t="str">
        <f t="shared" si="6"/>
        <v>California Teachers2008</v>
      </c>
      <c r="S237">
        <f t="shared" si="7"/>
        <v>0.22699999999999998</v>
      </c>
    </row>
    <row r="238" spans="1:19" x14ac:dyDescent="0.35">
      <c r="A238" t="s">
        <v>29</v>
      </c>
      <c r="B238">
        <v>2009</v>
      </c>
      <c r="C238">
        <v>-0.25030000000000002</v>
      </c>
      <c r="D238">
        <v>-4.3900000000000002E-2</v>
      </c>
      <c r="E238">
        <v>1.9300000000000001E-2</v>
      </c>
      <c r="F238">
        <v>2.5499999999999998E-2</v>
      </c>
      <c r="G238">
        <v>1.469E-2</v>
      </c>
      <c r="H238">
        <v>0.54200000000000004</v>
      </c>
      <c r="I238">
        <v>0.218</v>
      </c>
      <c r="J238">
        <v>0.128</v>
      </c>
      <c r="K238">
        <v>0</v>
      </c>
      <c r="L238">
        <v>0</v>
      </c>
      <c r="M238">
        <v>0.104</v>
      </c>
      <c r="N238">
        <v>0</v>
      </c>
      <c r="O238">
        <v>8.0000000000000002E-3</v>
      </c>
      <c r="P238">
        <v>0</v>
      </c>
      <c r="Q238" s="3">
        <f>_xlfn.XLOOKUP(A238&amp;B238,'original data'!$R$2:$R$3975,'original data'!$Q$2:$Q$3975,,0)</f>
        <v>0.78</v>
      </c>
      <c r="R238" t="str">
        <f t="shared" si="6"/>
        <v>California Teachers2009</v>
      </c>
      <c r="S238">
        <f t="shared" si="7"/>
        <v>0.23199999999999998</v>
      </c>
    </row>
    <row r="239" spans="1:19" x14ac:dyDescent="0.35">
      <c r="A239" t="s">
        <v>29</v>
      </c>
      <c r="B239">
        <v>2010</v>
      </c>
      <c r="C239">
        <v>0.122</v>
      </c>
      <c r="D239">
        <v>-6.7799999999999999E-2</v>
      </c>
      <c r="E239">
        <v>2.1299999999999999E-2</v>
      </c>
      <c r="F239">
        <v>2.5000000000000001E-2</v>
      </c>
      <c r="G239">
        <v>2.494E-2</v>
      </c>
      <c r="H239">
        <v>0.51600000000000001</v>
      </c>
      <c r="I239">
        <v>0.219</v>
      </c>
      <c r="J239">
        <v>0.14799999999999999</v>
      </c>
      <c r="K239">
        <v>8.9999999999999993E-3</v>
      </c>
      <c r="L239">
        <v>0</v>
      </c>
      <c r="M239">
        <v>0.1</v>
      </c>
      <c r="N239">
        <v>0</v>
      </c>
      <c r="O239">
        <v>8.0000000000000002E-3</v>
      </c>
      <c r="P239">
        <v>0</v>
      </c>
      <c r="Q239" s="3">
        <f>_xlfn.XLOOKUP(A239&amp;B239,'original data'!$R$2:$R$3975,'original data'!$Q$2:$Q$3975,,0)</f>
        <v>0.71</v>
      </c>
      <c r="R239" t="str">
        <f t="shared" si="6"/>
        <v>California Teachers2010</v>
      </c>
      <c r="S239">
        <f t="shared" si="7"/>
        <v>0.25700000000000001</v>
      </c>
    </row>
    <row r="240" spans="1:19" x14ac:dyDescent="0.35">
      <c r="A240" t="s">
        <v>29</v>
      </c>
      <c r="B240">
        <v>2011</v>
      </c>
      <c r="C240">
        <v>0.23100000000000001</v>
      </c>
      <c r="D240">
        <v>1.17E-2</v>
      </c>
      <c r="E240">
        <v>3.8399999999999997E-2</v>
      </c>
      <c r="F240">
        <v>5.6599999999999998E-2</v>
      </c>
      <c r="G240">
        <v>4.215E-2</v>
      </c>
      <c r="H240">
        <v>0.53</v>
      </c>
      <c r="I240">
        <v>0.17599999999999999</v>
      </c>
      <c r="J240">
        <v>0.14799999999999999</v>
      </c>
      <c r="K240">
        <v>1.7999999999999999E-2</v>
      </c>
      <c r="L240">
        <v>0</v>
      </c>
      <c r="M240">
        <v>0.121</v>
      </c>
      <c r="N240">
        <v>0</v>
      </c>
      <c r="O240">
        <v>7.0000000000000001E-3</v>
      </c>
      <c r="P240">
        <v>0</v>
      </c>
      <c r="Q240" s="3">
        <f>_xlfn.XLOOKUP(A240&amp;B240,'original data'!$R$2:$R$3975,'original data'!$Q$2:$Q$3975,,0)</f>
        <v>0.69</v>
      </c>
      <c r="R240" t="str">
        <f t="shared" si="6"/>
        <v>California Teachers2011</v>
      </c>
      <c r="S240">
        <f t="shared" si="7"/>
        <v>0.28699999999999998</v>
      </c>
    </row>
    <row r="241" spans="1:19" x14ac:dyDescent="0.35">
      <c r="A241" t="s">
        <v>29</v>
      </c>
      <c r="B241">
        <v>2012</v>
      </c>
      <c r="C241">
        <v>1.84E-2</v>
      </c>
      <c r="D241">
        <v>0.12039999999999999</v>
      </c>
      <c r="E241">
        <v>3.0999999999999999E-3</v>
      </c>
      <c r="F241">
        <v>6.5100000000000005E-2</v>
      </c>
      <c r="G241">
        <v>4.0149999999999998E-2</v>
      </c>
      <c r="H241">
        <v>0.498</v>
      </c>
      <c r="I241">
        <v>0.183</v>
      </c>
      <c r="J241">
        <v>0.15</v>
      </c>
      <c r="K241">
        <v>2E-3</v>
      </c>
      <c r="L241">
        <v>0</v>
      </c>
      <c r="M241">
        <v>0.14499999999999999</v>
      </c>
      <c r="N241">
        <v>0</v>
      </c>
      <c r="O241">
        <v>1.7999999999999999E-2</v>
      </c>
      <c r="P241">
        <v>0</v>
      </c>
      <c r="Q241" s="3">
        <f>_xlfn.XLOOKUP(A241&amp;B241,'original data'!$R$2:$R$3975,'original data'!$Q$2:$Q$3975,,0)</f>
        <v>0.67</v>
      </c>
      <c r="R241" t="str">
        <f t="shared" si="6"/>
        <v>California Teachers2012</v>
      </c>
      <c r="S241">
        <f t="shared" si="7"/>
        <v>0.29699999999999999</v>
      </c>
    </row>
    <row r="242" spans="1:19" x14ac:dyDescent="0.35">
      <c r="A242" t="s">
        <v>29</v>
      </c>
      <c r="B242">
        <v>2013</v>
      </c>
      <c r="C242">
        <v>0.13800000000000001</v>
      </c>
      <c r="D242">
        <v>0.12570000000000001</v>
      </c>
      <c r="E242">
        <v>3.7199999999999997E-2</v>
      </c>
      <c r="F242">
        <v>7.5300000000000006E-2</v>
      </c>
      <c r="G242">
        <v>4.7370000000000002E-2</v>
      </c>
      <c r="H242">
        <v>0.53600000000000003</v>
      </c>
      <c r="I242">
        <v>0.16800000000000001</v>
      </c>
      <c r="J242">
        <v>0.13200000000000001</v>
      </c>
      <c r="K242">
        <v>0.01</v>
      </c>
      <c r="L242">
        <v>0</v>
      </c>
      <c r="M242">
        <v>0.13800000000000001</v>
      </c>
      <c r="N242">
        <v>0</v>
      </c>
      <c r="O242">
        <v>1.6E-2</v>
      </c>
      <c r="P242">
        <v>0</v>
      </c>
      <c r="Q242" s="3">
        <f>_xlfn.XLOOKUP(A242&amp;B242,'original data'!$R$2:$R$3975,'original data'!$Q$2:$Q$3975,,0)</f>
        <v>0.67</v>
      </c>
      <c r="R242" t="str">
        <f t="shared" si="6"/>
        <v>California Teachers2013</v>
      </c>
      <c r="S242">
        <f t="shared" si="7"/>
        <v>0.28000000000000003</v>
      </c>
    </row>
    <row r="243" spans="1:19" x14ac:dyDescent="0.35">
      <c r="A243" t="s">
        <v>29</v>
      </c>
      <c r="B243">
        <v>2014</v>
      </c>
      <c r="C243">
        <v>0.18659999999999999</v>
      </c>
      <c r="D243">
        <v>0.11210000000000001</v>
      </c>
      <c r="E243">
        <v>0.13689999999999999</v>
      </c>
      <c r="F243">
        <v>7.6499999999999999E-2</v>
      </c>
      <c r="G243">
        <v>5.6750000000000002E-2</v>
      </c>
      <c r="H243">
        <v>0.57299999999999995</v>
      </c>
      <c r="I243">
        <v>0.155</v>
      </c>
      <c r="J243">
        <v>0.115</v>
      </c>
      <c r="K243">
        <v>1.4999999999999999E-2</v>
      </c>
      <c r="L243">
        <v>0</v>
      </c>
      <c r="M243">
        <v>0.11700000000000001</v>
      </c>
      <c r="N243">
        <v>0</v>
      </c>
      <c r="O243">
        <v>2.5000000000000001E-2</v>
      </c>
      <c r="P243">
        <v>0</v>
      </c>
      <c r="Q243" s="3">
        <f>_xlfn.XLOOKUP(A243&amp;B243,'original data'!$R$2:$R$3975,'original data'!$Q$2:$Q$3975,,0)</f>
        <v>0.68540000000000001</v>
      </c>
      <c r="R243" t="str">
        <f t="shared" si="6"/>
        <v>California Teachers2014</v>
      </c>
      <c r="S243">
        <f t="shared" si="7"/>
        <v>0.247</v>
      </c>
    </row>
    <row r="244" spans="1:19" x14ac:dyDescent="0.35">
      <c r="A244" t="s">
        <v>29</v>
      </c>
      <c r="B244">
        <v>2015</v>
      </c>
      <c r="C244">
        <v>4.7699999999999999E-2</v>
      </c>
      <c r="D244">
        <v>0.1226</v>
      </c>
      <c r="E244">
        <v>0.12139999999999999</v>
      </c>
      <c r="F244">
        <v>7.0199999999999999E-2</v>
      </c>
      <c r="G244">
        <v>5.6140000000000002E-2</v>
      </c>
      <c r="H244">
        <v>0.57399999999999995</v>
      </c>
      <c r="I244">
        <v>0.157</v>
      </c>
      <c r="J244">
        <v>0.10100000000000001</v>
      </c>
      <c r="K244">
        <v>2.3E-2</v>
      </c>
      <c r="L244">
        <v>0</v>
      </c>
      <c r="M244">
        <v>0.127</v>
      </c>
      <c r="N244">
        <v>0</v>
      </c>
      <c r="O244">
        <v>1.7999999999999999E-2</v>
      </c>
      <c r="P244">
        <v>0</v>
      </c>
      <c r="Q244" s="3">
        <f>_xlfn.XLOOKUP(A244&amp;B244,'original data'!$R$2:$R$3975,'original data'!$Q$2:$Q$3975,,0)</f>
        <v>0.68500000000000005</v>
      </c>
      <c r="R244" t="str">
        <f t="shared" si="6"/>
        <v>California Teachers2015</v>
      </c>
      <c r="S244">
        <f t="shared" si="7"/>
        <v>0.251</v>
      </c>
    </row>
    <row r="245" spans="1:19" x14ac:dyDescent="0.35">
      <c r="A245" t="s">
        <v>29</v>
      </c>
      <c r="B245">
        <v>2016</v>
      </c>
      <c r="C245">
        <v>1.35E-2</v>
      </c>
      <c r="D245">
        <v>7.8100000000000003E-2</v>
      </c>
      <c r="E245">
        <v>7.6499999999999999E-2</v>
      </c>
      <c r="F245">
        <v>5.5899999999999998E-2</v>
      </c>
      <c r="G245">
        <v>5.3429999999999998E-2</v>
      </c>
      <c r="H245">
        <v>0.54800000000000004</v>
      </c>
      <c r="I245">
        <v>0.16900000000000001</v>
      </c>
      <c r="J245">
        <v>8.6999999999999994E-2</v>
      </c>
      <c r="K245">
        <v>2.8000000000000001E-2</v>
      </c>
      <c r="L245">
        <v>0</v>
      </c>
      <c r="M245">
        <v>0.13900000000000001</v>
      </c>
      <c r="N245">
        <v>0</v>
      </c>
      <c r="O245">
        <v>2.9000000000000001E-2</v>
      </c>
      <c r="P245">
        <v>0</v>
      </c>
      <c r="Q245" s="3">
        <f>_xlfn.XLOOKUP(A245&amp;B245,'original data'!$R$2:$R$3975,'original data'!$Q$2:$Q$3975,,0)</f>
        <v>0.63700000000000001</v>
      </c>
      <c r="R245" t="str">
        <f t="shared" si="6"/>
        <v>California Teachers2016</v>
      </c>
      <c r="S245">
        <f t="shared" si="7"/>
        <v>0.254</v>
      </c>
    </row>
    <row r="246" spans="1:19" x14ac:dyDescent="0.35">
      <c r="A246" t="s">
        <v>29</v>
      </c>
      <c r="B246">
        <v>2017</v>
      </c>
      <c r="C246">
        <v>0.13439999999999999</v>
      </c>
      <c r="D246">
        <v>6.3200000000000006E-2</v>
      </c>
      <c r="E246">
        <v>0.10050000000000001</v>
      </c>
      <c r="F246">
        <v>4.9500000000000002E-2</v>
      </c>
      <c r="G246">
        <v>5.8029999999999998E-2</v>
      </c>
      <c r="H246">
        <v>0.56399999999999995</v>
      </c>
      <c r="I246">
        <v>0.14699999999999999</v>
      </c>
      <c r="J246">
        <v>8.1000000000000003E-2</v>
      </c>
      <c r="K246">
        <v>6.7000000000000004E-2</v>
      </c>
      <c r="L246">
        <v>0</v>
      </c>
      <c r="M246">
        <v>0.126</v>
      </c>
      <c r="N246">
        <v>0</v>
      </c>
      <c r="O246">
        <v>1.4999999999999999E-2</v>
      </c>
      <c r="P246">
        <v>0</v>
      </c>
      <c r="Q246" s="3">
        <f>_xlfn.XLOOKUP(A246&amp;B246,'original data'!$R$2:$R$3975,'original data'!$Q$2:$Q$3975,,0)</f>
        <v>0.63</v>
      </c>
      <c r="R246" t="str">
        <f t="shared" si="6"/>
        <v>California Teachers2017</v>
      </c>
      <c r="S246">
        <f t="shared" si="7"/>
        <v>0.27400000000000002</v>
      </c>
    </row>
    <row r="247" spans="1:19" x14ac:dyDescent="0.35">
      <c r="A247" t="s">
        <v>29</v>
      </c>
      <c r="B247">
        <v>2018</v>
      </c>
      <c r="C247">
        <v>8.9899999999999994E-2</v>
      </c>
      <c r="D247">
        <v>7.8100000000000003E-2</v>
      </c>
      <c r="E247">
        <v>9.1499999999999998E-2</v>
      </c>
      <c r="F247">
        <v>6.3E-2</v>
      </c>
      <c r="G247">
        <v>5.9769999999999997E-2</v>
      </c>
      <c r="H247">
        <v>0.53700000000000003</v>
      </c>
      <c r="I247">
        <v>0.123</v>
      </c>
      <c r="J247">
        <v>8.2000000000000003E-2</v>
      </c>
      <c r="K247">
        <v>0.11</v>
      </c>
      <c r="L247">
        <v>0</v>
      </c>
      <c r="M247">
        <v>0.128</v>
      </c>
      <c r="N247">
        <v>0</v>
      </c>
      <c r="O247">
        <v>0.02</v>
      </c>
      <c r="P247">
        <v>0</v>
      </c>
      <c r="Q247" s="3">
        <f>_xlfn.XLOOKUP(A247&amp;B247,'original data'!$R$2:$R$3975,'original data'!$Q$2:$Q$3975,,0)</f>
        <v>0.64</v>
      </c>
      <c r="R247" t="str">
        <f t="shared" si="6"/>
        <v>California Teachers2018</v>
      </c>
      <c r="S247">
        <f t="shared" si="7"/>
        <v>0.32</v>
      </c>
    </row>
    <row r="248" spans="1:19" x14ac:dyDescent="0.35">
      <c r="A248" t="s">
        <v>29</v>
      </c>
      <c r="B248">
        <v>2019</v>
      </c>
      <c r="C248">
        <v>6.8199999999999997E-2</v>
      </c>
      <c r="D248">
        <v>9.7199999999999995E-2</v>
      </c>
      <c r="E248">
        <v>6.9500000000000006E-2</v>
      </c>
      <c r="F248">
        <v>0.1013</v>
      </c>
      <c r="G248">
        <v>6.021E-2</v>
      </c>
      <c r="H248">
        <v>0.505</v>
      </c>
      <c r="I248">
        <v>0.123</v>
      </c>
      <c r="J248">
        <v>9.1999999999999998E-2</v>
      </c>
      <c r="K248">
        <v>0.122</v>
      </c>
      <c r="L248">
        <v>0</v>
      </c>
      <c r="M248">
        <v>0.13700000000000001</v>
      </c>
      <c r="N248">
        <v>0</v>
      </c>
      <c r="O248">
        <v>2.1000000000000001E-2</v>
      </c>
      <c r="P248">
        <v>0</v>
      </c>
      <c r="Q248" s="3">
        <f>_xlfn.XLOOKUP(A248&amp;B248,'original data'!$R$2:$R$3975,'original data'!$Q$2:$Q$3975,,0)</f>
        <v>0.66</v>
      </c>
      <c r="R248" t="str">
        <f t="shared" si="6"/>
        <v>California Teachers2019</v>
      </c>
      <c r="S248">
        <f t="shared" si="7"/>
        <v>0.35099999999999998</v>
      </c>
    </row>
    <row r="249" spans="1:19" x14ac:dyDescent="0.35">
      <c r="A249" t="s">
        <v>29</v>
      </c>
      <c r="B249">
        <v>2020</v>
      </c>
      <c r="C249">
        <v>3.8800000000000001E-2</v>
      </c>
      <c r="D249">
        <v>6.54E-2</v>
      </c>
      <c r="E249">
        <v>6.8199999999999997E-2</v>
      </c>
      <c r="F249">
        <v>9.3100000000000002E-2</v>
      </c>
      <c r="G249">
        <v>5.9130000000000002E-2</v>
      </c>
      <c r="H249">
        <v>0.47699999999999998</v>
      </c>
      <c r="I249">
        <v>0.125</v>
      </c>
      <c r="J249">
        <v>9.6000000000000002E-2</v>
      </c>
      <c r="K249">
        <v>0.123</v>
      </c>
      <c r="L249">
        <v>0</v>
      </c>
      <c r="M249">
        <v>0.14199999999999999</v>
      </c>
      <c r="N249">
        <v>0</v>
      </c>
      <c r="O249">
        <v>3.6999999999999998E-2</v>
      </c>
      <c r="P249">
        <v>0</v>
      </c>
      <c r="Q249" s="3">
        <f>_xlfn.XLOOKUP(A249&amp;B249,'original data'!$R$2:$R$3975,'original data'!$Q$2:$Q$3975,,0)</f>
        <v>0.66</v>
      </c>
      <c r="R249" t="str">
        <f t="shared" si="6"/>
        <v>California Teachers2020</v>
      </c>
      <c r="S249">
        <f t="shared" si="7"/>
        <v>0.36099999999999999</v>
      </c>
    </row>
    <row r="250" spans="1:19" x14ac:dyDescent="0.35">
      <c r="A250" t="s">
        <v>30</v>
      </c>
      <c r="B250">
        <v>2001</v>
      </c>
      <c r="C250">
        <v>-7.6999999999999999E-2</v>
      </c>
      <c r="D250">
        <v>3.3000000000000002E-2</v>
      </c>
      <c r="E250">
        <v>8.8999999999999996E-2</v>
      </c>
      <c r="F250">
        <v>0.10299999999999999</v>
      </c>
      <c r="G250">
        <v>-7.6999999999999999E-2</v>
      </c>
      <c r="H250">
        <v>0.65800000000000003</v>
      </c>
      <c r="I250">
        <v>0.104</v>
      </c>
      <c r="J250">
        <v>0.107</v>
      </c>
      <c r="K250">
        <v>0</v>
      </c>
      <c r="L250">
        <v>8.9999999999999993E-3</v>
      </c>
      <c r="M250">
        <v>9.9000000000000005E-2</v>
      </c>
      <c r="N250">
        <v>0</v>
      </c>
      <c r="O250">
        <v>2.3E-2</v>
      </c>
      <c r="P250">
        <v>0</v>
      </c>
      <c r="Q250" s="3">
        <f>_xlfn.XLOOKUP(A250&amp;B250,'original data'!$R$2:$R$3975,'original data'!$Q$2:$Q$3975,,0)</f>
        <v>1.0429999999999999</v>
      </c>
      <c r="R250" t="str">
        <f t="shared" si="6"/>
        <v>Colorado Municipal2001</v>
      </c>
      <c r="S250">
        <f t="shared" si="7"/>
        <v>0.215</v>
      </c>
    </row>
    <row r="251" spans="1:19" x14ac:dyDescent="0.35">
      <c r="A251" t="s">
        <v>30</v>
      </c>
      <c r="B251">
        <v>2002</v>
      </c>
      <c r="C251">
        <v>-0.1179</v>
      </c>
      <c r="D251">
        <v>-6.5699999999999995E-2</v>
      </c>
      <c r="E251">
        <v>2.3400000000000001E-2</v>
      </c>
      <c r="F251">
        <v>8.2900000000000001E-2</v>
      </c>
      <c r="G251">
        <v>-9.7680000000000003E-2</v>
      </c>
      <c r="H251">
        <v>0.61</v>
      </c>
      <c r="I251">
        <v>0.128</v>
      </c>
      <c r="J251">
        <v>0.111</v>
      </c>
      <c r="K251">
        <v>0</v>
      </c>
      <c r="L251">
        <v>1.2E-2</v>
      </c>
      <c r="M251">
        <v>0.112</v>
      </c>
      <c r="N251">
        <v>0</v>
      </c>
      <c r="O251">
        <v>2.7E-2</v>
      </c>
      <c r="P251">
        <v>0</v>
      </c>
      <c r="Q251" s="3">
        <f>_xlfn.XLOOKUP(A251&amp;B251,'original data'!$R$2:$R$3975,'original data'!$Q$2:$Q$3975,,0)</f>
        <v>0.93600000000000005</v>
      </c>
      <c r="R251" t="str">
        <f t="shared" si="6"/>
        <v>Colorado Municipal2002</v>
      </c>
      <c r="S251">
        <f t="shared" si="7"/>
        <v>0.23499999999999999</v>
      </c>
    </row>
    <row r="252" spans="1:19" x14ac:dyDescent="0.35">
      <c r="A252" t="s">
        <v>30</v>
      </c>
      <c r="B252">
        <v>2003</v>
      </c>
      <c r="C252">
        <v>0.24060000000000001</v>
      </c>
      <c r="D252">
        <v>1.9E-3</v>
      </c>
      <c r="E252">
        <v>3.6900000000000002E-2</v>
      </c>
      <c r="F252">
        <v>9.06E-2</v>
      </c>
      <c r="G252">
        <v>3.3500000000000001E-3</v>
      </c>
      <c r="H252">
        <v>0.58799999999999997</v>
      </c>
      <c r="I252">
        <v>0.187</v>
      </c>
      <c r="J252">
        <v>0.111</v>
      </c>
      <c r="K252">
        <v>0</v>
      </c>
      <c r="L252">
        <v>0.01</v>
      </c>
      <c r="M252">
        <v>8.4000000000000005E-2</v>
      </c>
      <c r="N252">
        <v>0</v>
      </c>
      <c r="O252">
        <v>0.02</v>
      </c>
      <c r="P252">
        <v>0</v>
      </c>
      <c r="Q252" s="3">
        <f>_xlfn.XLOOKUP(A252&amp;B252,'original data'!$R$2:$R$3975,'original data'!$Q$2:$Q$3975,,0)</f>
        <v>0.80200000000000005</v>
      </c>
      <c r="R252" t="str">
        <f t="shared" si="6"/>
        <v>Colorado Municipal2003</v>
      </c>
      <c r="S252">
        <f t="shared" si="7"/>
        <v>0.20500000000000002</v>
      </c>
    </row>
    <row r="253" spans="1:19" x14ac:dyDescent="0.35">
      <c r="A253" t="s">
        <v>30</v>
      </c>
      <c r="B253">
        <v>2004</v>
      </c>
      <c r="C253">
        <v>0.14099999999999999</v>
      </c>
      <c r="D253">
        <v>7.5999999999999998E-2</v>
      </c>
      <c r="E253">
        <v>2.8000000000000001E-2</v>
      </c>
      <c r="F253">
        <v>0.104</v>
      </c>
      <c r="G253">
        <v>3.6119999999999999E-2</v>
      </c>
      <c r="H253">
        <v>0.58199999999999996</v>
      </c>
      <c r="I253">
        <v>0.20499999999999999</v>
      </c>
      <c r="J253">
        <v>0.10199999999999999</v>
      </c>
      <c r="K253">
        <v>0</v>
      </c>
      <c r="L253">
        <v>0.01</v>
      </c>
      <c r="M253">
        <v>7.2999999999999995E-2</v>
      </c>
      <c r="N253">
        <v>0</v>
      </c>
      <c r="O253">
        <v>2.8000000000000001E-2</v>
      </c>
      <c r="P253">
        <v>0</v>
      </c>
      <c r="Q253" s="3">
        <f>_xlfn.XLOOKUP(A253&amp;B253,'original data'!$R$2:$R$3975,'original data'!$Q$2:$Q$3975,,0)</f>
        <v>0.77200000000000002</v>
      </c>
      <c r="R253" t="str">
        <f t="shared" si="6"/>
        <v>Colorado Municipal2004</v>
      </c>
      <c r="S253">
        <f t="shared" si="7"/>
        <v>0.185</v>
      </c>
    </row>
    <row r="254" spans="1:19" x14ac:dyDescent="0.35">
      <c r="A254" t="s">
        <v>30</v>
      </c>
      <c r="B254">
        <v>2005</v>
      </c>
      <c r="C254">
        <v>9.8000000000000004E-2</v>
      </c>
      <c r="D254">
        <v>0.158</v>
      </c>
      <c r="E254">
        <v>4.7E-2</v>
      </c>
      <c r="F254">
        <v>0.09</v>
      </c>
      <c r="G254">
        <v>4.8210000000000003E-2</v>
      </c>
      <c r="H254">
        <v>0.60199999999999998</v>
      </c>
      <c r="I254">
        <v>0.23400000000000001</v>
      </c>
      <c r="J254">
        <v>8.5999999999999993E-2</v>
      </c>
      <c r="K254">
        <v>0</v>
      </c>
      <c r="L254">
        <v>1.0999999999999999E-2</v>
      </c>
      <c r="M254">
        <v>6.0999999999999999E-2</v>
      </c>
      <c r="N254">
        <v>0</v>
      </c>
      <c r="O254">
        <v>6.0000000000000001E-3</v>
      </c>
      <c r="P254">
        <v>0</v>
      </c>
      <c r="Q254" s="3">
        <f>_xlfn.XLOOKUP(A254&amp;B254,'original data'!$R$2:$R$3975,'original data'!$Q$2:$Q$3975,,0)</f>
        <v>0.78</v>
      </c>
      <c r="R254" t="str">
        <f t="shared" si="6"/>
        <v>Colorado Municipal2005</v>
      </c>
      <c r="S254">
        <f t="shared" si="7"/>
        <v>0.15799999999999997</v>
      </c>
    </row>
    <row r="255" spans="1:19" x14ac:dyDescent="0.35">
      <c r="A255" t="s">
        <v>30</v>
      </c>
      <c r="B255">
        <v>2006</v>
      </c>
      <c r="C255">
        <v>0.157</v>
      </c>
      <c r="D255">
        <v>0.13200000000000001</v>
      </c>
      <c r="E255">
        <v>9.6000000000000002E-2</v>
      </c>
      <c r="F255">
        <v>9.1999999999999998E-2</v>
      </c>
      <c r="G255">
        <v>6.5600000000000006E-2</v>
      </c>
      <c r="H255">
        <v>0.59499999999999997</v>
      </c>
      <c r="I255">
        <v>0.23499999999999999</v>
      </c>
      <c r="J255">
        <v>8.3000000000000004E-2</v>
      </c>
      <c r="K255">
        <v>0</v>
      </c>
      <c r="L255">
        <v>1.0999999999999999E-2</v>
      </c>
      <c r="M255">
        <v>6.9000000000000006E-2</v>
      </c>
      <c r="N255">
        <v>0</v>
      </c>
      <c r="O255">
        <v>7.0000000000000001E-3</v>
      </c>
      <c r="P255">
        <v>0</v>
      </c>
      <c r="Q255" s="3">
        <f>_xlfn.XLOOKUP(A255&amp;B255,'original data'!$R$2:$R$3975,'original data'!$Q$2:$Q$3975,,0)</f>
        <v>0.79500000000000004</v>
      </c>
      <c r="R255" t="str">
        <f t="shared" si="6"/>
        <v>Colorado Municipal2006</v>
      </c>
      <c r="S255">
        <f t="shared" si="7"/>
        <v>0.16300000000000001</v>
      </c>
    </row>
    <row r="256" spans="1:19" x14ac:dyDescent="0.35">
      <c r="A256" t="s">
        <v>30</v>
      </c>
      <c r="B256">
        <v>2007</v>
      </c>
      <c r="C256">
        <v>0.1</v>
      </c>
      <c r="D256">
        <v>0.11700000000000001</v>
      </c>
      <c r="E256">
        <v>0.14399999999999999</v>
      </c>
      <c r="F256">
        <v>8.1000000000000003E-2</v>
      </c>
      <c r="G256">
        <v>7.0449999999999999E-2</v>
      </c>
      <c r="H256">
        <v>0.59</v>
      </c>
      <c r="I256">
        <v>0.23899999999999999</v>
      </c>
      <c r="J256">
        <v>7.6999999999999999E-2</v>
      </c>
      <c r="K256">
        <v>0</v>
      </c>
      <c r="L256">
        <v>1.0999999999999999E-2</v>
      </c>
      <c r="M256">
        <v>7.5999999999999998E-2</v>
      </c>
      <c r="N256">
        <v>0</v>
      </c>
      <c r="O256">
        <v>7.0000000000000001E-3</v>
      </c>
      <c r="P256">
        <v>0</v>
      </c>
      <c r="Q256" s="3">
        <f>_xlfn.XLOOKUP(A256&amp;B256,'original data'!$R$2:$R$3975,'original data'!$Q$2:$Q$3975,,0)</f>
        <v>0.81200000000000006</v>
      </c>
      <c r="R256" t="str">
        <f t="shared" si="6"/>
        <v>Colorado Municipal2007</v>
      </c>
      <c r="S256">
        <f t="shared" si="7"/>
        <v>0.16399999999999998</v>
      </c>
    </row>
    <row r="257" spans="1:19" x14ac:dyDescent="0.35">
      <c r="A257" t="s">
        <v>30</v>
      </c>
      <c r="B257">
        <v>2008</v>
      </c>
      <c r="C257">
        <v>-0.26</v>
      </c>
      <c r="D257">
        <v>-0.02</v>
      </c>
      <c r="E257">
        <v>3.3000000000000002E-2</v>
      </c>
      <c r="F257">
        <v>3.4000000000000002E-2</v>
      </c>
      <c r="G257">
        <v>2.2169999999999999E-2</v>
      </c>
      <c r="H257">
        <v>0.51600000000000001</v>
      </c>
      <c r="I257">
        <v>0.26600000000000001</v>
      </c>
      <c r="J257">
        <v>8.8999999999999996E-2</v>
      </c>
      <c r="K257">
        <v>1.4999999999999999E-2</v>
      </c>
      <c r="L257">
        <v>0</v>
      </c>
      <c r="M257">
        <v>8.8999999999999996E-2</v>
      </c>
      <c r="N257">
        <v>0</v>
      </c>
      <c r="O257">
        <v>2.5000000000000001E-2</v>
      </c>
      <c r="P257">
        <v>0</v>
      </c>
      <c r="Q257" s="3">
        <f>_xlfn.XLOOKUP(A257&amp;B257,'original data'!$R$2:$R$3975,'original data'!$Q$2:$Q$3975,,0)</f>
        <v>0.76400000000000001</v>
      </c>
      <c r="R257" t="str">
        <f t="shared" si="6"/>
        <v>Colorado Municipal2008</v>
      </c>
      <c r="S257">
        <f t="shared" si="7"/>
        <v>0.193</v>
      </c>
    </row>
    <row r="258" spans="1:19" x14ac:dyDescent="0.35">
      <c r="A258" t="s">
        <v>30</v>
      </c>
      <c r="B258">
        <v>2009</v>
      </c>
      <c r="C258">
        <v>0.17399999999999999</v>
      </c>
      <c r="D258">
        <v>-1.4999999999999999E-2</v>
      </c>
      <c r="E258">
        <v>3.9E-2</v>
      </c>
      <c r="F258">
        <v>3.3000000000000002E-2</v>
      </c>
      <c r="G258">
        <v>3.8019999999999998E-2</v>
      </c>
      <c r="H258">
        <v>0.58899999999999997</v>
      </c>
      <c r="I258">
        <v>0.224</v>
      </c>
      <c r="J258">
        <v>9.6000000000000002E-2</v>
      </c>
      <c r="K258">
        <v>1.9E-2</v>
      </c>
      <c r="L258">
        <v>0</v>
      </c>
      <c r="M258">
        <v>0.06</v>
      </c>
      <c r="N258">
        <v>0</v>
      </c>
      <c r="O258">
        <v>1.2E-2</v>
      </c>
      <c r="P258">
        <v>0</v>
      </c>
      <c r="Q258" s="3">
        <f>_xlfn.XLOOKUP(A258&amp;B258,'original data'!$R$2:$R$3975,'original data'!$Q$2:$Q$3975,,0)</f>
        <v>0.76200000000000001</v>
      </c>
      <c r="R258" t="str">
        <f t="shared" si="6"/>
        <v>Colorado Municipal2009</v>
      </c>
      <c r="S258">
        <f t="shared" si="7"/>
        <v>0.17499999999999999</v>
      </c>
    </row>
    <row r="259" spans="1:19" x14ac:dyDescent="0.35">
      <c r="A259" t="s">
        <v>30</v>
      </c>
      <c r="B259">
        <v>2010</v>
      </c>
      <c r="C259">
        <v>0.14000000000000001</v>
      </c>
      <c r="D259">
        <v>-3.0000000000000001E-3</v>
      </c>
      <c r="E259">
        <v>4.7E-2</v>
      </c>
      <c r="F259">
        <v>4.5999999999999999E-2</v>
      </c>
      <c r="G259">
        <v>4.7800000000000002E-2</v>
      </c>
      <c r="H259">
        <v>0.57699999999999996</v>
      </c>
      <c r="I259">
        <v>0.22900000000000001</v>
      </c>
      <c r="J259">
        <v>9.2999999999999999E-2</v>
      </c>
      <c r="K259">
        <v>2.1000000000000001E-2</v>
      </c>
      <c r="L259">
        <v>0</v>
      </c>
      <c r="M259">
        <v>7.0000000000000007E-2</v>
      </c>
      <c r="N259">
        <v>0</v>
      </c>
      <c r="O259">
        <v>6.0000000000000001E-3</v>
      </c>
      <c r="P259">
        <v>0</v>
      </c>
      <c r="Q259" s="3">
        <f>_xlfn.XLOOKUP(A259&amp;B259,'original data'!$R$2:$R$3975,'original data'!$Q$2:$Q$3975,,0)</f>
        <v>0.73</v>
      </c>
      <c r="R259" t="str">
        <f t="shared" ref="R259:R322" si="8">A259&amp;B259</f>
        <v>Colorado Municipal2010</v>
      </c>
      <c r="S259">
        <f t="shared" ref="S259:S322" si="9">SUM(J259:N259,P259)</f>
        <v>0.184</v>
      </c>
    </row>
    <row r="260" spans="1:19" x14ac:dyDescent="0.35">
      <c r="A260" t="s">
        <v>30</v>
      </c>
      <c r="B260">
        <v>2011</v>
      </c>
      <c r="C260">
        <v>1.9E-2</v>
      </c>
      <c r="D260">
        <v>0.109</v>
      </c>
      <c r="E260">
        <v>2.1000000000000001E-2</v>
      </c>
      <c r="F260">
        <v>5.7000000000000002E-2</v>
      </c>
      <c r="G260">
        <v>4.5150000000000003E-2</v>
      </c>
      <c r="H260">
        <v>0.55500000000000005</v>
      </c>
      <c r="I260">
        <v>0.23599999999999999</v>
      </c>
      <c r="J260">
        <v>9.2999999999999999E-2</v>
      </c>
      <c r="K260">
        <v>2.1000000000000001E-2</v>
      </c>
      <c r="L260">
        <v>0</v>
      </c>
      <c r="M260">
        <v>8.5999999999999993E-2</v>
      </c>
      <c r="N260">
        <v>0</v>
      </c>
      <c r="O260">
        <v>8.9999999999999993E-3</v>
      </c>
      <c r="P260">
        <v>0</v>
      </c>
      <c r="Q260" s="3">
        <f>_xlfn.XLOOKUP(A260&amp;B260,'original data'!$R$2:$R$3975,'original data'!$Q$2:$Q$3975,,0)</f>
        <v>0.69299999999999995</v>
      </c>
      <c r="R260" t="str">
        <f t="shared" si="8"/>
        <v>Colorado Municipal2011</v>
      </c>
      <c r="S260">
        <f t="shared" si="9"/>
        <v>0.2</v>
      </c>
    </row>
    <row r="261" spans="1:19" x14ac:dyDescent="0.35">
      <c r="A261" t="s">
        <v>30</v>
      </c>
      <c r="B261">
        <v>2012</v>
      </c>
      <c r="C261">
        <v>0.129</v>
      </c>
      <c r="D261">
        <v>9.4E-2</v>
      </c>
      <c r="E261">
        <v>2.5999999999999999E-2</v>
      </c>
      <c r="F261">
        <v>8.4000000000000005E-2</v>
      </c>
      <c r="G261">
        <v>5.1889999999999999E-2</v>
      </c>
      <c r="H261">
        <v>0.56499999999999995</v>
      </c>
      <c r="I261">
        <v>0.23300000000000001</v>
      </c>
      <c r="J261">
        <v>8.6999999999999994E-2</v>
      </c>
      <c r="K261">
        <v>2.5000000000000001E-2</v>
      </c>
      <c r="L261">
        <v>0</v>
      </c>
      <c r="M261">
        <v>8.1000000000000003E-2</v>
      </c>
      <c r="N261">
        <v>0</v>
      </c>
      <c r="O261">
        <v>8.9999999999999993E-3</v>
      </c>
      <c r="P261">
        <v>0</v>
      </c>
      <c r="Q261" s="3">
        <f>_xlfn.XLOOKUP(A261&amp;B261,'original data'!$R$2:$R$3975,'original data'!$Q$2:$Q$3975,,0)</f>
        <v>0.74529999999999996</v>
      </c>
      <c r="R261" t="str">
        <f t="shared" si="8"/>
        <v>Colorado Municipal2012</v>
      </c>
      <c r="S261">
        <f t="shared" si="9"/>
        <v>0.193</v>
      </c>
    </row>
    <row r="262" spans="1:19" x14ac:dyDescent="0.35">
      <c r="A262" t="s">
        <v>30</v>
      </c>
      <c r="B262">
        <v>2013</v>
      </c>
      <c r="C262">
        <v>0.156</v>
      </c>
      <c r="D262">
        <v>9.9000000000000005E-2</v>
      </c>
      <c r="E262">
        <v>0.122</v>
      </c>
      <c r="F262">
        <v>7.5999999999999998E-2</v>
      </c>
      <c r="G262">
        <v>5.9549999999999999E-2</v>
      </c>
      <c r="H262">
        <v>0.58399999999999996</v>
      </c>
      <c r="I262">
        <v>0.23400000000000001</v>
      </c>
      <c r="J262">
        <v>7.8E-2</v>
      </c>
      <c r="K262">
        <v>2.5000000000000001E-2</v>
      </c>
      <c r="L262">
        <v>0</v>
      </c>
      <c r="M262">
        <v>7.0999999999999994E-2</v>
      </c>
      <c r="N262">
        <v>0</v>
      </c>
      <c r="O262">
        <v>8.0000000000000002E-3</v>
      </c>
      <c r="P262">
        <v>0</v>
      </c>
      <c r="Q262" s="3">
        <f>_xlfn.XLOOKUP(A262&amp;B262,'original data'!$R$2:$R$3975,'original data'!$Q$2:$Q$3975,,0)</f>
        <v>0.73099999999999998</v>
      </c>
      <c r="R262" t="str">
        <f t="shared" si="8"/>
        <v>Colorado Municipal2013</v>
      </c>
      <c r="S262">
        <f t="shared" si="9"/>
        <v>0.17399999999999999</v>
      </c>
    </row>
    <row r="263" spans="1:19" x14ac:dyDescent="0.35">
      <c r="A263" t="s">
        <v>30</v>
      </c>
      <c r="B263">
        <v>2014</v>
      </c>
      <c r="C263">
        <v>5.7000000000000002E-2</v>
      </c>
      <c r="D263">
        <v>0.113</v>
      </c>
      <c r="E263">
        <v>9.9000000000000005E-2</v>
      </c>
      <c r="F263">
        <v>6.8000000000000005E-2</v>
      </c>
      <c r="G263">
        <v>5.9369999999999999E-2</v>
      </c>
      <c r="H263">
        <v>0.56499999999999995</v>
      </c>
      <c r="I263">
        <v>0.249</v>
      </c>
      <c r="J263">
        <v>7.8E-2</v>
      </c>
      <c r="K263">
        <v>2.5000000000000001E-2</v>
      </c>
      <c r="L263">
        <v>0</v>
      </c>
      <c r="M263">
        <v>7.3999999999999996E-2</v>
      </c>
      <c r="N263">
        <v>0</v>
      </c>
      <c r="O263">
        <v>8.9999999999999993E-3</v>
      </c>
      <c r="P263">
        <v>0</v>
      </c>
      <c r="Q263" s="3">
        <f>_xlfn.XLOOKUP(A263&amp;B263,'original data'!$R$2:$R$3975,'original data'!$Q$2:$Q$3975,,0)</f>
        <v>0.78700000000000003</v>
      </c>
      <c r="R263" t="str">
        <f t="shared" si="8"/>
        <v>Colorado Municipal2014</v>
      </c>
      <c r="S263">
        <f t="shared" si="9"/>
        <v>0.17699999999999999</v>
      </c>
    </row>
    <row r="264" spans="1:19" x14ac:dyDescent="0.35">
      <c r="A264" t="s">
        <v>30</v>
      </c>
      <c r="B264">
        <v>2015</v>
      </c>
      <c r="C264">
        <v>1.4999999999999999E-2</v>
      </c>
      <c r="D264">
        <v>7.3999999999999996E-2</v>
      </c>
      <c r="E264">
        <v>7.2999999999999995E-2</v>
      </c>
      <c r="F264">
        <v>0.06</v>
      </c>
      <c r="G264">
        <v>5.6349999999999997E-2</v>
      </c>
      <c r="H264">
        <v>0.55500000000000005</v>
      </c>
      <c r="I264">
        <v>0.247</v>
      </c>
      <c r="J264">
        <v>8.2000000000000003E-2</v>
      </c>
      <c r="K264">
        <v>2.1999999999999999E-2</v>
      </c>
      <c r="L264">
        <v>0</v>
      </c>
      <c r="M264">
        <v>8.5999999999999993E-2</v>
      </c>
      <c r="N264">
        <v>0</v>
      </c>
      <c r="O264">
        <v>8.0000000000000002E-3</v>
      </c>
      <c r="P264">
        <v>0</v>
      </c>
      <c r="Q264" s="3">
        <f>_xlfn.XLOOKUP(A264&amp;B264,'original data'!$R$2:$R$3975,'original data'!$Q$2:$Q$3975,,0)</f>
        <v>0.79</v>
      </c>
      <c r="R264" t="str">
        <f t="shared" si="8"/>
        <v>Colorado Municipal2015</v>
      </c>
      <c r="S264">
        <f t="shared" si="9"/>
        <v>0.19</v>
      </c>
    </row>
    <row r="265" spans="1:19" x14ac:dyDescent="0.35">
      <c r="A265" t="s">
        <v>30</v>
      </c>
      <c r="B265">
        <v>2016</v>
      </c>
      <c r="C265">
        <v>7.2999999999999995E-2</v>
      </c>
      <c r="D265">
        <v>4.8000000000000001E-2</v>
      </c>
      <c r="E265">
        <v>8.5000000000000006E-2</v>
      </c>
      <c r="F265">
        <v>5.1999999999999998E-2</v>
      </c>
      <c r="G265">
        <v>5.7389999999999997E-2</v>
      </c>
      <c r="H265">
        <v>0.55900000000000005</v>
      </c>
      <c r="I265">
        <v>0.22700000000000001</v>
      </c>
      <c r="J265">
        <v>8.4000000000000005E-2</v>
      </c>
      <c r="K265">
        <v>2.5999999999999999E-2</v>
      </c>
      <c r="L265">
        <v>0</v>
      </c>
      <c r="M265">
        <v>0.09</v>
      </c>
      <c r="N265">
        <v>0</v>
      </c>
      <c r="O265">
        <v>1.4E-2</v>
      </c>
      <c r="P265">
        <v>0</v>
      </c>
      <c r="Q265" s="3">
        <f>_xlfn.XLOOKUP(A265&amp;B265,'original data'!$R$2:$R$3975,'original data'!$Q$2:$Q$3975,,0)</f>
        <v>0.74399999999999999</v>
      </c>
      <c r="R265" t="str">
        <f t="shared" si="8"/>
        <v>Colorado Municipal2016</v>
      </c>
      <c r="S265">
        <f t="shared" si="9"/>
        <v>0.2</v>
      </c>
    </row>
    <row r="266" spans="1:19" x14ac:dyDescent="0.35">
      <c r="A266" t="s">
        <v>30</v>
      </c>
      <c r="B266">
        <v>2017</v>
      </c>
      <c r="C266">
        <v>0.18099999999999999</v>
      </c>
      <c r="D266">
        <v>8.7999999999999995E-2</v>
      </c>
      <c r="E266">
        <v>9.5000000000000001E-2</v>
      </c>
      <c r="F266">
        <v>0.06</v>
      </c>
      <c r="G266">
        <v>6.429E-2</v>
      </c>
      <c r="H266">
        <v>0.57699999999999996</v>
      </c>
      <c r="I266">
        <v>0.219</v>
      </c>
      <c r="J266">
        <v>0.08</v>
      </c>
      <c r="K266">
        <v>3.4000000000000002E-2</v>
      </c>
      <c r="L266">
        <v>0</v>
      </c>
      <c r="M266">
        <v>8.5999999999999993E-2</v>
      </c>
      <c r="N266">
        <v>0</v>
      </c>
      <c r="O266">
        <v>4.0000000000000001E-3</v>
      </c>
      <c r="P266">
        <v>0</v>
      </c>
      <c r="Q266" s="3">
        <f>_xlfn.XLOOKUP(A266&amp;B266,'original data'!$R$2:$R$3975,'original data'!$Q$2:$Q$3975,,0)</f>
        <v>0.79500000000000004</v>
      </c>
      <c r="R266" t="str">
        <f t="shared" si="8"/>
        <v>Colorado Municipal2017</v>
      </c>
      <c r="S266">
        <f t="shared" si="9"/>
        <v>0.2</v>
      </c>
    </row>
    <row r="267" spans="1:19" x14ac:dyDescent="0.35">
      <c r="A267" t="s">
        <v>30</v>
      </c>
      <c r="B267">
        <v>2018</v>
      </c>
      <c r="C267">
        <v>-3.5000000000000003E-2</v>
      </c>
      <c r="D267">
        <v>6.9000000000000006E-2</v>
      </c>
      <c r="E267">
        <v>5.6000000000000001E-2</v>
      </c>
      <c r="F267">
        <v>8.7999999999999995E-2</v>
      </c>
      <c r="G267">
        <v>5.851E-2</v>
      </c>
      <c r="H267">
        <v>0.53400000000000003</v>
      </c>
      <c r="I267">
        <v>0.24</v>
      </c>
      <c r="J267">
        <v>8.7999999999999995E-2</v>
      </c>
      <c r="K267">
        <v>3.5999999999999997E-2</v>
      </c>
      <c r="L267">
        <v>0</v>
      </c>
      <c r="M267">
        <v>9.6000000000000002E-2</v>
      </c>
      <c r="N267">
        <v>0</v>
      </c>
      <c r="O267">
        <v>6.0000000000000001E-3</v>
      </c>
      <c r="P267">
        <v>0</v>
      </c>
      <c r="Q267" s="3">
        <f>_xlfn.XLOOKUP(A267&amp;B267,'original data'!$R$2:$R$3975,'original data'!$Q$2:$Q$3975,,0)</f>
        <v>0.77700000000000002</v>
      </c>
      <c r="R267" t="str">
        <f t="shared" si="8"/>
        <v>Colorado Municipal2018</v>
      </c>
      <c r="S267">
        <f t="shared" si="9"/>
        <v>0.22</v>
      </c>
    </row>
    <row r="268" spans="1:19" x14ac:dyDescent="0.35">
      <c r="A268" t="s">
        <v>30</v>
      </c>
      <c r="B268">
        <v>2019</v>
      </c>
      <c r="C268">
        <v>0.20300000000000001</v>
      </c>
      <c r="D268">
        <v>0.111</v>
      </c>
      <c r="E268">
        <v>8.4000000000000005E-2</v>
      </c>
      <c r="F268">
        <v>9.0999999999999998E-2</v>
      </c>
      <c r="G268">
        <v>6.5659999999999996E-2</v>
      </c>
      <c r="H268">
        <v>0.56899999999999995</v>
      </c>
      <c r="I268">
        <v>0.221</v>
      </c>
      <c r="J268">
        <v>8.1000000000000003E-2</v>
      </c>
      <c r="K268">
        <v>3.5000000000000003E-2</v>
      </c>
      <c r="L268">
        <v>0</v>
      </c>
      <c r="M268">
        <v>8.8999999999999996E-2</v>
      </c>
      <c r="N268">
        <v>0</v>
      </c>
      <c r="O268">
        <v>5.0000000000000001E-3</v>
      </c>
      <c r="P268">
        <v>0</v>
      </c>
      <c r="Q268" s="3">
        <f>_xlfn.XLOOKUP(A268&amp;B268,'original data'!$R$2:$R$3975,'original data'!$Q$2:$Q$3975,,0)</f>
        <v>0.80700000000000005</v>
      </c>
      <c r="R268" t="str">
        <f t="shared" si="8"/>
        <v>Colorado Municipal2019</v>
      </c>
      <c r="S268">
        <f t="shared" si="9"/>
        <v>0.20500000000000002</v>
      </c>
    </row>
    <row r="269" spans="1:19" x14ac:dyDescent="0.35">
      <c r="A269" t="s">
        <v>31</v>
      </c>
      <c r="B269">
        <v>2001</v>
      </c>
      <c r="C269">
        <v>-7.6999999999999999E-2</v>
      </c>
      <c r="D269">
        <v>3.3000000000000002E-2</v>
      </c>
      <c r="E269">
        <v>8.8999999999999996E-2</v>
      </c>
      <c r="F269">
        <v>0.10299999999999999</v>
      </c>
      <c r="G269">
        <v>-7.6999999999999999E-2</v>
      </c>
      <c r="H269">
        <v>0.65800000000000003</v>
      </c>
      <c r="I269">
        <v>0.104</v>
      </c>
      <c r="J269">
        <v>0.107</v>
      </c>
      <c r="K269">
        <v>0</v>
      </c>
      <c r="L269">
        <v>8.9999999999999993E-3</v>
      </c>
      <c r="M269">
        <v>9.9000000000000005E-2</v>
      </c>
      <c r="N269">
        <v>0</v>
      </c>
      <c r="O269">
        <v>2.3E-2</v>
      </c>
      <c r="P269">
        <v>0</v>
      </c>
      <c r="Q269" s="3">
        <f>_xlfn.XLOOKUP(A269&amp;B269,'original data'!$R$2:$R$3975,'original data'!$Q$2:$Q$3975,,0)</f>
        <v>0</v>
      </c>
      <c r="R269" t="str">
        <f t="shared" si="8"/>
        <v>Colorado School2001</v>
      </c>
      <c r="S269">
        <f t="shared" si="9"/>
        <v>0.215</v>
      </c>
    </row>
    <row r="270" spans="1:19" x14ac:dyDescent="0.35">
      <c r="A270" t="s">
        <v>31</v>
      </c>
      <c r="B270">
        <v>2002</v>
      </c>
      <c r="C270">
        <v>-0.1179</v>
      </c>
      <c r="D270">
        <v>-6.5699999999999995E-2</v>
      </c>
      <c r="E270">
        <v>2.3400000000000001E-2</v>
      </c>
      <c r="F270">
        <v>8.2900000000000001E-2</v>
      </c>
      <c r="G270">
        <v>-9.7680000000000003E-2</v>
      </c>
      <c r="H270">
        <v>0.61</v>
      </c>
      <c r="I270">
        <v>0.128</v>
      </c>
      <c r="J270">
        <v>0.111</v>
      </c>
      <c r="K270">
        <v>0</v>
      </c>
      <c r="L270">
        <v>1.2E-2</v>
      </c>
      <c r="M270">
        <v>0.112</v>
      </c>
      <c r="N270">
        <v>0</v>
      </c>
      <c r="O270">
        <v>2.7E-2</v>
      </c>
      <c r="P270">
        <v>0</v>
      </c>
      <c r="Q270" s="3">
        <f>_xlfn.XLOOKUP(A270&amp;B270,'original data'!$R$2:$R$3975,'original data'!$Q$2:$Q$3975,,0)</f>
        <v>0</v>
      </c>
      <c r="R270" t="str">
        <f t="shared" si="8"/>
        <v>Colorado School2002</v>
      </c>
      <c r="S270">
        <f t="shared" si="9"/>
        <v>0.23499999999999999</v>
      </c>
    </row>
    <row r="271" spans="1:19" x14ac:dyDescent="0.35">
      <c r="A271" t="s">
        <v>31</v>
      </c>
      <c r="B271">
        <v>2003</v>
      </c>
      <c r="C271">
        <v>0.24060000000000001</v>
      </c>
      <c r="D271">
        <v>1.9E-3</v>
      </c>
      <c r="E271">
        <v>3.6900000000000002E-2</v>
      </c>
      <c r="F271">
        <v>9.06E-2</v>
      </c>
      <c r="G271">
        <v>3.3500000000000001E-3</v>
      </c>
      <c r="H271">
        <v>0.58799999999999997</v>
      </c>
      <c r="I271">
        <v>0.187</v>
      </c>
      <c r="J271">
        <v>0.111</v>
      </c>
      <c r="K271">
        <v>0</v>
      </c>
      <c r="L271">
        <v>0.01</v>
      </c>
      <c r="M271">
        <v>8.4000000000000005E-2</v>
      </c>
      <c r="N271">
        <v>0</v>
      </c>
      <c r="O271">
        <v>0.02</v>
      </c>
      <c r="P271">
        <v>0</v>
      </c>
      <c r="Q271" s="3">
        <f>_xlfn.XLOOKUP(A271&amp;B271,'original data'!$R$2:$R$3975,'original data'!$Q$2:$Q$3975,,0)</f>
        <v>0</v>
      </c>
      <c r="R271" t="str">
        <f t="shared" si="8"/>
        <v>Colorado School2003</v>
      </c>
      <c r="S271">
        <f t="shared" si="9"/>
        <v>0.20500000000000002</v>
      </c>
    </row>
    <row r="272" spans="1:19" x14ac:dyDescent="0.35">
      <c r="A272" t="s">
        <v>31</v>
      </c>
      <c r="B272">
        <v>2004</v>
      </c>
      <c r="C272">
        <v>0.14099999999999999</v>
      </c>
      <c r="D272">
        <v>7.5999999999999998E-2</v>
      </c>
      <c r="E272">
        <v>2.8000000000000001E-2</v>
      </c>
      <c r="F272">
        <v>0.104</v>
      </c>
      <c r="G272">
        <v>3.6119999999999999E-2</v>
      </c>
      <c r="H272">
        <v>0.58199999999999996</v>
      </c>
      <c r="I272">
        <v>0.20499999999999999</v>
      </c>
      <c r="J272">
        <v>0.10199999999999999</v>
      </c>
      <c r="K272">
        <v>0</v>
      </c>
      <c r="L272">
        <v>0.01</v>
      </c>
      <c r="M272">
        <v>7.2999999999999995E-2</v>
      </c>
      <c r="N272">
        <v>0</v>
      </c>
      <c r="O272">
        <v>2.8000000000000001E-2</v>
      </c>
      <c r="P272">
        <v>0</v>
      </c>
      <c r="Q272" s="3">
        <f>_xlfn.XLOOKUP(A272&amp;B272,'original data'!$R$2:$R$3975,'original data'!$Q$2:$Q$3975,,0)</f>
        <v>0</v>
      </c>
      <c r="R272" t="str">
        <f t="shared" si="8"/>
        <v>Colorado School2004</v>
      </c>
      <c r="S272">
        <f t="shared" si="9"/>
        <v>0.185</v>
      </c>
    </row>
    <row r="273" spans="1:19" x14ac:dyDescent="0.35">
      <c r="A273" t="s">
        <v>31</v>
      </c>
      <c r="B273">
        <v>2005</v>
      </c>
      <c r="C273">
        <v>9.8000000000000004E-2</v>
      </c>
      <c r="D273">
        <v>0.158</v>
      </c>
      <c r="E273">
        <v>4.7E-2</v>
      </c>
      <c r="F273">
        <v>0.09</v>
      </c>
      <c r="G273">
        <v>4.8210000000000003E-2</v>
      </c>
      <c r="H273">
        <v>0.60199999999999998</v>
      </c>
      <c r="I273">
        <v>0.23400000000000001</v>
      </c>
      <c r="J273">
        <v>8.5999999999999993E-2</v>
      </c>
      <c r="K273">
        <v>0</v>
      </c>
      <c r="L273">
        <v>1.0999999999999999E-2</v>
      </c>
      <c r="M273">
        <v>6.0999999999999999E-2</v>
      </c>
      <c r="N273">
        <v>0</v>
      </c>
      <c r="O273">
        <v>6.0000000000000001E-3</v>
      </c>
      <c r="P273">
        <v>0</v>
      </c>
      <c r="Q273" s="3">
        <f>_xlfn.XLOOKUP(A273&amp;B273,'original data'!$R$2:$R$3975,'original data'!$Q$2:$Q$3975,,0)</f>
        <v>0.73899999999999999</v>
      </c>
      <c r="R273" t="str">
        <f t="shared" si="8"/>
        <v>Colorado School2005</v>
      </c>
      <c r="S273">
        <f t="shared" si="9"/>
        <v>0.15799999999999997</v>
      </c>
    </row>
    <row r="274" spans="1:19" x14ac:dyDescent="0.35">
      <c r="A274" t="s">
        <v>31</v>
      </c>
      <c r="B274">
        <v>2006</v>
      </c>
      <c r="C274">
        <v>0.157</v>
      </c>
      <c r="D274">
        <v>0.13200000000000001</v>
      </c>
      <c r="E274">
        <v>9.6000000000000002E-2</v>
      </c>
      <c r="F274">
        <v>9.1999999999999998E-2</v>
      </c>
      <c r="G274">
        <v>6.5600000000000006E-2</v>
      </c>
      <c r="H274">
        <v>0.59499999999999997</v>
      </c>
      <c r="I274">
        <v>0.23499999999999999</v>
      </c>
      <c r="J274">
        <v>8.3000000000000004E-2</v>
      </c>
      <c r="K274">
        <v>0</v>
      </c>
      <c r="L274">
        <v>1.0999999999999999E-2</v>
      </c>
      <c r="M274">
        <v>6.9000000000000006E-2</v>
      </c>
      <c r="N274">
        <v>0</v>
      </c>
      <c r="O274">
        <v>7.0000000000000001E-3</v>
      </c>
      <c r="P274">
        <v>0</v>
      </c>
      <c r="Q274" s="3">
        <f>_xlfn.XLOOKUP(A274&amp;B274,'original data'!$R$2:$R$3975,'original data'!$Q$2:$Q$3975,,0)</f>
        <v>0.74099999999999999</v>
      </c>
      <c r="R274" t="str">
        <f t="shared" si="8"/>
        <v>Colorado School2006</v>
      </c>
      <c r="S274">
        <f t="shared" si="9"/>
        <v>0.16300000000000001</v>
      </c>
    </row>
    <row r="275" spans="1:19" x14ac:dyDescent="0.35">
      <c r="A275" t="s">
        <v>31</v>
      </c>
      <c r="B275">
        <v>2007</v>
      </c>
      <c r="C275">
        <v>0.1</v>
      </c>
      <c r="D275">
        <v>0.11700000000000001</v>
      </c>
      <c r="E275">
        <v>0.14399999999999999</v>
      </c>
      <c r="F275">
        <v>8.1000000000000003E-2</v>
      </c>
      <c r="G275">
        <v>7.0449999999999999E-2</v>
      </c>
      <c r="H275">
        <v>0.59</v>
      </c>
      <c r="I275">
        <v>0.23899999999999999</v>
      </c>
      <c r="J275">
        <v>7.6999999999999999E-2</v>
      </c>
      <c r="K275">
        <v>0</v>
      </c>
      <c r="L275">
        <v>1.0999999999999999E-2</v>
      </c>
      <c r="M275">
        <v>7.5999999999999998E-2</v>
      </c>
      <c r="N275">
        <v>0</v>
      </c>
      <c r="O275">
        <v>7.0000000000000001E-3</v>
      </c>
      <c r="P275">
        <v>0</v>
      </c>
      <c r="Q275" s="3">
        <f>_xlfn.XLOOKUP(A275&amp;B275,'original data'!$R$2:$R$3975,'original data'!$Q$2:$Q$3975,,0)</f>
        <v>0.755</v>
      </c>
      <c r="R275" t="str">
        <f t="shared" si="8"/>
        <v>Colorado School2007</v>
      </c>
      <c r="S275">
        <f t="shared" si="9"/>
        <v>0.16399999999999998</v>
      </c>
    </row>
    <row r="276" spans="1:19" x14ac:dyDescent="0.35">
      <c r="A276" t="s">
        <v>31</v>
      </c>
      <c r="B276">
        <v>2008</v>
      </c>
      <c r="C276">
        <v>-0.26</v>
      </c>
      <c r="D276">
        <v>-0.02</v>
      </c>
      <c r="E276">
        <v>3.3000000000000002E-2</v>
      </c>
      <c r="F276">
        <v>3.4000000000000002E-2</v>
      </c>
      <c r="G276">
        <v>2.2169999999999999E-2</v>
      </c>
      <c r="H276">
        <v>0.51600000000000001</v>
      </c>
      <c r="I276">
        <v>0.26600000000000001</v>
      </c>
      <c r="J276">
        <v>8.8999999999999996E-2</v>
      </c>
      <c r="K276">
        <v>1.4999999999999999E-2</v>
      </c>
      <c r="L276">
        <v>0</v>
      </c>
      <c r="M276">
        <v>8.8999999999999996E-2</v>
      </c>
      <c r="N276">
        <v>0</v>
      </c>
      <c r="O276">
        <v>2.5000000000000001E-2</v>
      </c>
      <c r="P276">
        <v>0</v>
      </c>
      <c r="Q276" s="3">
        <f>_xlfn.XLOOKUP(A276&amp;B276,'original data'!$R$2:$R$3975,'original data'!$Q$2:$Q$3975,,0)</f>
        <v>0.70099999999999996</v>
      </c>
      <c r="R276" t="str">
        <f t="shared" si="8"/>
        <v>Colorado School2008</v>
      </c>
      <c r="S276">
        <f t="shared" si="9"/>
        <v>0.193</v>
      </c>
    </row>
    <row r="277" spans="1:19" x14ac:dyDescent="0.35">
      <c r="A277" t="s">
        <v>31</v>
      </c>
      <c r="B277">
        <v>2009</v>
      </c>
      <c r="C277">
        <v>0.17399999999999999</v>
      </c>
      <c r="D277">
        <v>-1.4999999999999999E-2</v>
      </c>
      <c r="E277">
        <v>3.9E-2</v>
      </c>
      <c r="F277">
        <v>3.3000000000000002E-2</v>
      </c>
      <c r="G277">
        <v>3.8019999999999998E-2</v>
      </c>
      <c r="H277">
        <v>0.58899999999999997</v>
      </c>
      <c r="I277">
        <v>0.224</v>
      </c>
      <c r="J277">
        <v>9.6000000000000002E-2</v>
      </c>
      <c r="K277">
        <v>1.9E-2</v>
      </c>
      <c r="L277">
        <v>0</v>
      </c>
      <c r="M277">
        <v>0.06</v>
      </c>
      <c r="N277">
        <v>0</v>
      </c>
      <c r="O277">
        <v>1.2E-2</v>
      </c>
      <c r="P277">
        <v>0</v>
      </c>
      <c r="Q277" s="3">
        <f>_xlfn.XLOOKUP(A277&amp;B277,'original data'!$R$2:$R$3975,'original data'!$Q$2:$Q$3975,,0)</f>
        <v>0.69199999999999995</v>
      </c>
      <c r="R277" t="str">
        <f t="shared" si="8"/>
        <v>Colorado School2009</v>
      </c>
      <c r="S277">
        <f t="shared" si="9"/>
        <v>0.17499999999999999</v>
      </c>
    </row>
    <row r="278" spans="1:19" x14ac:dyDescent="0.35">
      <c r="A278" t="s">
        <v>31</v>
      </c>
      <c r="B278">
        <v>2010</v>
      </c>
      <c r="C278">
        <v>0.14000000000000001</v>
      </c>
      <c r="D278">
        <v>-3.0000000000000001E-3</v>
      </c>
      <c r="E278">
        <v>4.7E-2</v>
      </c>
      <c r="F278">
        <v>4.5999999999999999E-2</v>
      </c>
      <c r="G278">
        <v>4.7800000000000002E-2</v>
      </c>
      <c r="H278">
        <v>0.57699999999999996</v>
      </c>
      <c r="I278">
        <v>0.22900000000000001</v>
      </c>
      <c r="J278">
        <v>9.2999999999999999E-2</v>
      </c>
      <c r="K278">
        <v>2.1000000000000001E-2</v>
      </c>
      <c r="L278">
        <v>0</v>
      </c>
      <c r="M278">
        <v>7.0000000000000007E-2</v>
      </c>
      <c r="N278">
        <v>0</v>
      </c>
      <c r="O278">
        <v>6.0000000000000001E-3</v>
      </c>
      <c r="P278">
        <v>0</v>
      </c>
      <c r="Q278" s="3">
        <f>_xlfn.XLOOKUP(A278&amp;B278,'original data'!$R$2:$R$3975,'original data'!$Q$2:$Q$3975,,0)</f>
        <v>0.64800000000000002</v>
      </c>
      <c r="R278" t="str">
        <f t="shared" si="8"/>
        <v>Colorado School2010</v>
      </c>
      <c r="S278">
        <f t="shared" si="9"/>
        <v>0.184</v>
      </c>
    </row>
    <row r="279" spans="1:19" x14ac:dyDescent="0.35">
      <c r="A279" t="s">
        <v>31</v>
      </c>
      <c r="B279">
        <v>2011</v>
      </c>
      <c r="C279">
        <v>1.9E-2</v>
      </c>
      <c r="D279">
        <v>0.109</v>
      </c>
      <c r="E279">
        <v>2.1000000000000001E-2</v>
      </c>
      <c r="F279">
        <v>5.7000000000000002E-2</v>
      </c>
      <c r="G279">
        <v>4.5150000000000003E-2</v>
      </c>
      <c r="H279">
        <v>0.55500000000000005</v>
      </c>
      <c r="I279">
        <v>0.23599999999999999</v>
      </c>
      <c r="J279">
        <v>9.2999999999999999E-2</v>
      </c>
      <c r="K279">
        <v>2.1000000000000001E-2</v>
      </c>
      <c r="L279">
        <v>0</v>
      </c>
      <c r="M279">
        <v>8.5999999999999993E-2</v>
      </c>
      <c r="N279">
        <v>0</v>
      </c>
      <c r="O279">
        <v>8.9999999999999993E-3</v>
      </c>
      <c r="P279">
        <v>0</v>
      </c>
      <c r="Q279" s="3">
        <f>_xlfn.XLOOKUP(A279&amp;B279,'original data'!$R$2:$R$3975,'original data'!$Q$2:$Q$3975,,0)</f>
        <v>0.60199999999999998</v>
      </c>
      <c r="R279" t="str">
        <f t="shared" si="8"/>
        <v>Colorado School2011</v>
      </c>
      <c r="S279">
        <f t="shared" si="9"/>
        <v>0.2</v>
      </c>
    </row>
    <row r="280" spans="1:19" x14ac:dyDescent="0.35">
      <c r="A280" t="s">
        <v>31</v>
      </c>
      <c r="B280">
        <v>2012</v>
      </c>
      <c r="C280">
        <v>0.129</v>
      </c>
      <c r="D280">
        <v>9.4E-2</v>
      </c>
      <c r="E280">
        <v>2.5999999999999999E-2</v>
      </c>
      <c r="F280">
        <v>8.4000000000000005E-2</v>
      </c>
      <c r="G280">
        <v>5.1889999999999999E-2</v>
      </c>
      <c r="H280">
        <v>0.56499999999999995</v>
      </c>
      <c r="I280">
        <v>0.23300000000000001</v>
      </c>
      <c r="J280">
        <v>8.6999999999999994E-2</v>
      </c>
      <c r="K280">
        <v>2.5000000000000001E-2</v>
      </c>
      <c r="L280">
        <v>0</v>
      </c>
      <c r="M280">
        <v>8.1000000000000003E-2</v>
      </c>
      <c r="N280">
        <v>0</v>
      </c>
      <c r="O280">
        <v>8.9999999999999993E-3</v>
      </c>
      <c r="P280">
        <v>0</v>
      </c>
      <c r="Q280" s="3">
        <f>_xlfn.XLOOKUP(A280&amp;B280,'original data'!$R$2:$R$3975,'original data'!$Q$2:$Q$3975,,0)</f>
        <v>0.621</v>
      </c>
      <c r="R280" t="str">
        <f t="shared" si="8"/>
        <v>Colorado School2012</v>
      </c>
      <c r="S280">
        <f t="shared" si="9"/>
        <v>0.193</v>
      </c>
    </row>
    <row r="281" spans="1:19" x14ac:dyDescent="0.35">
      <c r="A281" t="s">
        <v>31</v>
      </c>
      <c r="B281">
        <v>2013</v>
      </c>
      <c r="C281">
        <v>0.156</v>
      </c>
      <c r="D281">
        <v>9.9000000000000005E-2</v>
      </c>
      <c r="E281">
        <v>0.122</v>
      </c>
      <c r="F281">
        <v>7.5999999999999998E-2</v>
      </c>
      <c r="G281">
        <v>5.9549999999999999E-2</v>
      </c>
      <c r="H281">
        <v>0.58399999999999996</v>
      </c>
      <c r="I281">
        <v>0.23400000000000001</v>
      </c>
      <c r="J281">
        <v>7.8E-2</v>
      </c>
      <c r="K281">
        <v>2.5000000000000001E-2</v>
      </c>
      <c r="L281">
        <v>0</v>
      </c>
      <c r="M281">
        <v>7.0999999999999994E-2</v>
      </c>
      <c r="N281">
        <v>0</v>
      </c>
      <c r="O281">
        <v>8.0000000000000002E-3</v>
      </c>
      <c r="P281">
        <v>0</v>
      </c>
      <c r="Q281" s="3">
        <f>_xlfn.XLOOKUP(A281&amp;B281,'original data'!$R$2:$R$3975,'original data'!$Q$2:$Q$3975,,0)</f>
        <v>0.60299999999999998</v>
      </c>
      <c r="R281" t="str">
        <f t="shared" si="8"/>
        <v>Colorado School2013</v>
      </c>
      <c r="S281">
        <f t="shared" si="9"/>
        <v>0.17399999999999999</v>
      </c>
    </row>
    <row r="282" spans="1:19" x14ac:dyDescent="0.35">
      <c r="A282" t="s">
        <v>31</v>
      </c>
      <c r="B282">
        <v>2014</v>
      </c>
      <c r="C282">
        <v>5.7000000000000002E-2</v>
      </c>
      <c r="D282">
        <v>0.113</v>
      </c>
      <c r="E282">
        <v>9.9000000000000005E-2</v>
      </c>
      <c r="F282">
        <v>6.8000000000000005E-2</v>
      </c>
      <c r="G282">
        <v>5.9369999999999999E-2</v>
      </c>
      <c r="H282">
        <v>0.56499999999999995</v>
      </c>
      <c r="I282">
        <v>0.249</v>
      </c>
      <c r="J282">
        <v>7.8E-2</v>
      </c>
      <c r="K282">
        <v>2.5000000000000001E-2</v>
      </c>
      <c r="L282">
        <v>0</v>
      </c>
      <c r="M282">
        <v>7.3999999999999996E-2</v>
      </c>
      <c r="N282">
        <v>0</v>
      </c>
      <c r="O282">
        <v>8.9999999999999993E-3</v>
      </c>
      <c r="P282">
        <v>0</v>
      </c>
      <c r="Q282" s="3">
        <f>_xlfn.XLOOKUP(A282&amp;B282,'original data'!$R$2:$R$3975,'original data'!$Q$2:$Q$3975,,0)</f>
        <v>0.60899999999999999</v>
      </c>
      <c r="R282" t="str">
        <f t="shared" si="8"/>
        <v>Colorado School2014</v>
      </c>
      <c r="S282">
        <f t="shared" si="9"/>
        <v>0.17699999999999999</v>
      </c>
    </row>
    <row r="283" spans="1:19" x14ac:dyDescent="0.35">
      <c r="A283" t="s">
        <v>31</v>
      </c>
      <c r="B283">
        <v>2015</v>
      </c>
      <c r="C283">
        <v>1.4999999999999999E-2</v>
      </c>
      <c r="D283">
        <v>7.3999999999999996E-2</v>
      </c>
      <c r="E283">
        <v>7.2999999999999995E-2</v>
      </c>
      <c r="F283">
        <v>0.06</v>
      </c>
      <c r="G283">
        <v>5.6349999999999997E-2</v>
      </c>
      <c r="H283">
        <v>0.55500000000000005</v>
      </c>
      <c r="I283">
        <v>0.247</v>
      </c>
      <c r="J283">
        <v>8.2000000000000003E-2</v>
      </c>
      <c r="K283">
        <v>2.1999999999999999E-2</v>
      </c>
      <c r="L283">
        <v>0</v>
      </c>
      <c r="M283">
        <v>8.5999999999999993E-2</v>
      </c>
      <c r="N283">
        <v>0</v>
      </c>
      <c r="O283">
        <v>8.0000000000000002E-3</v>
      </c>
      <c r="P283">
        <v>0</v>
      </c>
      <c r="Q283" s="3">
        <f>_xlfn.XLOOKUP(A283&amp;B283,'original data'!$R$2:$R$3975,'original data'!$Q$2:$Q$3975,,0)</f>
        <v>0.60699999999999998</v>
      </c>
      <c r="R283" t="str">
        <f t="shared" si="8"/>
        <v>Colorado School2015</v>
      </c>
      <c r="S283">
        <f t="shared" si="9"/>
        <v>0.19</v>
      </c>
    </row>
    <row r="284" spans="1:19" x14ac:dyDescent="0.35">
      <c r="A284" t="s">
        <v>31</v>
      </c>
      <c r="B284">
        <v>2016</v>
      </c>
      <c r="C284">
        <v>7.2999999999999995E-2</v>
      </c>
      <c r="D284">
        <v>4.8000000000000001E-2</v>
      </c>
      <c r="E284">
        <v>8.5000000000000006E-2</v>
      </c>
      <c r="F284">
        <v>5.1999999999999998E-2</v>
      </c>
      <c r="G284">
        <v>5.7389999999999997E-2</v>
      </c>
      <c r="H284">
        <v>0.55900000000000005</v>
      </c>
      <c r="I284">
        <v>0.22700000000000001</v>
      </c>
      <c r="J284">
        <v>8.4000000000000005E-2</v>
      </c>
      <c r="K284">
        <v>2.5999999999999999E-2</v>
      </c>
      <c r="L284">
        <v>0</v>
      </c>
      <c r="M284">
        <v>0.09</v>
      </c>
      <c r="N284">
        <v>0</v>
      </c>
      <c r="O284">
        <v>1.4E-2</v>
      </c>
      <c r="P284">
        <v>0</v>
      </c>
      <c r="Q284" s="3">
        <f>_xlfn.XLOOKUP(A284&amp;B284,'original data'!$R$2:$R$3975,'original data'!$Q$2:$Q$3975,,0)</f>
        <v>0.56299999999999994</v>
      </c>
      <c r="R284" t="str">
        <f t="shared" si="8"/>
        <v>Colorado School2016</v>
      </c>
      <c r="S284">
        <f t="shared" si="9"/>
        <v>0.2</v>
      </c>
    </row>
    <row r="285" spans="1:19" x14ac:dyDescent="0.35">
      <c r="A285" t="s">
        <v>31</v>
      </c>
      <c r="B285">
        <v>2017</v>
      </c>
      <c r="C285">
        <v>0.18099999999999999</v>
      </c>
      <c r="D285">
        <v>8.7999999999999995E-2</v>
      </c>
      <c r="E285">
        <v>9.5000000000000001E-2</v>
      </c>
      <c r="F285">
        <v>0.06</v>
      </c>
      <c r="G285">
        <v>6.429E-2</v>
      </c>
      <c r="H285">
        <v>0.57699999999999996</v>
      </c>
      <c r="I285">
        <v>0.219</v>
      </c>
      <c r="J285">
        <v>0.08</v>
      </c>
      <c r="K285">
        <v>3.4000000000000002E-2</v>
      </c>
      <c r="L285">
        <v>0</v>
      </c>
      <c r="M285">
        <v>8.5999999999999993E-2</v>
      </c>
      <c r="N285">
        <v>0</v>
      </c>
      <c r="O285">
        <v>4.0000000000000001E-3</v>
      </c>
      <c r="P285">
        <v>0</v>
      </c>
      <c r="Q285" s="3">
        <f>_xlfn.XLOOKUP(A285&amp;B285,'original data'!$R$2:$R$3975,'original data'!$Q$2:$Q$3975,,0)</f>
        <v>0.59399999999999997</v>
      </c>
      <c r="R285" t="str">
        <f t="shared" si="8"/>
        <v>Colorado School2017</v>
      </c>
      <c r="S285">
        <f t="shared" si="9"/>
        <v>0.2</v>
      </c>
    </row>
    <row r="286" spans="1:19" x14ac:dyDescent="0.35">
      <c r="A286" t="s">
        <v>31</v>
      </c>
      <c r="B286">
        <v>2018</v>
      </c>
      <c r="C286">
        <v>-3.5000000000000003E-2</v>
      </c>
      <c r="D286">
        <v>6.9000000000000006E-2</v>
      </c>
      <c r="E286">
        <v>5.6000000000000001E-2</v>
      </c>
      <c r="F286">
        <v>8.7999999999999995E-2</v>
      </c>
      <c r="G286">
        <v>5.851E-2</v>
      </c>
      <c r="H286">
        <v>0.53400000000000003</v>
      </c>
      <c r="I286">
        <v>0.24</v>
      </c>
      <c r="J286">
        <v>8.7999999999999995E-2</v>
      </c>
      <c r="K286">
        <v>3.5999999999999997E-2</v>
      </c>
      <c r="L286">
        <v>0</v>
      </c>
      <c r="M286">
        <v>9.6000000000000002E-2</v>
      </c>
      <c r="N286">
        <v>0</v>
      </c>
      <c r="O286">
        <v>6.0000000000000001E-3</v>
      </c>
      <c r="P286">
        <v>0</v>
      </c>
      <c r="Q286" s="3">
        <f>_xlfn.XLOOKUP(A286&amp;B286,'original data'!$R$2:$R$3975,'original data'!$Q$2:$Q$3975,,0)</f>
        <v>0.57899999999999996</v>
      </c>
      <c r="R286" t="str">
        <f t="shared" si="8"/>
        <v>Colorado School2018</v>
      </c>
      <c r="S286">
        <f t="shared" si="9"/>
        <v>0.22</v>
      </c>
    </row>
    <row r="287" spans="1:19" x14ac:dyDescent="0.35">
      <c r="A287" t="s">
        <v>31</v>
      </c>
      <c r="B287">
        <v>2019</v>
      </c>
      <c r="C287">
        <v>0.20300000000000001</v>
      </c>
      <c r="D287">
        <v>0.111</v>
      </c>
      <c r="E287">
        <v>8.4000000000000005E-2</v>
      </c>
      <c r="F287">
        <v>9.0999999999999998E-2</v>
      </c>
      <c r="G287">
        <v>6.5659999999999996E-2</v>
      </c>
      <c r="H287">
        <v>0.56899999999999995</v>
      </c>
      <c r="I287">
        <v>0.221</v>
      </c>
      <c r="J287">
        <v>8.1000000000000003E-2</v>
      </c>
      <c r="K287">
        <v>3.5000000000000003E-2</v>
      </c>
      <c r="L287">
        <v>0</v>
      </c>
      <c r="M287">
        <v>8.8999999999999996E-2</v>
      </c>
      <c r="N287">
        <v>0</v>
      </c>
      <c r="O287">
        <v>5.0000000000000001E-3</v>
      </c>
      <c r="P287">
        <v>0</v>
      </c>
      <c r="Q287" s="3">
        <f>_xlfn.XLOOKUP(A287&amp;B287,'original data'!$R$2:$R$3975,'original data'!$Q$2:$Q$3975,,0)</f>
        <v>0.59899999999999998</v>
      </c>
      <c r="R287" t="str">
        <f t="shared" si="8"/>
        <v>Colorado School2019</v>
      </c>
      <c r="S287">
        <f t="shared" si="9"/>
        <v>0.20500000000000002</v>
      </c>
    </row>
    <row r="288" spans="1:19" x14ac:dyDescent="0.35">
      <c r="A288" t="s">
        <v>32</v>
      </c>
      <c r="B288">
        <v>2001</v>
      </c>
      <c r="C288">
        <v>-2.9000000000000001E-2</v>
      </c>
      <c r="D288">
        <v>5.8000000000000003E-2</v>
      </c>
      <c r="E288">
        <v>0.108</v>
      </c>
      <c r="G288">
        <v>-2.9000000000000001E-2</v>
      </c>
      <c r="H288">
        <v>0.53447</v>
      </c>
      <c r="I288">
        <v>0.30969000000000002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6.6930000000000003E-2</v>
      </c>
      <c r="P288">
        <v>8.8910000000000003E-2</v>
      </c>
      <c r="Q288" s="3">
        <f>_xlfn.XLOOKUP(A288&amp;B288,'original data'!$R$2:$R$3975,'original data'!$Q$2:$Q$3975,,0)</f>
        <v>0.95399999999999996</v>
      </c>
      <c r="R288" t="str">
        <f t="shared" si="8"/>
        <v>Arkansas Teachers2001</v>
      </c>
      <c r="S288">
        <f t="shared" si="9"/>
        <v>8.8910000000000003E-2</v>
      </c>
    </row>
    <row r="289" spans="1:19" x14ac:dyDescent="0.35">
      <c r="A289" t="s">
        <v>32</v>
      </c>
      <c r="B289">
        <v>2002</v>
      </c>
      <c r="C289">
        <v>-6.2E-2</v>
      </c>
      <c r="D289">
        <v>-6.0000000000000001E-3</v>
      </c>
      <c r="E289">
        <v>5.0999999999999997E-2</v>
      </c>
      <c r="G289">
        <v>-4.564E-2</v>
      </c>
      <c r="H289">
        <v>0.52200000000000002</v>
      </c>
      <c r="I289">
        <v>0.34</v>
      </c>
      <c r="J289">
        <v>6.2E-2</v>
      </c>
      <c r="K289">
        <v>0</v>
      </c>
      <c r="L289">
        <v>0</v>
      </c>
      <c r="M289">
        <v>7.0000000000000007E-2</v>
      </c>
      <c r="N289">
        <v>0</v>
      </c>
      <c r="O289">
        <v>6.0000000000000001E-3</v>
      </c>
      <c r="P289">
        <v>0</v>
      </c>
      <c r="Q289" s="3">
        <f>_xlfn.XLOOKUP(A289&amp;B289,'original data'!$R$2:$R$3975,'original data'!$Q$2:$Q$3975,,0)</f>
        <v>0.91900000000000004</v>
      </c>
      <c r="R289" t="str">
        <f t="shared" si="8"/>
        <v>Arkansas Teachers2002</v>
      </c>
      <c r="S289">
        <f t="shared" si="9"/>
        <v>0.13200000000000001</v>
      </c>
    </row>
    <row r="290" spans="1:19" x14ac:dyDescent="0.35">
      <c r="A290" t="s">
        <v>32</v>
      </c>
      <c r="B290">
        <v>2003</v>
      </c>
      <c r="C290">
        <v>0.02</v>
      </c>
      <c r="D290">
        <v>-2.5000000000000001E-2</v>
      </c>
      <c r="E290">
        <v>2.4E-2</v>
      </c>
      <c r="G290">
        <v>-2.4250000000000001E-2</v>
      </c>
      <c r="H290">
        <v>0.505</v>
      </c>
      <c r="I290">
        <v>0.26900000000000002</v>
      </c>
      <c r="J290">
        <v>6.4000000000000001E-2</v>
      </c>
      <c r="K290">
        <v>0</v>
      </c>
      <c r="L290">
        <v>0</v>
      </c>
      <c r="M290">
        <v>0.08</v>
      </c>
      <c r="N290">
        <v>0</v>
      </c>
      <c r="O290">
        <v>7.0000000000000001E-3</v>
      </c>
      <c r="P290">
        <v>7.4999999999999997E-2</v>
      </c>
      <c r="Q290" s="3">
        <f>_xlfn.XLOOKUP(A290&amp;B290,'original data'!$R$2:$R$3975,'original data'!$Q$2:$Q$3975,,0)</f>
        <v>0.85899999999999999</v>
      </c>
      <c r="R290" t="str">
        <f t="shared" si="8"/>
        <v>Arkansas Teachers2003</v>
      </c>
      <c r="S290">
        <f t="shared" si="9"/>
        <v>0.21900000000000003</v>
      </c>
    </row>
    <row r="291" spans="1:19" x14ac:dyDescent="0.35">
      <c r="A291" t="s">
        <v>32</v>
      </c>
      <c r="B291">
        <v>2004</v>
      </c>
      <c r="C291">
        <v>0.17699999999999999</v>
      </c>
      <c r="D291">
        <v>4.1000000000000002E-2</v>
      </c>
      <c r="E291">
        <v>3.5000000000000003E-2</v>
      </c>
      <c r="G291">
        <v>2.2589999999999999E-2</v>
      </c>
      <c r="H291">
        <v>0.58099999999999996</v>
      </c>
      <c r="I291">
        <v>0.18</v>
      </c>
      <c r="J291">
        <v>5.8000000000000003E-2</v>
      </c>
      <c r="K291">
        <v>0</v>
      </c>
      <c r="L291">
        <v>0</v>
      </c>
      <c r="M291">
        <v>7.3999999999999996E-2</v>
      </c>
      <c r="N291">
        <v>0</v>
      </c>
      <c r="O291">
        <v>0.05</v>
      </c>
      <c r="P291">
        <v>5.7000000000000002E-2</v>
      </c>
      <c r="Q291" s="3">
        <f>_xlfn.XLOOKUP(A291&amp;B291,'original data'!$R$2:$R$3975,'original data'!$Q$2:$Q$3975,,0)</f>
        <v>0.83799999999999997</v>
      </c>
      <c r="R291" t="str">
        <f t="shared" si="8"/>
        <v>Arkansas Teachers2004</v>
      </c>
      <c r="S291">
        <f t="shared" si="9"/>
        <v>0.189</v>
      </c>
    </row>
    <row r="292" spans="1:19" x14ac:dyDescent="0.35">
      <c r="A292" t="s">
        <v>32</v>
      </c>
      <c r="B292">
        <v>2005</v>
      </c>
      <c r="C292">
        <v>9.4E-2</v>
      </c>
      <c r="D292">
        <v>9.2999999999999999E-2</v>
      </c>
      <c r="E292">
        <v>3.5000000000000003E-2</v>
      </c>
      <c r="G292">
        <v>3.6490000000000002E-2</v>
      </c>
      <c r="H292">
        <v>0.61399999999999999</v>
      </c>
      <c r="I292">
        <v>0.23200000000000001</v>
      </c>
      <c r="J292">
        <v>6.0999999999999999E-2</v>
      </c>
      <c r="K292">
        <v>0</v>
      </c>
      <c r="L292">
        <v>0</v>
      </c>
      <c r="M292">
        <v>5.3999999999999999E-2</v>
      </c>
      <c r="N292">
        <v>0</v>
      </c>
      <c r="O292">
        <v>4.0000000000000001E-3</v>
      </c>
      <c r="P292">
        <v>3.5000000000000003E-2</v>
      </c>
      <c r="Q292" s="3">
        <f>_xlfn.XLOOKUP(A292&amp;B292,'original data'!$R$2:$R$3975,'original data'!$Q$2:$Q$3975,,0)</f>
        <v>0.80400000000000005</v>
      </c>
      <c r="R292" t="str">
        <f t="shared" si="8"/>
        <v>Arkansas Teachers2005</v>
      </c>
      <c r="S292">
        <f t="shared" si="9"/>
        <v>0.15</v>
      </c>
    </row>
    <row r="293" spans="1:19" x14ac:dyDescent="0.35">
      <c r="A293" t="s">
        <v>32</v>
      </c>
      <c r="B293">
        <v>2006</v>
      </c>
      <c r="C293">
        <v>0.124</v>
      </c>
      <c r="D293">
        <v>0.13600000000000001</v>
      </c>
      <c r="E293">
        <v>6.9000000000000006E-2</v>
      </c>
      <c r="G293">
        <v>5.058E-2</v>
      </c>
      <c r="H293">
        <v>0.63</v>
      </c>
      <c r="I293">
        <v>0.22800000000000001</v>
      </c>
      <c r="J293">
        <v>5.5E-2</v>
      </c>
      <c r="K293">
        <v>0</v>
      </c>
      <c r="L293">
        <v>0</v>
      </c>
      <c r="M293">
        <v>6.0999999999999999E-2</v>
      </c>
      <c r="N293">
        <v>0</v>
      </c>
      <c r="O293">
        <v>6.0000000000000001E-3</v>
      </c>
      <c r="P293">
        <v>0.02</v>
      </c>
      <c r="Q293" s="3">
        <f>_xlfn.XLOOKUP(A293&amp;B293,'original data'!$R$2:$R$3975,'original data'!$Q$2:$Q$3975,,0)</f>
        <v>0.80300000000000005</v>
      </c>
      <c r="R293" t="str">
        <f t="shared" si="8"/>
        <v>Arkansas Teachers2006</v>
      </c>
      <c r="S293">
        <f t="shared" si="9"/>
        <v>0.13599999999999998</v>
      </c>
    </row>
    <row r="294" spans="1:19" x14ac:dyDescent="0.35">
      <c r="A294" t="s">
        <v>32</v>
      </c>
      <c r="B294">
        <v>2007</v>
      </c>
      <c r="C294">
        <v>0.191</v>
      </c>
      <c r="D294">
        <v>0.14000000000000001</v>
      </c>
      <c r="E294">
        <v>0.121</v>
      </c>
      <c r="G294">
        <v>6.9580000000000003E-2</v>
      </c>
      <c r="H294">
        <v>0.63</v>
      </c>
      <c r="I294">
        <v>0.22500000000000001</v>
      </c>
      <c r="J294">
        <v>5.1999999999999998E-2</v>
      </c>
      <c r="K294">
        <v>0</v>
      </c>
      <c r="L294">
        <v>0</v>
      </c>
      <c r="M294">
        <v>7.1999999999999995E-2</v>
      </c>
      <c r="N294">
        <v>0</v>
      </c>
      <c r="O294">
        <v>5.0000000000000001E-3</v>
      </c>
      <c r="P294">
        <v>1.6E-2</v>
      </c>
      <c r="Q294" s="3">
        <f>_xlfn.XLOOKUP(A294&amp;B294,'original data'!$R$2:$R$3975,'original data'!$Q$2:$Q$3975,,0)</f>
        <v>0.85299999999999998</v>
      </c>
      <c r="R294" t="str">
        <f t="shared" si="8"/>
        <v>Arkansas Teachers2007</v>
      </c>
      <c r="S294">
        <f t="shared" si="9"/>
        <v>0.14000000000000001</v>
      </c>
    </row>
    <row r="295" spans="1:19" x14ac:dyDescent="0.35">
      <c r="A295" t="s">
        <v>32</v>
      </c>
      <c r="B295">
        <v>2008</v>
      </c>
      <c r="C295">
        <v>-3.6999999999999998E-2</v>
      </c>
      <c r="D295">
        <v>7.3999999999999996E-2</v>
      </c>
      <c r="E295">
        <v>0.11</v>
      </c>
      <c r="G295">
        <v>5.5640000000000002E-2</v>
      </c>
      <c r="H295">
        <v>0.56899999999999995</v>
      </c>
      <c r="I295">
        <v>0.252</v>
      </c>
      <c r="J295">
        <v>6.0999999999999999E-2</v>
      </c>
      <c r="K295">
        <v>2.5000000000000001E-2</v>
      </c>
      <c r="L295">
        <v>0</v>
      </c>
      <c r="M295">
        <v>7.0999999999999994E-2</v>
      </c>
      <c r="N295">
        <v>0</v>
      </c>
      <c r="O295">
        <v>2.1000000000000001E-2</v>
      </c>
      <c r="P295">
        <v>0</v>
      </c>
      <c r="Q295" s="3">
        <f>_xlfn.XLOOKUP(A295&amp;B295,'original data'!$R$2:$R$3975,'original data'!$Q$2:$Q$3975,,0)</f>
        <v>0.84899999999999998</v>
      </c>
      <c r="R295" t="str">
        <f t="shared" si="8"/>
        <v>Arkansas Teachers2008</v>
      </c>
      <c r="S295">
        <f t="shared" si="9"/>
        <v>0.15699999999999997</v>
      </c>
    </row>
    <row r="296" spans="1:19" x14ac:dyDescent="0.35">
      <c r="A296" t="s">
        <v>32</v>
      </c>
      <c r="B296">
        <v>2009</v>
      </c>
      <c r="C296">
        <v>-0.18</v>
      </c>
      <c r="D296">
        <v>-0.02</v>
      </c>
      <c r="E296">
        <v>3.2000000000000001E-2</v>
      </c>
      <c r="G296">
        <v>2.6419999999999999E-2</v>
      </c>
      <c r="H296">
        <v>0.54944999999999999</v>
      </c>
      <c r="I296">
        <v>0.26773000000000002</v>
      </c>
      <c r="J296">
        <v>7.4929999999999997E-2</v>
      </c>
      <c r="K296">
        <v>3.2969999999999999E-2</v>
      </c>
      <c r="L296">
        <v>0</v>
      </c>
      <c r="M296">
        <v>7.0930000000000007E-2</v>
      </c>
      <c r="N296">
        <v>0</v>
      </c>
      <c r="O296">
        <v>4.0000000000000001E-3</v>
      </c>
      <c r="P296">
        <v>0</v>
      </c>
      <c r="Q296" s="3">
        <f>_xlfn.XLOOKUP(A296&amp;B296,'original data'!$R$2:$R$3975,'original data'!$Q$2:$Q$3975,,0)</f>
        <v>0.75700000000000001</v>
      </c>
      <c r="R296" t="str">
        <f t="shared" si="8"/>
        <v>Arkansas Teachers2009</v>
      </c>
      <c r="S296">
        <f t="shared" si="9"/>
        <v>0.17882999999999999</v>
      </c>
    </row>
    <row r="297" spans="1:19" x14ac:dyDescent="0.35">
      <c r="A297" t="s">
        <v>32</v>
      </c>
      <c r="B297">
        <v>2010</v>
      </c>
      <c r="C297">
        <v>0.13500000000000001</v>
      </c>
      <c r="D297">
        <v>-3.5999999999999997E-2</v>
      </c>
      <c r="E297">
        <v>3.6999999999999998E-2</v>
      </c>
      <c r="F297">
        <v>3.6799999999999999E-2</v>
      </c>
      <c r="G297">
        <v>3.6799999999999999E-2</v>
      </c>
      <c r="H297">
        <v>0.57199999999999995</v>
      </c>
      <c r="I297">
        <v>0.26100000000000001</v>
      </c>
      <c r="J297">
        <v>7.4999999999999997E-2</v>
      </c>
      <c r="K297">
        <v>3.1E-2</v>
      </c>
      <c r="L297">
        <v>0</v>
      </c>
      <c r="M297">
        <v>5.7000000000000002E-2</v>
      </c>
      <c r="N297">
        <v>0</v>
      </c>
      <c r="O297">
        <v>4.0000000000000001E-3</v>
      </c>
      <c r="P297">
        <v>0</v>
      </c>
      <c r="Q297" s="3">
        <f>_xlfn.XLOOKUP(A297&amp;B297,'original data'!$R$2:$R$3975,'original data'!$Q$2:$Q$3975,,0)</f>
        <v>0.73799999999999999</v>
      </c>
      <c r="R297" t="str">
        <f t="shared" si="8"/>
        <v>Arkansas Teachers2010</v>
      </c>
      <c r="S297">
        <f t="shared" si="9"/>
        <v>0.16300000000000001</v>
      </c>
    </row>
    <row r="298" spans="1:19" x14ac:dyDescent="0.35">
      <c r="A298" t="s">
        <v>32</v>
      </c>
      <c r="B298">
        <v>2011</v>
      </c>
      <c r="C298">
        <v>0.223</v>
      </c>
      <c r="D298">
        <v>4.3999999999999997E-2</v>
      </c>
      <c r="E298">
        <v>5.5E-2</v>
      </c>
      <c r="F298">
        <v>6.0999999999999999E-2</v>
      </c>
      <c r="G298">
        <v>5.2479999999999999E-2</v>
      </c>
      <c r="H298">
        <v>0.57099999999999995</v>
      </c>
      <c r="I298">
        <v>0.20899999999999999</v>
      </c>
      <c r="J298">
        <v>7.3999999999999996E-2</v>
      </c>
      <c r="K298">
        <v>4.3999999999999997E-2</v>
      </c>
      <c r="L298">
        <v>0</v>
      </c>
      <c r="M298">
        <v>7.3999999999999996E-2</v>
      </c>
      <c r="N298">
        <v>0</v>
      </c>
      <c r="O298">
        <v>2.8000000000000001E-2</v>
      </c>
      <c r="P298">
        <v>0</v>
      </c>
      <c r="Q298" s="3">
        <f>_xlfn.XLOOKUP(A298&amp;B298,'original data'!$R$2:$R$3975,'original data'!$Q$2:$Q$3975,,0)</f>
        <v>0.71799999999999997</v>
      </c>
      <c r="R298" t="str">
        <f t="shared" si="8"/>
        <v>Arkansas Teachers2011</v>
      </c>
      <c r="S298">
        <f t="shared" si="9"/>
        <v>0.192</v>
      </c>
    </row>
    <row r="299" spans="1:19" x14ac:dyDescent="0.35">
      <c r="A299" t="s">
        <v>32</v>
      </c>
      <c r="B299">
        <v>2012</v>
      </c>
      <c r="C299">
        <v>-8.9999999999999993E-3</v>
      </c>
      <c r="D299">
        <v>0.112</v>
      </c>
      <c r="E299">
        <v>1.7000000000000001E-2</v>
      </c>
      <c r="F299">
        <v>6.6839999999999997E-2</v>
      </c>
      <c r="G299">
        <v>4.7219999999999998E-2</v>
      </c>
      <c r="H299">
        <v>0.55345</v>
      </c>
      <c r="I299">
        <v>0.20679</v>
      </c>
      <c r="J299">
        <v>8.8910000000000003E-2</v>
      </c>
      <c r="K299">
        <v>4.9950000000000001E-2</v>
      </c>
      <c r="L299">
        <v>0</v>
      </c>
      <c r="M299">
        <v>9.3909999999999993E-2</v>
      </c>
      <c r="N299">
        <v>0</v>
      </c>
      <c r="O299">
        <v>6.9899999999999997E-3</v>
      </c>
      <c r="P299">
        <v>0</v>
      </c>
      <c r="Q299" s="3">
        <f>_xlfn.XLOOKUP(A299&amp;B299,'original data'!$R$2:$R$3975,'original data'!$Q$2:$Q$3975,,0)</f>
        <v>0.71199999999999997</v>
      </c>
      <c r="R299" t="str">
        <f t="shared" si="8"/>
        <v>Arkansas Teachers2012</v>
      </c>
      <c r="S299">
        <f t="shared" si="9"/>
        <v>0.23277</v>
      </c>
    </row>
    <row r="300" spans="1:19" x14ac:dyDescent="0.35">
      <c r="A300" t="s">
        <v>32</v>
      </c>
      <c r="B300">
        <v>2013</v>
      </c>
      <c r="C300">
        <v>0.14299999999999999</v>
      </c>
      <c r="D300">
        <v>0.115</v>
      </c>
      <c r="E300">
        <v>5.1999999999999998E-2</v>
      </c>
      <c r="F300">
        <v>7.9060000000000005E-2</v>
      </c>
      <c r="G300">
        <v>5.4289999999999998E-2</v>
      </c>
      <c r="H300">
        <v>0.57699999999999996</v>
      </c>
      <c r="I300">
        <v>0.18</v>
      </c>
      <c r="J300">
        <v>9.2999999999999999E-2</v>
      </c>
      <c r="K300">
        <v>5.3999999999999999E-2</v>
      </c>
      <c r="L300">
        <v>0</v>
      </c>
      <c r="M300">
        <v>0.09</v>
      </c>
      <c r="N300">
        <v>0</v>
      </c>
      <c r="O300">
        <v>6.0000000000000001E-3</v>
      </c>
      <c r="P300">
        <v>0</v>
      </c>
      <c r="Q300" s="3">
        <f>_xlfn.XLOOKUP(A300&amp;B300,'original data'!$R$2:$R$3975,'original data'!$Q$2:$Q$3975,,0)</f>
        <v>0.73299999999999998</v>
      </c>
      <c r="R300" t="str">
        <f t="shared" si="8"/>
        <v>Arkansas Teachers2013</v>
      </c>
      <c r="S300">
        <f t="shared" si="9"/>
        <v>0.23699999999999999</v>
      </c>
    </row>
    <row r="301" spans="1:19" x14ac:dyDescent="0.35">
      <c r="A301" t="s">
        <v>32</v>
      </c>
      <c r="B301">
        <v>2018</v>
      </c>
      <c r="C301">
        <v>0.11600000000000001</v>
      </c>
      <c r="D301">
        <v>8.7999999999999995E-2</v>
      </c>
      <c r="E301">
        <v>0.10100000000000001</v>
      </c>
      <c r="F301">
        <v>7.603E-2</v>
      </c>
      <c r="G301">
        <v>6.6919999999999993E-2</v>
      </c>
      <c r="H301">
        <v>0.54744999999999999</v>
      </c>
      <c r="I301">
        <v>0.14885000000000001</v>
      </c>
      <c r="J301">
        <v>0.11788</v>
      </c>
      <c r="K301">
        <v>5.6939999999999998E-2</v>
      </c>
      <c r="L301">
        <v>0</v>
      </c>
      <c r="M301">
        <v>0.11888</v>
      </c>
      <c r="N301">
        <v>0</v>
      </c>
      <c r="O301">
        <v>9.9900000000000006E-3</v>
      </c>
      <c r="P301">
        <v>0</v>
      </c>
      <c r="Q301" s="3">
        <f>_xlfn.XLOOKUP(A301&amp;B301,'original data'!$R$2:$R$3975,'original data'!$Q$2:$Q$3975,,0)</f>
        <v>0.8</v>
      </c>
      <c r="R301" t="str">
        <f t="shared" si="8"/>
        <v>Arkansas Teachers2018</v>
      </c>
      <c r="S301">
        <f t="shared" si="9"/>
        <v>0.29370000000000002</v>
      </c>
    </row>
    <row r="302" spans="1:19" x14ac:dyDescent="0.35">
      <c r="A302" t="s">
        <v>32</v>
      </c>
      <c r="B302">
        <v>2019</v>
      </c>
      <c r="C302">
        <v>5.2999999999999999E-2</v>
      </c>
      <c r="D302">
        <v>0.109</v>
      </c>
      <c r="E302">
        <v>7.3999999999999996E-2</v>
      </c>
      <c r="F302">
        <v>0.10328</v>
      </c>
      <c r="G302">
        <v>6.6180000000000003E-2</v>
      </c>
      <c r="H302">
        <v>0.53100000000000003</v>
      </c>
      <c r="I302">
        <v>0.16</v>
      </c>
      <c r="J302">
        <v>0.124</v>
      </c>
      <c r="K302">
        <v>5.7000000000000002E-2</v>
      </c>
      <c r="L302">
        <v>0</v>
      </c>
      <c r="M302">
        <v>0.12</v>
      </c>
      <c r="N302">
        <v>0</v>
      </c>
      <c r="O302">
        <v>8.0000000000000002E-3</v>
      </c>
      <c r="P302">
        <v>0</v>
      </c>
      <c r="Q302" s="3">
        <f>_xlfn.XLOOKUP(A302&amp;B302,'original data'!$R$2:$R$3975,'original data'!$Q$2:$Q$3975,,0)</f>
        <v>0.80200000000000005</v>
      </c>
      <c r="R302" t="str">
        <f t="shared" si="8"/>
        <v>Arkansas Teachers2019</v>
      </c>
      <c r="S302">
        <f t="shared" si="9"/>
        <v>0.30099999999999999</v>
      </c>
    </row>
    <row r="303" spans="1:19" x14ac:dyDescent="0.35">
      <c r="A303" t="s">
        <v>33</v>
      </c>
      <c r="B303">
        <v>2001</v>
      </c>
      <c r="C303">
        <v>-6.0499999999999998E-2</v>
      </c>
      <c r="D303">
        <v>0.05</v>
      </c>
      <c r="E303">
        <v>7.9399999999999998E-2</v>
      </c>
      <c r="G303">
        <v>-6.0499999999999998E-2</v>
      </c>
      <c r="H303">
        <v>0.4289</v>
      </c>
      <c r="I303">
        <v>0.57110000000000005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 s="3">
        <f>_xlfn.XLOOKUP(A303&amp;B303,'original data'!$R$2:$R$3975,'original data'!$Q$2:$Q$3975,,0)</f>
        <v>1.014</v>
      </c>
      <c r="R303" t="str">
        <f t="shared" si="8"/>
        <v>Alabama Teachers2001</v>
      </c>
      <c r="S303">
        <f t="shared" si="9"/>
        <v>0</v>
      </c>
    </row>
    <row r="304" spans="1:19" x14ac:dyDescent="0.35">
      <c r="A304" t="s">
        <v>33</v>
      </c>
      <c r="B304">
        <v>2002</v>
      </c>
      <c r="C304">
        <v>-7.8100000000000003E-2</v>
      </c>
      <c r="D304">
        <v>-1.7899999999999999E-2</v>
      </c>
      <c r="E304">
        <v>3.1399999999999997E-2</v>
      </c>
      <c r="G304">
        <v>-6.9339999999999999E-2</v>
      </c>
      <c r="H304">
        <v>0.42030000000000001</v>
      </c>
      <c r="I304">
        <v>0.57969999999999999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 s="3">
        <f>_xlfn.XLOOKUP(A304&amp;B304,'original data'!$R$2:$R$3975,'original data'!$Q$2:$Q$3975,,0)</f>
        <v>0.97399999999999998</v>
      </c>
      <c r="R304" t="str">
        <f t="shared" si="8"/>
        <v>Alabama Teachers2002</v>
      </c>
      <c r="S304">
        <f t="shared" si="9"/>
        <v>0</v>
      </c>
    </row>
    <row r="305" spans="1:19" x14ac:dyDescent="0.35">
      <c r="A305" t="s">
        <v>33</v>
      </c>
      <c r="B305">
        <v>2003</v>
      </c>
      <c r="C305">
        <v>0.1598</v>
      </c>
      <c r="D305">
        <v>1.5E-3</v>
      </c>
      <c r="E305">
        <v>4.36E-2</v>
      </c>
      <c r="F305">
        <v>7.6499999999999999E-2</v>
      </c>
      <c r="G305">
        <v>1.5100000000000001E-3</v>
      </c>
      <c r="H305">
        <v>0.52759999999999996</v>
      </c>
      <c r="I305">
        <v>0.47239999999999999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 s="3">
        <f>_xlfn.XLOOKUP(A305&amp;B305,'original data'!$R$2:$R$3975,'original data'!$Q$2:$Q$3975,,0)</f>
        <v>0.93600000000000005</v>
      </c>
      <c r="R305" t="str">
        <f t="shared" si="8"/>
        <v>Alabama Teachers2003</v>
      </c>
      <c r="S305">
        <f t="shared" si="9"/>
        <v>0</v>
      </c>
    </row>
    <row r="306" spans="1:19" x14ac:dyDescent="0.35">
      <c r="A306" t="s">
        <v>33</v>
      </c>
      <c r="B306">
        <v>2004</v>
      </c>
      <c r="C306">
        <v>0.1071</v>
      </c>
      <c r="D306">
        <v>0.06</v>
      </c>
      <c r="E306">
        <v>4.1200000000000001E-2</v>
      </c>
      <c r="F306">
        <v>8.6099999999999996E-2</v>
      </c>
      <c r="G306">
        <v>2.6919999999999999E-2</v>
      </c>
      <c r="H306">
        <v>0.57979999999999998</v>
      </c>
      <c r="I306">
        <v>0.42020000000000002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 s="3">
        <f>_xlfn.XLOOKUP(A306&amp;B306,'original data'!$R$2:$R$3975,'original data'!$Q$2:$Q$3975,,0)</f>
        <v>0.89600000000000002</v>
      </c>
      <c r="R306" t="str">
        <f t="shared" si="8"/>
        <v>Alabama Teachers2004</v>
      </c>
      <c r="S306">
        <f t="shared" si="9"/>
        <v>0</v>
      </c>
    </row>
    <row r="307" spans="1:19" x14ac:dyDescent="0.35">
      <c r="A307" t="s">
        <v>33</v>
      </c>
      <c r="B307">
        <v>2005</v>
      </c>
      <c r="C307">
        <v>0.11260000000000001</v>
      </c>
      <c r="D307">
        <v>0.12859999999999999</v>
      </c>
      <c r="E307">
        <v>4.48E-2</v>
      </c>
      <c r="F307">
        <v>7.9200000000000007E-2</v>
      </c>
      <c r="G307">
        <v>4.351E-2</v>
      </c>
      <c r="H307">
        <v>0.60240000000000005</v>
      </c>
      <c r="I307">
        <v>0.39760000000000001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 s="3">
        <f>_xlfn.XLOOKUP(A307&amp;B307,'original data'!$R$2:$R$3975,'original data'!$Q$2:$Q$3975,,0)</f>
        <v>0.83599999999999997</v>
      </c>
      <c r="R307" t="str">
        <f t="shared" si="8"/>
        <v>Alabama Teachers2005</v>
      </c>
      <c r="S307">
        <f t="shared" si="9"/>
        <v>0</v>
      </c>
    </row>
    <row r="308" spans="1:19" x14ac:dyDescent="0.35">
      <c r="A308" t="s">
        <v>33</v>
      </c>
      <c r="B308">
        <v>2006</v>
      </c>
      <c r="C308">
        <v>8.8200000000000001E-2</v>
      </c>
      <c r="D308">
        <v>0.1026</v>
      </c>
      <c r="E308">
        <v>7.5999999999999998E-2</v>
      </c>
      <c r="F308">
        <v>7.7700000000000005E-2</v>
      </c>
      <c r="G308">
        <v>5.083E-2</v>
      </c>
      <c r="H308">
        <v>0.63780000000000003</v>
      </c>
      <c r="I308">
        <v>0.36220000000000002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 s="3">
        <f>_xlfn.XLOOKUP(A308&amp;B308,'original data'!$R$2:$R$3975,'original data'!$Q$2:$Q$3975,,0)</f>
        <v>0.82799999999999996</v>
      </c>
      <c r="R308" t="str">
        <f t="shared" si="8"/>
        <v>Alabama Teachers2006</v>
      </c>
      <c r="S308">
        <f t="shared" si="9"/>
        <v>0</v>
      </c>
    </row>
    <row r="309" spans="1:19" x14ac:dyDescent="0.35">
      <c r="A309" t="s">
        <v>33</v>
      </c>
      <c r="B309">
        <v>2007</v>
      </c>
      <c r="C309">
        <v>0.17460000000000001</v>
      </c>
      <c r="D309">
        <v>0.1246</v>
      </c>
      <c r="E309">
        <v>0.12939999999999999</v>
      </c>
      <c r="F309">
        <v>7.4200000000000002E-2</v>
      </c>
      <c r="G309">
        <v>6.7680000000000004E-2</v>
      </c>
      <c r="H309">
        <v>0.65129999999999999</v>
      </c>
      <c r="I309">
        <v>0.34870000000000001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 s="3">
        <f>_xlfn.XLOOKUP(A309&amp;B309,'original data'!$R$2:$R$3975,'original data'!$Q$2:$Q$3975,,0)</f>
        <v>0.79500000000000004</v>
      </c>
      <c r="R309" t="str">
        <f t="shared" si="8"/>
        <v>Alabama Teachers2007</v>
      </c>
      <c r="S309">
        <f t="shared" si="9"/>
        <v>0</v>
      </c>
    </row>
    <row r="310" spans="1:19" x14ac:dyDescent="0.35">
      <c r="A310" t="s">
        <v>33</v>
      </c>
      <c r="B310">
        <v>2008</v>
      </c>
      <c r="C310">
        <v>-0.15359999999999999</v>
      </c>
      <c r="D310">
        <v>2.6599999999999999E-2</v>
      </c>
      <c r="E310">
        <v>5.91E-2</v>
      </c>
      <c r="F310">
        <v>5.1999999999999998E-2</v>
      </c>
      <c r="G310">
        <v>3.7130000000000003E-2</v>
      </c>
      <c r="H310">
        <v>0.59660000000000002</v>
      </c>
      <c r="I310">
        <v>0.40339999999999998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 s="3">
        <f>_xlfn.XLOOKUP(A310&amp;B310,'original data'!$R$2:$R$3975,'original data'!$Q$2:$Q$3975,,0)</f>
        <v>0.77600000000000002</v>
      </c>
      <c r="R310" t="str">
        <f t="shared" si="8"/>
        <v>Alabama Teachers2008</v>
      </c>
      <c r="S310">
        <f t="shared" si="9"/>
        <v>0</v>
      </c>
    </row>
    <row r="311" spans="1:19" x14ac:dyDescent="0.35">
      <c r="A311" t="s">
        <v>33</v>
      </c>
      <c r="B311">
        <v>2009</v>
      </c>
      <c r="C311">
        <v>-7.9399999999999998E-2</v>
      </c>
      <c r="D311">
        <v>-2.9100000000000001E-2</v>
      </c>
      <c r="E311">
        <v>2.07E-2</v>
      </c>
      <c r="F311">
        <v>3.09E-2</v>
      </c>
      <c r="G311">
        <v>2.349E-2</v>
      </c>
      <c r="H311">
        <v>0.59160000000000001</v>
      </c>
      <c r="I311">
        <v>0.40839999999999999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 s="3">
        <f>_xlfn.XLOOKUP(A311&amp;B311,'original data'!$R$2:$R$3975,'original data'!$Q$2:$Q$3975,,0)</f>
        <v>0.747</v>
      </c>
      <c r="R311" t="str">
        <f t="shared" si="8"/>
        <v>Alabama Teachers2009</v>
      </c>
      <c r="S311">
        <f t="shared" si="9"/>
        <v>0</v>
      </c>
    </row>
    <row r="312" spans="1:19" x14ac:dyDescent="0.35">
      <c r="A312" t="s">
        <v>33</v>
      </c>
      <c r="B312">
        <v>2010</v>
      </c>
      <c r="C312">
        <v>8.4199999999999997E-2</v>
      </c>
      <c r="D312">
        <v>-5.4699999999999999E-2</v>
      </c>
      <c r="E312">
        <v>1.55E-2</v>
      </c>
      <c r="F312">
        <v>0.03</v>
      </c>
      <c r="G312">
        <v>2.9399999999999999E-2</v>
      </c>
      <c r="H312">
        <v>0.5968</v>
      </c>
      <c r="I312">
        <v>0.40300000000000002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 s="3">
        <f>_xlfn.XLOOKUP(A312&amp;B312,'original data'!$R$2:$R$3975,'original data'!$Q$2:$Q$3975,,0)</f>
        <v>0.71099999999999997</v>
      </c>
      <c r="R312" t="str">
        <f t="shared" si="8"/>
        <v>Alabama Teachers2010</v>
      </c>
      <c r="S312">
        <f t="shared" si="9"/>
        <v>0</v>
      </c>
    </row>
    <row r="313" spans="1:19" x14ac:dyDescent="0.35">
      <c r="A313" t="s">
        <v>33</v>
      </c>
      <c r="B313">
        <v>2011</v>
      </c>
      <c r="C313">
        <v>1.8100000000000002E-2</v>
      </c>
      <c r="D313">
        <v>5.3E-3</v>
      </c>
      <c r="E313">
        <v>2E-3</v>
      </c>
      <c r="F313">
        <v>3.8300000000000001E-2</v>
      </c>
      <c r="G313">
        <v>2.8369999999999999E-2</v>
      </c>
      <c r="H313">
        <v>0.57420000000000004</v>
      </c>
      <c r="I313">
        <v>0.42580000000000001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 s="3">
        <f>_xlfn.XLOOKUP(A313&amp;B313,'original data'!$R$2:$R$3975,'original data'!$Q$2:$Q$3975,,0)</f>
        <v>0.67500000000000004</v>
      </c>
      <c r="R313" t="str">
        <f t="shared" si="8"/>
        <v>Alabama Teachers2011</v>
      </c>
      <c r="S313">
        <f t="shared" si="9"/>
        <v>0</v>
      </c>
    </row>
    <row r="314" spans="1:19" x14ac:dyDescent="0.35">
      <c r="A314" t="s">
        <v>33</v>
      </c>
      <c r="B314">
        <v>2012</v>
      </c>
      <c r="C314">
        <v>0.183</v>
      </c>
      <c r="D314">
        <v>9.2999999999999999E-2</v>
      </c>
      <c r="E314">
        <v>3.5000000000000001E-3</v>
      </c>
      <c r="F314">
        <v>6.4600000000000005E-2</v>
      </c>
      <c r="G314">
        <v>4.0439999999999997E-2</v>
      </c>
      <c r="H314">
        <v>0.60409999999999997</v>
      </c>
      <c r="I314">
        <v>0.39589999999999997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 s="3">
        <f>_xlfn.XLOOKUP(A314&amp;B314,'original data'!$R$2:$R$3975,'original data'!$Q$2:$Q$3975,,0)</f>
        <v>0.66500000000000004</v>
      </c>
      <c r="R314" t="str">
        <f t="shared" si="8"/>
        <v>Alabama Teachers2012</v>
      </c>
      <c r="S314">
        <f t="shared" si="9"/>
        <v>0</v>
      </c>
    </row>
    <row r="315" spans="1:19" x14ac:dyDescent="0.35">
      <c r="A315" t="s">
        <v>33</v>
      </c>
      <c r="B315">
        <v>2013</v>
      </c>
      <c r="C315">
        <v>0.14929999999999999</v>
      </c>
      <c r="D315">
        <v>0.1145</v>
      </c>
      <c r="E315">
        <v>6.6799999999999998E-2</v>
      </c>
      <c r="F315">
        <v>6.2899999999999998E-2</v>
      </c>
      <c r="G315">
        <v>4.8439999999999997E-2</v>
      </c>
      <c r="H315">
        <v>0.65469999999999995</v>
      </c>
      <c r="I315">
        <v>0.3453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 s="3">
        <f>_xlfn.XLOOKUP(A315&amp;B315,'original data'!$R$2:$R$3975,'original data'!$Q$2:$Q$3975,,0)</f>
        <v>0.66200000000000003</v>
      </c>
      <c r="R315" t="str">
        <f t="shared" si="8"/>
        <v>Alabama Teachers2013</v>
      </c>
      <c r="S315">
        <f t="shared" si="9"/>
        <v>0</v>
      </c>
    </row>
    <row r="316" spans="1:19" x14ac:dyDescent="0.35">
      <c r="A316" t="s">
        <v>33</v>
      </c>
      <c r="B316">
        <v>2014</v>
      </c>
      <c r="C316">
        <v>0.12130000000000001</v>
      </c>
      <c r="D316">
        <v>0.15090000000000001</v>
      </c>
      <c r="E316">
        <v>0.10970000000000001</v>
      </c>
      <c r="F316">
        <v>6.4299999999999996E-2</v>
      </c>
      <c r="G316">
        <v>5.348E-2</v>
      </c>
      <c r="H316">
        <v>0.66820000000000002</v>
      </c>
      <c r="I316">
        <v>0.33179999999999998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 s="3">
        <f>_xlfn.XLOOKUP(A316&amp;B316,'original data'!$R$2:$R$3975,'original data'!$Q$2:$Q$3975,,0)</f>
        <v>0.67500000000000004</v>
      </c>
      <c r="R316" t="str">
        <f t="shared" si="8"/>
        <v>Alabama Teachers2014</v>
      </c>
      <c r="S316">
        <f t="shared" si="9"/>
        <v>0</v>
      </c>
    </row>
    <row r="317" spans="1:19" x14ac:dyDescent="0.35">
      <c r="A317" t="s">
        <v>33</v>
      </c>
      <c r="B317">
        <v>2015</v>
      </c>
      <c r="C317">
        <v>1.04E-2</v>
      </c>
      <c r="D317">
        <v>9.1999999999999998E-2</v>
      </c>
      <c r="E317">
        <v>9.4200000000000006E-2</v>
      </c>
      <c r="F317">
        <v>5.4100000000000002E-2</v>
      </c>
      <c r="G317">
        <v>5.0549999999999998E-2</v>
      </c>
      <c r="H317">
        <v>0.63219999999999998</v>
      </c>
      <c r="I317">
        <v>0.36780000000000002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 s="3">
        <f>_xlfn.XLOOKUP(A317&amp;B317,'original data'!$R$2:$R$3975,'original data'!$Q$2:$Q$3975,,0)</f>
        <v>0.68300000000000005</v>
      </c>
      <c r="R317" t="str">
        <f t="shared" si="8"/>
        <v>Alabama Teachers2015</v>
      </c>
      <c r="S317">
        <f t="shared" si="9"/>
        <v>0</v>
      </c>
    </row>
    <row r="318" spans="1:19" x14ac:dyDescent="0.35">
      <c r="A318" t="s">
        <v>33</v>
      </c>
      <c r="B318">
        <v>2016</v>
      </c>
      <c r="C318">
        <v>0.1041</v>
      </c>
      <c r="D318">
        <v>7.7499999999999999E-2</v>
      </c>
      <c r="E318">
        <v>0.11210000000000001</v>
      </c>
      <c r="F318">
        <v>5.5599999999999997E-2</v>
      </c>
      <c r="G318">
        <v>5.382E-2</v>
      </c>
      <c r="H318">
        <v>0.64559999999999995</v>
      </c>
      <c r="I318">
        <v>0.35439999999999999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 s="3">
        <f>_xlfn.XLOOKUP(A318&amp;B318,'original data'!$R$2:$R$3975,'original data'!$Q$2:$Q$3975,,0)</f>
        <v>0.68300000000000005</v>
      </c>
      <c r="R318" t="str">
        <f t="shared" si="8"/>
        <v>Alabama Teachers2016</v>
      </c>
      <c r="S318">
        <f t="shared" si="9"/>
        <v>0</v>
      </c>
    </row>
    <row r="319" spans="1:19" x14ac:dyDescent="0.35">
      <c r="A319" t="s">
        <v>33</v>
      </c>
      <c r="B319">
        <v>2017</v>
      </c>
      <c r="C319">
        <v>0.1177</v>
      </c>
      <c r="D319">
        <v>7.6300000000000007E-2</v>
      </c>
      <c r="E319">
        <v>9.9500000000000005E-2</v>
      </c>
      <c r="F319">
        <v>5.04E-2</v>
      </c>
      <c r="G319">
        <v>5.7480000000000003E-2</v>
      </c>
      <c r="H319">
        <v>0.70499999999999996</v>
      </c>
      <c r="I319">
        <v>0.29499999999999998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 s="3">
        <f>_xlfn.XLOOKUP(A319&amp;B319,'original data'!$R$2:$R$3975,'original data'!$Q$2:$Q$3975,,0)</f>
        <v>0.68899999999999995</v>
      </c>
      <c r="R319" t="str">
        <f t="shared" si="8"/>
        <v>Alabama Teachers2017</v>
      </c>
      <c r="S319">
        <f t="shared" si="9"/>
        <v>0</v>
      </c>
    </row>
    <row r="320" spans="1:19" x14ac:dyDescent="0.35">
      <c r="A320" t="s">
        <v>33</v>
      </c>
      <c r="B320">
        <v>2018</v>
      </c>
      <c r="C320">
        <v>9.4200000000000006E-2</v>
      </c>
      <c r="D320">
        <v>0.1053</v>
      </c>
      <c r="E320">
        <v>8.8800000000000004E-2</v>
      </c>
      <c r="F320">
        <v>7.7700000000000005E-2</v>
      </c>
      <c r="G320">
        <v>5.9479999999999998E-2</v>
      </c>
      <c r="H320">
        <v>0.69569999999999999</v>
      </c>
      <c r="I320">
        <v>0.30430000000000001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 s="3">
        <f>_xlfn.XLOOKUP(A320&amp;B320,'original data'!$R$2:$R$3975,'original data'!$Q$2:$Q$3975,,0)</f>
        <v>0.70199999999999996</v>
      </c>
      <c r="R320" t="str">
        <f t="shared" si="8"/>
        <v>Alabama Teachers2018</v>
      </c>
      <c r="S320">
        <f t="shared" si="9"/>
        <v>0</v>
      </c>
    </row>
    <row r="321" spans="1:19" x14ac:dyDescent="0.35">
      <c r="A321" t="s">
        <v>33</v>
      </c>
      <c r="B321">
        <v>2019</v>
      </c>
      <c r="C321">
        <v>2.63E-2</v>
      </c>
      <c r="D321">
        <v>7.8700000000000006E-2</v>
      </c>
      <c r="E321">
        <v>6.9599999999999995E-2</v>
      </c>
      <c r="F321">
        <v>8.9499999999999996E-2</v>
      </c>
      <c r="G321">
        <v>5.7709999999999997E-2</v>
      </c>
      <c r="H321">
        <v>0.67959999999999998</v>
      </c>
      <c r="I321">
        <v>0.32040000000000002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 s="3">
        <f>_xlfn.XLOOKUP(A321&amp;B321,'original data'!$R$2:$R$3975,'original data'!$Q$2:$Q$3975,,0)</f>
        <v>0.69399999999999995</v>
      </c>
      <c r="R321" t="str">
        <f t="shared" si="8"/>
        <v>Alabama Teachers2019</v>
      </c>
      <c r="S321">
        <f t="shared" si="9"/>
        <v>0</v>
      </c>
    </row>
    <row r="322" spans="1:19" x14ac:dyDescent="0.35">
      <c r="A322" t="s">
        <v>33</v>
      </c>
      <c r="B322">
        <v>2020</v>
      </c>
      <c r="C322">
        <v>5.62E-2</v>
      </c>
      <c r="D322">
        <v>5.8599999999999999E-2</v>
      </c>
      <c r="E322">
        <v>7.9200000000000007E-2</v>
      </c>
      <c r="F322">
        <v>8.6699999999999999E-2</v>
      </c>
      <c r="G322">
        <v>5.7639999999999997E-2</v>
      </c>
      <c r="H322">
        <v>0.69089999999999996</v>
      </c>
      <c r="I322">
        <v>0.30909999999999999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 s="3">
        <f>_xlfn.XLOOKUP(A322&amp;B322,'original data'!$R$2:$R$3975,'original data'!$Q$2:$Q$3975,,0)</f>
        <v>0.69399999999999995</v>
      </c>
      <c r="R322" t="str">
        <f t="shared" si="8"/>
        <v>Alabama Teachers2020</v>
      </c>
      <c r="S322">
        <f t="shared" si="9"/>
        <v>0</v>
      </c>
    </row>
    <row r="323" spans="1:19" x14ac:dyDescent="0.35">
      <c r="A323" t="s">
        <v>34</v>
      </c>
      <c r="B323">
        <v>2001</v>
      </c>
      <c r="C323">
        <v>-3.6799999999999999E-2</v>
      </c>
      <c r="D323">
        <v>6.3799999999999996E-2</v>
      </c>
      <c r="E323">
        <v>0.1099</v>
      </c>
      <c r="F323">
        <v>0.10580000000000001</v>
      </c>
      <c r="G323">
        <v>-3.6799999999999999E-2</v>
      </c>
      <c r="H323">
        <v>0.50600000000000001</v>
      </c>
      <c r="I323">
        <v>0.34399999999999997</v>
      </c>
      <c r="J323">
        <v>0.127</v>
      </c>
      <c r="K323">
        <v>0</v>
      </c>
      <c r="L323">
        <v>0</v>
      </c>
      <c r="M323">
        <v>2.3E-2</v>
      </c>
      <c r="N323">
        <v>0</v>
      </c>
      <c r="O323">
        <v>0</v>
      </c>
      <c r="P323">
        <v>0</v>
      </c>
      <c r="Q323" s="3">
        <f>_xlfn.XLOOKUP(A323&amp;B323,'original data'!$R$2:$R$3975,'original data'!$Q$2:$Q$3975,,0)</f>
        <v>0</v>
      </c>
      <c r="R323" t="str">
        <f t="shared" ref="R323:R386" si="10">A323&amp;B323</f>
        <v>Connecticut Teachers2001</v>
      </c>
      <c r="S323">
        <f t="shared" ref="S323:S386" si="11">SUM(J323:N323,P323)</f>
        <v>0.15</v>
      </c>
    </row>
    <row r="324" spans="1:19" x14ac:dyDescent="0.35">
      <c r="A324" t="s">
        <v>34</v>
      </c>
      <c r="B324">
        <v>2002</v>
      </c>
      <c r="C324">
        <v>-6.3899999999999998E-2</v>
      </c>
      <c r="D324">
        <v>6.6E-3</v>
      </c>
      <c r="E324">
        <v>5.7200000000000001E-2</v>
      </c>
      <c r="F324">
        <v>0.09</v>
      </c>
      <c r="G324">
        <v>-5.0450000000000002E-2</v>
      </c>
      <c r="H324">
        <v>0.47599999999999998</v>
      </c>
      <c r="I324">
        <v>0.377</v>
      </c>
      <c r="J324">
        <v>0.122</v>
      </c>
      <c r="K324">
        <v>0</v>
      </c>
      <c r="L324">
        <v>0</v>
      </c>
      <c r="M324">
        <v>2.5000000000000001E-2</v>
      </c>
      <c r="N324">
        <v>0</v>
      </c>
      <c r="O324">
        <v>0</v>
      </c>
      <c r="P324">
        <v>0</v>
      </c>
      <c r="Q324" s="3">
        <f>_xlfn.XLOOKUP(A324&amp;B324,'original data'!$R$2:$R$3975,'original data'!$Q$2:$Q$3975,,0)</f>
        <v>0.75900000000000001</v>
      </c>
      <c r="R324" t="str">
        <f t="shared" si="10"/>
        <v>Connecticut Teachers2002</v>
      </c>
      <c r="S324">
        <f t="shared" si="11"/>
        <v>0.14699999999999999</v>
      </c>
    </row>
    <row r="325" spans="1:19" x14ac:dyDescent="0.35">
      <c r="A325" t="s">
        <v>34</v>
      </c>
      <c r="B325">
        <v>2003</v>
      </c>
      <c r="C325">
        <v>2.4899999999999999E-2</v>
      </c>
      <c r="D325">
        <v>-2.5999999999999999E-2</v>
      </c>
      <c r="E325">
        <v>2.93E-2</v>
      </c>
      <c r="F325">
        <v>8.0600000000000005E-2</v>
      </c>
      <c r="G325">
        <v>-2.597E-2</v>
      </c>
      <c r="H325">
        <v>0.47199999999999998</v>
      </c>
      <c r="I325">
        <v>0.40400000000000003</v>
      </c>
      <c r="J325">
        <v>0.10100000000000001</v>
      </c>
      <c r="K325">
        <v>0</v>
      </c>
      <c r="L325">
        <v>0</v>
      </c>
      <c r="M325">
        <v>2.3E-2</v>
      </c>
      <c r="N325">
        <v>0</v>
      </c>
      <c r="O325">
        <v>0</v>
      </c>
      <c r="P325">
        <v>0</v>
      </c>
      <c r="Q325" s="3">
        <f>_xlfn.XLOOKUP(A325&amp;B325,'original data'!$R$2:$R$3975,'original data'!$Q$2:$Q$3975,,0)</f>
        <v>0.70377999999999996</v>
      </c>
      <c r="R325" t="str">
        <f t="shared" si="10"/>
        <v>Connecticut Teachers2003</v>
      </c>
      <c r="S325">
        <f t="shared" si="11"/>
        <v>0.124</v>
      </c>
    </row>
    <row r="326" spans="1:19" x14ac:dyDescent="0.35">
      <c r="A326" t="s">
        <v>34</v>
      </c>
      <c r="B326">
        <v>2004</v>
      </c>
      <c r="C326">
        <v>0.15340000000000001</v>
      </c>
      <c r="D326">
        <v>3.4000000000000002E-2</v>
      </c>
      <c r="E326">
        <v>3.7900000000000003E-2</v>
      </c>
      <c r="F326">
        <v>9.1999999999999998E-2</v>
      </c>
      <c r="G326">
        <v>1.6070000000000001E-2</v>
      </c>
      <c r="H326">
        <v>0.58299999999999996</v>
      </c>
      <c r="I326">
        <v>0.29199999999999998</v>
      </c>
      <c r="J326">
        <v>8.8999999999999996E-2</v>
      </c>
      <c r="K326">
        <v>0</v>
      </c>
      <c r="L326">
        <v>0</v>
      </c>
      <c r="M326">
        <v>1.7999999999999999E-2</v>
      </c>
      <c r="N326">
        <v>0</v>
      </c>
      <c r="O326">
        <v>1.7999999999999999E-2</v>
      </c>
      <c r="P326">
        <v>0</v>
      </c>
      <c r="Q326" s="3">
        <f>_xlfn.XLOOKUP(A326&amp;B326,'original data'!$R$2:$R$3975,'original data'!$Q$2:$Q$3975,,0)</f>
        <v>0.65300000000000002</v>
      </c>
      <c r="R326" t="str">
        <f t="shared" si="10"/>
        <v>Connecticut Teachers2004</v>
      </c>
      <c r="S326">
        <f t="shared" si="11"/>
        <v>0.107</v>
      </c>
    </row>
    <row r="327" spans="1:19" x14ac:dyDescent="0.35">
      <c r="A327" t="s">
        <v>34</v>
      </c>
      <c r="B327">
        <v>2005</v>
      </c>
      <c r="C327">
        <v>0.10489999999999999</v>
      </c>
      <c r="D327">
        <v>9.2600000000000002E-2</v>
      </c>
      <c r="E327">
        <v>3.3000000000000002E-2</v>
      </c>
      <c r="F327">
        <v>8.8999999999999996E-2</v>
      </c>
      <c r="G327">
        <v>3.3250000000000002E-2</v>
      </c>
      <c r="H327">
        <v>0.59899999999999998</v>
      </c>
      <c r="I327">
        <v>0.314</v>
      </c>
      <c r="J327">
        <v>6.8000000000000005E-2</v>
      </c>
      <c r="K327">
        <v>0</v>
      </c>
      <c r="L327">
        <v>0</v>
      </c>
      <c r="M327">
        <v>1.9E-2</v>
      </c>
      <c r="N327">
        <v>0</v>
      </c>
      <c r="O327">
        <v>0</v>
      </c>
      <c r="P327">
        <v>0</v>
      </c>
      <c r="Q327" s="3">
        <f>_xlfn.XLOOKUP(A327&amp;B327,'original data'!$R$2:$R$3975,'original data'!$Q$2:$Q$3975,,0)</f>
        <v>0.62258999999999998</v>
      </c>
      <c r="R327" t="str">
        <f t="shared" si="10"/>
        <v>Connecticut Teachers2005</v>
      </c>
      <c r="S327">
        <f t="shared" si="11"/>
        <v>8.7000000000000008E-2</v>
      </c>
    </row>
    <row r="328" spans="1:19" x14ac:dyDescent="0.35">
      <c r="A328" t="s">
        <v>34</v>
      </c>
      <c r="B328">
        <v>2006</v>
      </c>
      <c r="C328">
        <v>0.1074</v>
      </c>
      <c r="D328">
        <v>0.1206</v>
      </c>
      <c r="E328">
        <v>6.1899999999999997E-2</v>
      </c>
      <c r="F328">
        <v>8.5599999999999996E-2</v>
      </c>
      <c r="G328">
        <v>4.5249999999999999E-2</v>
      </c>
      <c r="H328">
        <v>0.629</v>
      </c>
      <c r="I328">
        <v>0.29399999999999998</v>
      </c>
      <c r="J328">
        <v>0.06</v>
      </c>
      <c r="K328">
        <v>0</v>
      </c>
      <c r="L328">
        <v>0</v>
      </c>
      <c r="M328">
        <v>1.7000000000000001E-2</v>
      </c>
      <c r="N328">
        <v>0</v>
      </c>
      <c r="O328">
        <v>0</v>
      </c>
      <c r="P328">
        <v>0</v>
      </c>
      <c r="Q328" s="3">
        <f>_xlfn.XLOOKUP(A328&amp;B328,'original data'!$R$2:$R$3975,'original data'!$Q$2:$Q$3975,,0)</f>
        <v>0.59499999999999997</v>
      </c>
      <c r="R328" t="str">
        <f t="shared" si="10"/>
        <v>Connecticut Teachers2006</v>
      </c>
      <c r="S328">
        <f t="shared" si="11"/>
        <v>7.6999999999999999E-2</v>
      </c>
    </row>
    <row r="329" spans="1:19" x14ac:dyDescent="0.35">
      <c r="A329" t="s">
        <v>34</v>
      </c>
      <c r="B329">
        <v>2007</v>
      </c>
      <c r="C329">
        <v>0.17469999999999999</v>
      </c>
      <c r="D329">
        <v>0.1273</v>
      </c>
      <c r="E329">
        <v>0.11070000000000001</v>
      </c>
      <c r="F329">
        <v>8.3599999999999994E-2</v>
      </c>
      <c r="G329">
        <v>6.2829999999999997E-2</v>
      </c>
      <c r="H329">
        <v>0.61099999999999999</v>
      </c>
      <c r="I329">
        <v>0.30299999999999999</v>
      </c>
      <c r="J329">
        <v>0.06</v>
      </c>
      <c r="K329">
        <v>0</v>
      </c>
      <c r="L329">
        <v>0</v>
      </c>
      <c r="M329">
        <v>2.5999999999999999E-2</v>
      </c>
      <c r="N329">
        <v>0</v>
      </c>
      <c r="O329">
        <v>0</v>
      </c>
      <c r="P329">
        <v>0</v>
      </c>
      <c r="Q329" s="3">
        <f>_xlfn.XLOOKUP(A329&amp;B329,'original data'!$R$2:$R$3975,'original data'!$Q$2:$Q$3975,,0)</f>
        <v>0.65429999999999999</v>
      </c>
      <c r="R329" t="str">
        <f t="shared" si="10"/>
        <v>Connecticut Teachers2007</v>
      </c>
      <c r="S329">
        <f t="shared" si="11"/>
        <v>8.5999999999999993E-2</v>
      </c>
    </row>
    <row r="330" spans="1:19" x14ac:dyDescent="0.35">
      <c r="A330" t="s">
        <v>34</v>
      </c>
      <c r="B330">
        <v>2008</v>
      </c>
      <c r="C330">
        <v>-4.7699999999999999E-2</v>
      </c>
      <c r="D330">
        <v>7.3999999999999996E-2</v>
      </c>
      <c r="E330">
        <v>9.5600000000000004E-2</v>
      </c>
      <c r="F330">
        <v>6.13E-2</v>
      </c>
      <c r="G330">
        <v>4.8340000000000001E-2</v>
      </c>
      <c r="H330">
        <v>0.55800000000000005</v>
      </c>
      <c r="I330">
        <v>0.28299999999999997</v>
      </c>
      <c r="J330">
        <v>6.8000000000000005E-2</v>
      </c>
      <c r="K330">
        <v>0</v>
      </c>
      <c r="L330">
        <v>0</v>
      </c>
      <c r="M330">
        <v>3.6999999999999998E-2</v>
      </c>
      <c r="N330">
        <v>0</v>
      </c>
      <c r="O330">
        <v>5.3999999999999999E-2</v>
      </c>
      <c r="P330">
        <v>0</v>
      </c>
      <c r="Q330" s="3">
        <f>_xlfn.XLOOKUP(A330&amp;B330,'original data'!$R$2:$R$3975,'original data'!$Q$2:$Q$3975,,0)</f>
        <v>0.7</v>
      </c>
      <c r="R330" t="str">
        <f t="shared" si="10"/>
        <v>Connecticut Teachers2008</v>
      </c>
      <c r="S330">
        <f t="shared" si="11"/>
        <v>0.10500000000000001</v>
      </c>
    </row>
    <row r="331" spans="1:19" x14ac:dyDescent="0.35">
      <c r="A331" t="s">
        <v>34</v>
      </c>
      <c r="B331">
        <v>2009</v>
      </c>
      <c r="C331">
        <v>-0.1714</v>
      </c>
      <c r="D331">
        <v>-2.5000000000000001E-2</v>
      </c>
      <c r="E331">
        <v>2.5499999999999998E-2</v>
      </c>
      <c r="F331">
        <v>3.1199999999999999E-2</v>
      </c>
      <c r="G331">
        <v>2.1299999999999999E-2</v>
      </c>
      <c r="H331">
        <v>0.55700000000000005</v>
      </c>
      <c r="I331">
        <v>0.27200000000000002</v>
      </c>
      <c r="J331">
        <v>0.08</v>
      </c>
      <c r="K331">
        <v>0</v>
      </c>
      <c r="L331">
        <v>0</v>
      </c>
      <c r="M331">
        <v>3.7999999999999999E-2</v>
      </c>
      <c r="N331">
        <v>0</v>
      </c>
      <c r="O331">
        <v>5.2999999999999999E-2</v>
      </c>
      <c r="P331">
        <v>0</v>
      </c>
      <c r="Q331" s="3">
        <f>_xlfn.XLOOKUP(A331&amp;B331,'original data'!$R$2:$R$3975,'original data'!$Q$2:$Q$3975,,0)</f>
        <v>0.65569999999999995</v>
      </c>
      <c r="R331" t="str">
        <f t="shared" si="10"/>
        <v>Connecticut Teachers2009</v>
      </c>
      <c r="S331">
        <f t="shared" si="11"/>
        <v>0.11799999999999999</v>
      </c>
    </row>
    <row r="332" spans="1:19" x14ac:dyDescent="0.35">
      <c r="A332" t="s">
        <v>34</v>
      </c>
      <c r="B332">
        <v>2010</v>
      </c>
      <c r="C332">
        <v>0.12870000000000001</v>
      </c>
      <c r="D332">
        <v>-3.7900000000000003E-2</v>
      </c>
      <c r="E332">
        <v>2.9899999999999999E-2</v>
      </c>
      <c r="F332">
        <v>3.1E-2</v>
      </c>
      <c r="G332">
        <v>3.1559999999999998E-2</v>
      </c>
      <c r="H332">
        <v>0.54544999999999999</v>
      </c>
      <c r="I332">
        <v>0.24575</v>
      </c>
      <c r="J332">
        <v>9.2910000000000006E-2</v>
      </c>
      <c r="K332">
        <v>0</v>
      </c>
      <c r="L332">
        <v>0</v>
      </c>
      <c r="M332">
        <v>3.5959999999999999E-2</v>
      </c>
      <c r="N332">
        <v>0</v>
      </c>
      <c r="O332">
        <v>7.9920000000000005E-2</v>
      </c>
      <c r="P332">
        <v>0</v>
      </c>
      <c r="Q332" s="3">
        <f>_xlfn.XLOOKUP(A332&amp;B332,'original data'!$R$2:$R$3975,'original data'!$Q$2:$Q$3975,,0)</f>
        <v>0.61399999999999999</v>
      </c>
      <c r="R332" t="str">
        <f t="shared" si="10"/>
        <v>Connecticut Teachers2010</v>
      </c>
      <c r="S332">
        <f t="shared" si="11"/>
        <v>0.12887000000000001</v>
      </c>
    </row>
    <row r="333" spans="1:19" x14ac:dyDescent="0.35">
      <c r="A333" t="s">
        <v>34</v>
      </c>
      <c r="B333">
        <v>2011</v>
      </c>
      <c r="C333">
        <v>0.2077</v>
      </c>
      <c r="D333">
        <v>4.1399999999999999E-2</v>
      </c>
      <c r="E333">
        <v>4.7899999999999998E-2</v>
      </c>
      <c r="F333">
        <v>5.4600000000000003E-2</v>
      </c>
      <c r="G333">
        <v>4.6449999999999998E-2</v>
      </c>
      <c r="H333">
        <v>0.59</v>
      </c>
      <c r="I333">
        <v>0.215</v>
      </c>
      <c r="J333">
        <v>8.8999999999999996E-2</v>
      </c>
      <c r="K333">
        <v>2.1000000000000001E-2</v>
      </c>
      <c r="L333">
        <v>0</v>
      </c>
      <c r="M333">
        <v>4.2999999999999997E-2</v>
      </c>
      <c r="N333">
        <v>0</v>
      </c>
      <c r="O333">
        <v>4.2000000000000003E-2</v>
      </c>
      <c r="P333">
        <v>0</v>
      </c>
      <c r="Q333" s="3">
        <f>_xlfn.XLOOKUP(A333&amp;B333,'original data'!$R$2:$R$3975,'original data'!$Q$2:$Q$3975,,0)</f>
        <v>0.58243</v>
      </c>
      <c r="R333" t="str">
        <f t="shared" si="10"/>
        <v>Connecticut Teachers2011</v>
      </c>
      <c r="S333">
        <f t="shared" si="11"/>
        <v>0.153</v>
      </c>
    </row>
    <row r="334" spans="1:19" x14ac:dyDescent="0.35">
      <c r="A334" t="s">
        <v>34</v>
      </c>
      <c r="B334">
        <v>2012</v>
      </c>
      <c r="C334">
        <v>-9.5999999999999992E-3</v>
      </c>
      <c r="D334">
        <v>0.1052</v>
      </c>
      <c r="E334">
        <v>1.2699999999999999E-2</v>
      </c>
      <c r="F334">
        <v>6.08E-2</v>
      </c>
      <c r="G334">
        <v>4.1660000000000003E-2</v>
      </c>
      <c r="H334">
        <v>0.56000000000000005</v>
      </c>
      <c r="I334">
        <v>0.21299999999999999</v>
      </c>
      <c r="J334">
        <v>0.109</v>
      </c>
      <c r="K334">
        <v>2.3E-2</v>
      </c>
      <c r="L334">
        <v>0</v>
      </c>
      <c r="M334">
        <v>5.6000000000000001E-2</v>
      </c>
      <c r="N334">
        <v>0</v>
      </c>
      <c r="O334">
        <v>3.9E-2</v>
      </c>
      <c r="P334">
        <v>0</v>
      </c>
      <c r="Q334" s="3">
        <f>_xlfn.XLOOKUP(A334&amp;B334,'original data'!$R$2:$R$3975,'original data'!$Q$2:$Q$3975,,0)</f>
        <v>0.55200000000000005</v>
      </c>
      <c r="R334" t="str">
        <f t="shared" si="10"/>
        <v>Connecticut Teachers2012</v>
      </c>
      <c r="S334">
        <f t="shared" si="11"/>
        <v>0.188</v>
      </c>
    </row>
    <row r="335" spans="1:19" x14ac:dyDescent="0.35">
      <c r="A335" t="s">
        <v>34</v>
      </c>
      <c r="B335">
        <v>2013</v>
      </c>
      <c r="C335">
        <v>0.1183</v>
      </c>
      <c r="D335">
        <v>0.1018</v>
      </c>
      <c r="E335">
        <v>4.58E-2</v>
      </c>
      <c r="F335">
        <v>7.0400000000000004E-2</v>
      </c>
      <c r="G335">
        <v>4.7370000000000002E-2</v>
      </c>
      <c r="H335">
        <v>0.56100000000000005</v>
      </c>
      <c r="I335">
        <v>0.19600000000000001</v>
      </c>
      <c r="J335">
        <v>0.1</v>
      </c>
      <c r="K335">
        <v>4.5999999999999999E-2</v>
      </c>
      <c r="L335">
        <v>0</v>
      </c>
      <c r="M335">
        <v>5.7000000000000002E-2</v>
      </c>
      <c r="N335">
        <v>0</v>
      </c>
      <c r="O335">
        <v>0.04</v>
      </c>
      <c r="P335">
        <v>0</v>
      </c>
      <c r="Q335" s="3">
        <f>_xlfn.XLOOKUP(A335&amp;B335,'original data'!$R$2:$R$3975,'original data'!$Q$2:$Q$3975,,0)</f>
        <v>0.57177</v>
      </c>
      <c r="R335" t="str">
        <f t="shared" si="10"/>
        <v>Connecticut Teachers2013</v>
      </c>
      <c r="S335">
        <f t="shared" si="11"/>
        <v>0.20300000000000001</v>
      </c>
    </row>
    <row r="336" spans="1:19" x14ac:dyDescent="0.35">
      <c r="A336" t="s">
        <v>34</v>
      </c>
      <c r="B336">
        <v>2014</v>
      </c>
      <c r="C336">
        <v>0.15670000000000001</v>
      </c>
      <c r="D336">
        <v>8.5999999999999993E-2</v>
      </c>
      <c r="E336">
        <v>0.1179</v>
      </c>
      <c r="F336">
        <v>7.0699999999999999E-2</v>
      </c>
      <c r="G336">
        <v>5.4820000000000001E-2</v>
      </c>
      <c r="H336">
        <v>0.55200000000000005</v>
      </c>
      <c r="I336">
        <v>0.20100000000000001</v>
      </c>
      <c r="J336">
        <v>0.10100000000000001</v>
      </c>
      <c r="K336">
        <v>4.3999999999999997E-2</v>
      </c>
      <c r="L336">
        <v>0</v>
      </c>
      <c r="M336">
        <v>0.05</v>
      </c>
      <c r="N336">
        <v>0</v>
      </c>
      <c r="O336">
        <v>5.1999999999999998E-2</v>
      </c>
      <c r="P336">
        <v>0</v>
      </c>
      <c r="Q336" s="3">
        <f>_xlfn.XLOOKUP(A336&amp;B336,'original data'!$R$2:$R$3975,'original data'!$Q$2:$Q$3975,,0)</f>
        <v>0.59</v>
      </c>
      <c r="R336" t="str">
        <f t="shared" si="10"/>
        <v>Connecticut Teachers2014</v>
      </c>
      <c r="S336">
        <f t="shared" si="11"/>
        <v>0.19500000000000001</v>
      </c>
    </row>
    <row r="337" spans="1:19" x14ac:dyDescent="0.35">
      <c r="A337" t="s">
        <v>34</v>
      </c>
      <c r="B337">
        <v>2015</v>
      </c>
      <c r="C337">
        <v>2.7900000000000001E-2</v>
      </c>
      <c r="D337">
        <v>9.9599999999999994E-2</v>
      </c>
      <c r="E337">
        <v>9.7199999999999995E-2</v>
      </c>
      <c r="F337">
        <v>6.3E-2</v>
      </c>
      <c r="G337">
        <v>5.2999999999999999E-2</v>
      </c>
      <c r="H337">
        <v>0.53</v>
      </c>
      <c r="I337">
        <v>0.20399999999999999</v>
      </c>
      <c r="J337">
        <v>9.2999999999999999E-2</v>
      </c>
      <c r="K337">
        <v>5.8999999999999997E-2</v>
      </c>
      <c r="L337">
        <v>0</v>
      </c>
      <c r="M337">
        <v>6.3E-2</v>
      </c>
      <c r="N337">
        <v>0</v>
      </c>
      <c r="O337">
        <v>5.0999999999999997E-2</v>
      </c>
      <c r="P337">
        <v>0</v>
      </c>
      <c r="Q337" s="3">
        <f>_xlfn.XLOOKUP(A337&amp;B337,'original data'!$R$2:$R$3975,'original data'!$Q$2:$Q$3975,,0)</f>
        <v>0.57411000000000001</v>
      </c>
      <c r="R337" t="str">
        <f t="shared" si="10"/>
        <v>Connecticut Teachers2015</v>
      </c>
      <c r="S337">
        <f t="shared" si="11"/>
        <v>0.215</v>
      </c>
    </row>
    <row r="338" spans="1:19" x14ac:dyDescent="0.35">
      <c r="A338" t="s">
        <v>34</v>
      </c>
      <c r="B338">
        <v>2016</v>
      </c>
      <c r="C338">
        <v>2.5000000000000001E-3</v>
      </c>
      <c r="D338">
        <v>6.0299999999999999E-2</v>
      </c>
      <c r="E338">
        <v>5.7099999999999998E-2</v>
      </c>
      <c r="F338">
        <v>5.2499999999999998E-2</v>
      </c>
      <c r="G338">
        <v>4.9770000000000002E-2</v>
      </c>
      <c r="H338">
        <v>0.51200000000000001</v>
      </c>
      <c r="I338">
        <v>0.221</v>
      </c>
      <c r="J338">
        <v>9.0999999999999998E-2</v>
      </c>
      <c r="K338">
        <v>0.06</v>
      </c>
      <c r="L338">
        <v>0</v>
      </c>
      <c r="M338">
        <v>7.5999999999999998E-2</v>
      </c>
      <c r="N338">
        <v>0</v>
      </c>
      <c r="O338">
        <v>0.04</v>
      </c>
      <c r="P338">
        <v>0</v>
      </c>
      <c r="Q338" s="3">
        <f>_xlfn.XLOOKUP(A338&amp;B338,'original data'!$R$2:$R$3975,'original data'!$Q$2:$Q$3975,,0)</f>
        <v>0.56000000000000005</v>
      </c>
      <c r="R338" t="str">
        <f t="shared" si="10"/>
        <v>Connecticut Teachers2016</v>
      </c>
      <c r="S338">
        <f t="shared" si="11"/>
        <v>0.22699999999999998</v>
      </c>
    </row>
    <row r="339" spans="1:19" x14ac:dyDescent="0.35">
      <c r="A339" t="s">
        <v>34</v>
      </c>
      <c r="B339">
        <v>2017</v>
      </c>
      <c r="C339">
        <v>0.14380000000000001</v>
      </c>
      <c r="D339">
        <v>5.6300000000000003E-2</v>
      </c>
      <c r="E339">
        <v>8.7999999999999995E-2</v>
      </c>
      <c r="F339">
        <v>4.9700000000000001E-2</v>
      </c>
      <c r="G339">
        <v>5.509E-2</v>
      </c>
      <c r="H339">
        <v>0.52300000000000002</v>
      </c>
      <c r="I339">
        <v>0.21299999999999999</v>
      </c>
      <c r="J339">
        <v>8.1000000000000003E-2</v>
      </c>
      <c r="K339">
        <v>6.0999999999999999E-2</v>
      </c>
      <c r="L339">
        <v>0</v>
      </c>
      <c r="M339">
        <v>7.0000000000000007E-2</v>
      </c>
      <c r="N339">
        <v>0</v>
      </c>
      <c r="O339">
        <v>5.1999999999999998E-2</v>
      </c>
      <c r="P339">
        <v>0</v>
      </c>
      <c r="Q339" s="3">
        <f>_xlfn.XLOOKUP(A339&amp;B339,'original data'!$R$2:$R$3975,'original data'!$Q$2:$Q$3975,,0)</f>
        <v>0.56872</v>
      </c>
      <c r="R339" t="str">
        <f t="shared" si="10"/>
        <v>Connecticut Teachers2017</v>
      </c>
      <c r="S339">
        <f t="shared" si="11"/>
        <v>0.21200000000000002</v>
      </c>
    </row>
    <row r="340" spans="1:19" x14ac:dyDescent="0.35">
      <c r="A340" t="s">
        <v>34</v>
      </c>
      <c r="B340">
        <v>2018</v>
      </c>
      <c r="C340">
        <v>7.0400000000000004E-2</v>
      </c>
      <c r="D340">
        <v>7.0699999999999999E-2</v>
      </c>
      <c r="E340">
        <v>7.85E-2</v>
      </c>
      <c r="F340">
        <v>6.2E-2</v>
      </c>
      <c r="G340">
        <v>0</v>
      </c>
      <c r="H340">
        <v>0.52</v>
      </c>
      <c r="I340">
        <v>0.22500000000000001</v>
      </c>
      <c r="J340">
        <v>6.7000000000000004E-2</v>
      </c>
      <c r="K340">
        <v>7.0999999999999994E-2</v>
      </c>
      <c r="L340">
        <v>0</v>
      </c>
      <c r="M340">
        <v>6.5000000000000002E-2</v>
      </c>
      <c r="N340">
        <v>0</v>
      </c>
      <c r="O340">
        <v>5.1999999999999998E-2</v>
      </c>
      <c r="P340">
        <v>0</v>
      </c>
      <c r="Q340" s="3">
        <f>_xlfn.XLOOKUP(A340&amp;B340,'original data'!$R$2:$R$3975,'original data'!$Q$2:$Q$3975,,0)</f>
        <v>0.57699999999999996</v>
      </c>
      <c r="R340" t="str">
        <f t="shared" si="10"/>
        <v>Connecticut Teachers2018</v>
      </c>
      <c r="S340">
        <f t="shared" si="11"/>
        <v>0.20300000000000001</v>
      </c>
    </row>
    <row r="341" spans="1:19" x14ac:dyDescent="0.35">
      <c r="A341" t="s">
        <v>34</v>
      </c>
      <c r="B341">
        <v>2019</v>
      </c>
      <c r="C341">
        <v>5.8500000000000003E-2</v>
      </c>
      <c r="E341">
        <v>5.9560000000000002E-2</v>
      </c>
      <c r="F341">
        <v>8.8370000000000004E-2</v>
      </c>
      <c r="H341">
        <v>0.53500000000000003</v>
      </c>
      <c r="I341">
        <v>0.23100000000000001</v>
      </c>
      <c r="J341">
        <v>7.0000000000000007E-2</v>
      </c>
      <c r="K341">
        <v>8.2000000000000003E-2</v>
      </c>
      <c r="L341">
        <v>0</v>
      </c>
      <c r="M341">
        <v>6.5000000000000002E-2</v>
      </c>
      <c r="N341">
        <v>0</v>
      </c>
      <c r="O341">
        <v>1.7000000000000001E-2</v>
      </c>
      <c r="P341">
        <v>0</v>
      </c>
      <c r="Q341" s="3">
        <f>_xlfn.XLOOKUP(A341&amp;B341,'original data'!$R$2:$R$3975,'original data'!$Q$2:$Q$3975,,0)</f>
        <v>0.54230999999999996</v>
      </c>
      <c r="R341" t="str">
        <f t="shared" si="10"/>
        <v>Connecticut Teachers2019</v>
      </c>
      <c r="S341">
        <f t="shared" si="11"/>
        <v>0.21700000000000003</v>
      </c>
    </row>
    <row r="342" spans="1:19" x14ac:dyDescent="0.35">
      <c r="A342" t="s">
        <v>34</v>
      </c>
      <c r="B342">
        <v>2020</v>
      </c>
      <c r="C342">
        <v>1.8499999999999999E-2</v>
      </c>
      <c r="E342">
        <v>5.7610000000000001E-2</v>
      </c>
      <c r="F342">
        <v>7.7240000000000003E-2</v>
      </c>
      <c r="H342">
        <v>0.41</v>
      </c>
      <c r="I342">
        <v>0.29799999999999999</v>
      </c>
      <c r="J342">
        <v>7.4999999999999997E-2</v>
      </c>
      <c r="K342">
        <v>7.3999999999999996E-2</v>
      </c>
      <c r="L342">
        <v>0</v>
      </c>
      <c r="M342">
        <v>0.12</v>
      </c>
      <c r="N342">
        <v>0</v>
      </c>
      <c r="O342">
        <v>2.3E-2</v>
      </c>
      <c r="P342">
        <v>0</v>
      </c>
      <c r="Q342" s="3">
        <f>_xlfn.XLOOKUP(A342&amp;B342,'original data'!$R$2:$R$3975,'original data'!$Q$2:$Q$3975,,0)</f>
        <v>0.51300000000000001</v>
      </c>
      <c r="R342" t="str">
        <f t="shared" si="10"/>
        <v>Connecticut Teachers2020</v>
      </c>
      <c r="S342">
        <f t="shared" si="11"/>
        <v>0.26900000000000002</v>
      </c>
    </row>
    <row r="343" spans="1:19" x14ac:dyDescent="0.35">
      <c r="A343" t="s">
        <v>35</v>
      </c>
      <c r="B343">
        <v>2002</v>
      </c>
      <c r="C343">
        <v>-9.5000000000000001E-2</v>
      </c>
      <c r="G343">
        <v>-7.8159999999999993E-2</v>
      </c>
      <c r="H343">
        <v>0.63</v>
      </c>
      <c r="I343">
        <v>0.37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 s="3">
        <f>_xlfn.XLOOKUP(A343&amp;B343,'original data'!$R$2:$R$3975,'original data'!$Q$2:$Q$3975,,0)</f>
        <v>0.86899999999999999</v>
      </c>
      <c r="R343" t="str">
        <f t="shared" si="10"/>
        <v>Austin ERS2002</v>
      </c>
      <c r="S343">
        <f t="shared" si="11"/>
        <v>0</v>
      </c>
    </row>
    <row r="344" spans="1:19" x14ac:dyDescent="0.35">
      <c r="A344" t="s">
        <v>35</v>
      </c>
      <c r="B344">
        <v>2003</v>
      </c>
      <c r="C344">
        <v>0.24</v>
      </c>
      <c r="E344">
        <v>5.1999999999999998E-2</v>
      </c>
      <c r="G344">
        <v>1.7600000000000001E-2</v>
      </c>
      <c r="H344">
        <v>0.67090000000000005</v>
      </c>
      <c r="I344">
        <v>0.32900000000000001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 s="3">
        <f>_xlfn.XLOOKUP(A344&amp;B344,'original data'!$R$2:$R$3975,'original data'!$Q$2:$Q$3975,,0)</f>
        <v>0.86899999999999999</v>
      </c>
      <c r="R344" t="str">
        <f t="shared" si="10"/>
        <v>Austin ERS2003</v>
      </c>
      <c r="S344">
        <f t="shared" si="11"/>
        <v>0</v>
      </c>
    </row>
    <row r="345" spans="1:19" x14ac:dyDescent="0.35">
      <c r="A345" t="s">
        <v>35</v>
      </c>
      <c r="B345">
        <v>2004</v>
      </c>
      <c r="C345">
        <v>0.11799999999999999</v>
      </c>
      <c r="D345">
        <v>7.8E-2</v>
      </c>
      <c r="E345">
        <v>0.03</v>
      </c>
      <c r="G345">
        <v>4.1820000000000003E-2</v>
      </c>
      <c r="H345">
        <v>0.70343</v>
      </c>
      <c r="I345">
        <v>0.26906999999999998</v>
      </c>
      <c r="J345">
        <v>0</v>
      </c>
      <c r="K345">
        <v>0</v>
      </c>
      <c r="L345">
        <v>0</v>
      </c>
      <c r="M345">
        <v>2.7099999999999999E-2</v>
      </c>
      <c r="N345">
        <v>0</v>
      </c>
      <c r="O345">
        <v>4.0000000000000002E-4</v>
      </c>
      <c r="P345">
        <v>0</v>
      </c>
      <c r="Q345" s="3">
        <f>_xlfn.XLOOKUP(A345&amp;B345,'original data'!$R$2:$R$3975,'original data'!$Q$2:$Q$3975,,0)</f>
        <v>0.80800000000000005</v>
      </c>
      <c r="R345" t="str">
        <f t="shared" si="10"/>
        <v>Austin ERS2004</v>
      </c>
      <c r="S345">
        <f t="shared" si="11"/>
        <v>2.7099999999999999E-2</v>
      </c>
    </row>
    <row r="346" spans="1:19" x14ac:dyDescent="0.35">
      <c r="A346" t="s">
        <v>35</v>
      </c>
      <c r="B346">
        <v>2005</v>
      </c>
      <c r="C346">
        <v>8.7999999999999995E-2</v>
      </c>
      <c r="D346">
        <v>0.14699999999999999</v>
      </c>
      <c r="E346">
        <v>0.05</v>
      </c>
      <c r="G346">
        <v>5.0900000000000001E-2</v>
      </c>
      <c r="H346">
        <v>0.64580000000000004</v>
      </c>
      <c r="I346">
        <v>0.29859999999999998</v>
      </c>
      <c r="J346">
        <v>0</v>
      </c>
      <c r="K346">
        <v>0</v>
      </c>
      <c r="L346">
        <v>0</v>
      </c>
      <c r="M346">
        <v>5.3900000000000003E-2</v>
      </c>
      <c r="N346">
        <v>0</v>
      </c>
      <c r="O346">
        <v>1.6999999999999999E-3</v>
      </c>
      <c r="P346">
        <v>0</v>
      </c>
      <c r="Q346" s="3">
        <f>_xlfn.XLOOKUP(A346&amp;B346,'original data'!$R$2:$R$3975,'original data'!$Q$2:$Q$3975,,0)</f>
        <v>0.78</v>
      </c>
      <c r="R346" t="str">
        <f t="shared" si="10"/>
        <v>Austin ERS2005</v>
      </c>
      <c r="S346">
        <f t="shared" si="11"/>
        <v>5.3900000000000003E-2</v>
      </c>
    </row>
    <row r="347" spans="1:19" x14ac:dyDescent="0.35">
      <c r="A347" t="s">
        <v>35</v>
      </c>
      <c r="B347">
        <v>2006</v>
      </c>
      <c r="C347">
        <v>0.125</v>
      </c>
      <c r="D347">
        <v>0.11</v>
      </c>
      <c r="E347">
        <v>8.8999999999999996E-2</v>
      </c>
      <c r="G347">
        <v>6.2899999999999998E-2</v>
      </c>
      <c r="H347">
        <v>0.6774</v>
      </c>
      <c r="I347">
        <v>0.26860000000000001</v>
      </c>
      <c r="J347">
        <v>0</v>
      </c>
      <c r="K347">
        <v>0</v>
      </c>
      <c r="L347">
        <v>0</v>
      </c>
      <c r="M347">
        <v>5.33E-2</v>
      </c>
      <c r="N347">
        <v>0</v>
      </c>
      <c r="O347">
        <v>6.9999999999999999E-4</v>
      </c>
      <c r="P347">
        <v>0</v>
      </c>
      <c r="Q347" s="3">
        <f>_xlfn.XLOOKUP(A347&amp;B347,'original data'!$R$2:$R$3975,'original data'!$Q$2:$Q$3975,,0)</f>
        <v>0.75900000000000001</v>
      </c>
      <c r="R347" t="str">
        <f t="shared" si="10"/>
        <v>Austin ERS2006</v>
      </c>
      <c r="S347">
        <f t="shared" si="11"/>
        <v>5.33E-2</v>
      </c>
    </row>
    <row r="348" spans="1:19" x14ac:dyDescent="0.35">
      <c r="A348" t="s">
        <v>35</v>
      </c>
      <c r="B348">
        <v>2007</v>
      </c>
      <c r="C348">
        <v>7.2999999999999995E-2</v>
      </c>
      <c r="D348">
        <v>9.5000000000000001E-2</v>
      </c>
      <c r="E348">
        <v>0.127</v>
      </c>
      <c r="G348">
        <v>6.4339999999999994E-2</v>
      </c>
      <c r="H348">
        <v>0.65359999999999996</v>
      </c>
      <c r="I348">
        <v>0.29099999999999998</v>
      </c>
      <c r="J348">
        <v>0</v>
      </c>
      <c r="K348">
        <v>0</v>
      </c>
      <c r="L348">
        <v>0</v>
      </c>
      <c r="M348">
        <v>5.4100000000000002E-2</v>
      </c>
      <c r="N348">
        <v>0</v>
      </c>
      <c r="O348">
        <v>1.2999999999999999E-3</v>
      </c>
      <c r="P348">
        <v>0</v>
      </c>
      <c r="Q348" s="3">
        <f>_xlfn.XLOOKUP(A348&amp;B348,'original data'!$R$2:$R$3975,'original data'!$Q$2:$Q$3975,,0)</f>
        <v>0.78300000000000003</v>
      </c>
      <c r="R348" t="str">
        <f t="shared" si="10"/>
        <v>Austin ERS2007</v>
      </c>
      <c r="S348">
        <f t="shared" si="11"/>
        <v>5.4100000000000002E-2</v>
      </c>
    </row>
    <row r="349" spans="1:19" x14ac:dyDescent="0.35">
      <c r="A349" t="s">
        <v>35</v>
      </c>
      <c r="B349">
        <v>2008</v>
      </c>
      <c r="C349">
        <v>-0.26</v>
      </c>
      <c r="D349">
        <v>-3.6999999999999998E-2</v>
      </c>
      <c r="E349">
        <v>1.7000000000000001E-2</v>
      </c>
      <c r="G349">
        <v>1.7069999999999998E-2</v>
      </c>
      <c r="H349">
        <v>0.56999999999999995</v>
      </c>
      <c r="I349">
        <v>0.36980000000000002</v>
      </c>
      <c r="J349">
        <v>0</v>
      </c>
      <c r="K349">
        <v>0</v>
      </c>
      <c r="L349">
        <v>0</v>
      </c>
      <c r="M349">
        <v>5.57E-2</v>
      </c>
      <c r="N349">
        <v>0</v>
      </c>
      <c r="O349">
        <v>4.4999999999999997E-3</v>
      </c>
      <c r="P349">
        <v>0</v>
      </c>
      <c r="Q349" s="3">
        <f>_xlfn.XLOOKUP(A349&amp;B349,'original data'!$R$2:$R$3975,'original data'!$Q$2:$Q$3975,,0)</f>
        <v>0.65900000000000003</v>
      </c>
      <c r="R349" t="str">
        <f t="shared" si="10"/>
        <v>Austin ERS2008</v>
      </c>
      <c r="S349">
        <f t="shared" si="11"/>
        <v>5.57E-2</v>
      </c>
    </row>
    <row r="350" spans="1:19" x14ac:dyDescent="0.35">
      <c r="A350" t="s">
        <v>35</v>
      </c>
      <c r="B350">
        <v>2009</v>
      </c>
      <c r="C350">
        <v>0.25600000000000001</v>
      </c>
      <c r="D350">
        <v>-1E-3</v>
      </c>
      <c r="E350">
        <v>4.1000000000000002E-2</v>
      </c>
      <c r="G350">
        <v>4.1189999999999997E-2</v>
      </c>
      <c r="H350">
        <v>0.67579999999999996</v>
      </c>
      <c r="I350">
        <v>0.29060000000000002</v>
      </c>
      <c r="J350">
        <v>0</v>
      </c>
      <c r="K350">
        <v>0</v>
      </c>
      <c r="L350">
        <v>0</v>
      </c>
      <c r="M350">
        <v>3.1199999999999999E-2</v>
      </c>
      <c r="N350">
        <v>0</v>
      </c>
      <c r="O350">
        <v>2.3999999999999998E-3</v>
      </c>
      <c r="P350">
        <v>0</v>
      </c>
      <c r="Q350" s="3">
        <f>_xlfn.XLOOKUP(A350&amp;B350,'original data'!$R$2:$R$3975,'original data'!$Q$2:$Q$3975,,0)</f>
        <v>0.71799999999999997</v>
      </c>
      <c r="R350" t="str">
        <f t="shared" si="10"/>
        <v>Austin ERS2009</v>
      </c>
      <c r="S350">
        <f t="shared" si="11"/>
        <v>3.1199999999999999E-2</v>
      </c>
    </row>
    <row r="351" spans="1:19" x14ac:dyDescent="0.35">
      <c r="A351" t="s">
        <v>35</v>
      </c>
      <c r="B351">
        <v>2010</v>
      </c>
      <c r="C351">
        <v>0.155</v>
      </c>
      <c r="D351">
        <v>2.4E-2</v>
      </c>
      <c r="E351">
        <v>5.2999999999999999E-2</v>
      </c>
      <c r="F351">
        <v>5.2049999999999999E-2</v>
      </c>
      <c r="G351">
        <v>5.2049999999999999E-2</v>
      </c>
      <c r="H351">
        <v>0.68476000000000004</v>
      </c>
      <c r="I351">
        <v>0.26634999999999998</v>
      </c>
      <c r="J351">
        <v>0</v>
      </c>
      <c r="K351">
        <v>0</v>
      </c>
      <c r="L351">
        <v>0</v>
      </c>
      <c r="M351">
        <v>4.8489999999999998E-2</v>
      </c>
      <c r="N351">
        <v>0</v>
      </c>
      <c r="O351">
        <v>4.0000000000000002E-4</v>
      </c>
      <c r="P351">
        <v>0</v>
      </c>
      <c r="Q351" s="3">
        <f>_xlfn.XLOOKUP(A351&amp;B351,'original data'!$R$2:$R$3975,'original data'!$Q$2:$Q$3975,,0)</f>
        <v>0.69599999999999995</v>
      </c>
      <c r="R351" t="str">
        <f t="shared" si="10"/>
        <v>Austin ERS2010</v>
      </c>
      <c r="S351">
        <f t="shared" si="11"/>
        <v>4.8489999999999998E-2</v>
      </c>
    </row>
    <row r="352" spans="1:19" x14ac:dyDescent="0.35">
      <c r="A352" t="s">
        <v>35</v>
      </c>
      <c r="B352">
        <v>2011</v>
      </c>
      <c r="C352">
        <v>-1.2999999999999999E-2</v>
      </c>
      <c r="D352">
        <v>0.127</v>
      </c>
      <c r="E352">
        <v>2.5999999999999999E-2</v>
      </c>
      <c r="F352">
        <v>5.731E-2</v>
      </c>
      <c r="G352">
        <v>4.5960000000000001E-2</v>
      </c>
      <c r="H352">
        <v>0.62849999999999995</v>
      </c>
      <c r="I352">
        <v>0.29899999999999999</v>
      </c>
      <c r="J352">
        <v>0</v>
      </c>
      <c r="K352">
        <v>0</v>
      </c>
      <c r="L352">
        <v>0</v>
      </c>
      <c r="M352">
        <v>7.0000000000000007E-2</v>
      </c>
      <c r="N352">
        <v>0</v>
      </c>
      <c r="O352">
        <v>2.5000000000000001E-3</v>
      </c>
      <c r="P352">
        <v>0</v>
      </c>
      <c r="Q352" s="3">
        <f>_xlfn.XLOOKUP(A352&amp;B352,'original data'!$R$2:$R$3975,'original data'!$Q$2:$Q$3975,,0)</f>
        <v>0.65700000000000003</v>
      </c>
      <c r="R352" t="str">
        <f t="shared" si="10"/>
        <v>Austin ERS2011</v>
      </c>
      <c r="S352">
        <f t="shared" si="11"/>
        <v>7.0000000000000007E-2</v>
      </c>
    </row>
    <row r="353" spans="1:19" x14ac:dyDescent="0.35">
      <c r="A353" t="s">
        <v>35</v>
      </c>
      <c r="B353">
        <v>2012</v>
      </c>
      <c r="C353">
        <v>0.13300000000000001</v>
      </c>
      <c r="D353">
        <v>8.8999999999999996E-2</v>
      </c>
      <c r="E353">
        <v>3.6999999999999998E-2</v>
      </c>
      <c r="F353">
        <v>8.133E-2</v>
      </c>
      <c r="G353">
        <v>5.2949999999999997E-2</v>
      </c>
      <c r="H353">
        <v>0.65969999999999995</v>
      </c>
      <c r="I353">
        <v>0.26850000000000002</v>
      </c>
      <c r="J353">
        <v>0</v>
      </c>
      <c r="K353">
        <v>0</v>
      </c>
      <c r="L353">
        <v>0</v>
      </c>
      <c r="M353">
        <v>7.0099999999999996E-2</v>
      </c>
      <c r="N353">
        <v>0</v>
      </c>
      <c r="O353">
        <v>1.6999999999999999E-3</v>
      </c>
      <c r="P353">
        <v>0</v>
      </c>
      <c r="Q353" s="3">
        <f>_xlfn.XLOOKUP(A353&amp;B353,'original data'!$R$2:$R$3975,'original data'!$Q$2:$Q$3975,,0)</f>
        <v>0.63900000000000001</v>
      </c>
      <c r="R353" t="str">
        <f t="shared" si="10"/>
        <v>Austin ERS2012</v>
      </c>
      <c r="S353">
        <f t="shared" si="11"/>
        <v>7.0099999999999996E-2</v>
      </c>
    </row>
    <row r="354" spans="1:19" x14ac:dyDescent="0.35">
      <c r="A354" t="s">
        <v>35</v>
      </c>
      <c r="B354">
        <v>2013</v>
      </c>
      <c r="C354">
        <v>0.155</v>
      </c>
      <c r="D354">
        <v>8.8999999999999996E-2</v>
      </c>
      <c r="E354">
        <v>0.13400000000000001</v>
      </c>
      <c r="F354">
        <v>7.3679999999999995E-2</v>
      </c>
      <c r="G354">
        <v>6.0470000000000003E-2</v>
      </c>
      <c r="H354">
        <v>0.66290000000000004</v>
      </c>
      <c r="I354">
        <v>0.26700000000000002</v>
      </c>
      <c r="J354">
        <v>0</v>
      </c>
      <c r="K354">
        <v>0</v>
      </c>
      <c r="L354">
        <v>0</v>
      </c>
      <c r="M354">
        <v>6.9800000000000001E-2</v>
      </c>
      <c r="N354">
        <v>0</v>
      </c>
      <c r="O354">
        <v>2.9999999999999997E-4</v>
      </c>
      <c r="P354">
        <v>0</v>
      </c>
      <c r="Q354" s="3">
        <f>_xlfn.XLOOKUP(A354&amp;B354,'original data'!$R$2:$R$3975,'original data'!$Q$2:$Q$3975,,0)</f>
        <v>0.70399999999999996</v>
      </c>
      <c r="R354" t="str">
        <f t="shared" si="10"/>
        <v>Austin ERS2013</v>
      </c>
      <c r="S354">
        <f t="shared" si="11"/>
        <v>6.9800000000000001E-2</v>
      </c>
    </row>
    <row r="355" spans="1:19" x14ac:dyDescent="0.35">
      <c r="A355" t="s">
        <v>35</v>
      </c>
      <c r="B355">
        <v>2014</v>
      </c>
      <c r="C355">
        <v>4.7E-2</v>
      </c>
      <c r="D355">
        <v>0.111</v>
      </c>
      <c r="E355">
        <v>9.2999999999999999E-2</v>
      </c>
      <c r="F355">
        <v>6.6659999999999997E-2</v>
      </c>
      <c r="G355">
        <v>5.9499999999999997E-2</v>
      </c>
      <c r="H355">
        <v>0.63500000000000001</v>
      </c>
      <c r="I355">
        <v>0.2145</v>
      </c>
      <c r="J355">
        <v>1.5800000000000002E-2</v>
      </c>
      <c r="K355">
        <v>4.8399999999999999E-2</v>
      </c>
      <c r="L355">
        <v>8.3000000000000001E-3</v>
      </c>
      <c r="M355">
        <v>7.6100000000000001E-2</v>
      </c>
      <c r="N355">
        <v>0</v>
      </c>
      <c r="O355">
        <v>1.9E-3</v>
      </c>
      <c r="P355">
        <v>0</v>
      </c>
      <c r="Q355" s="3">
        <f>_xlfn.XLOOKUP(A355&amp;B355,'original data'!$R$2:$R$3975,'original data'!$Q$2:$Q$3975,,0)</f>
        <v>0.70899999999999996</v>
      </c>
      <c r="R355" t="str">
        <f t="shared" si="10"/>
        <v>Austin ERS2014</v>
      </c>
      <c r="S355">
        <f t="shared" si="11"/>
        <v>0.14860000000000001</v>
      </c>
    </row>
    <row r="356" spans="1:19" x14ac:dyDescent="0.35">
      <c r="A356" t="s">
        <v>35</v>
      </c>
      <c r="B356">
        <v>2015</v>
      </c>
      <c r="C356">
        <v>-0.02</v>
      </c>
      <c r="D356">
        <v>5.8000000000000003E-2</v>
      </c>
      <c r="E356">
        <v>5.8000000000000003E-2</v>
      </c>
      <c r="F356">
        <v>5.5570000000000001E-2</v>
      </c>
      <c r="G356">
        <v>5.4010000000000002E-2</v>
      </c>
      <c r="H356">
        <v>0.61199999999999999</v>
      </c>
      <c r="I356">
        <v>0.2117</v>
      </c>
      <c r="J356">
        <v>3.1699999999999999E-2</v>
      </c>
      <c r="K356">
        <v>4.53E-2</v>
      </c>
      <c r="L356">
        <v>6.4000000000000003E-3</v>
      </c>
      <c r="M356">
        <v>8.9300000000000004E-2</v>
      </c>
      <c r="N356">
        <v>0</v>
      </c>
      <c r="O356">
        <v>3.5999999999999999E-3</v>
      </c>
      <c r="P356">
        <v>0</v>
      </c>
      <c r="Q356" s="3">
        <f>_xlfn.XLOOKUP(A356&amp;B356,'original data'!$R$2:$R$3975,'original data'!$Q$2:$Q$3975,,0)</f>
        <v>0.68</v>
      </c>
      <c r="R356" t="str">
        <f t="shared" si="10"/>
        <v>Austin ERS2015</v>
      </c>
      <c r="S356">
        <f t="shared" si="11"/>
        <v>0.17270000000000002</v>
      </c>
    </row>
    <row r="357" spans="1:19" x14ac:dyDescent="0.35">
      <c r="A357" t="s">
        <v>35</v>
      </c>
      <c r="B357">
        <v>2016</v>
      </c>
      <c r="C357">
        <v>8.1000000000000003E-2</v>
      </c>
      <c r="D357">
        <v>3.5000000000000003E-2</v>
      </c>
      <c r="E357">
        <v>7.8E-2</v>
      </c>
      <c r="F357">
        <v>5.1360000000000003E-2</v>
      </c>
      <c r="G357">
        <v>5.568E-2</v>
      </c>
      <c r="H357">
        <v>0.62170000000000003</v>
      </c>
      <c r="I357">
        <v>0.19670000000000001</v>
      </c>
      <c r="J357">
        <v>3.5299999999999998E-2</v>
      </c>
      <c r="K357">
        <v>4.6800000000000001E-2</v>
      </c>
      <c r="L357">
        <v>6.7999999999999996E-3</v>
      </c>
      <c r="M357">
        <v>9.0999999999999998E-2</v>
      </c>
      <c r="N357">
        <v>0</v>
      </c>
      <c r="O357">
        <v>1.6999999999999999E-3</v>
      </c>
      <c r="P357">
        <v>0</v>
      </c>
      <c r="Q357" s="3">
        <f>_xlfn.XLOOKUP(A357&amp;B357,'original data'!$R$2:$R$3975,'original data'!$Q$2:$Q$3975,,0)</f>
        <v>0.67500000000000004</v>
      </c>
      <c r="R357" t="str">
        <f t="shared" si="10"/>
        <v>Austin ERS2016</v>
      </c>
      <c r="S357">
        <f t="shared" si="11"/>
        <v>0.1799</v>
      </c>
    </row>
    <row r="358" spans="1:19" x14ac:dyDescent="0.35">
      <c r="A358" t="s">
        <v>35</v>
      </c>
      <c r="B358">
        <v>2017</v>
      </c>
      <c r="C358">
        <v>0.16600000000000001</v>
      </c>
      <c r="D358">
        <v>7.2999999999999995E-2</v>
      </c>
      <c r="E358">
        <v>8.4000000000000005E-2</v>
      </c>
      <c r="F358">
        <v>6.0139999999999999E-2</v>
      </c>
      <c r="G358">
        <v>6.1870000000000001E-2</v>
      </c>
      <c r="H358">
        <v>0.61450000000000005</v>
      </c>
      <c r="I358">
        <v>0.21859999999999999</v>
      </c>
      <c r="J358">
        <v>2.8799999999999999E-2</v>
      </c>
      <c r="K358">
        <v>4.53E-2</v>
      </c>
      <c r="L358">
        <v>6.0000000000000001E-3</v>
      </c>
      <c r="M358">
        <v>8.5199999999999998E-2</v>
      </c>
      <c r="N358">
        <v>0</v>
      </c>
      <c r="O358">
        <v>1.6000000000000001E-3</v>
      </c>
      <c r="P358">
        <v>0</v>
      </c>
      <c r="Q358" s="3">
        <f>_xlfn.XLOOKUP(A358&amp;B358,'original data'!$R$2:$R$3975,'original data'!$Q$2:$Q$3975,,0)</f>
        <v>0.68300000000000005</v>
      </c>
      <c r="R358" t="str">
        <f t="shared" si="10"/>
        <v>Austin ERS2017</v>
      </c>
      <c r="S358">
        <f t="shared" si="11"/>
        <v>0.1653</v>
      </c>
    </row>
    <row r="359" spans="1:19" x14ac:dyDescent="0.35">
      <c r="A359" t="s">
        <v>35</v>
      </c>
      <c r="B359">
        <v>2018</v>
      </c>
      <c r="C359">
        <v>-5.8999999999999997E-2</v>
      </c>
      <c r="D359">
        <v>5.8000000000000003E-2</v>
      </c>
      <c r="E359">
        <v>0.04</v>
      </c>
      <c r="F359">
        <v>8.5919999999999996E-2</v>
      </c>
      <c r="G359">
        <v>5.4760000000000003E-2</v>
      </c>
      <c r="H359">
        <v>0.58079999999999998</v>
      </c>
      <c r="I359">
        <v>0.22259999999999999</v>
      </c>
      <c r="J359">
        <v>0</v>
      </c>
      <c r="K359">
        <v>9.5399999999999999E-2</v>
      </c>
      <c r="L359">
        <v>0</v>
      </c>
      <c r="M359">
        <v>9.9400000000000002E-2</v>
      </c>
      <c r="N359">
        <v>0</v>
      </c>
      <c r="O359">
        <v>1.8E-3</v>
      </c>
      <c r="P359">
        <v>0</v>
      </c>
      <c r="Q359" s="3">
        <f>_xlfn.XLOOKUP(A359&amp;B359,'original data'!$R$2:$R$3975,'original data'!$Q$2:$Q$3975,,0)</f>
        <v>0.67600000000000005</v>
      </c>
      <c r="R359" t="str">
        <f t="shared" si="10"/>
        <v>Austin ERS2018</v>
      </c>
      <c r="S359">
        <f t="shared" si="11"/>
        <v>0.1948</v>
      </c>
    </row>
    <row r="360" spans="1:19" x14ac:dyDescent="0.35">
      <c r="A360" t="s">
        <v>35</v>
      </c>
      <c r="B360">
        <v>2019</v>
      </c>
      <c r="C360">
        <v>0.20699999999999999</v>
      </c>
      <c r="D360">
        <v>9.8000000000000004E-2</v>
      </c>
      <c r="E360">
        <v>7.0000000000000007E-2</v>
      </c>
      <c r="F360">
        <v>8.1610000000000002E-2</v>
      </c>
      <c r="G360">
        <v>6.2269999999999999E-2</v>
      </c>
      <c r="H360">
        <v>0.61339999999999995</v>
      </c>
      <c r="I360">
        <v>0.20280000000000001</v>
      </c>
      <c r="J360">
        <v>0</v>
      </c>
      <c r="K360">
        <v>5.11E-2</v>
      </c>
      <c r="L360">
        <v>2.4899999999999999E-2</v>
      </c>
      <c r="M360">
        <v>9.9000000000000005E-2</v>
      </c>
      <c r="N360">
        <v>0</v>
      </c>
      <c r="O360">
        <v>8.8000000000000005E-3</v>
      </c>
      <c r="P360">
        <v>0</v>
      </c>
      <c r="Q360" s="3">
        <f>_xlfn.XLOOKUP(A360&amp;B360,'original data'!$R$2:$R$3975,'original data'!$Q$2:$Q$3975,,0)</f>
        <v>0.63500000000000001</v>
      </c>
      <c r="R360" t="str">
        <f t="shared" si="10"/>
        <v>Austin ERS2019</v>
      </c>
      <c r="S360">
        <f t="shared" si="11"/>
        <v>0.17499999999999999</v>
      </c>
    </row>
    <row r="361" spans="1:19" x14ac:dyDescent="0.35">
      <c r="A361" t="s">
        <v>36</v>
      </c>
      <c r="B361">
        <v>2001</v>
      </c>
      <c r="C361">
        <v>-5.0799999999999998E-2</v>
      </c>
      <c r="D361">
        <v>4.2999999999999997E-2</v>
      </c>
      <c r="E361">
        <v>0.115</v>
      </c>
      <c r="G361">
        <v>-5.0799999999999998E-2</v>
      </c>
      <c r="H361">
        <v>0.56899999999999995</v>
      </c>
      <c r="I361">
        <v>0.43099999999999999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 s="3">
        <f>_xlfn.XLOOKUP(A361&amp;B361,'original data'!$R$2:$R$3975,'original data'!$Q$2:$Q$3975,,0)</f>
        <v>1.0389999999999999</v>
      </c>
      <c r="R361" t="str">
        <f t="shared" si="10"/>
        <v>Georgia Teachers2001</v>
      </c>
      <c r="S361">
        <f t="shared" si="11"/>
        <v>0</v>
      </c>
    </row>
    <row r="362" spans="1:19" x14ac:dyDescent="0.35">
      <c r="A362" t="s">
        <v>36</v>
      </c>
      <c r="B362">
        <v>2002</v>
      </c>
      <c r="C362">
        <v>-0.04</v>
      </c>
      <c r="D362">
        <v>-7.0000000000000001E-3</v>
      </c>
      <c r="E362">
        <v>6.0999999999999999E-2</v>
      </c>
      <c r="G362">
        <v>-4.5420000000000002E-2</v>
      </c>
      <c r="H362">
        <v>0.53900000000000003</v>
      </c>
      <c r="I362">
        <v>0.46100000000000002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 s="3">
        <f>_xlfn.XLOOKUP(A362&amp;B362,'original data'!$R$2:$R$3975,'original data'!$Q$2:$Q$3975,,0)</f>
        <v>1.02</v>
      </c>
      <c r="R362" t="str">
        <f t="shared" si="10"/>
        <v>Georgia Teachers2002</v>
      </c>
      <c r="S362">
        <f t="shared" si="11"/>
        <v>0</v>
      </c>
    </row>
    <row r="363" spans="1:19" x14ac:dyDescent="0.35">
      <c r="A363" t="s">
        <v>36</v>
      </c>
      <c r="B363">
        <v>2003</v>
      </c>
      <c r="C363">
        <v>4.5999999999999999E-2</v>
      </c>
      <c r="D363">
        <v>-1.6E-2</v>
      </c>
      <c r="E363">
        <v>2.5999999999999999E-2</v>
      </c>
      <c r="G363">
        <v>-1.5869999999999999E-2</v>
      </c>
      <c r="H363">
        <v>0.51500000000000001</v>
      </c>
      <c r="I363">
        <v>0.48499999999999999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 s="3">
        <f>_xlfn.XLOOKUP(A363&amp;B363,'original data'!$R$2:$R$3975,'original data'!$Q$2:$Q$3975,,0)</f>
        <v>1.0109999999999999</v>
      </c>
      <c r="R363" t="str">
        <f t="shared" si="10"/>
        <v>Georgia Teachers2003</v>
      </c>
      <c r="S363">
        <f t="shared" si="11"/>
        <v>0</v>
      </c>
    </row>
    <row r="364" spans="1:19" x14ac:dyDescent="0.35">
      <c r="A364" t="s">
        <v>36</v>
      </c>
      <c r="B364">
        <v>2004</v>
      </c>
      <c r="C364">
        <v>9.9000000000000005E-2</v>
      </c>
      <c r="D364">
        <v>3.3000000000000002E-2</v>
      </c>
      <c r="E364">
        <v>2.4E-2</v>
      </c>
      <c r="G364">
        <v>1.167E-2</v>
      </c>
      <c r="H364">
        <v>0.59399999999999997</v>
      </c>
      <c r="I364">
        <v>0.40600000000000003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 s="3">
        <f>_xlfn.XLOOKUP(A364&amp;B364,'original data'!$R$2:$R$3975,'original data'!$Q$2:$Q$3975,,0)</f>
        <v>1.0089999999999999</v>
      </c>
      <c r="R364" t="str">
        <f t="shared" si="10"/>
        <v>Georgia Teachers2004</v>
      </c>
      <c r="S364">
        <f t="shared" si="11"/>
        <v>0</v>
      </c>
    </row>
    <row r="365" spans="1:19" x14ac:dyDescent="0.35">
      <c r="A365" t="s">
        <v>36</v>
      </c>
      <c r="B365">
        <v>2005</v>
      </c>
      <c r="C365">
        <v>7.9000000000000001E-2</v>
      </c>
      <c r="D365">
        <v>7.3999999999999996E-2</v>
      </c>
      <c r="E365">
        <v>2.5000000000000001E-2</v>
      </c>
      <c r="G365">
        <v>2.479E-2</v>
      </c>
      <c r="H365">
        <v>0.60399999999999998</v>
      </c>
      <c r="I365">
        <v>0.39600000000000002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 s="3">
        <f>_xlfn.XLOOKUP(A365&amp;B365,'original data'!$R$2:$R$3975,'original data'!$Q$2:$Q$3975,,0)</f>
        <v>0.98</v>
      </c>
      <c r="R365" t="str">
        <f t="shared" si="10"/>
        <v>Georgia Teachers2005</v>
      </c>
      <c r="S365">
        <f t="shared" si="11"/>
        <v>0</v>
      </c>
    </row>
    <row r="366" spans="1:19" x14ac:dyDescent="0.35">
      <c r="A366" t="s">
        <v>36</v>
      </c>
      <c r="B366">
        <v>2006</v>
      </c>
      <c r="C366">
        <v>0.06</v>
      </c>
      <c r="D366">
        <v>7.9000000000000001E-2</v>
      </c>
      <c r="E366">
        <v>4.8000000000000001E-2</v>
      </c>
      <c r="G366">
        <v>3.058E-2</v>
      </c>
      <c r="H366">
        <v>0.61199999999999999</v>
      </c>
      <c r="I366">
        <v>0.38800000000000001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 s="3">
        <f>_xlfn.XLOOKUP(A366&amp;B366,'original data'!$R$2:$R$3975,'original data'!$Q$2:$Q$3975,,0)</f>
        <v>0.96499999999999997</v>
      </c>
      <c r="R366" t="str">
        <f t="shared" si="10"/>
        <v>Georgia Teachers2006</v>
      </c>
      <c r="S366">
        <f t="shared" si="11"/>
        <v>0</v>
      </c>
    </row>
    <row r="367" spans="1:19" x14ac:dyDescent="0.35">
      <c r="A367" t="s">
        <v>36</v>
      </c>
      <c r="B367">
        <v>2007</v>
      </c>
      <c r="C367">
        <v>0.14599999999999999</v>
      </c>
      <c r="D367">
        <v>9.5000000000000001E-2</v>
      </c>
      <c r="E367">
        <v>8.5000000000000006E-2</v>
      </c>
      <c r="G367">
        <v>4.6330000000000003E-2</v>
      </c>
      <c r="H367">
        <v>0.625</v>
      </c>
      <c r="I367">
        <v>0.375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 s="3">
        <f>_xlfn.XLOOKUP(A367&amp;B367,'original data'!$R$2:$R$3975,'original data'!$Q$2:$Q$3975,,0)</f>
        <v>0.94699999999999995</v>
      </c>
      <c r="R367" t="str">
        <f t="shared" si="10"/>
        <v>Georgia Teachers2007</v>
      </c>
      <c r="S367">
        <f t="shared" si="11"/>
        <v>0</v>
      </c>
    </row>
    <row r="368" spans="1:19" x14ac:dyDescent="0.35">
      <c r="A368" t="s">
        <v>36</v>
      </c>
      <c r="B368">
        <v>2008</v>
      </c>
      <c r="C368">
        <v>-3.4000000000000002E-2</v>
      </c>
      <c r="D368">
        <v>5.5E-2</v>
      </c>
      <c r="E368">
        <v>6.8000000000000005E-2</v>
      </c>
      <c r="G368">
        <v>3.5929999999999997E-2</v>
      </c>
      <c r="H368">
        <v>0.58799999999999997</v>
      </c>
      <c r="I368">
        <v>0.41199999999999998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 s="3">
        <f>_xlfn.XLOOKUP(A368&amp;B368,'original data'!$R$2:$R$3975,'original data'!$Q$2:$Q$3975,,0)</f>
        <v>0.91900000000000004</v>
      </c>
      <c r="R368" t="str">
        <f t="shared" si="10"/>
        <v>Georgia Teachers2008</v>
      </c>
      <c r="S368">
        <f t="shared" si="11"/>
        <v>0</v>
      </c>
    </row>
    <row r="369" spans="1:19" x14ac:dyDescent="0.35">
      <c r="A369" t="s">
        <v>36</v>
      </c>
      <c r="B369">
        <v>2009</v>
      </c>
      <c r="C369">
        <v>-0.13059999999999999</v>
      </c>
      <c r="D369">
        <v>-1.26E-2</v>
      </c>
      <c r="E369">
        <v>1.95E-2</v>
      </c>
      <c r="F369">
        <v>2.1499999999999998E-2</v>
      </c>
      <c r="G369">
        <v>1.5949999999999999E-2</v>
      </c>
      <c r="H369">
        <v>0.56999999999999995</v>
      </c>
      <c r="I369">
        <v>0.43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 s="3">
        <f>_xlfn.XLOOKUP(A369&amp;B369,'original data'!$R$2:$R$3975,'original data'!$Q$2:$Q$3975,,0)</f>
        <v>0.89900000000000002</v>
      </c>
      <c r="R369" t="str">
        <f t="shared" si="10"/>
        <v>Georgia Teachers2009</v>
      </c>
      <c r="S369">
        <f t="shared" si="11"/>
        <v>0</v>
      </c>
    </row>
    <row r="370" spans="1:19" x14ac:dyDescent="0.35">
      <c r="A370" t="s">
        <v>36</v>
      </c>
      <c r="B370">
        <v>2010</v>
      </c>
      <c r="C370">
        <v>0.1109</v>
      </c>
      <c r="D370">
        <v>-2.2800000000000001E-2</v>
      </c>
      <c r="E370">
        <v>2.5499999999999998E-2</v>
      </c>
      <c r="F370">
        <v>2.5100000000000001E-2</v>
      </c>
      <c r="G370">
        <v>2.5069999999999999E-2</v>
      </c>
      <c r="H370">
        <v>0.63700000000000001</v>
      </c>
      <c r="I370">
        <v>0.36299999999999999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 s="3">
        <f>_xlfn.XLOOKUP(A370&amp;B370,'original data'!$R$2:$R$3975,'original data'!$Q$2:$Q$3975,,0)</f>
        <v>0.85699999999999998</v>
      </c>
      <c r="R370" t="str">
        <f t="shared" si="10"/>
        <v>Georgia Teachers2010</v>
      </c>
      <c r="S370">
        <f t="shared" si="11"/>
        <v>0</v>
      </c>
    </row>
    <row r="371" spans="1:19" x14ac:dyDescent="0.35">
      <c r="A371" t="s">
        <v>36</v>
      </c>
      <c r="B371">
        <v>2011</v>
      </c>
      <c r="C371">
        <v>0.2127</v>
      </c>
      <c r="D371">
        <v>5.4100000000000002E-2</v>
      </c>
      <c r="E371">
        <v>5.3400000000000003E-2</v>
      </c>
      <c r="F371">
        <v>5.04E-2</v>
      </c>
      <c r="G371">
        <v>4.086E-2</v>
      </c>
      <c r="H371">
        <v>0.72299999999999998</v>
      </c>
      <c r="I371">
        <v>0.27700000000000002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 s="3">
        <f>_xlfn.XLOOKUP(A371&amp;B371,'original data'!$R$2:$R$3975,'original data'!$Q$2:$Q$3975,,0)</f>
        <v>0.84</v>
      </c>
      <c r="R371" t="str">
        <f t="shared" si="10"/>
        <v>Georgia Teachers2011</v>
      </c>
      <c r="S371">
        <f t="shared" si="11"/>
        <v>0</v>
      </c>
    </row>
    <row r="372" spans="1:19" x14ac:dyDescent="0.35">
      <c r="A372" t="s">
        <v>36</v>
      </c>
      <c r="B372">
        <v>2012</v>
      </c>
      <c r="C372">
        <v>2.1600000000000001E-2</v>
      </c>
      <c r="D372">
        <v>0.1124</v>
      </c>
      <c r="E372">
        <v>2.9499999999999998E-2</v>
      </c>
      <c r="F372">
        <v>5.7000000000000002E-2</v>
      </c>
      <c r="G372">
        <v>3.9239999999999997E-2</v>
      </c>
      <c r="H372">
        <v>0.71</v>
      </c>
      <c r="I372">
        <v>0.28999999999999998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 s="3">
        <f>_xlfn.XLOOKUP(A372&amp;B372,'original data'!$R$2:$R$3975,'original data'!$Q$2:$Q$3975,,0)</f>
        <v>0.82299999999999995</v>
      </c>
      <c r="R372" t="str">
        <f t="shared" si="10"/>
        <v>Georgia Teachers2012</v>
      </c>
      <c r="S372">
        <f t="shared" si="11"/>
        <v>0</v>
      </c>
    </row>
    <row r="373" spans="1:19" x14ac:dyDescent="0.35">
      <c r="A373" t="s">
        <v>36</v>
      </c>
      <c r="B373">
        <v>2013</v>
      </c>
      <c r="C373">
        <v>0.1328</v>
      </c>
      <c r="D373">
        <v>0.1196</v>
      </c>
      <c r="E373">
        <v>6.2700000000000006E-2</v>
      </c>
      <c r="F373">
        <v>6.5500000000000003E-2</v>
      </c>
      <c r="G373">
        <v>4.6149999999999997E-2</v>
      </c>
      <c r="H373">
        <v>0.73499999999999999</v>
      </c>
      <c r="I373">
        <v>0.26500000000000001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 s="3">
        <f>_xlfn.XLOOKUP(A373&amp;B373,'original data'!$R$2:$R$3975,'original data'!$Q$2:$Q$3975,,0)</f>
        <v>0.81100000000000005</v>
      </c>
      <c r="R373" t="str">
        <f t="shared" si="10"/>
        <v>Georgia Teachers2013</v>
      </c>
      <c r="S373">
        <f t="shared" si="11"/>
        <v>0</v>
      </c>
    </row>
    <row r="374" spans="1:19" x14ac:dyDescent="0.35">
      <c r="A374" t="s">
        <v>36</v>
      </c>
      <c r="B374">
        <v>2014</v>
      </c>
      <c r="C374">
        <v>0.17169999999999999</v>
      </c>
      <c r="D374">
        <v>0.1069</v>
      </c>
      <c r="E374">
        <v>0.12809999999999999</v>
      </c>
      <c r="F374">
        <v>7.2400000000000006E-2</v>
      </c>
      <c r="G374">
        <v>5.466E-2</v>
      </c>
      <c r="H374">
        <v>0.72899999999999998</v>
      </c>
      <c r="I374">
        <v>0.27100000000000002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 s="3">
        <f>_xlfn.XLOOKUP(A374&amp;B374,'original data'!$R$2:$R$3975,'original data'!$Q$2:$Q$3975,,0)</f>
        <v>0.81899999999999995</v>
      </c>
      <c r="R374" t="str">
        <f t="shared" si="10"/>
        <v>Georgia Teachers2014</v>
      </c>
      <c r="S374">
        <f t="shared" si="11"/>
        <v>0</v>
      </c>
    </row>
    <row r="375" spans="1:19" x14ac:dyDescent="0.35">
      <c r="A375" t="s">
        <v>36</v>
      </c>
      <c r="B375">
        <v>2015</v>
      </c>
      <c r="C375">
        <v>3.6999999999999998E-2</v>
      </c>
      <c r="D375">
        <v>0.1124</v>
      </c>
      <c r="E375">
        <v>0.11269999999999999</v>
      </c>
      <c r="F375">
        <v>6.8199999999999997E-2</v>
      </c>
      <c r="G375">
        <v>5.3469999999999997E-2</v>
      </c>
      <c r="H375">
        <v>0.71199999999999997</v>
      </c>
      <c r="I375">
        <v>0.28799999999999998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 s="3">
        <f>_xlfn.XLOOKUP(A375&amp;B375,'original data'!$R$2:$R$3975,'original data'!$Q$2:$Q$3975,,0)</f>
        <v>0.79100000000000004</v>
      </c>
      <c r="R375" t="str">
        <f t="shared" si="10"/>
        <v>Georgia Teachers2015</v>
      </c>
      <c r="S375">
        <f t="shared" si="11"/>
        <v>0</v>
      </c>
    </row>
    <row r="376" spans="1:19" x14ac:dyDescent="0.35">
      <c r="A376" t="s">
        <v>36</v>
      </c>
      <c r="B376">
        <v>2016</v>
      </c>
      <c r="C376">
        <v>1.4E-2</v>
      </c>
      <c r="D376">
        <v>7.1999999999999995E-2</v>
      </c>
      <c r="E376">
        <v>7.2999999999999995E-2</v>
      </c>
      <c r="F376">
        <v>6.3E-2</v>
      </c>
      <c r="G376">
        <v>5.0959999999999998E-2</v>
      </c>
      <c r="H376">
        <v>0.68600000000000005</v>
      </c>
      <c r="I376">
        <v>0.314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 s="3">
        <f>_xlfn.XLOOKUP(A376&amp;B376,'original data'!$R$2:$R$3975,'original data'!$Q$2:$Q$3975,,0)</f>
        <v>0.74299999999999999</v>
      </c>
      <c r="R376" t="str">
        <f t="shared" si="10"/>
        <v>Georgia Teachers2016</v>
      </c>
      <c r="S376">
        <f t="shared" si="11"/>
        <v>0</v>
      </c>
    </row>
    <row r="377" spans="1:19" x14ac:dyDescent="0.35">
      <c r="A377" t="s">
        <v>36</v>
      </c>
      <c r="B377">
        <v>2017</v>
      </c>
      <c r="C377">
        <v>0.125</v>
      </c>
      <c r="D377">
        <v>5.8000000000000003E-2</v>
      </c>
      <c r="E377">
        <v>9.4E-2</v>
      </c>
      <c r="F377">
        <v>6.0999999999999999E-2</v>
      </c>
      <c r="G377">
        <v>5.518E-2</v>
      </c>
      <c r="H377">
        <v>0.70899999999999996</v>
      </c>
      <c r="I377">
        <v>0.29099999999999998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 s="3">
        <f>_xlfn.XLOOKUP(A377&amp;B377,'original data'!$R$2:$R$3975,'original data'!$Q$2:$Q$3975,,0)</f>
        <v>0.74199999999999999</v>
      </c>
      <c r="R377" t="str">
        <f t="shared" si="10"/>
        <v>Georgia Teachers2017</v>
      </c>
      <c r="S377">
        <f t="shared" si="11"/>
        <v>0</v>
      </c>
    </row>
    <row r="378" spans="1:19" x14ac:dyDescent="0.35">
      <c r="A378" t="s">
        <v>36</v>
      </c>
      <c r="B378">
        <v>2018</v>
      </c>
      <c r="C378">
        <v>8.8999999999999996E-2</v>
      </c>
      <c r="D378">
        <v>7.4999999999999997E-2</v>
      </c>
      <c r="E378">
        <v>8.5999999999999993E-2</v>
      </c>
      <c r="F378">
        <v>7.3999999999999996E-2</v>
      </c>
      <c r="G378">
        <v>5.7029999999999997E-2</v>
      </c>
      <c r="H378">
        <v>0.69399999999999995</v>
      </c>
      <c r="I378">
        <v>0.30599999999999999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 s="3">
        <f>_xlfn.XLOOKUP(A378&amp;B378,'original data'!$R$2:$R$3975,'original data'!$Q$2:$Q$3975,,0)</f>
        <v>0.77400000000000002</v>
      </c>
      <c r="R378" t="str">
        <f t="shared" si="10"/>
        <v>Georgia Teachers2018</v>
      </c>
      <c r="S378">
        <f t="shared" si="11"/>
        <v>0</v>
      </c>
    </row>
    <row r="379" spans="1:19" x14ac:dyDescent="0.35">
      <c r="A379" t="s">
        <v>36</v>
      </c>
      <c r="B379">
        <v>2019</v>
      </c>
      <c r="C379">
        <v>6.8000000000000005E-2</v>
      </c>
      <c r="D379">
        <v>9.3899999999999997E-2</v>
      </c>
      <c r="E379">
        <v>6.59E-2</v>
      </c>
      <c r="F379">
        <v>9.6600000000000005E-2</v>
      </c>
      <c r="G379">
        <v>5.7599999999999998E-2</v>
      </c>
      <c r="H379">
        <v>0.70199999999999996</v>
      </c>
      <c r="I379">
        <v>0.29799999999999999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 s="3">
        <f>_xlfn.XLOOKUP(A379&amp;B379,'original data'!$R$2:$R$3975,'original data'!$Q$2:$Q$3975,,0)</f>
        <v>0.76700000000000002</v>
      </c>
      <c r="R379" t="str">
        <f t="shared" si="10"/>
        <v>Georgia Teachers2019</v>
      </c>
      <c r="S379">
        <f t="shared" si="11"/>
        <v>0</v>
      </c>
    </row>
    <row r="380" spans="1:19" x14ac:dyDescent="0.35">
      <c r="A380" t="s">
        <v>36</v>
      </c>
      <c r="B380">
        <v>2020</v>
      </c>
      <c r="C380">
        <v>5.4199999999999998E-2</v>
      </c>
      <c r="D380">
        <v>7.0400000000000004E-2</v>
      </c>
      <c r="E380">
        <v>6.9400000000000003E-2</v>
      </c>
      <c r="F380">
        <v>9.0800000000000006E-2</v>
      </c>
      <c r="G380">
        <v>5.7430000000000002E-2</v>
      </c>
      <c r="H380">
        <v>0.70799999999999996</v>
      </c>
      <c r="I380">
        <v>0.29199999999999998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 s="3">
        <f>_xlfn.XLOOKUP(A380&amp;B380,'original data'!$R$2:$R$3975,'original data'!$Q$2:$Q$3975,,0)</f>
        <v>0.76700000000000002</v>
      </c>
      <c r="R380" t="str">
        <f t="shared" si="10"/>
        <v>Georgia Teachers2020</v>
      </c>
      <c r="S380">
        <f t="shared" si="11"/>
        <v>0</v>
      </c>
    </row>
    <row r="381" spans="1:19" x14ac:dyDescent="0.35">
      <c r="A381" t="s">
        <v>37</v>
      </c>
      <c r="B381">
        <v>2001</v>
      </c>
      <c r="C381">
        <v>1.6999999999999999E-3</v>
      </c>
      <c r="D381">
        <v>7.2099999999999997E-2</v>
      </c>
      <c r="E381">
        <v>0.1024</v>
      </c>
      <c r="G381">
        <v>1.6999999999999999E-3</v>
      </c>
      <c r="H381">
        <v>0.41899999999999998</v>
      </c>
      <c r="I381">
        <v>0.36799999999999999</v>
      </c>
      <c r="J381">
        <v>5.0999999999999997E-2</v>
      </c>
      <c r="K381">
        <v>0</v>
      </c>
      <c r="L381">
        <v>0</v>
      </c>
      <c r="M381">
        <v>0.123</v>
      </c>
      <c r="N381">
        <v>0</v>
      </c>
      <c r="O381">
        <v>3.9E-2</v>
      </c>
      <c r="P381">
        <v>0</v>
      </c>
      <c r="Q381" s="3">
        <f>_xlfn.XLOOKUP(A381&amp;B381,'original data'!$R$2:$R$3975,'original data'!$Q$2:$Q$3975,,0)</f>
        <v>0.97</v>
      </c>
      <c r="R381" t="str">
        <f t="shared" si="10"/>
        <v>Denver Schools2001</v>
      </c>
      <c r="S381">
        <f t="shared" si="11"/>
        <v>0.17399999999999999</v>
      </c>
    </row>
    <row r="382" spans="1:19" x14ac:dyDescent="0.35">
      <c r="A382" t="s">
        <v>37</v>
      </c>
      <c r="B382">
        <v>2002</v>
      </c>
      <c r="C382">
        <v>-5.1499999999999997E-2</v>
      </c>
      <c r="D382">
        <v>-8.0999999999999996E-3</v>
      </c>
      <c r="E382">
        <v>5.8000000000000003E-2</v>
      </c>
      <c r="G382">
        <v>-2.5260000000000001E-2</v>
      </c>
      <c r="H382">
        <v>0.378</v>
      </c>
      <c r="I382">
        <v>0.40300000000000002</v>
      </c>
      <c r="J382">
        <v>4.2000000000000003E-2</v>
      </c>
      <c r="K382">
        <v>0</v>
      </c>
      <c r="L382">
        <v>0</v>
      </c>
      <c r="M382">
        <v>0.123</v>
      </c>
      <c r="N382">
        <v>0</v>
      </c>
      <c r="O382">
        <v>5.3999999999999999E-2</v>
      </c>
      <c r="P382">
        <v>0</v>
      </c>
      <c r="Q382" s="3">
        <f>_xlfn.XLOOKUP(A382&amp;B382,'original data'!$R$2:$R$3975,'original data'!$Q$2:$Q$3975,,0)</f>
        <v>0.91</v>
      </c>
      <c r="R382" t="str">
        <f t="shared" si="10"/>
        <v>Denver Schools2002</v>
      </c>
      <c r="S382">
        <f t="shared" si="11"/>
        <v>0.16500000000000001</v>
      </c>
    </row>
    <row r="383" spans="1:19" x14ac:dyDescent="0.35">
      <c r="A383" t="s">
        <v>37</v>
      </c>
      <c r="B383">
        <v>2003</v>
      </c>
      <c r="C383">
        <v>0.23080000000000001</v>
      </c>
      <c r="D383">
        <v>5.3600000000000002E-2</v>
      </c>
      <c r="E383">
        <v>7.5399999999999995E-2</v>
      </c>
      <c r="G383">
        <v>5.355E-2</v>
      </c>
      <c r="H383">
        <v>0.51</v>
      </c>
      <c r="I383">
        <v>0.307</v>
      </c>
      <c r="J383">
        <v>3.6999999999999998E-2</v>
      </c>
      <c r="K383">
        <v>0</v>
      </c>
      <c r="L383">
        <v>0</v>
      </c>
      <c r="M383">
        <v>0.1</v>
      </c>
      <c r="N383">
        <v>0</v>
      </c>
      <c r="O383">
        <v>4.5999999999999999E-2</v>
      </c>
      <c r="P383">
        <v>0</v>
      </c>
      <c r="Q383" s="3">
        <f>_xlfn.XLOOKUP(A383&amp;B383,'original data'!$R$2:$R$3975,'original data'!$Q$2:$Q$3975,,0)</f>
        <v>0.90600000000000003</v>
      </c>
      <c r="R383" t="str">
        <f t="shared" si="10"/>
        <v>Denver Schools2003</v>
      </c>
      <c r="S383">
        <f t="shared" si="11"/>
        <v>0.13700000000000001</v>
      </c>
    </row>
    <row r="384" spans="1:19" x14ac:dyDescent="0.35">
      <c r="A384" t="s">
        <v>37</v>
      </c>
      <c r="B384">
        <v>2004</v>
      </c>
      <c r="C384">
        <v>0.12709999999999999</v>
      </c>
      <c r="D384">
        <v>9.5899999999999999E-2</v>
      </c>
      <c r="E384">
        <v>6.25E-2</v>
      </c>
      <c r="G384">
        <v>7.1470000000000006E-2</v>
      </c>
      <c r="H384">
        <v>0.57999999999999996</v>
      </c>
      <c r="I384">
        <v>0.28999999999999998</v>
      </c>
      <c r="J384">
        <v>0.03</v>
      </c>
      <c r="K384">
        <v>0</v>
      </c>
      <c r="L384">
        <v>0</v>
      </c>
      <c r="M384">
        <v>0.09</v>
      </c>
      <c r="N384">
        <v>0</v>
      </c>
      <c r="O384">
        <v>0.01</v>
      </c>
      <c r="P384">
        <v>0</v>
      </c>
      <c r="Q384" s="3">
        <f>_xlfn.XLOOKUP(A384&amp;B384,'original data'!$R$2:$R$3975,'original data'!$Q$2:$Q$3975,,0)</f>
        <v>0.88200000000000001</v>
      </c>
      <c r="R384" t="str">
        <f t="shared" si="10"/>
        <v>Denver Schools2004</v>
      </c>
      <c r="S384">
        <f t="shared" si="11"/>
        <v>0.12</v>
      </c>
    </row>
    <row r="385" spans="1:19" x14ac:dyDescent="0.35">
      <c r="A385" t="s">
        <v>37</v>
      </c>
      <c r="B385">
        <v>2005</v>
      </c>
      <c r="C385">
        <v>0.10639999999999999</v>
      </c>
      <c r="D385">
        <v>0.1535</v>
      </c>
      <c r="E385">
        <v>7.8399999999999997E-2</v>
      </c>
      <c r="G385">
        <v>7.8369999999999995E-2</v>
      </c>
      <c r="H385">
        <v>0.56999999999999995</v>
      </c>
      <c r="I385">
        <v>0.28999999999999998</v>
      </c>
      <c r="J385">
        <v>0.04</v>
      </c>
      <c r="K385">
        <v>0</v>
      </c>
      <c r="L385">
        <v>0</v>
      </c>
      <c r="M385">
        <v>0.09</v>
      </c>
      <c r="N385">
        <v>0</v>
      </c>
      <c r="O385">
        <v>0.01</v>
      </c>
      <c r="P385">
        <v>0</v>
      </c>
      <c r="Q385" s="3">
        <f>_xlfn.XLOOKUP(A385&amp;B385,'original data'!$R$2:$R$3975,'original data'!$Q$2:$Q$3975,,0)</f>
        <v>0.879</v>
      </c>
      <c r="R385" t="str">
        <f t="shared" si="10"/>
        <v>Denver Schools2005</v>
      </c>
      <c r="S385">
        <f t="shared" si="11"/>
        <v>0.13</v>
      </c>
    </row>
    <row r="386" spans="1:19" x14ac:dyDescent="0.35">
      <c r="A386" t="s">
        <v>37</v>
      </c>
      <c r="B386">
        <v>2006</v>
      </c>
      <c r="C386">
        <v>0.12609999999999999</v>
      </c>
      <c r="D386">
        <v>0.11990000000000001</v>
      </c>
      <c r="E386">
        <v>0.104</v>
      </c>
      <c r="G386">
        <v>8.6180000000000007E-2</v>
      </c>
      <c r="H386">
        <v>0.55000000000000004</v>
      </c>
      <c r="I386">
        <v>0.31</v>
      </c>
      <c r="J386">
        <v>0.04</v>
      </c>
      <c r="K386">
        <v>0</v>
      </c>
      <c r="L386">
        <v>0</v>
      </c>
      <c r="M386">
        <v>0.09</v>
      </c>
      <c r="N386">
        <v>0</v>
      </c>
      <c r="O386">
        <v>0.01</v>
      </c>
      <c r="P386">
        <v>0</v>
      </c>
      <c r="Q386" s="3">
        <f>_xlfn.XLOOKUP(A386&amp;B386,'original data'!$R$2:$R$3975,'original data'!$Q$2:$Q$3975,,0)</f>
        <v>0.88300000000000001</v>
      </c>
      <c r="R386" t="str">
        <f t="shared" si="10"/>
        <v>Denver Schools2006</v>
      </c>
      <c r="S386">
        <f t="shared" si="11"/>
        <v>0.13</v>
      </c>
    </row>
    <row r="387" spans="1:19" x14ac:dyDescent="0.35">
      <c r="A387" t="s">
        <v>37</v>
      </c>
      <c r="B387">
        <v>2007</v>
      </c>
      <c r="C387">
        <v>0.1007</v>
      </c>
      <c r="D387">
        <v>0.111</v>
      </c>
      <c r="E387">
        <v>0.13730000000000001</v>
      </c>
      <c r="G387">
        <v>8.8239999999999999E-2</v>
      </c>
      <c r="H387">
        <v>0.55000000000000004</v>
      </c>
      <c r="I387">
        <v>0.28999999999999998</v>
      </c>
      <c r="J387">
        <v>0.05</v>
      </c>
      <c r="K387">
        <v>0</v>
      </c>
      <c r="L387">
        <v>0</v>
      </c>
      <c r="M387">
        <v>0.1</v>
      </c>
      <c r="N387">
        <v>0</v>
      </c>
      <c r="O387">
        <v>0.01</v>
      </c>
      <c r="P387">
        <v>0</v>
      </c>
      <c r="Q387" s="3">
        <f>_xlfn.XLOOKUP(A387&amp;B387,'original data'!$R$2:$R$3975,'original data'!$Q$2:$Q$3975,,0)</f>
        <v>0.877</v>
      </c>
      <c r="R387" t="str">
        <f t="shared" ref="R387:R450" si="12">A387&amp;B387</f>
        <v>Denver Schools2007</v>
      </c>
      <c r="S387">
        <f t="shared" ref="S387:S450" si="13">SUM(J387:N387,P387)</f>
        <v>0.15000000000000002</v>
      </c>
    </row>
    <row r="388" spans="1:19" x14ac:dyDescent="0.35">
      <c r="A388" t="s">
        <v>37</v>
      </c>
      <c r="B388">
        <v>2008</v>
      </c>
      <c r="C388">
        <v>-0.24310000000000001</v>
      </c>
      <c r="D388">
        <v>-2.1000000000000001E-2</v>
      </c>
      <c r="E388">
        <v>3.1899999999999998E-2</v>
      </c>
      <c r="G388">
        <v>3.9960000000000002E-2</v>
      </c>
      <c r="H388">
        <v>0.46</v>
      </c>
      <c r="I388">
        <v>0.36</v>
      </c>
      <c r="J388">
        <v>0.06</v>
      </c>
      <c r="K388">
        <v>0</v>
      </c>
      <c r="L388">
        <v>0</v>
      </c>
      <c r="M388">
        <v>0.1</v>
      </c>
      <c r="N388">
        <v>0</v>
      </c>
      <c r="O388">
        <v>0.02</v>
      </c>
      <c r="P388">
        <v>0</v>
      </c>
      <c r="Q388" s="3">
        <f>_xlfn.XLOOKUP(A388&amp;B388,'original data'!$R$2:$R$3975,'original data'!$Q$2:$Q$3975,,0)</f>
        <v>0.84299999999999997</v>
      </c>
      <c r="R388" t="str">
        <f t="shared" si="12"/>
        <v>Denver Schools2008</v>
      </c>
      <c r="S388">
        <f t="shared" si="13"/>
        <v>0.16</v>
      </c>
    </row>
    <row r="389" spans="1:19" x14ac:dyDescent="0.35">
      <c r="A389" t="s">
        <v>37</v>
      </c>
      <c r="B389">
        <v>2009</v>
      </c>
      <c r="C389">
        <v>0.1993</v>
      </c>
      <c r="D389">
        <v>-2.9999999999999997E-4</v>
      </c>
      <c r="E389">
        <v>4.48E-2</v>
      </c>
      <c r="G389">
        <v>5.6559999999999999E-2</v>
      </c>
      <c r="H389">
        <v>0.55000000000000004</v>
      </c>
      <c r="I389">
        <v>0.31</v>
      </c>
      <c r="J389">
        <v>7.0000000000000007E-2</v>
      </c>
      <c r="K389">
        <v>0</v>
      </c>
      <c r="L389">
        <v>0</v>
      </c>
      <c r="M389">
        <v>0.06</v>
      </c>
      <c r="N389">
        <v>0</v>
      </c>
      <c r="O389">
        <v>0.01</v>
      </c>
      <c r="P389">
        <v>0</v>
      </c>
      <c r="Q389" s="3">
        <f>_xlfn.XLOOKUP(A389&amp;B389,'original data'!$R$2:$R$3975,'original data'!$Q$2:$Q$3975,,0)</f>
        <v>0.88300000000000001</v>
      </c>
      <c r="R389" t="str">
        <f t="shared" si="12"/>
        <v>Denver Schools2009</v>
      </c>
      <c r="S389">
        <f t="shared" si="13"/>
        <v>0.13</v>
      </c>
    </row>
    <row r="390" spans="1:19" x14ac:dyDescent="0.35">
      <c r="A390" t="s">
        <v>37</v>
      </c>
      <c r="B390">
        <v>2010</v>
      </c>
      <c r="C390">
        <v>0.14000000000000001</v>
      </c>
      <c r="D390">
        <v>-3.0000000000000001E-3</v>
      </c>
      <c r="E390">
        <v>4.7E-2</v>
      </c>
      <c r="F390">
        <v>4.5999999999999999E-2</v>
      </c>
      <c r="G390">
        <v>6.4619999999999997E-2</v>
      </c>
      <c r="H390">
        <v>0.57699999999999996</v>
      </c>
      <c r="I390">
        <v>0.22900000000000001</v>
      </c>
      <c r="J390">
        <v>9.2999999999999999E-2</v>
      </c>
      <c r="K390">
        <v>2.1000000000000001E-2</v>
      </c>
      <c r="L390">
        <v>0</v>
      </c>
      <c r="M390">
        <v>7.3999999999999996E-2</v>
      </c>
      <c r="N390">
        <v>0</v>
      </c>
      <c r="O390">
        <v>6.0000000000000001E-3</v>
      </c>
      <c r="P390">
        <v>0</v>
      </c>
      <c r="Q390" s="3">
        <f>_xlfn.XLOOKUP(A390&amp;B390,'original data'!$R$2:$R$3975,'original data'!$Q$2:$Q$3975,,0)</f>
        <v>0.88900000000000001</v>
      </c>
      <c r="R390" t="str">
        <f t="shared" si="12"/>
        <v>Denver Schools2010</v>
      </c>
      <c r="S390">
        <f t="shared" si="13"/>
        <v>0.188</v>
      </c>
    </row>
    <row r="391" spans="1:19" x14ac:dyDescent="0.35">
      <c r="A391" t="s">
        <v>37</v>
      </c>
      <c r="B391">
        <v>2011</v>
      </c>
      <c r="C391">
        <v>1.9E-2</v>
      </c>
      <c r="D391">
        <v>0.109</v>
      </c>
      <c r="E391">
        <v>2.1000000000000001E-2</v>
      </c>
      <c r="F391">
        <v>5.7000000000000002E-2</v>
      </c>
      <c r="G391">
        <v>6.0389999999999999E-2</v>
      </c>
      <c r="H391">
        <v>0.55500000000000005</v>
      </c>
      <c r="I391">
        <v>0.23599999999999999</v>
      </c>
      <c r="J391">
        <v>9.2999999999999999E-2</v>
      </c>
      <c r="K391">
        <v>2.1000000000000001E-2</v>
      </c>
      <c r="L391">
        <v>0</v>
      </c>
      <c r="M391">
        <v>8.5999999999999993E-2</v>
      </c>
      <c r="N391">
        <v>0</v>
      </c>
      <c r="O391">
        <v>8.9999999999999993E-3</v>
      </c>
      <c r="P391">
        <v>0</v>
      </c>
      <c r="Q391" s="3">
        <f>_xlfn.XLOOKUP(A391&amp;B391,'original data'!$R$2:$R$3975,'original data'!$Q$2:$Q$3975,,0)</f>
        <v>0.81499999999999995</v>
      </c>
      <c r="R391" t="str">
        <f t="shared" si="12"/>
        <v>Denver Schools2011</v>
      </c>
      <c r="S391">
        <f t="shared" si="13"/>
        <v>0.2</v>
      </c>
    </row>
    <row r="392" spans="1:19" x14ac:dyDescent="0.35">
      <c r="A392" t="s">
        <v>37</v>
      </c>
      <c r="B392">
        <v>2012</v>
      </c>
      <c r="C392">
        <v>0.129</v>
      </c>
      <c r="D392">
        <v>9.4E-2</v>
      </c>
      <c r="E392">
        <v>2.5999999999999999E-2</v>
      </c>
      <c r="F392">
        <v>8.4000000000000005E-2</v>
      </c>
      <c r="G392">
        <v>6.5949999999999995E-2</v>
      </c>
      <c r="H392">
        <v>0.56499999999999995</v>
      </c>
      <c r="I392">
        <v>0.23300000000000001</v>
      </c>
      <c r="J392">
        <v>8.6999999999999994E-2</v>
      </c>
      <c r="K392">
        <v>2.5000000000000001E-2</v>
      </c>
      <c r="L392">
        <v>0</v>
      </c>
      <c r="M392">
        <v>8.1000000000000003E-2</v>
      </c>
      <c r="N392">
        <v>0</v>
      </c>
      <c r="O392">
        <v>8.9999999999999993E-3</v>
      </c>
      <c r="P392">
        <v>0</v>
      </c>
      <c r="Q392" s="3">
        <f>_xlfn.XLOOKUP(A392&amp;B392,'original data'!$R$2:$R$3975,'original data'!$Q$2:$Q$3975,,0)</f>
        <v>0.84</v>
      </c>
      <c r="R392" t="str">
        <f t="shared" si="12"/>
        <v>Denver Schools2012</v>
      </c>
      <c r="S392">
        <f t="shared" si="13"/>
        <v>0.193</v>
      </c>
    </row>
    <row r="393" spans="1:19" x14ac:dyDescent="0.35">
      <c r="A393" t="s">
        <v>37</v>
      </c>
      <c r="B393">
        <v>2013</v>
      </c>
      <c r="C393">
        <v>0.156</v>
      </c>
      <c r="D393">
        <v>9.9000000000000005E-2</v>
      </c>
      <c r="E393">
        <v>0.122</v>
      </c>
      <c r="F393">
        <v>7.5999999999999998E-2</v>
      </c>
      <c r="G393">
        <v>7.2620000000000004E-2</v>
      </c>
      <c r="H393">
        <v>0.58399999999999996</v>
      </c>
      <c r="I393">
        <v>0.23400000000000001</v>
      </c>
      <c r="J393">
        <v>7.8E-2</v>
      </c>
      <c r="K393">
        <v>2.5000000000000001E-2</v>
      </c>
      <c r="L393">
        <v>0</v>
      </c>
      <c r="M393">
        <v>7.0999999999999994E-2</v>
      </c>
      <c r="N393">
        <v>0</v>
      </c>
      <c r="O393">
        <v>8.0000000000000002E-3</v>
      </c>
      <c r="P393">
        <v>0</v>
      </c>
      <c r="Q393" s="3">
        <f>_xlfn.XLOOKUP(A393&amp;B393,'original data'!$R$2:$R$3975,'original data'!$Q$2:$Q$3975,,0)</f>
        <v>0.81200000000000006</v>
      </c>
      <c r="R393" t="str">
        <f t="shared" si="12"/>
        <v>Denver Schools2013</v>
      </c>
      <c r="S393">
        <f t="shared" si="13"/>
        <v>0.17399999999999999</v>
      </c>
    </row>
    <row r="394" spans="1:19" x14ac:dyDescent="0.35">
      <c r="A394" t="s">
        <v>37</v>
      </c>
      <c r="B394">
        <v>2014</v>
      </c>
      <c r="C394">
        <v>5.7000000000000002E-2</v>
      </c>
      <c r="D394">
        <v>0.113</v>
      </c>
      <c r="E394">
        <v>9.9000000000000005E-2</v>
      </c>
      <c r="F394">
        <v>6.8000000000000005E-2</v>
      </c>
      <c r="G394">
        <v>7.1489999999999998E-2</v>
      </c>
      <c r="H394">
        <v>0.56499999999999995</v>
      </c>
      <c r="I394">
        <v>0.249</v>
      </c>
      <c r="J394">
        <v>7.8E-2</v>
      </c>
      <c r="K394">
        <v>2.5000000000000001E-2</v>
      </c>
      <c r="L394">
        <v>0</v>
      </c>
      <c r="M394">
        <v>7.3999999999999996E-2</v>
      </c>
      <c r="N394">
        <v>0</v>
      </c>
      <c r="O394">
        <v>8.9999999999999993E-3</v>
      </c>
      <c r="P394">
        <v>0</v>
      </c>
      <c r="Q394" s="3">
        <f>_xlfn.XLOOKUP(A394&amp;B394,'original data'!$R$2:$R$3975,'original data'!$Q$2:$Q$3975,,0)</f>
        <v>0.82599999999999996</v>
      </c>
      <c r="R394" t="str">
        <f t="shared" si="12"/>
        <v>Denver Schools2014</v>
      </c>
      <c r="S394">
        <f t="shared" si="13"/>
        <v>0.17699999999999999</v>
      </c>
    </row>
    <row r="395" spans="1:19" x14ac:dyDescent="0.35">
      <c r="A395" t="s">
        <v>37</v>
      </c>
      <c r="B395">
        <v>2015</v>
      </c>
      <c r="C395">
        <v>1.4999999999999999E-2</v>
      </c>
      <c r="D395">
        <v>7.3999999999999996E-2</v>
      </c>
      <c r="E395">
        <v>7.2999999999999995E-2</v>
      </c>
      <c r="F395">
        <v>0.06</v>
      </c>
      <c r="G395">
        <v>6.7629999999999996E-2</v>
      </c>
      <c r="H395">
        <v>0.55500000000000005</v>
      </c>
      <c r="I395">
        <v>0.247</v>
      </c>
      <c r="J395">
        <v>8.2000000000000003E-2</v>
      </c>
      <c r="K395">
        <v>2.1999999999999999E-2</v>
      </c>
      <c r="L395">
        <v>0</v>
      </c>
      <c r="M395">
        <v>8.5999999999999993E-2</v>
      </c>
      <c r="N395">
        <v>0</v>
      </c>
      <c r="O395">
        <v>8.0000000000000002E-3</v>
      </c>
      <c r="P395">
        <v>0</v>
      </c>
      <c r="Q395" s="3">
        <f>_xlfn.XLOOKUP(A395&amp;B395,'original data'!$R$2:$R$3975,'original data'!$Q$2:$Q$3975,,0)</f>
        <v>0.82099999999999995</v>
      </c>
      <c r="R395" t="str">
        <f t="shared" si="12"/>
        <v>Denver Schools2015</v>
      </c>
      <c r="S395">
        <f t="shared" si="13"/>
        <v>0.19</v>
      </c>
    </row>
    <row r="396" spans="1:19" x14ac:dyDescent="0.35">
      <c r="A396" t="s">
        <v>37</v>
      </c>
      <c r="B396">
        <v>2016</v>
      </c>
      <c r="C396">
        <v>7.2999999999999995E-2</v>
      </c>
      <c r="D396">
        <v>4.8000000000000001E-2</v>
      </c>
      <c r="E396">
        <v>8.5000000000000006E-2</v>
      </c>
      <c r="F396">
        <v>5.1999999999999998E-2</v>
      </c>
      <c r="G396">
        <v>6.7970000000000003E-2</v>
      </c>
      <c r="H396">
        <v>0.55900000000000005</v>
      </c>
      <c r="I396">
        <v>0.22700000000000001</v>
      </c>
      <c r="J396">
        <v>8.4000000000000005E-2</v>
      </c>
      <c r="K396">
        <v>2.5999999999999999E-2</v>
      </c>
      <c r="L396">
        <v>0</v>
      </c>
      <c r="M396">
        <v>0.09</v>
      </c>
      <c r="N396">
        <v>0</v>
      </c>
      <c r="O396">
        <v>1.4E-2</v>
      </c>
      <c r="P396">
        <v>0</v>
      </c>
      <c r="Q396" s="3">
        <f>_xlfn.XLOOKUP(A396&amp;B396,'original data'!$R$2:$R$3975,'original data'!$Q$2:$Q$3975,,0)</f>
        <v>0.75900000000000001</v>
      </c>
      <c r="R396" t="str">
        <f t="shared" si="12"/>
        <v>Denver Schools2016</v>
      </c>
      <c r="S396">
        <f t="shared" si="13"/>
        <v>0.2</v>
      </c>
    </row>
    <row r="397" spans="1:19" x14ac:dyDescent="0.35">
      <c r="A397" t="s">
        <v>37</v>
      </c>
      <c r="B397">
        <v>2017</v>
      </c>
      <c r="C397">
        <v>0.18099999999999999</v>
      </c>
      <c r="D397">
        <v>8.7999999999999995E-2</v>
      </c>
      <c r="E397">
        <v>9.5000000000000001E-2</v>
      </c>
      <c r="F397">
        <v>0.06</v>
      </c>
      <c r="G397">
        <v>7.4310000000000001E-2</v>
      </c>
      <c r="H397">
        <v>0.57699999999999996</v>
      </c>
      <c r="I397">
        <v>0.219</v>
      </c>
      <c r="J397">
        <v>0.08</v>
      </c>
      <c r="K397">
        <v>3.4000000000000002E-2</v>
      </c>
      <c r="L397">
        <v>0</v>
      </c>
      <c r="M397">
        <v>8.5999999999999993E-2</v>
      </c>
      <c r="N397">
        <v>0</v>
      </c>
      <c r="O397">
        <v>4.0000000000000001E-3</v>
      </c>
      <c r="P397">
        <v>0</v>
      </c>
      <c r="Q397" s="3">
        <f>_xlfn.XLOOKUP(A397&amp;B397,'original data'!$R$2:$R$3975,'original data'!$Q$2:$Q$3975,,0)</f>
        <v>0.79700000000000004</v>
      </c>
      <c r="R397" t="str">
        <f t="shared" si="12"/>
        <v>Denver Schools2017</v>
      </c>
      <c r="S397">
        <f t="shared" si="13"/>
        <v>0.2</v>
      </c>
    </row>
    <row r="398" spans="1:19" x14ac:dyDescent="0.35">
      <c r="A398" t="s">
        <v>37</v>
      </c>
      <c r="B398">
        <v>2018</v>
      </c>
      <c r="C398">
        <v>-3.5000000000000003E-2</v>
      </c>
      <c r="D398">
        <v>6.9000000000000006E-2</v>
      </c>
      <c r="E398">
        <v>5.6000000000000001E-2</v>
      </c>
      <c r="F398">
        <v>8.7999999999999995E-2</v>
      </c>
      <c r="G398">
        <v>6.7919999999999994E-2</v>
      </c>
      <c r="H398">
        <v>0.53400000000000003</v>
      </c>
      <c r="I398">
        <v>0.24</v>
      </c>
      <c r="J398">
        <v>8.7999999999999995E-2</v>
      </c>
      <c r="K398">
        <v>3.5999999999999997E-2</v>
      </c>
      <c r="L398">
        <v>0</v>
      </c>
      <c r="M398">
        <v>9.6000000000000002E-2</v>
      </c>
      <c r="N398">
        <v>0</v>
      </c>
      <c r="O398">
        <v>6.0000000000000001E-3</v>
      </c>
      <c r="P398">
        <v>0</v>
      </c>
      <c r="Q398" s="3">
        <f>_xlfn.XLOOKUP(A398&amp;B398,'original data'!$R$2:$R$3975,'original data'!$Q$2:$Q$3975,,0)</f>
        <v>0.76800000000000002</v>
      </c>
      <c r="R398" t="str">
        <f t="shared" si="12"/>
        <v>Denver Schools2018</v>
      </c>
      <c r="S398">
        <f t="shared" si="13"/>
        <v>0.22</v>
      </c>
    </row>
    <row r="399" spans="1:19" x14ac:dyDescent="0.35">
      <c r="A399" t="s">
        <v>37</v>
      </c>
      <c r="B399">
        <v>2019</v>
      </c>
      <c r="C399">
        <v>0.20300000000000001</v>
      </c>
      <c r="D399">
        <v>0.111</v>
      </c>
      <c r="E399">
        <v>8.4000000000000005E-2</v>
      </c>
      <c r="F399">
        <v>9.0999999999999998E-2</v>
      </c>
      <c r="G399">
        <v>7.4639999999999998E-2</v>
      </c>
      <c r="H399">
        <v>0.56899999999999995</v>
      </c>
      <c r="I399">
        <v>0.221</v>
      </c>
      <c r="J399">
        <v>8.1000000000000003E-2</v>
      </c>
      <c r="K399">
        <v>3.5000000000000003E-2</v>
      </c>
      <c r="L399">
        <v>0</v>
      </c>
      <c r="M399">
        <v>8.8999999999999996E-2</v>
      </c>
      <c r="N399">
        <v>0</v>
      </c>
      <c r="O399">
        <v>5.0000000000000001E-3</v>
      </c>
      <c r="P399">
        <v>0</v>
      </c>
      <c r="Q399" s="3">
        <f>_xlfn.XLOOKUP(A399&amp;B399,'original data'!$R$2:$R$3975,'original data'!$Q$2:$Q$3975,,0)</f>
        <v>0.8</v>
      </c>
      <c r="R399" t="str">
        <f t="shared" si="12"/>
        <v>Denver Schools2019</v>
      </c>
      <c r="S399">
        <f t="shared" si="13"/>
        <v>0.20500000000000002</v>
      </c>
    </row>
    <row r="400" spans="1:19" x14ac:dyDescent="0.35">
      <c r="A400" t="s">
        <v>38</v>
      </c>
      <c r="B400">
        <v>2001</v>
      </c>
      <c r="C400">
        <v>-6.019E-2</v>
      </c>
      <c r="H400">
        <v>0.56999999999999995</v>
      </c>
      <c r="I400">
        <v>0.43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 s="3">
        <f>_xlfn.XLOOKUP(A400&amp;B400,'original data'!$R$2:$R$3975,'original data'!$Q$2:$Q$3975,,0)</f>
        <v>1.0169999999999999</v>
      </c>
      <c r="R400" t="str">
        <f t="shared" si="12"/>
        <v>Georgia ERS2001</v>
      </c>
      <c r="S400">
        <f t="shared" si="13"/>
        <v>0</v>
      </c>
    </row>
    <row r="401" spans="1:19" x14ac:dyDescent="0.35">
      <c r="A401" t="s">
        <v>38</v>
      </c>
      <c r="B401">
        <v>2002</v>
      </c>
      <c r="C401">
        <v>-0.04</v>
      </c>
      <c r="E401">
        <v>5.7000000000000002E-2</v>
      </c>
      <c r="H401">
        <v>0.54100000000000004</v>
      </c>
      <c r="I401">
        <v>0.45900000000000002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 s="3">
        <f>_xlfn.XLOOKUP(A401&amp;B401,'original data'!$R$2:$R$3975,'original data'!$Q$2:$Q$3975,,0)</f>
        <v>1.0109999999999999</v>
      </c>
      <c r="R401" t="str">
        <f t="shared" si="12"/>
        <v>Georgia ERS2002</v>
      </c>
      <c r="S401">
        <f t="shared" si="13"/>
        <v>0</v>
      </c>
    </row>
    <row r="402" spans="1:19" x14ac:dyDescent="0.35">
      <c r="A402" t="s">
        <v>38</v>
      </c>
      <c r="B402">
        <v>2003</v>
      </c>
      <c r="C402">
        <v>4.4999999999999998E-2</v>
      </c>
      <c r="E402">
        <v>2.3E-2</v>
      </c>
      <c r="H402">
        <v>0.51500000000000001</v>
      </c>
      <c r="I402">
        <v>0.48499999999999999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 s="3">
        <f>_xlfn.XLOOKUP(A402&amp;B402,'original data'!$R$2:$R$3975,'original data'!$Q$2:$Q$3975,,0)</f>
        <v>1.0049999999999999</v>
      </c>
      <c r="R402" t="str">
        <f t="shared" si="12"/>
        <v>Georgia ERS2003</v>
      </c>
      <c r="S402">
        <f t="shared" si="13"/>
        <v>0</v>
      </c>
    </row>
    <row r="403" spans="1:19" x14ac:dyDescent="0.35">
      <c r="A403" t="s">
        <v>38</v>
      </c>
      <c r="B403">
        <v>2004</v>
      </c>
      <c r="C403">
        <v>9.8000000000000004E-2</v>
      </c>
      <c r="E403">
        <v>2.1000000000000001E-2</v>
      </c>
      <c r="H403">
        <v>0.58899999999999997</v>
      </c>
      <c r="I403">
        <v>0.41099999999999998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 s="3">
        <f>_xlfn.XLOOKUP(A403&amp;B403,'original data'!$R$2:$R$3975,'original data'!$Q$2:$Q$3975,,0)</f>
        <v>0.97599999999999998</v>
      </c>
      <c r="R403" t="str">
        <f t="shared" si="12"/>
        <v>Georgia ERS2004</v>
      </c>
      <c r="S403">
        <f t="shared" si="13"/>
        <v>0</v>
      </c>
    </row>
    <row r="404" spans="1:19" x14ac:dyDescent="0.35">
      <c r="A404" t="s">
        <v>38</v>
      </c>
      <c r="B404">
        <v>2005</v>
      </c>
      <c r="C404">
        <v>7.8E-2</v>
      </c>
      <c r="E404">
        <v>2.1999999999999999E-2</v>
      </c>
      <c r="H404">
        <v>0.59599999999999997</v>
      </c>
      <c r="I404">
        <v>0.40400000000000003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 s="3">
        <f>_xlfn.XLOOKUP(A404&amp;B404,'original data'!$R$2:$R$3975,'original data'!$Q$2:$Q$3975,,0)</f>
        <v>0.97199999999999998</v>
      </c>
      <c r="R404" t="str">
        <f t="shared" si="12"/>
        <v>Georgia ERS2005</v>
      </c>
      <c r="S404">
        <f t="shared" si="13"/>
        <v>0</v>
      </c>
    </row>
    <row r="405" spans="1:19" x14ac:dyDescent="0.35">
      <c r="A405" t="s">
        <v>38</v>
      </c>
      <c r="B405">
        <v>2006</v>
      </c>
      <c r="C405">
        <v>6.2E-2</v>
      </c>
      <c r="E405">
        <v>3.9E-2</v>
      </c>
      <c r="H405">
        <v>0.58599999999999997</v>
      </c>
      <c r="I405">
        <v>0.41399999999999998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 s="3">
        <f>_xlfn.XLOOKUP(A405&amp;B405,'original data'!$R$2:$R$3975,'original data'!$Q$2:$Q$3975,,0)</f>
        <v>0.94499999999999995</v>
      </c>
      <c r="R405" t="str">
        <f t="shared" si="12"/>
        <v>Georgia ERS2006</v>
      </c>
      <c r="S405">
        <f t="shared" si="13"/>
        <v>0</v>
      </c>
    </row>
    <row r="406" spans="1:19" x14ac:dyDescent="0.35">
      <c r="A406" t="s">
        <v>38</v>
      </c>
      <c r="B406">
        <v>2007</v>
      </c>
      <c r="C406">
        <v>0.14699999999999999</v>
      </c>
      <c r="E406">
        <v>8.5000000000000006E-2</v>
      </c>
      <c r="H406">
        <v>0.59499999999999997</v>
      </c>
      <c r="I406">
        <v>0.40500000000000003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 s="3">
        <f>_xlfn.XLOOKUP(A406&amp;B406,'original data'!$R$2:$R$3975,'original data'!$Q$2:$Q$3975,,0)</f>
        <v>0.93</v>
      </c>
      <c r="R406" t="str">
        <f t="shared" si="12"/>
        <v>Georgia ERS2007</v>
      </c>
      <c r="S406">
        <f t="shared" si="13"/>
        <v>0</v>
      </c>
    </row>
    <row r="407" spans="1:19" x14ac:dyDescent="0.35">
      <c r="A407" t="s">
        <v>38</v>
      </c>
      <c r="B407">
        <v>2008</v>
      </c>
      <c r="C407">
        <v>-3.5000000000000003E-2</v>
      </c>
      <c r="E407">
        <v>6.8000000000000005E-2</v>
      </c>
      <c r="H407">
        <v>0.55600000000000005</v>
      </c>
      <c r="I407">
        <v>0.44400000000000001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 s="3">
        <f>_xlfn.XLOOKUP(A407&amp;B407,'original data'!$R$2:$R$3975,'original data'!$Q$2:$Q$3975,,0)</f>
        <v>0.89400000000000002</v>
      </c>
      <c r="R407" t="str">
        <f t="shared" si="12"/>
        <v>Georgia ERS2008</v>
      </c>
      <c r="S407">
        <f t="shared" si="13"/>
        <v>0</v>
      </c>
    </row>
    <row r="408" spans="1:19" x14ac:dyDescent="0.35">
      <c r="A408" t="s">
        <v>38</v>
      </c>
      <c r="B408">
        <v>2009</v>
      </c>
      <c r="C408">
        <v>-0.13</v>
      </c>
      <c r="E408">
        <v>0.02</v>
      </c>
      <c r="H408">
        <v>0.52300000000000002</v>
      </c>
      <c r="I408">
        <v>0.47699999999999998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 s="3">
        <f>_xlfn.XLOOKUP(A408&amp;B408,'original data'!$R$2:$R$3975,'original data'!$Q$2:$Q$3975,,0)</f>
        <v>0.85699999999999998</v>
      </c>
      <c r="R408" t="str">
        <f t="shared" si="12"/>
        <v>Georgia ERS2009</v>
      </c>
      <c r="S408">
        <f t="shared" si="13"/>
        <v>0</v>
      </c>
    </row>
    <row r="409" spans="1:19" x14ac:dyDescent="0.35">
      <c r="A409" t="s">
        <v>38</v>
      </c>
      <c r="B409">
        <v>2010</v>
      </c>
      <c r="C409">
        <v>0.1099</v>
      </c>
      <c r="E409">
        <v>2.5999999999999999E-2</v>
      </c>
      <c r="F409">
        <v>2.392E-2</v>
      </c>
      <c r="H409">
        <v>0.59399999999999997</v>
      </c>
      <c r="I409">
        <v>0.40600000000000003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 s="3">
        <f>_xlfn.XLOOKUP(A409&amp;B409,'original data'!$R$2:$R$3975,'original data'!$Q$2:$Q$3975,,0)</f>
        <v>0.80100000000000005</v>
      </c>
      <c r="R409" t="str">
        <f t="shared" si="12"/>
        <v>Georgia ERS2010</v>
      </c>
      <c r="S409">
        <f t="shared" si="13"/>
        <v>0</v>
      </c>
    </row>
    <row r="410" spans="1:19" x14ac:dyDescent="0.35">
      <c r="A410" t="s">
        <v>38</v>
      </c>
      <c r="B410">
        <v>2011</v>
      </c>
      <c r="C410">
        <v>0.21290000000000001</v>
      </c>
      <c r="D410">
        <v>5.4199999999999998E-2</v>
      </c>
      <c r="E410">
        <v>5.3400000000000003E-2</v>
      </c>
      <c r="F410">
        <v>5.04E-2</v>
      </c>
      <c r="H410">
        <v>0.67200000000000004</v>
      </c>
      <c r="I410">
        <v>0.32800000000000001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 s="3">
        <f>_xlfn.XLOOKUP(A410&amp;B410,'original data'!$R$2:$R$3975,'original data'!$Q$2:$Q$3975,,0)</f>
        <v>0.76</v>
      </c>
      <c r="R410" t="str">
        <f t="shared" si="12"/>
        <v>Georgia ERS2011</v>
      </c>
      <c r="S410">
        <f t="shared" si="13"/>
        <v>0</v>
      </c>
    </row>
    <row r="411" spans="1:19" x14ac:dyDescent="0.35">
      <c r="A411" t="s">
        <v>38</v>
      </c>
      <c r="B411">
        <v>2012</v>
      </c>
      <c r="C411">
        <v>2.1899999999999999E-2</v>
      </c>
      <c r="D411">
        <v>0.11219999999999999</v>
      </c>
      <c r="E411">
        <v>2.93E-2</v>
      </c>
      <c r="F411">
        <v>5.7000000000000002E-2</v>
      </c>
      <c r="H411">
        <v>0.65900000000000003</v>
      </c>
      <c r="I411">
        <v>0.34100000000000003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 s="3">
        <f>_xlfn.XLOOKUP(A411&amp;B411,'original data'!$R$2:$R$3975,'original data'!$Q$2:$Q$3975,,0)</f>
        <v>0.73099999999999998</v>
      </c>
      <c r="R411" t="str">
        <f t="shared" si="12"/>
        <v>Georgia ERS2012</v>
      </c>
      <c r="S411">
        <f t="shared" si="13"/>
        <v>0</v>
      </c>
    </row>
    <row r="412" spans="1:19" x14ac:dyDescent="0.35">
      <c r="A412" t="s">
        <v>38</v>
      </c>
      <c r="B412">
        <v>2013</v>
      </c>
      <c r="C412">
        <v>0.1333</v>
      </c>
      <c r="D412">
        <v>0.12</v>
      </c>
      <c r="E412">
        <v>6.3E-2</v>
      </c>
      <c r="F412">
        <v>6.5600000000000006E-2</v>
      </c>
      <c r="H412">
        <v>0.68100000000000005</v>
      </c>
      <c r="I412">
        <v>0.31900000000000001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 s="3">
        <f>_xlfn.XLOOKUP(A412&amp;B412,'original data'!$R$2:$R$3975,'original data'!$Q$2:$Q$3975,,0)</f>
        <v>0.71399999999999997</v>
      </c>
      <c r="R412" t="str">
        <f t="shared" si="12"/>
        <v>Georgia ERS2013</v>
      </c>
      <c r="S412">
        <f t="shared" si="13"/>
        <v>0</v>
      </c>
    </row>
    <row r="413" spans="1:19" x14ac:dyDescent="0.35">
      <c r="A413" t="s">
        <v>38</v>
      </c>
      <c r="B413">
        <v>2014</v>
      </c>
      <c r="C413">
        <v>0.1729</v>
      </c>
      <c r="D413">
        <v>0.1075</v>
      </c>
      <c r="E413">
        <v>0.1283</v>
      </c>
      <c r="F413">
        <v>7.2599999999999998E-2</v>
      </c>
      <c r="H413">
        <v>0.67200000000000004</v>
      </c>
      <c r="I413">
        <v>0.32800000000000001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 s="3">
        <f>_xlfn.XLOOKUP(A413&amp;B413,'original data'!$R$2:$R$3975,'original data'!$Q$2:$Q$3975,,0)</f>
        <v>0.72799999999999998</v>
      </c>
      <c r="R413" t="str">
        <f t="shared" si="12"/>
        <v>Georgia ERS2014</v>
      </c>
      <c r="S413">
        <f t="shared" si="13"/>
        <v>0</v>
      </c>
    </row>
    <row r="414" spans="1:19" x14ac:dyDescent="0.35">
      <c r="A414" t="s">
        <v>38</v>
      </c>
      <c r="B414">
        <v>2015</v>
      </c>
      <c r="C414">
        <v>3.7400000000000003E-2</v>
      </c>
      <c r="D414">
        <v>0.11310000000000001</v>
      </c>
      <c r="E414">
        <v>0.1132</v>
      </c>
      <c r="F414">
        <v>6.8599999999999994E-2</v>
      </c>
      <c r="H414">
        <v>0.65300000000000002</v>
      </c>
      <c r="I414">
        <v>0.34699999999999998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 s="3">
        <f>_xlfn.XLOOKUP(A414&amp;B414,'original data'!$R$2:$R$3975,'original data'!$Q$2:$Q$3975,,0)</f>
        <v>0.74099999999999999</v>
      </c>
      <c r="R414" t="str">
        <f t="shared" si="12"/>
        <v>Georgia ERS2015</v>
      </c>
      <c r="S414">
        <f t="shared" si="13"/>
        <v>0</v>
      </c>
    </row>
    <row r="415" spans="1:19" x14ac:dyDescent="0.35">
      <c r="A415" t="s">
        <v>38</v>
      </c>
      <c r="B415">
        <v>2016</v>
      </c>
      <c r="C415">
        <v>1.4E-2</v>
      </c>
      <c r="D415">
        <v>7.2999999999999995E-2</v>
      </c>
      <c r="E415">
        <v>7.3999999999999996E-2</v>
      </c>
      <c r="F415">
        <v>6.4000000000000001E-2</v>
      </c>
      <c r="H415">
        <v>0.623</v>
      </c>
      <c r="I415">
        <v>0.377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 s="3">
        <f>_xlfn.XLOOKUP(A415&amp;B415,'original data'!$R$2:$R$3975,'original data'!$Q$2:$Q$3975,,0)</f>
        <v>0.747</v>
      </c>
      <c r="R415" t="str">
        <f t="shared" si="12"/>
        <v>Georgia ERS2016</v>
      </c>
      <c r="S415">
        <f t="shared" si="13"/>
        <v>0</v>
      </c>
    </row>
    <row r="416" spans="1:19" x14ac:dyDescent="0.35">
      <c r="A416" t="s">
        <v>38</v>
      </c>
      <c r="B416">
        <v>2017</v>
      </c>
      <c r="C416">
        <v>0.124</v>
      </c>
      <c r="D416">
        <v>5.8000000000000003E-2</v>
      </c>
      <c r="E416">
        <v>9.5000000000000001E-2</v>
      </c>
      <c r="F416">
        <v>6.2E-2</v>
      </c>
      <c r="H416">
        <v>0.63900000000000001</v>
      </c>
      <c r="I416">
        <v>0.36099999999999999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 s="3">
        <f>_xlfn.XLOOKUP(A416&amp;B416,'original data'!$R$2:$R$3975,'original data'!$Q$2:$Q$3975,,0)</f>
        <v>0.747</v>
      </c>
      <c r="R416" t="str">
        <f t="shared" si="12"/>
        <v>Georgia ERS2017</v>
      </c>
      <c r="S416">
        <f t="shared" si="13"/>
        <v>0</v>
      </c>
    </row>
    <row r="417" spans="1:19" x14ac:dyDescent="0.35">
      <c r="A417" t="s">
        <v>38</v>
      </c>
      <c r="B417">
        <v>2018</v>
      </c>
      <c r="C417">
        <v>9.1999999999999998E-2</v>
      </c>
      <c r="D417">
        <v>7.5999999999999998E-2</v>
      </c>
      <c r="E417">
        <v>8.6999999999999994E-2</v>
      </c>
      <c r="F417">
        <v>7.4999999999999997E-2</v>
      </c>
      <c r="H417">
        <v>0.61899999999999999</v>
      </c>
      <c r="I417">
        <v>0.36899999999999999</v>
      </c>
      <c r="J417">
        <v>1.2E-2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 s="3">
        <f>_xlfn.XLOOKUP(A417&amp;B417,'original data'!$R$2:$R$3975,'original data'!$Q$2:$Q$3975,,0)</f>
        <v>0.753</v>
      </c>
      <c r="R417" t="str">
        <f t="shared" si="12"/>
        <v>Georgia ERS2018</v>
      </c>
      <c r="S417">
        <f t="shared" si="13"/>
        <v>1.2E-2</v>
      </c>
    </row>
    <row r="418" spans="1:19" x14ac:dyDescent="0.35">
      <c r="A418" t="s">
        <v>38</v>
      </c>
      <c r="B418">
        <v>2019</v>
      </c>
      <c r="C418">
        <v>6.9000000000000006E-2</v>
      </c>
      <c r="D418">
        <v>9.4899999999999998E-2</v>
      </c>
      <c r="E418">
        <v>6.6600000000000006E-2</v>
      </c>
      <c r="F418">
        <v>9.7000000000000003E-2</v>
      </c>
      <c r="H418">
        <v>0.61099999999999999</v>
      </c>
      <c r="I418">
        <v>0.371</v>
      </c>
      <c r="J418">
        <v>1.7999999999999999E-2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 s="3">
        <f>_xlfn.XLOOKUP(A418&amp;B418,'original data'!$R$2:$R$3975,'original data'!$Q$2:$Q$3975,,0)</f>
        <v>0.75600000000000001</v>
      </c>
      <c r="R418" t="str">
        <f t="shared" si="12"/>
        <v>Georgia ERS2019</v>
      </c>
      <c r="S418">
        <f t="shared" si="13"/>
        <v>1.7999999999999999E-2</v>
      </c>
    </row>
    <row r="419" spans="1:19" x14ac:dyDescent="0.35">
      <c r="A419" t="s">
        <v>38</v>
      </c>
      <c r="B419">
        <v>2020</v>
      </c>
      <c r="C419">
        <v>5.4800000000000001E-2</v>
      </c>
      <c r="D419">
        <v>7.1800000000000003E-2</v>
      </c>
      <c r="E419">
        <v>7.0199999999999999E-2</v>
      </c>
      <c r="F419">
        <v>9.1499999999999998E-2</v>
      </c>
      <c r="H419">
        <v>0.60899999999999999</v>
      </c>
      <c r="I419">
        <v>0.371</v>
      </c>
      <c r="J419">
        <v>0.02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 s="3">
        <f>_xlfn.XLOOKUP(A419&amp;B419,'original data'!$R$2:$R$3975,'original data'!$Q$2:$Q$3975,,0)</f>
        <v>0.75600000000000001</v>
      </c>
      <c r="R419" t="str">
        <f t="shared" si="12"/>
        <v>Georgia ERS2020</v>
      </c>
      <c r="S419">
        <f t="shared" si="13"/>
        <v>0.02</v>
      </c>
    </row>
    <row r="420" spans="1:19" x14ac:dyDescent="0.35">
      <c r="A420" t="s">
        <v>39</v>
      </c>
      <c r="B420">
        <v>2001</v>
      </c>
      <c r="C420">
        <v>-5.3499999999999999E-2</v>
      </c>
      <c r="D420">
        <v>4.8899999999999999E-2</v>
      </c>
      <c r="E420">
        <v>9.3700000000000006E-2</v>
      </c>
      <c r="G420">
        <v>-5.3499999999999999E-2</v>
      </c>
      <c r="H420">
        <v>0.61060000000000003</v>
      </c>
      <c r="I420">
        <v>0.31680000000000003</v>
      </c>
      <c r="J420">
        <v>0</v>
      </c>
      <c r="K420">
        <v>0</v>
      </c>
      <c r="L420">
        <v>0</v>
      </c>
      <c r="M420">
        <v>7.2599999999999998E-2</v>
      </c>
      <c r="N420">
        <v>0</v>
      </c>
      <c r="O420">
        <v>0</v>
      </c>
      <c r="P420">
        <v>0</v>
      </c>
      <c r="Q420" s="3">
        <f>_xlfn.XLOOKUP(A420&amp;B420,'original data'!$R$2:$R$3975,'original data'!$Q$2:$Q$3975,,0)</f>
        <v>0.95</v>
      </c>
      <c r="R420" t="str">
        <f t="shared" si="12"/>
        <v>Alaska Teachers2001</v>
      </c>
      <c r="S420">
        <f t="shared" si="13"/>
        <v>7.2599999999999998E-2</v>
      </c>
    </row>
    <row r="421" spans="1:19" x14ac:dyDescent="0.35">
      <c r="A421" t="s">
        <v>39</v>
      </c>
      <c r="B421">
        <v>2002</v>
      </c>
      <c r="C421">
        <v>-5.4899999999999997E-2</v>
      </c>
      <c r="D421">
        <v>-4.8999999999999998E-3</v>
      </c>
      <c r="E421">
        <v>4.5999999999999999E-2</v>
      </c>
      <c r="G421">
        <v>-5.4199999999999998E-2</v>
      </c>
      <c r="H421">
        <v>0.56459999999999999</v>
      </c>
      <c r="I421">
        <v>0.35699999999999998</v>
      </c>
      <c r="J421">
        <v>0</v>
      </c>
      <c r="K421">
        <v>0</v>
      </c>
      <c r="L421">
        <v>0</v>
      </c>
      <c r="M421">
        <v>7.8399999999999997E-2</v>
      </c>
      <c r="N421">
        <v>0</v>
      </c>
      <c r="O421">
        <v>0</v>
      </c>
      <c r="P421">
        <v>0</v>
      </c>
      <c r="Q421" s="3">
        <f>_xlfn.XLOOKUP(A421&amp;B421,'original data'!$R$2:$R$3975,'original data'!$Q$2:$Q$3975,,0)</f>
        <v>0.68200000000000005</v>
      </c>
      <c r="R421" t="str">
        <f t="shared" si="12"/>
        <v>Alaska Teachers2002</v>
      </c>
      <c r="S421">
        <f t="shared" si="13"/>
        <v>7.8399999999999997E-2</v>
      </c>
    </row>
    <row r="422" spans="1:19" x14ac:dyDescent="0.35">
      <c r="A422" t="s">
        <v>39</v>
      </c>
      <c r="B422">
        <v>2003</v>
      </c>
      <c r="C422">
        <v>3.6799999999999999E-2</v>
      </c>
      <c r="D422">
        <v>-2.5100000000000001E-2</v>
      </c>
      <c r="E422">
        <v>2.4799999999999999E-2</v>
      </c>
      <c r="G422">
        <v>-2.479E-2</v>
      </c>
      <c r="H422">
        <v>0.59589999999999999</v>
      </c>
      <c r="I422">
        <v>0.33429999999999999</v>
      </c>
      <c r="J422">
        <v>0</v>
      </c>
      <c r="K422">
        <v>0</v>
      </c>
      <c r="L422">
        <v>0</v>
      </c>
      <c r="M422">
        <v>6.9800000000000001E-2</v>
      </c>
      <c r="N422">
        <v>0</v>
      </c>
      <c r="O422">
        <v>0</v>
      </c>
      <c r="P422">
        <v>0</v>
      </c>
      <c r="Q422" s="3">
        <f>_xlfn.XLOOKUP(A422&amp;B422,'original data'!$R$2:$R$3975,'original data'!$Q$2:$Q$3975,,0)</f>
        <v>0.64300000000000002</v>
      </c>
      <c r="R422" t="str">
        <f t="shared" si="12"/>
        <v>Alaska Teachers2003</v>
      </c>
      <c r="S422">
        <f t="shared" si="13"/>
        <v>6.9800000000000001E-2</v>
      </c>
    </row>
    <row r="423" spans="1:19" x14ac:dyDescent="0.35">
      <c r="A423" t="s">
        <v>39</v>
      </c>
      <c r="B423">
        <v>2004</v>
      </c>
      <c r="C423">
        <v>0.15090000000000001</v>
      </c>
      <c r="D423">
        <v>4.0899999999999999E-2</v>
      </c>
      <c r="E423">
        <v>3.2899999999999999E-2</v>
      </c>
      <c r="G423">
        <v>1.644E-2</v>
      </c>
      <c r="H423">
        <v>0.58109999999999995</v>
      </c>
      <c r="I423">
        <v>0.30930000000000002</v>
      </c>
      <c r="J423">
        <v>3.39E-2</v>
      </c>
      <c r="K423">
        <v>0</v>
      </c>
      <c r="L423">
        <v>0</v>
      </c>
      <c r="M423">
        <v>7.5700000000000003E-2</v>
      </c>
      <c r="N423">
        <v>0</v>
      </c>
      <c r="O423">
        <v>0</v>
      </c>
      <c r="P423">
        <v>0</v>
      </c>
      <c r="Q423" s="3">
        <f>_xlfn.XLOOKUP(A423&amp;B423,'original data'!$R$2:$R$3975,'original data'!$Q$2:$Q$3975,,0)</f>
        <v>0.628</v>
      </c>
      <c r="R423" t="str">
        <f t="shared" si="12"/>
        <v>Alaska Teachers2004</v>
      </c>
      <c r="S423">
        <f t="shared" si="13"/>
        <v>0.1096</v>
      </c>
    </row>
    <row r="424" spans="1:19" x14ac:dyDescent="0.35">
      <c r="A424" t="s">
        <v>39</v>
      </c>
      <c r="B424">
        <v>2005</v>
      </c>
      <c r="C424">
        <v>9.01E-2</v>
      </c>
      <c r="D424">
        <v>9.1600000000000001E-2</v>
      </c>
      <c r="E424">
        <v>3.0599999999999999E-2</v>
      </c>
      <c r="G424">
        <v>3.0769999999999999E-2</v>
      </c>
      <c r="H424">
        <v>0.55349999999999999</v>
      </c>
      <c r="I424">
        <v>0.27829999999999999</v>
      </c>
      <c r="J424">
        <v>4.41E-2</v>
      </c>
      <c r="K424">
        <v>2.4400000000000002E-2</v>
      </c>
      <c r="L424">
        <v>3.7000000000000002E-3</v>
      </c>
      <c r="M424">
        <v>9.6000000000000002E-2</v>
      </c>
      <c r="N424">
        <v>0</v>
      </c>
      <c r="O424">
        <v>0</v>
      </c>
      <c r="P424">
        <v>0</v>
      </c>
      <c r="Q424" s="3">
        <f>_xlfn.XLOOKUP(A424&amp;B424,'original data'!$R$2:$R$3975,'original data'!$Q$2:$Q$3975,,0)</f>
        <v>0.60899999999999999</v>
      </c>
      <c r="R424" t="str">
        <f t="shared" si="12"/>
        <v>Alaska Teachers2005</v>
      </c>
      <c r="S424">
        <f t="shared" si="13"/>
        <v>0.16820000000000002</v>
      </c>
    </row>
    <row r="425" spans="1:19" x14ac:dyDescent="0.35">
      <c r="A425" t="s">
        <v>39</v>
      </c>
      <c r="B425">
        <v>2006</v>
      </c>
      <c r="C425">
        <v>0.1178</v>
      </c>
      <c r="D425">
        <v>0.1193</v>
      </c>
      <c r="E425">
        <v>6.5600000000000006E-2</v>
      </c>
      <c r="G425">
        <v>4.4790000000000003E-2</v>
      </c>
      <c r="H425">
        <v>0.55259999999999998</v>
      </c>
      <c r="I425">
        <v>0.25390000000000001</v>
      </c>
      <c r="J425">
        <v>6.0199999999999997E-2</v>
      </c>
      <c r="K425">
        <v>2.5499999999999998E-2</v>
      </c>
      <c r="L425">
        <v>7.6E-3</v>
      </c>
      <c r="M425">
        <v>0.1002</v>
      </c>
      <c r="N425">
        <v>0</v>
      </c>
      <c r="O425">
        <v>0</v>
      </c>
      <c r="P425">
        <v>0</v>
      </c>
      <c r="Q425" s="3">
        <f>_xlfn.XLOOKUP(A425&amp;B425,'original data'!$R$2:$R$3975,'original data'!$Q$2:$Q$3975,,0)</f>
        <v>0.67800000000000005</v>
      </c>
      <c r="R425" t="str">
        <f t="shared" si="12"/>
        <v>Alaska Teachers2006</v>
      </c>
      <c r="S425">
        <f t="shared" si="13"/>
        <v>0.19350000000000001</v>
      </c>
    </row>
    <row r="426" spans="1:19" x14ac:dyDescent="0.35">
      <c r="A426" t="s">
        <v>39</v>
      </c>
      <c r="B426">
        <v>2007</v>
      </c>
      <c r="C426">
        <v>0.18920000000000001</v>
      </c>
      <c r="D426">
        <v>0.13159999999999999</v>
      </c>
      <c r="E426">
        <v>0.1157</v>
      </c>
      <c r="G426">
        <v>6.429E-2</v>
      </c>
      <c r="H426">
        <v>0.55600000000000005</v>
      </c>
      <c r="I426">
        <v>0.216</v>
      </c>
      <c r="J426">
        <v>6.7000000000000004E-2</v>
      </c>
      <c r="K426">
        <v>3.8699999999999998E-2</v>
      </c>
      <c r="L426">
        <v>1.17E-2</v>
      </c>
      <c r="M426">
        <v>0.1096</v>
      </c>
      <c r="N426">
        <v>0</v>
      </c>
      <c r="O426">
        <v>0</v>
      </c>
      <c r="P426">
        <v>0</v>
      </c>
      <c r="Q426" s="3">
        <f>_xlfn.XLOOKUP(A426&amp;B426,'original data'!$R$2:$R$3975,'original data'!$Q$2:$Q$3975,,0)</f>
        <v>0.68200000000000005</v>
      </c>
      <c r="R426" t="str">
        <f t="shared" si="12"/>
        <v>Alaska Teachers2007</v>
      </c>
      <c r="S426">
        <f t="shared" si="13"/>
        <v>0.22700000000000001</v>
      </c>
    </row>
    <row r="427" spans="1:19" x14ac:dyDescent="0.35">
      <c r="A427" t="s">
        <v>39</v>
      </c>
      <c r="B427">
        <v>2008</v>
      </c>
      <c r="C427">
        <v>-3.0499999999999999E-2</v>
      </c>
      <c r="D427">
        <v>8.8400000000000006E-2</v>
      </c>
      <c r="E427">
        <v>0.10100000000000001</v>
      </c>
      <c r="G427">
        <v>5.1950000000000003E-2</v>
      </c>
      <c r="H427">
        <v>0.50790000000000002</v>
      </c>
      <c r="I427">
        <v>0.20399999999999999</v>
      </c>
      <c r="J427">
        <v>8.5900000000000004E-2</v>
      </c>
      <c r="K427">
        <v>4.2099999999999999E-2</v>
      </c>
      <c r="L427">
        <v>3.4200000000000001E-2</v>
      </c>
      <c r="M427">
        <v>0.12570000000000001</v>
      </c>
      <c r="N427">
        <v>0</v>
      </c>
      <c r="O427">
        <v>0</v>
      </c>
      <c r="P427">
        <v>0</v>
      </c>
      <c r="Q427" s="3">
        <f>_xlfn.XLOOKUP(A427&amp;B427,'original data'!$R$2:$R$3975,'original data'!$Q$2:$Q$3975,,0)</f>
        <v>0.70199999999999996</v>
      </c>
      <c r="R427" t="str">
        <f t="shared" si="12"/>
        <v>Alaska Teachers2008</v>
      </c>
      <c r="S427">
        <f t="shared" si="13"/>
        <v>0.28790000000000004</v>
      </c>
    </row>
    <row r="428" spans="1:19" x14ac:dyDescent="0.35">
      <c r="A428" t="s">
        <v>39</v>
      </c>
      <c r="B428">
        <v>2009</v>
      </c>
      <c r="C428">
        <v>-0.20619999999999999</v>
      </c>
      <c r="D428">
        <v>-2.92E-2</v>
      </c>
      <c r="E428">
        <v>2.1999999999999999E-2</v>
      </c>
      <c r="G428">
        <v>1.9550000000000001E-2</v>
      </c>
      <c r="H428">
        <v>0.52170000000000005</v>
      </c>
      <c r="I428">
        <v>0.154</v>
      </c>
      <c r="J428">
        <v>8.8900000000000007E-2</v>
      </c>
      <c r="K428">
        <v>4.2900000000000001E-2</v>
      </c>
      <c r="L428">
        <v>0</v>
      </c>
      <c r="M428">
        <v>0.18690000000000001</v>
      </c>
      <c r="N428">
        <v>0</v>
      </c>
      <c r="O428">
        <v>5.5999999999999999E-3</v>
      </c>
      <c r="P428">
        <v>0</v>
      </c>
      <c r="Q428" s="3">
        <f>_xlfn.XLOOKUP(A428&amp;B428,'original data'!$R$2:$R$3975,'original data'!$Q$2:$Q$3975,,0)</f>
        <v>0.56999999999999995</v>
      </c>
      <c r="R428" t="str">
        <f t="shared" si="12"/>
        <v>Alaska Teachers2009</v>
      </c>
      <c r="S428">
        <f t="shared" si="13"/>
        <v>0.31869999999999998</v>
      </c>
    </row>
    <row r="429" spans="1:19" x14ac:dyDescent="0.35">
      <c r="A429" t="s">
        <v>39</v>
      </c>
      <c r="B429">
        <v>2010</v>
      </c>
      <c r="C429">
        <v>0.1158</v>
      </c>
      <c r="D429">
        <v>-4.99E-2</v>
      </c>
      <c r="E429">
        <v>2.6599999999999999E-2</v>
      </c>
      <c r="F429">
        <v>2.879E-2</v>
      </c>
      <c r="G429">
        <v>2.879E-2</v>
      </c>
      <c r="H429">
        <v>0.50060000000000004</v>
      </c>
      <c r="I429">
        <v>0.18740000000000001</v>
      </c>
      <c r="J429">
        <v>9.7799999999999998E-2</v>
      </c>
      <c r="K429">
        <v>5.0700000000000002E-2</v>
      </c>
      <c r="L429">
        <v>0</v>
      </c>
      <c r="M429">
        <v>0.15340000000000001</v>
      </c>
      <c r="N429">
        <v>0</v>
      </c>
      <c r="O429">
        <v>0.01</v>
      </c>
      <c r="P429">
        <v>0</v>
      </c>
      <c r="Q429" s="3">
        <f>_xlfn.XLOOKUP(A429&amp;B429,'original data'!$R$2:$R$3975,'original data'!$Q$2:$Q$3975,,0)</f>
        <v>0.54300000000000004</v>
      </c>
      <c r="R429" t="str">
        <f t="shared" si="12"/>
        <v>Alaska Teachers2010</v>
      </c>
      <c r="S429">
        <f t="shared" si="13"/>
        <v>0.3019</v>
      </c>
    </row>
    <row r="430" spans="1:19" x14ac:dyDescent="0.35">
      <c r="A430" t="s">
        <v>39</v>
      </c>
      <c r="B430">
        <v>2011</v>
      </c>
      <c r="C430">
        <v>0.214</v>
      </c>
      <c r="D430">
        <v>2.4299999999999999E-2</v>
      </c>
      <c r="E430">
        <v>4.3700000000000003E-2</v>
      </c>
      <c r="F430">
        <v>5.4719999999999998E-2</v>
      </c>
      <c r="G430">
        <v>4.4389999999999999E-2</v>
      </c>
      <c r="H430">
        <v>0.54039999999999999</v>
      </c>
      <c r="I430">
        <v>0.16339999999999999</v>
      </c>
      <c r="J430">
        <v>9.2100000000000001E-2</v>
      </c>
      <c r="K430">
        <v>4.4200000000000003E-2</v>
      </c>
      <c r="L430">
        <v>0</v>
      </c>
      <c r="M430">
        <v>0.1547</v>
      </c>
      <c r="N430">
        <v>0</v>
      </c>
      <c r="O430">
        <v>5.1999999999999998E-3</v>
      </c>
      <c r="P430">
        <v>0</v>
      </c>
      <c r="Q430" s="3">
        <f>_xlfn.XLOOKUP(A430&amp;B430,'original data'!$R$2:$R$3975,'original data'!$Q$2:$Q$3975,,0)</f>
        <v>0.54</v>
      </c>
      <c r="R430" t="str">
        <f t="shared" si="12"/>
        <v>Alaska Teachers2011</v>
      </c>
      <c r="S430">
        <f t="shared" si="13"/>
        <v>0.29100000000000004</v>
      </c>
    </row>
    <row r="431" spans="1:19" x14ac:dyDescent="0.35">
      <c r="A431" t="s">
        <v>39</v>
      </c>
      <c r="B431">
        <v>2012</v>
      </c>
      <c r="C431">
        <v>5.1000000000000004E-3</v>
      </c>
      <c r="D431">
        <v>0.1082</v>
      </c>
      <c r="E431">
        <v>8.9999999999999993E-3</v>
      </c>
      <c r="F431">
        <v>6.123E-2</v>
      </c>
      <c r="G431">
        <v>4.1059999999999999E-2</v>
      </c>
      <c r="H431">
        <v>0.51039999999999996</v>
      </c>
      <c r="I431">
        <v>0.16800000000000001</v>
      </c>
      <c r="J431">
        <v>9.8699999999999996E-2</v>
      </c>
      <c r="K431">
        <v>4.2200000000000001E-2</v>
      </c>
      <c r="L431">
        <v>0</v>
      </c>
      <c r="M431">
        <v>0.16370000000000001</v>
      </c>
      <c r="N431">
        <v>0</v>
      </c>
      <c r="O431">
        <v>1.7000000000000001E-2</v>
      </c>
      <c r="P431">
        <v>0</v>
      </c>
      <c r="Q431" s="3">
        <f>_xlfn.XLOOKUP(A431&amp;B431,'original data'!$R$2:$R$3975,'original data'!$Q$2:$Q$3975,,0)</f>
        <v>0.499</v>
      </c>
      <c r="R431" t="str">
        <f t="shared" si="12"/>
        <v>Alaska Teachers2012</v>
      </c>
      <c r="S431">
        <f t="shared" si="13"/>
        <v>0.30459999999999998</v>
      </c>
    </row>
    <row r="432" spans="1:19" x14ac:dyDescent="0.35">
      <c r="A432" t="s">
        <v>39</v>
      </c>
      <c r="B432">
        <v>2013</v>
      </c>
      <c r="C432">
        <v>0.12590000000000001</v>
      </c>
      <c r="D432">
        <v>0.1115</v>
      </c>
      <c r="E432">
        <v>3.9800000000000002E-2</v>
      </c>
      <c r="F432">
        <v>7.0010000000000003E-2</v>
      </c>
      <c r="G432">
        <v>4.7350000000000003E-2</v>
      </c>
      <c r="H432">
        <v>0.5464</v>
      </c>
      <c r="I432">
        <v>0.13139999999999999</v>
      </c>
      <c r="J432">
        <v>8.8999999999999996E-2</v>
      </c>
      <c r="K432">
        <v>4.3799999999999999E-2</v>
      </c>
      <c r="L432">
        <v>0</v>
      </c>
      <c r="M432">
        <v>0.1714</v>
      </c>
      <c r="N432">
        <v>0</v>
      </c>
      <c r="O432">
        <v>1.7999999999999999E-2</v>
      </c>
      <c r="P432">
        <v>0</v>
      </c>
      <c r="Q432" s="3">
        <f>_xlfn.XLOOKUP(A432&amp;B432,'original data'!$R$2:$R$3975,'original data'!$Q$2:$Q$3975,,0)</f>
        <v>0.48099999999999998</v>
      </c>
      <c r="R432" t="str">
        <f t="shared" si="12"/>
        <v>Alaska Teachers2013</v>
      </c>
      <c r="S432">
        <f t="shared" si="13"/>
        <v>0.30420000000000003</v>
      </c>
    </row>
    <row r="433" spans="1:19" x14ac:dyDescent="0.35">
      <c r="A433" t="s">
        <v>39</v>
      </c>
      <c r="B433">
        <v>2014</v>
      </c>
      <c r="C433">
        <v>0.18459999999999999</v>
      </c>
      <c r="D433">
        <v>0.1026</v>
      </c>
      <c r="E433">
        <v>0.12659999999999999</v>
      </c>
      <c r="F433">
        <v>7.3109999999999994E-2</v>
      </c>
      <c r="G433">
        <v>5.6599999999999998E-2</v>
      </c>
      <c r="H433">
        <v>0.51539999999999997</v>
      </c>
      <c r="I433">
        <v>0.1205</v>
      </c>
      <c r="J433">
        <v>8.1699999999999995E-2</v>
      </c>
      <c r="K433">
        <v>3.8800000000000001E-2</v>
      </c>
      <c r="L433">
        <v>4.2599999999999999E-2</v>
      </c>
      <c r="M433">
        <v>0.16830000000000001</v>
      </c>
      <c r="N433">
        <v>0</v>
      </c>
      <c r="O433">
        <v>3.27E-2</v>
      </c>
      <c r="P433">
        <v>0</v>
      </c>
      <c r="Q433" s="3">
        <f>_xlfn.XLOOKUP(A433&amp;B433,'original data'!$R$2:$R$3975,'original data'!$Q$2:$Q$3975,,0)</f>
        <v>0.54500000000000004</v>
      </c>
      <c r="R433" t="str">
        <f t="shared" si="12"/>
        <v>Alaska Teachers2014</v>
      </c>
      <c r="S433">
        <f t="shared" si="13"/>
        <v>0.33140000000000003</v>
      </c>
    </row>
    <row r="434" spans="1:19" x14ac:dyDescent="0.35">
      <c r="A434" t="s">
        <v>39</v>
      </c>
      <c r="B434">
        <v>2015</v>
      </c>
      <c r="C434">
        <v>3.3000000000000002E-2</v>
      </c>
      <c r="D434">
        <v>0.113</v>
      </c>
      <c r="E434">
        <v>0.1096</v>
      </c>
      <c r="F434">
        <v>6.7349999999999993E-2</v>
      </c>
      <c r="G434">
        <v>5.5010000000000003E-2</v>
      </c>
      <c r="H434">
        <v>0.52029999999999998</v>
      </c>
      <c r="I434">
        <v>0.11890000000000001</v>
      </c>
      <c r="J434">
        <v>7.6999999999999999E-2</v>
      </c>
      <c r="K434">
        <v>5.6899999999999999E-2</v>
      </c>
      <c r="L434">
        <v>3.7199999999999997E-2</v>
      </c>
      <c r="M434">
        <v>0.17249999999999999</v>
      </c>
      <c r="N434">
        <v>0</v>
      </c>
      <c r="O434">
        <v>1.72E-2</v>
      </c>
      <c r="P434">
        <v>0</v>
      </c>
      <c r="Q434" s="3">
        <f>_xlfn.XLOOKUP(A434&amp;B434,'original data'!$R$2:$R$3975,'original data'!$Q$2:$Q$3975,,0)</f>
        <v>0.76898</v>
      </c>
      <c r="R434" t="str">
        <f t="shared" si="12"/>
        <v>Alaska Teachers2015</v>
      </c>
      <c r="S434">
        <f t="shared" si="13"/>
        <v>0.34359999999999996</v>
      </c>
    </row>
    <row r="435" spans="1:19" x14ac:dyDescent="0.35">
      <c r="A435" t="s">
        <v>39</v>
      </c>
      <c r="B435">
        <v>2016</v>
      </c>
      <c r="C435">
        <v>-3.5999999999999999E-3</v>
      </c>
      <c r="D435">
        <v>6.8599999999999994E-2</v>
      </c>
      <c r="E435">
        <v>6.6699999999999995E-2</v>
      </c>
      <c r="F435">
        <v>5.5149999999999998E-2</v>
      </c>
      <c r="G435">
        <v>5.1249999999999997E-2</v>
      </c>
      <c r="H435">
        <v>0.50209999999999999</v>
      </c>
      <c r="I435">
        <v>0.122</v>
      </c>
      <c r="J435">
        <v>7.9799999999999996E-2</v>
      </c>
      <c r="K435">
        <v>6.59E-2</v>
      </c>
      <c r="L435">
        <v>4.2599999999999999E-2</v>
      </c>
      <c r="M435">
        <v>0.1799</v>
      </c>
      <c r="N435">
        <v>0</v>
      </c>
      <c r="O435">
        <v>7.7000000000000002E-3</v>
      </c>
      <c r="P435">
        <v>0</v>
      </c>
      <c r="Q435" s="3">
        <f>_xlfn.XLOOKUP(A435&amp;B435,'original data'!$R$2:$R$3975,'original data'!$Q$2:$Q$3975,,0)</f>
        <v>0.75800000000000001</v>
      </c>
      <c r="R435" t="str">
        <f t="shared" si="12"/>
        <v>Alaska Teachers2016</v>
      </c>
      <c r="S435">
        <f t="shared" si="13"/>
        <v>0.36819999999999997</v>
      </c>
    </row>
    <row r="436" spans="1:19" x14ac:dyDescent="0.35">
      <c r="A436" t="s">
        <v>39</v>
      </c>
      <c r="B436">
        <v>2017</v>
      </c>
      <c r="C436">
        <v>0.1336</v>
      </c>
      <c r="D436">
        <v>5.28E-2</v>
      </c>
      <c r="E436">
        <v>9.2700000000000005E-2</v>
      </c>
      <c r="F436">
        <v>5.0110000000000002E-2</v>
      </c>
      <c r="G436">
        <v>5.5919999999999997E-2</v>
      </c>
      <c r="H436">
        <v>0.49199999999999999</v>
      </c>
      <c r="I436">
        <v>0.13289999999999999</v>
      </c>
      <c r="J436">
        <v>8.43E-2</v>
      </c>
      <c r="K436">
        <v>6.3399999999999998E-2</v>
      </c>
      <c r="L436">
        <v>3.8399999999999997E-2</v>
      </c>
      <c r="M436">
        <v>0.16950000000000001</v>
      </c>
      <c r="N436">
        <v>0</v>
      </c>
      <c r="O436">
        <v>1.95E-2</v>
      </c>
      <c r="P436">
        <v>0</v>
      </c>
      <c r="Q436" s="3">
        <f>_xlfn.XLOOKUP(A436&amp;B436,'original data'!$R$2:$R$3975,'original data'!$Q$2:$Q$3975,,0)</f>
        <v>0.75900000000000001</v>
      </c>
      <c r="R436" t="str">
        <f t="shared" si="12"/>
        <v>Alaska Teachers2017</v>
      </c>
      <c r="S436">
        <f t="shared" si="13"/>
        <v>0.35560000000000003</v>
      </c>
    </row>
    <row r="437" spans="1:19" x14ac:dyDescent="0.35">
      <c r="A437" t="s">
        <v>39</v>
      </c>
      <c r="B437">
        <v>2018</v>
      </c>
      <c r="C437">
        <v>9.6199999999999994E-2</v>
      </c>
      <c r="D437">
        <v>7.3800000000000004E-2</v>
      </c>
      <c r="E437">
        <v>8.6800000000000002E-2</v>
      </c>
      <c r="F437">
        <v>6.3089999999999993E-2</v>
      </c>
      <c r="G437">
        <v>5.8119999999999998E-2</v>
      </c>
      <c r="H437">
        <v>0.4486</v>
      </c>
      <c r="I437">
        <v>9.0700000000000003E-2</v>
      </c>
      <c r="J437">
        <v>9.2299999999999993E-2</v>
      </c>
      <c r="K437">
        <v>7.4099999999999999E-2</v>
      </c>
      <c r="L437">
        <v>9.7100000000000006E-2</v>
      </c>
      <c r="M437">
        <v>0.19089999999999999</v>
      </c>
      <c r="N437">
        <v>0</v>
      </c>
      <c r="O437">
        <v>6.3E-3</v>
      </c>
      <c r="P437">
        <v>0</v>
      </c>
      <c r="Q437" s="3">
        <f>_xlfn.XLOOKUP(A437&amp;B437,'original data'!$R$2:$R$3975,'original data'!$Q$2:$Q$3975,,0)</f>
        <v>0.76200000000000001</v>
      </c>
      <c r="R437" t="str">
        <f t="shared" si="12"/>
        <v>Alaska Teachers2018</v>
      </c>
      <c r="S437">
        <f t="shared" si="13"/>
        <v>0.45440000000000003</v>
      </c>
    </row>
    <row r="438" spans="1:19" x14ac:dyDescent="0.35">
      <c r="A438" t="s">
        <v>39</v>
      </c>
      <c r="B438">
        <v>2019</v>
      </c>
      <c r="C438">
        <v>6.3899999999999998E-2</v>
      </c>
      <c r="D438">
        <v>9.7500000000000003E-2</v>
      </c>
      <c r="E438">
        <v>6.3500000000000001E-2</v>
      </c>
      <c r="F438">
        <v>9.468E-2</v>
      </c>
      <c r="G438">
        <v>5.8430000000000003E-2</v>
      </c>
      <c r="H438">
        <v>0.45069999999999999</v>
      </c>
      <c r="I438">
        <v>0.105</v>
      </c>
      <c r="J438">
        <v>0.1053</v>
      </c>
      <c r="K438">
        <v>5.7700000000000001E-2</v>
      </c>
      <c r="L438">
        <v>9.7299999999999998E-2</v>
      </c>
      <c r="M438">
        <v>0.1653</v>
      </c>
      <c r="N438">
        <v>0</v>
      </c>
      <c r="O438">
        <v>1.8700000000000001E-2</v>
      </c>
      <c r="P438">
        <v>0</v>
      </c>
      <c r="Q438" s="3">
        <f>_xlfn.XLOOKUP(A438&amp;B438,'original data'!$R$2:$R$3975,'original data'!$Q$2:$Q$3975,,0)</f>
        <v>0.753</v>
      </c>
      <c r="R438" t="str">
        <f t="shared" si="12"/>
        <v>Alaska Teachers2019</v>
      </c>
      <c r="S438">
        <f t="shared" si="13"/>
        <v>0.42559999999999998</v>
      </c>
    </row>
    <row r="439" spans="1:19" x14ac:dyDescent="0.35">
      <c r="A439" t="s">
        <v>39</v>
      </c>
      <c r="B439">
        <v>2020</v>
      </c>
      <c r="C439">
        <v>3.8300000000000001E-2</v>
      </c>
      <c r="D439">
        <v>6.59E-2</v>
      </c>
      <c r="E439">
        <v>6.4600000000000005E-2</v>
      </c>
      <c r="F439">
        <v>8.6830000000000004E-2</v>
      </c>
      <c r="G439">
        <v>5.7410000000000003E-2</v>
      </c>
      <c r="H439">
        <v>0.46129999999999999</v>
      </c>
      <c r="I439">
        <v>0.2258</v>
      </c>
      <c r="J439">
        <v>0.1235</v>
      </c>
      <c r="K439">
        <v>5.4300000000000001E-2</v>
      </c>
      <c r="L439">
        <v>0.1351</v>
      </c>
      <c r="M439">
        <v>0</v>
      </c>
      <c r="N439">
        <v>0</v>
      </c>
      <c r="O439">
        <v>0</v>
      </c>
      <c r="P439">
        <v>0</v>
      </c>
      <c r="Q439" s="3">
        <f>_xlfn.XLOOKUP(A439&amp;B439,'original data'!$R$2:$R$3975,'original data'!$Q$2:$Q$3975,,0)</f>
        <v>0.753</v>
      </c>
      <c r="R439" t="str">
        <f t="shared" si="12"/>
        <v>Alaska Teachers2020</v>
      </c>
      <c r="S439">
        <f t="shared" si="13"/>
        <v>0.31290000000000001</v>
      </c>
    </row>
    <row r="440" spans="1:19" x14ac:dyDescent="0.35">
      <c r="A440" t="s">
        <v>40</v>
      </c>
      <c r="B440">
        <v>2001</v>
      </c>
      <c r="C440">
        <v>-5.1700000000000003E-2</v>
      </c>
      <c r="D440">
        <v>2.7099999999999999E-2</v>
      </c>
      <c r="E440">
        <v>9.01E-2</v>
      </c>
      <c r="G440">
        <v>-5.1700000000000003E-2</v>
      </c>
      <c r="H440">
        <v>0.54600000000000004</v>
      </c>
      <c r="I440">
        <v>0.33100000000000002</v>
      </c>
      <c r="J440">
        <v>0</v>
      </c>
      <c r="K440">
        <v>0.02</v>
      </c>
      <c r="L440">
        <v>0</v>
      </c>
      <c r="M440">
        <v>8.4000000000000005E-2</v>
      </c>
      <c r="N440">
        <v>0</v>
      </c>
      <c r="O440">
        <v>1.9E-2</v>
      </c>
      <c r="P440">
        <v>0</v>
      </c>
      <c r="Q440" s="3">
        <f>_xlfn.XLOOKUP(A440&amp;B440,'original data'!$R$2:$R$3975,'original data'!$Q$2:$Q$3975,,0)</f>
        <v>0.995</v>
      </c>
      <c r="R440" t="str">
        <f t="shared" si="12"/>
        <v>Denver Employees2001</v>
      </c>
      <c r="S440">
        <f t="shared" si="13"/>
        <v>0.10400000000000001</v>
      </c>
    </row>
    <row r="441" spans="1:19" x14ac:dyDescent="0.35">
      <c r="A441" t="s">
        <v>40</v>
      </c>
      <c r="B441">
        <v>2002</v>
      </c>
      <c r="C441">
        <v>-7.8799999999999995E-2</v>
      </c>
      <c r="D441">
        <v>-4.7300000000000002E-2</v>
      </c>
      <c r="E441">
        <v>3.4799999999999998E-2</v>
      </c>
      <c r="G441">
        <v>-6.5350000000000005E-2</v>
      </c>
      <c r="H441">
        <v>0.50900000000000001</v>
      </c>
      <c r="I441">
        <v>0.35399999999999998</v>
      </c>
      <c r="J441">
        <v>0</v>
      </c>
      <c r="K441">
        <v>2.3E-2</v>
      </c>
      <c r="L441">
        <v>0</v>
      </c>
      <c r="M441">
        <v>9.2999999999999999E-2</v>
      </c>
      <c r="N441">
        <v>0</v>
      </c>
      <c r="O441">
        <v>2.1000000000000001E-2</v>
      </c>
      <c r="P441">
        <v>0</v>
      </c>
      <c r="Q441" s="3">
        <f>_xlfn.XLOOKUP(A441&amp;B441,'original data'!$R$2:$R$3975,'original data'!$Q$2:$Q$3975,,0)</f>
        <v>1.0167999999999999</v>
      </c>
      <c r="R441" t="str">
        <f t="shared" si="12"/>
        <v>Denver Employees2002</v>
      </c>
      <c r="S441">
        <f t="shared" si="13"/>
        <v>0.11599999999999999</v>
      </c>
    </row>
    <row r="442" spans="1:19" x14ac:dyDescent="0.35">
      <c r="A442" t="s">
        <v>40</v>
      </c>
      <c r="B442">
        <v>2003</v>
      </c>
      <c r="C442">
        <v>0.2006</v>
      </c>
      <c r="D442">
        <v>1.6E-2</v>
      </c>
      <c r="E442">
        <v>3.6400000000000002E-2</v>
      </c>
      <c r="G442">
        <v>1.601E-2</v>
      </c>
      <c r="H442">
        <v>0.61099999999999999</v>
      </c>
      <c r="I442">
        <v>0.27800000000000002</v>
      </c>
      <c r="J442">
        <v>0</v>
      </c>
      <c r="K442">
        <v>1.9E-2</v>
      </c>
      <c r="L442">
        <v>0</v>
      </c>
      <c r="M442">
        <v>8.7999999999999995E-2</v>
      </c>
      <c r="N442">
        <v>0</v>
      </c>
      <c r="O442">
        <v>4.0000000000000001E-3</v>
      </c>
      <c r="P442">
        <v>0</v>
      </c>
      <c r="Q442" s="3">
        <f>_xlfn.XLOOKUP(A442&amp;B442,'original data'!$R$2:$R$3975,'original data'!$Q$2:$Q$3975,,0)</f>
        <v>0.98029999999999995</v>
      </c>
      <c r="R442" t="str">
        <f t="shared" si="12"/>
        <v>Denver Employees2003</v>
      </c>
      <c r="S442">
        <f t="shared" si="13"/>
        <v>0.107</v>
      </c>
    </row>
    <row r="443" spans="1:19" x14ac:dyDescent="0.35">
      <c r="A443" t="s">
        <v>40</v>
      </c>
      <c r="B443">
        <v>2004</v>
      </c>
      <c r="C443">
        <v>0.1188</v>
      </c>
      <c r="D443">
        <v>7.2800000000000004E-2</v>
      </c>
      <c r="E443">
        <v>2.9899999999999999E-2</v>
      </c>
      <c r="G443">
        <v>4.079E-2</v>
      </c>
      <c r="H443">
        <v>0.61199999999999999</v>
      </c>
      <c r="I443">
        <v>0.26900000000000002</v>
      </c>
      <c r="J443">
        <v>0</v>
      </c>
      <c r="K443">
        <v>2.3E-2</v>
      </c>
      <c r="L443">
        <v>0</v>
      </c>
      <c r="M443">
        <v>0.09</v>
      </c>
      <c r="N443">
        <v>0</v>
      </c>
      <c r="O443">
        <v>6.0000000000000001E-3</v>
      </c>
      <c r="P443">
        <v>0</v>
      </c>
      <c r="Q443" s="3">
        <f>_xlfn.XLOOKUP(A443&amp;B443,'original data'!$R$2:$R$3975,'original data'!$Q$2:$Q$3975,,0)</f>
        <v>0.99129999999999996</v>
      </c>
      <c r="R443" t="str">
        <f t="shared" si="12"/>
        <v>Denver Employees2004</v>
      </c>
      <c r="S443">
        <f t="shared" si="13"/>
        <v>0.11299999999999999</v>
      </c>
    </row>
    <row r="444" spans="1:19" x14ac:dyDescent="0.35">
      <c r="A444" t="s">
        <v>40</v>
      </c>
      <c r="B444">
        <v>2005</v>
      </c>
      <c r="C444">
        <v>9.98E-2</v>
      </c>
      <c r="D444">
        <v>0.1389</v>
      </c>
      <c r="E444">
        <v>5.1799999999999999E-2</v>
      </c>
      <c r="G444">
        <v>5.2330000000000002E-2</v>
      </c>
      <c r="H444">
        <v>0.60299999999999998</v>
      </c>
      <c r="I444">
        <v>0.25800000000000001</v>
      </c>
      <c r="J444">
        <v>0</v>
      </c>
      <c r="K444">
        <v>2.8000000000000001E-2</v>
      </c>
      <c r="L444">
        <v>0</v>
      </c>
      <c r="M444">
        <v>0.10299999999999999</v>
      </c>
      <c r="N444">
        <v>0</v>
      </c>
      <c r="O444">
        <v>8.0000000000000002E-3</v>
      </c>
      <c r="P444">
        <v>0</v>
      </c>
      <c r="Q444" s="3">
        <f>_xlfn.XLOOKUP(A444&amp;B444,'original data'!$R$2:$R$3975,'original data'!$Q$2:$Q$3975,,0)</f>
        <v>0.97350000000000003</v>
      </c>
      <c r="R444" t="str">
        <f t="shared" si="12"/>
        <v>Denver Employees2005</v>
      </c>
      <c r="S444">
        <f t="shared" si="13"/>
        <v>0.13100000000000001</v>
      </c>
    </row>
    <row r="445" spans="1:19" x14ac:dyDescent="0.35">
      <c r="A445" t="s">
        <v>40</v>
      </c>
      <c r="B445">
        <v>2006</v>
      </c>
      <c r="C445">
        <v>0.14330000000000001</v>
      </c>
      <c r="D445">
        <v>0.1205</v>
      </c>
      <c r="E445">
        <v>9.1999999999999998E-2</v>
      </c>
      <c r="G445">
        <v>6.6979999999999998E-2</v>
      </c>
      <c r="H445">
        <v>0.59399999999999997</v>
      </c>
      <c r="I445">
        <v>0.245</v>
      </c>
      <c r="J445">
        <v>0</v>
      </c>
      <c r="K445">
        <v>3.6999999999999998E-2</v>
      </c>
      <c r="L445">
        <v>0</v>
      </c>
      <c r="M445">
        <v>0.107</v>
      </c>
      <c r="N445">
        <v>0</v>
      </c>
      <c r="O445">
        <v>1.7000000000000001E-2</v>
      </c>
      <c r="P445">
        <v>0</v>
      </c>
      <c r="Q445" s="3">
        <f>_xlfn.XLOOKUP(A445&amp;B445,'original data'!$R$2:$R$3975,'original data'!$Q$2:$Q$3975,,0)</f>
        <v>0.98640000000000005</v>
      </c>
      <c r="R445" t="str">
        <f t="shared" si="12"/>
        <v>Denver Employees2006</v>
      </c>
      <c r="S445">
        <f t="shared" si="13"/>
        <v>0.14399999999999999</v>
      </c>
    </row>
    <row r="446" spans="1:19" x14ac:dyDescent="0.35">
      <c r="A446" t="s">
        <v>40</v>
      </c>
      <c r="B446">
        <v>2007</v>
      </c>
      <c r="C446">
        <v>0.112</v>
      </c>
      <c r="D446">
        <v>0.1183</v>
      </c>
      <c r="E446">
        <v>0.13439999999999999</v>
      </c>
      <c r="G446">
        <v>7.3289999999999994E-2</v>
      </c>
      <c r="H446">
        <v>0.57299999999999995</v>
      </c>
      <c r="I446">
        <v>0.253</v>
      </c>
      <c r="J446">
        <v>0</v>
      </c>
      <c r="K446">
        <v>4.3999999999999997E-2</v>
      </c>
      <c r="L446">
        <v>0</v>
      </c>
      <c r="M446">
        <v>0.111</v>
      </c>
      <c r="N446">
        <v>0</v>
      </c>
      <c r="O446">
        <v>1.9E-2</v>
      </c>
      <c r="P446">
        <v>0</v>
      </c>
      <c r="Q446" s="3">
        <f>_xlfn.XLOOKUP(A446&amp;B446,'original data'!$R$2:$R$3975,'original data'!$Q$2:$Q$3975,,0)</f>
        <v>0.98209999999999997</v>
      </c>
      <c r="R446" t="str">
        <f t="shared" si="12"/>
        <v>Denver Employees2007</v>
      </c>
      <c r="S446">
        <f t="shared" si="13"/>
        <v>0.155</v>
      </c>
    </row>
    <row r="447" spans="1:19" x14ac:dyDescent="0.35">
      <c r="A447" t="s">
        <v>40</v>
      </c>
      <c r="B447">
        <v>2008</v>
      </c>
      <c r="C447">
        <v>-0.25309999999999999</v>
      </c>
      <c r="D447">
        <v>-1.9599999999999999E-2</v>
      </c>
      <c r="E447">
        <v>2.8899999999999999E-2</v>
      </c>
      <c r="G447">
        <v>2.5739999999999999E-2</v>
      </c>
      <c r="H447">
        <v>0.502</v>
      </c>
      <c r="I447">
        <v>0.29799999999999999</v>
      </c>
      <c r="J447">
        <v>0</v>
      </c>
      <c r="K447">
        <v>5.7000000000000002E-2</v>
      </c>
      <c r="L447">
        <v>0</v>
      </c>
      <c r="M447">
        <v>0.115</v>
      </c>
      <c r="N447">
        <v>0</v>
      </c>
      <c r="O447">
        <v>2.8000000000000001E-2</v>
      </c>
      <c r="P447">
        <v>0</v>
      </c>
      <c r="Q447" s="3">
        <f>_xlfn.XLOOKUP(A447&amp;B447,'original data'!$R$2:$R$3975,'original data'!$Q$2:$Q$3975,,0)</f>
        <v>0.91849999999999998</v>
      </c>
      <c r="R447" t="str">
        <f t="shared" si="12"/>
        <v>Denver Employees2008</v>
      </c>
      <c r="S447">
        <f t="shared" si="13"/>
        <v>0.17200000000000001</v>
      </c>
    </row>
    <row r="448" spans="1:19" x14ac:dyDescent="0.35">
      <c r="A448" t="s">
        <v>40</v>
      </c>
      <c r="B448">
        <v>2009</v>
      </c>
      <c r="C448">
        <v>0.1368</v>
      </c>
      <c r="D448">
        <v>-2.0299999999999999E-2</v>
      </c>
      <c r="E448">
        <v>3.27E-2</v>
      </c>
      <c r="G448">
        <v>3.7519999999999998E-2</v>
      </c>
      <c r="H448">
        <v>0.57842000000000005</v>
      </c>
      <c r="I448">
        <v>0.27872000000000002</v>
      </c>
      <c r="J448">
        <v>0</v>
      </c>
      <c r="K448">
        <v>5.1950000000000003E-2</v>
      </c>
      <c r="L448">
        <v>0</v>
      </c>
      <c r="M448">
        <v>6.4939999999999998E-2</v>
      </c>
      <c r="N448">
        <v>0</v>
      </c>
      <c r="O448">
        <v>2.597E-2</v>
      </c>
      <c r="P448">
        <v>0</v>
      </c>
      <c r="Q448" s="3">
        <f>_xlfn.XLOOKUP(A448&amp;B448,'original data'!$R$2:$R$3975,'original data'!$Q$2:$Q$3975,,0)</f>
        <v>0.88390000000000002</v>
      </c>
      <c r="R448" t="str">
        <f t="shared" si="12"/>
        <v>Denver Employees2009</v>
      </c>
      <c r="S448">
        <f t="shared" si="13"/>
        <v>0.11688999999999999</v>
      </c>
    </row>
    <row r="449" spans="1:19" x14ac:dyDescent="0.35">
      <c r="A449" t="s">
        <v>40</v>
      </c>
      <c r="B449">
        <v>2010</v>
      </c>
      <c r="C449">
        <v>0.14360000000000001</v>
      </c>
      <c r="D449">
        <v>-9.7999999999999997E-3</v>
      </c>
      <c r="E449">
        <v>4.1399999999999999E-2</v>
      </c>
      <c r="F449">
        <v>4.7669999999999997E-2</v>
      </c>
      <c r="G449">
        <v>4.7669999999999997E-2</v>
      </c>
      <c r="H449">
        <v>0.55800000000000005</v>
      </c>
      <c r="I449">
        <v>0.23899999999999999</v>
      </c>
      <c r="J449">
        <v>0</v>
      </c>
      <c r="K449">
        <v>0.112</v>
      </c>
      <c r="L449">
        <v>0</v>
      </c>
      <c r="M449">
        <v>6.9000000000000006E-2</v>
      </c>
      <c r="N449">
        <v>0</v>
      </c>
      <c r="O449">
        <v>2.1999999999999999E-2</v>
      </c>
      <c r="P449">
        <v>0</v>
      </c>
      <c r="Q449" s="3">
        <f>_xlfn.XLOOKUP(A449&amp;B449,'original data'!$R$2:$R$3975,'original data'!$Q$2:$Q$3975,,0)</f>
        <v>0.85040000000000004</v>
      </c>
      <c r="R449" t="str">
        <f t="shared" si="12"/>
        <v>Denver Employees2010</v>
      </c>
      <c r="S449">
        <f t="shared" si="13"/>
        <v>0.18099999999999999</v>
      </c>
    </row>
    <row r="450" spans="1:19" x14ac:dyDescent="0.35">
      <c r="A450" t="s">
        <v>40</v>
      </c>
      <c r="B450">
        <v>2011</v>
      </c>
      <c r="C450">
        <v>-4.3E-3</v>
      </c>
      <c r="D450">
        <v>8.9700000000000002E-2</v>
      </c>
      <c r="E450">
        <v>1.37E-2</v>
      </c>
      <c r="F450">
        <v>5.2789999999999997E-2</v>
      </c>
      <c r="G450">
        <v>4.2840000000000003E-2</v>
      </c>
      <c r="H450">
        <v>0.53500000000000003</v>
      </c>
      <c r="I450">
        <v>0.17799999999999999</v>
      </c>
      <c r="J450">
        <v>0</v>
      </c>
      <c r="K450">
        <v>0.17699999999999999</v>
      </c>
      <c r="L450">
        <v>0</v>
      </c>
      <c r="M450">
        <v>8.3000000000000004E-2</v>
      </c>
      <c r="N450">
        <v>0</v>
      </c>
      <c r="O450">
        <v>2.7E-2</v>
      </c>
      <c r="P450">
        <v>0</v>
      </c>
      <c r="Q450" s="3">
        <f>_xlfn.XLOOKUP(A450&amp;B450,'original data'!$R$2:$R$3975,'original data'!$Q$2:$Q$3975,,0)</f>
        <v>0.81579999999999997</v>
      </c>
      <c r="R450" t="str">
        <f t="shared" si="12"/>
        <v>Denver Employees2011</v>
      </c>
      <c r="S450">
        <f t="shared" si="13"/>
        <v>0.26</v>
      </c>
    </row>
    <row r="451" spans="1:19" x14ac:dyDescent="0.35">
      <c r="A451" t="s">
        <v>40</v>
      </c>
      <c r="B451">
        <v>2012</v>
      </c>
      <c r="C451">
        <v>0.13089999999999999</v>
      </c>
      <c r="D451">
        <v>8.7900000000000006E-2</v>
      </c>
      <c r="E451">
        <v>1.78E-2</v>
      </c>
      <c r="F451">
        <v>7.4609999999999996E-2</v>
      </c>
      <c r="G451">
        <v>4.9910000000000003E-2</v>
      </c>
      <c r="H451">
        <v>0.52300000000000002</v>
      </c>
      <c r="I451">
        <v>0.17299999999999999</v>
      </c>
      <c r="J451">
        <v>0</v>
      </c>
      <c r="K451">
        <v>0.20399999999999999</v>
      </c>
      <c r="L451">
        <v>0</v>
      </c>
      <c r="M451">
        <v>8.2000000000000003E-2</v>
      </c>
      <c r="N451">
        <v>0</v>
      </c>
      <c r="O451">
        <v>1.7999999999999999E-2</v>
      </c>
      <c r="P451">
        <v>0</v>
      </c>
      <c r="Q451" s="3">
        <f>_xlfn.XLOOKUP(A451&amp;B451,'original data'!$R$2:$R$3975,'original data'!$Q$2:$Q$3975,,0)</f>
        <v>0.76359999999999995</v>
      </c>
      <c r="R451" t="str">
        <f t="shared" ref="R451:R514" si="14">A451&amp;B451</f>
        <v>Denver Employees2012</v>
      </c>
      <c r="S451">
        <f t="shared" ref="S451:S514" si="15">SUM(J451:N451,P451)</f>
        <v>0.28599999999999998</v>
      </c>
    </row>
    <row r="452" spans="1:19" x14ac:dyDescent="0.35">
      <c r="A452" t="s">
        <v>40</v>
      </c>
      <c r="B452">
        <v>2013</v>
      </c>
      <c r="C452">
        <v>0.18210000000000001</v>
      </c>
      <c r="D452">
        <v>0.1</v>
      </c>
      <c r="E452">
        <v>0.1159</v>
      </c>
      <c r="F452">
        <v>7.2940000000000005E-2</v>
      </c>
      <c r="G452">
        <v>5.953E-2</v>
      </c>
      <c r="H452">
        <v>0.53</v>
      </c>
      <c r="I452">
        <v>0.16800000000000001</v>
      </c>
      <c r="J452">
        <v>0</v>
      </c>
      <c r="K452">
        <v>0.20300000000000001</v>
      </c>
      <c r="L452">
        <v>0</v>
      </c>
      <c r="M452">
        <v>7.9000000000000001E-2</v>
      </c>
      <c r="N452">
        <v>0</v>
      </c>
      <c r="O452">
        <v>0.02</v>
      </c>
      <c r="P452">
        <v>0</v>
      </c>
      <c r="Q452" s="3">
        <f>_xlfn.XLOOKUP(A452&amp;B452,'original data'!$R$2:$R$3975,'original data'!$Q$2:$Q$3975,,0)</f>
        <v>0.7641</v>
      </c>
      <c r="R452" t="str">
        <f t="shared" si="14"/>
        <v>Denver Employees2013</v>
      </c>
      <c r="S452">
        <f t="shared" si="15"/>
        <v>0.28200000000000003</v>
      </c>
    </row>
    <row r="453" spans="1:19" x14ac:dyDescent="0.35">
      <c r="A453" t="s">
        <v>40</v>
      </c>
      <c r="B453">
        <v>2014</v>
      </c>
      <c r="C453">
        <v>5.33E-2</v>
      </c>
      <c r="D453">
        <v>0.1208</v>
      </c>
      <c r="E453">
        <v>9.9000000000000005E-2</v>
      </c>
      <c r="F453">
        <v>6.6489999999999994E-2</v>
      </c>
      <c r="G453">
        <v>5.9080000000000001E-2</v>
      </c>
      <c r="H453">
        <v>0.5</v>
      </c>
      <c r="I453">
        <v>0.182</v>
      </c>
      <c r="J453">
        <v>0</v>
      </c>
      <c r="K453">
        <v>0.221</v>
      </c>
      <c r="L453">
        <v>0</v>
      </c>
      <c r="M453">
        <v>7.5999999999999998E-2</v>
      </c>
      <c r="N453">
        <v>0</v>
      </c>
      <c r="O453">
        <v>2.1000000000000001E-2</v>
      </c>
      <c r="P453">
        <v>0</v>
      </c>
      <c r="Q453" s="3">
        <f>_xlfn.XLOOKUP(A453&amp;B453,'original data'!$R$2:$R$3975,'original data'!$Q$2:$Q$3975,,0)</f>
        <v>0.73680000000000001</v>
      </c>
      <c r="R453" t="str">
        <f t="shared" si="14"/>
        <v>Denver Employees2014</v>
      </c>
      <c r="S453">
        <f t="shared" si="15"/>
        <v>0.29699999999999999</v>
      </c>
    </row>
    <row r="454" spans="1:19" x14ac:dyDescent="0.35">
      <c r="A454" t="s">
        <v>40</v>
      </c>
      <c r="B454">
        <v>2015</v>
      </c>
      <c r="C454">
        <v>-1.8800000000000001E-2</v>
      </c>
      <c r="D454">
        <v>6.9000000000000006E-2</v>
      </c>
      <c r="E454">
        <v>6.59E-2</v>
      </c>
      <c r="F454">
        <v>5.4390000000000001E-2</v>
      </c>
      <c r="G454">
        <v>5.3699999999999998E-2</v>
      </c>
      <c r="H454">
        <v>0.46400000000000002</v>
      </c>
      <c r="I454">
        <v>0.19600000000000001</v>
      </c>
      <c r="J454">
        <v>0</v>
      </c>
      <c r="K454">
        <v>0.22700000000000001</v>
      </c>
      <c r="L454">
        <v>0</v>
      </c>
      <c r="M454">
        <v>9.0999999999999998E-2</v>
      </c>
      <c r="N454">
        <v>0</v>
      </c>
      <c r="O454">
        <v>2.1999999999999999E-2</v>
      </c>
      <c r="P454">
        <v>0</v>
      </c>
      <c r="Q454" s="3">
        <f>_xlfn.XLOOKUP(A454&amp;B454,'original data'!$R$2:$R$3975,'original data'!$Q$2:$Q$3975,,0)</f>
        <v>0.72209999999999996</v>
      </c>
      <c r="R454" t="str">
        <f t="shared" si="14"/>
        <v>Denver Employees2015</v>
      </c>
      <c r="S454">
        <f t="shared" si="15"/>
        <v>0.318</v>
      </c>
    </row>
    <row r="455" spans="1:19" x14ac:dyDescent="0.35">
      <c r="A455" t="s">
        <v>40</v>
      </c>
      <c r="B455">
        <v>2016</v>
      </c>
      <c r="C455">
        <v>7.7499999999999999E-2</v>
      </c>
      <c r="D455">
        <v>3.6499999999999998E-2</v>
      </c>
      <c r="E455">
        <v>8.2799999999999999E-2</v>
      </c>
      <c r="F455">
        <v>4.8160000000000001E-2</v>
      </c>
      <c r="G455">
        <v>5.5169999999999997E-2</v>
      </c>
      <c r="H455">
        <v>0.45300000000000001</v>
      </c>
      <c r="I455">
        <v>0.20200000000000001</v>
      </c>
      <c r="J455">
        <v>8.251E-2</v>
      </c>
      <c r="K455">
        <v>0.11998</v>
      </c>
      <c r="L455">
        <v>3.95E-2</v>
      </c>
      <c r="M455">
        <v>7.9000000000000001E-2</v>
      </c>
      <c r="N455">
        <v>0</v>
      </c>
      <c r="O455">
        <v>2.4E-2</v>
      </c>
      <c r="P455">
        <v>0</v>
      </c>
      <c r="Q455" s="3">
        <f>_xlfn.XLOOKUP(A455&amp;B455,'original data'!$R$2:$R$3975,'original data'!$Q$2:$Q$3975,,0)</f>
        <v>0.71009999999999995</v>
      </c>
      <c r="R455" t="str">
        <f t="shared" si="14"/>
        <v>Denver Employees2016</v>
      </c>
      <c r="S455">
        <f t="shared" si="15"/>
        <v>0.32099</v>
      </c>
    </row>
    <row r="456" spans="1:19" x14ac:dyDescent="0.35">
      <c r="A456" t="s">
        <v>40</v>
      </c>
      <c r="B456">
        <v>2017</v>
      </c>
      <c r="C456">
        <v>0.1502</v>
      </c>
      <c r="D456">
        <v>6.7400000000000002E-2</v>
      </c>
      <c r="E456">
        <v>8.6499999999999994E-2</v>
      </c>
      <c r="F456">
        <v>5.1700000000000003E-2</v>
      </c>
      <c r="G456">
        <v>6.0539999999999997E-2</v>
      </c>
      <c r="H456">
        <v>0.45500000000000002</v>
      </c>
      <c r="I456">
        <v>0.20100000000000001</v>
      </c>
      <c r="J456">
        <v>0.1701</v>
      </c>
      <c r="K456">
        <v>7.8899999999999998E-2</v>
      </c>
      <c r="L456">
        <v>0</v>
      </c>
      <c r="M456">
        <v>7.5999999999999998E-2</v>
      </c>
      <c r="N456">
        <v>0</v>
      </c>
      <c r="O456">
        <v>1.9E-2</v>
      </c>
      <c r="P456">
        <v>0</v>
      </c>
      <c r="Q456" s="3">
        <f>_xlfn.XLOOKUP(A456&amp;B456,'original data'!$R$2:$R$3975,'original data'!$Q$2:$Q$3975,,0)</f>
        <v>0.67669999999999997</v>
      </c>
      <c r="R456" t="str">
        <f t="shared" si="14"/>
        <v>Denver Employees2017</v>
      </c>
      <c r="S456">
        <f t="shared" si="15"/>
        <v>0.32500000000000001</v>
      </c>
    </row>
    <row r="457" spans="1:19" x14ac:dyDescent="0.35">
      <c r="A457" t="s">
        <v>40</v>
      </c>
      <c r="B457">
        <v>2018</v>
      </c>
      <c r="C457">
        <v>-2.4E-2</v>
      </c>
      <c r="D457">
        <v>6.6000000000000003E-2</v>
      </c>
      <c r="E457">
        <v>4.5999999999999999E-2</v>
      </c>
      <c r="F457">
        <v>8.022E-2</v>
      </c>
      <c r="G457">
        <v>0</v>
      </c>
      <c r="H457">
        <v>0.40799999999999997</v>
      </c>
      <c r="I457">
        <v>0.217</v>
      </c>
      <c r="J457">
        <v>0.18007999999999999</v>
      </c>
      <c r="K457">
        <v>9.6920000000000006E-2</v>
      </c>
      <c r="L457">
        <v>0</v>
      </c>
      <c r="M457">
        <v>8.1000000000000003E-2</v>
      </c>
      <c r="N457">
        <v>0</v>
      </c>
      <c r="O457">
        <v>1.7000000000000001E-2</v>
      </c>
      <c r="P457">
        <v>0</v>
      </c>
      <c r="Q457" s="3">
        <f>_xlfn.XLOOKUP(A457&amp;B457,'original data'!$R$2:$R$3975,'original data'!$Q$2:$Q$3975,,0)</f>
        <v>0.622</v>
      </c>
      <c r="R457" t="str">
        <f t="shared" si="14"/>
        <v>Denver Employees2018</v>
      </c>
      <c r="S457">
        <f t="shared" si="15"/>
        <v>0.35800000000000004</v>
      </c>
    </row>
    <row r="458" spans="1:19" x14ac:dyDescent="0.35">
      <c r="A458" t="s">
        <v>40</v>
      </c>
      <c r="B458">
        <v>2019</v>
      </c>
      <c r="C458">
        <v>0.126</v>
      </c>
      <c r="D458">
        <v>8.2000000000000003E-2</v>
      </c>
      <c r="E458">
        <v>0.06</v>
      </c>
      <c r="F458">
        <v>7.9189999999999997E-2</v>
      </c>
      <c r="G458">
        <v>0</v>
      </c>
      <c r="H458">
        <v>0.37098999999999999</v>
      </c>
      <c r="I458">
        <v>0.23300000000000001</v>
      </c>
      <c r="J458">
        <v>0.16361999999999999</v>
      </c>
      <c r="K458">
        <v>4.9000000000000002E-2</v>
      </c>
      <c r="L458">
        <v>6.1400000000000003E-2</v>
      </c>
      <c r="M458">
        <v>7.4999999999999997E-2</v>
      </c>
      <c r="N458">
        <v>0</v>
      </c>
      <c r="O458">
        <v>4.7E-2</v>
      </c>
      <c r="P458">
        <v>0</v>
      </c>
      <c r="Q458" s="3">
        <f>_xlfn.XLOOKUP(A458&amp;B458,'original data'!$R$2:$R$3975,'original data'!$Q$2:$Q$3975,,0)</f>
        <v>0.61699999999999999</v>
      </c>
      <c r="R458" t="str">
        <f t="shared" si="14"/>
        <v>Denver Employees2019</v>
      </c>
      <c r="S458">
        <f t="shared" si="15"/>
        <v>0.34902</v>
      </c>
    </row>
    <row r="459" spans="1:19" x14ac:dyDescent="0.35">
      <c r="A459" t="s">
        <v>41</v>
      </c>
      <c r="B459">
        <v>2001</v>
      </c>
      <c r="C459">
        <v>-0.1686</v>
      </c>
      <c r="D459">
        <v>3.2000000000000001E-2</v>
      </c>
      <c r="E459">
        <v>0.10639999999999999</v>
      </c>
      <c r="F459">
        <v>0.1111</v>
      </c>
      <c r="G459">
        <v>-0.1686</v>
      </c>
      <c r="H459">
        <v>0.67789999999999995</v>
      </c>
      <c r="I459">
        <v>0.2898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4.0000000000000002E-4</v>
      </c>
      <c r="P459">
        <v>3.1899999999999998E-2</v>
      </c>
      <c r="Q459" s="3">
        <f>_xlfn.XLOOKUP(A459&amp;B459,'original data'!$R$2:$R$3975,'original data'!$Q$2:$Q$3975,,0)</f>
        <v>1.2689999999999999</v>
      </c>
      <c r="R459" t="str">
        <f t="shared" si="14"/>
        <v>Arizona Public Safety2001</v>
      </c>
      <c r="S459">
        <f t="shared" si="15"/>
        <v>3.1899999999999998E-2</v>
      </c>
    </row>
    <row r="460" spans="1:19" x14ac:dyDescent="0.35">
      <c r="A460" t="s">
        <v>41</v>
      </c>
      <c r="B460">
        <v>2002</v>
      </c>
      <c r="C460">
        <v>-0.1507</v>
      </c>
      <c r="E460">
        <v>2.6700000000000002E-2</v>
      </c>
      <c r="F460">
        <v>7.7200000000000005E-2</v>
      </c>
      <c r="G460">
        <v>-0.15970000000000001</v>
      </c>
      <c r="H460">
        <v>0.60343999999999998</v>
      </c>
      <c r="I460">
        <v>0.34216999999999997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5.4399999999999997E-2</v>
      </c>
      <c r="Q460" s="3">
        <f>_xlfn.XLOOKUP(A460&amp;B460,'original data'!$R$2:$R$3975,'original data'!$Q$2:$Q$3975,,0)</f>
        <v>1.1299999999999999</v>
      </c>
      <c r="R460" t="str">
        <f t="shared" si="14"/>
        <v>Arizona Public Safety2002</v>
      </c>
      <c r="S460">
        <f t="shared" si="15"/>
        <v>5.4399999999999997E-2</v>
      </c>
    </row>
    <row r="461" spans="1:19" x14ac:dyDescent="0.35">
      <c r="A461" t="s">
        <v>41</v>
      </c>
      <c r="B461">
        <v>2003</v>
      </c>
      <c r="C461">
        <v>6.6699999999999995E-2</v>
      </c>
      <c r="D461">
        <v>-9.01E-2</v>
      </c>
      <c r="E461">
        <v>-8.9999999999999998E-4</v>
      </c>
      <c r="F461">
        <v>7.4099999999999999E-2</v>
      </c>
      <c r="G461">
        <v>-9.0149999999999994E-2</v>
      </c>
      <c r="H461">
        <v>0.61180000000000001</v>
      </c>
      <c r="I461">
        <v>0.33179999999999998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5.6399999999999999E-2</v>
      </c>
      <c r="Q461" s="3">
        <f>_xlfn.XLOOKUP(A461&amp;B461,'original data'!$R$2:$R$3975,'original data'!$Q$2:$Q$3975,,0)</f>
        <v>1.0089999999999999</v>
      </c>
      <c r="R461" t="str">
        <f t="shared" si="14"/>
        <v>Arizona Public Safety2003</v>
      </c>
      <c r="S461">
        <f t="shared" si="15"/>
        <v>5.6399999999999999E-2</v>
      </c>
    </row>
    <row r="462" spans="1:19" x14ac:dyDescent="0.35">
      <c r="A462" t="s">
        <v>41</v>
      </c>
      <c r="B462">
        <v>2004</v>
      </c>
      <c r="C462">
        <v>0.1497</v>
      </c>
      <c r="D462">
        <v>1.37E-2</v>
      </c>
      <c r="E462">
        <v>-5.5999999999999999E-3</v>
      </c>
      <c r="F462">
        <v>0.09</v>
      </c>
      <c r="G462">
        <v>-3.5340000000000003E-2</v>
      </c>
      <c r="H462">
        <v>0.72409999999999997</v>
      </c>
      <c r="I462">
        <v>0.2185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5.74E-2</v>
      </c>
      <c r="Q462" s="3">
        <f>_xlfn.XLOOKUP(A462&amp;B462,'original data'!$R$2:$R$3975,'original data'!$Q$2:$Q$3975,,0)</f>
        <v>0.92400000000000004</v>
      </c>
      <c r="R462" t="str">
        <f t="shared" si="14"/>
        <v>Arizona Public Safety2004</v>
      </c>
      <c r="S462">
        <f t="shared" si="15"/>
        <v>5.74E-2</v>
      </c>
    </row>
    <row r="463" spans="1:19" x14ac:dyDescent="0.35">
      <c r="A463" t="s">
        <v>41</v>
      </c>
      <c r="B463">
        <v>2005</v>
      </c>
      <c r="C463">
        <v>9.11E-2</v>
      </c>
      <c r="D463">
        <v>0.10199999999999999</v>
      </c>
      <c r="E463">
        <v>-1.1299999999999999E-2</v>
      </c>
      <c r="F463">
        <v>8.1799999999999998E-2</v>
      </c>
      <c r="G463">
        <v>-1.128E-2</v>
      </c>
      <c r="H463">
        <v>0.69899999999999995</v>
      </c>
      <c r="I463">
        <v>0.25800000000000001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4.2999999999999997E-2</v>
      </c>
      <c r="Q463" s="3">
        <f>_xlfn.XLOOKUP(A463&amp;B463,'original data'!$R$2:$R$3975,'original data'!$Q$2:$Q$3975,,0)</f>
        <v>0.82099999999999995</v>
      </c>
      <c r="R463" t="str">
        <f t="shared" si="14"/>
        <v>Arizona Public Safety2005</v>
      </c>
      <c r="S463">
        <f t="shared" si="15"/>
        <v>4.2999999999999997E-2</v>
      </c>
    </row>
    <row r="464" spans="1:19" x14ac:dyDescent="0.35">
      <c r="A464" t="s">
        <v>41</v>
      </c>
      <c r="B464">
        <v>2006</v>
      </c>
      <c r="C464">
        <v>8.3000000000000004E-2</v>
      </c>
      <c r="D464">
        <v>0.1074</v>
      </c>
      <c r="E464">
        <v>4.2200000000000001E-2</v>
      </c>
      <c r="F464">
        <v>7.3700000000000002E-2</v>
      </c>
      <c r="G464">
        <v>3.8400000000000001E-3</v>
      </c>
      <c r="H464">
        <v>0.70099999999999996</v>
      </c>
      <c r="I464">
        <v>0.21360000000000001</v>
      </c>
      <c r="J464">
        <v>0</v>
      </c>
      <c r="K464">
        <v>6.1000000000000004E-3</v>
      </c>
      <c r="L464">
        <v>0</v>
      </c>
      <c r="M464">
        <v>2.7099999999999999E-2</v>
      </c>
      <c r="N464">
        <v>0</v>
      </c>
      <c r="O464">
        <v>4.8500000000000001E-2</v>
      </c>
      <c r="P464">
        <v>0</v>
      </c>
      <c r="Q464" s="3">
        <f>_xlfn.XLOOKUP(A464&amp;B464,'original data'!$R$2:$R$3975,'original data'!$Q$2:$Q$3975,,0)</f>
        <v>0.77</v>
      </c>
      <c r="R464" t="str">
        <f t="shared" si="14"/>
        <v>Arizona Public Safety2006</v>
      </c>
      <c r="S464">
        <f t="shared" si="15"/>
        <v>3.32E-2</v>
      </c>
    </row>
    <row r="465" spans="1:19" x14ac:dyDescent="0.35">
      <c r="A465" t="s">
        <v>41</v>
      </c>
      <c r="B465">
        <v>2007</v>
      </c>
      <c r="C465">
        <v>0.17050000000000001</v>
      </c>
      <c r="D465">
        <v>0.11409999999999999</v>
      </c>
      <c r="E465">
        <v>0.1114</v>
      </c>
      <c r="F465">
        <v>6.8099999999999994E-2</v>
      </c>
      <c r="G465">
        <v>2.6110000000000001E-2</v>
      </c>
      <c r="H465">
        <v>0.72765999999999997</v>
      </c>
      <c r="I465">
        <v>0.19975999999999999</v>
      </c>
      <c r="J465">
        <v>1.23E-2</v>
      </c>
      <c r="K465">
        <v>0</v>
      </c>
      <c r="L465">
        <v>0</v>
      </c>
      <c r="M465">
        <v>2.29E-2</v>
      </c>
      <c r="N465">
        <v>0</v>
      </c>
      <c r="O465">
        <v>3.739E-2</v>
      </c>
      <c r="P465">
        <v>0</v>
      </c>
      <c r="Q465" s="3">
        <f>_xlfn.XLOOKUP(A465&amp;B465,'original data'!$R$2:$R$3975,'original data'!$Q$2:$Q$3975,,0)</f>
        <v>0.66400000000000003</v>
      </c>
      <c r="R465" t="str">
        <f t="shared" si="14"/>
        <v>Arizona Public Safety2007</v>
      </c>
      <c r="S465">
        <f t="shared" si="15"/>
        <v>3.5200000000000002E-2</v>
      </c>
    </row>
    <row r="466" spans="1:19" x14ac:dyDescent="0.35">
      <c r="A466" t="s">
        <v>41</v>
      </c>
      <c r="B466">
        <v>2008</v>
      </c>
      <c r="C466">
        <v>-7.2700000000000001E-2</v>
      </c>
      <c r="D466">
        <v>5.5599999999999997E-2</v>
      </c>
      <c r="E466">
        <v>8.09E-2</v>
      </c>
      <c r="F466">
        <v>3.9100000000000003E-2</v>
      </c>
      <c r="G466">
        <v>1.321E-2</v>
      </c>
      <c r="H466">
        <v>0.65680000000000005</v>
      </c>
      <c r="I466">
        <v>0.2492</v>
      </c>
      <c r="J466">
        <v>1.7899999999999999E-2</v>
      </c>
      <c r="K466">
        <v>0</v>
      </c>
      <c r="L466">
        <v>0</v>
      </c>
      <c r="M466">
        <v>4.6100000000000002E-2</v>
      </c>
      <c r="N466">
        <v>0</v>
      </c>
      <c r="O466">
        <v>2.9399999999999999E-2</v>
      </c>
      <c r="P466">
        <v>0</v>
      </c>
      <c r="Q466" s="3">
        <f>_xlfn.XLOOKUP(A466&amp;B466,'original data'!$R$2:$R$3975,'original data'!$Q$2:$Q$3975,,0)</f>
        <v>0.68799999999999994</v>
      </c>
      <c r="R466" t="str">
        <f t="shared" si="14"/>
        <v>Arizona Public Safety2008</v>
      </c>
      <c r="S466">
        <f t="shared" si="15"/>
        <v>6.4000000000000001E-2</v>
      </c>
    </row>
    <row r="467" spans="1:19" x14ac:dyDescent="0.35">
      <c r="A467" t="s">
        <v>41</v>
      </c>
      <c r="B467">
        <v>2009</v>
      </c>
      <c r="C467">
        <v>-0.17730000000000001</v>
      </c>
      <c r="D467">
        <v>-3.6999999999999998E-2</v>
      </c>
      <c r="E467">
        <v>1.09E-2</v>
      </c>
      <c r="F467">
        <v>2.5999999999999999E-3</v>
      </c>
      <c r="G467">
        <v>-9.9699999999999997E-3</v>
      </c>
      <c r="H467">
        <v>0.5484</v>
      </c>
      <c r="I467">
        <v>0.31940000000000002</v>
      </c>
      <c r="J467">
        <v>2.7300000000000001E-2</v>
      </c>
      <c r="K467">
        <v>0</v>
      </c>
      <c r="L467">
        <v>0</v>
      </c>
      <c r="M467">
        <v>9.0499999999999997E-2</v>
      </c>
      <c r="N467">
        <v>0</v>
      </c>
      <c r="O467">
        <v>1.44E-2</v>
      </c>
      <c r="P467">
        <v>0</v>
      </c>
      <c r="Q467" s="3">
        <f>_xlfn.XLOOKUP(A467&amp;B467,'original data'!$R$2:$R$3975,'original data'!$Q$2:$Q$3975,,0)</f>
        <v>0.7</v>
      </c>
      <c r="R467" t="str">
        <f t="shared" si="14"/>
        <v>Arizona Public Safety2009</v>
      </c>
      <c r="S467">
        <f t="shared" si="15"/>
        <v>0.1178</v>
      </c>
    </row>
    <row r="468" spans="1:19" x14ac:dyDescent="0.35">
      <c r="A468" t="s">
        <v>41</v>
      </c>
      <c r="B468">
        <v>2010</v>
      </c>
      <c r="C468">
        <v>0.13469999999999999</v>
      </c>
      <c r="D468">
        <v>-4.6899999999999997E-2</v>
      </c>
      <c r="E468">
        <v>1.8800000000000001E-2</v>
      </c>
      <c r="F468">
        <v>3.5999999999999999E-3</v>
      </c>
      <c r="G468">
        <v>3.62E-3</v>
      </c>
      <c r="H468">
        <v>0.40949999999999998</v>
      </c>
      <c r="I468">
        <v>0.18959999999999999</v>
      </c>
      <c r="J468">
        <v>7.8700000000000006E-2</v>
      </c>
      <c r="K468">
        <v>0.16489999999999999</v>
      </c>
      <c r="L468">
        <v>4.3099999999999999E-2</v>
      </c>
      <c r="M468">
        <v>9.8699999999999996E-2</v>
      </c>
      <c r="N468">
        <v>0</v>
      </c>
      <c r="O468">
        <v>1.0699999999999999E-2</v>
      </c>
      <c r="P468">
        <v>0</v>
      </c>
      <c r="Q468" s="3">
        <f>_xlfn.XLOOKUP(A468&amp;B468,'original data'!$R$2:$R$3975,'original data'!$Q$2:$Q$3975,,0)</f>
        <v>0.67700000000000005</v>
      </c>
      <c r="R468" t="str">
        <f t="shared" si="14"/>
        <v>Arizona Public Safety2010</v>
      </c>
      <c r="S468">
        <f t="shared" si="15"/>
        <v>0.38539999999999996</v>
      </c>
    </row>
    <row r="469" spans="1:19" x14ac:dyDescent="0.35">
      <c r="A469" t="s">
        <v>41</v>
      </c>
      <c r="B469">
        <v>2011</v>
      </c>
      <c r="C469">
        <v>0.17369999999999999</v>
      </c>
      <c r="D469">
        <v>3.09E-2</v>
      </c>
      <c r="E469">
        <v>3.5299999999999998E-2</v>
      </c>
      <c r="F469">
        <v>3.8800000000000001E-2</v>
      </c>
      <c r="G469">
        <v>1.8010000000000002E-2</v>
      </c>
      <c r="H469">
        <v>0.35357</v>
      </c>
      <c r="I469">
        <v>0.18557999999999999</v>
      </c>
      <c r="J469">
        <v>7.9390000000000002E-2</v>
      </c>
      <c r="K469">
        <v>0.20518</v>
      </c>
      <c r="L469">
        <v>5.3900000000000003E-2</v>
      </c>
      <c r="M469">
        <v>0.10639</v>
      </c>
      <c r="N469">
        <v>0</v>
      </c>
      <c r="O469">
        <v>1.6E-2</v>
      </c>
      <c r="P469">
        <v>0</v>
      </c>
      <c r="Q469" s="3">
        <f>_xlfn.XLOOKUP(A469&amp;B469,'original data'!$R$2:$R$3975,'original data'!$Q$2:$Q$3975,,0)</f>
        <v>0.63700000000000001</v>
      </c>
      <c r="R469" t="str">
        <f t="shared" si="14"/>
        <v>Arizona Public Safety2011</v>
      </c>
      <c r="S469">
        <f t="shared" si="15"/>
        <v>0.44485999999999998</v>
      </c>
    </row>
    <row r="470" spans="1:19" x14ac:dyDescent="0.35">
      <c r="A470" t="s">
        <v>41</v>
      </c>
      <c r="B470">
        <v>2012</v>
      </c>
      <c r="C470">
        <v>-7.9000000000000008E-3</v>
      </c>
      <c r="D470">
        <v>9.7299999999999998E-2</v>
      </c>
      <c r="E470">
        <v>1.6000000000000001E-3</v>
      </c>
      <c r="F470">
        <v>5.5100000000000003E-2</v>
      </c>
      <c r="G470">
        <v>1.5820000000000001E-2</v>
      </c>
      <c r="H470">
        <v>0.33360000000000001</v>
      </c>
      <c r="I470">
        <v>0.13780000000000001</v>
      </c>
      <c r="J470">
        <v>0.1019</v>
      </c>
      <c r="K470">
        <v>0.215</v>
      </c>
      <c r="L470">
        <v>6.2300000000000001E-2</v>
      </c>
      <c r="M470">
        <v>0.12740000000000001</v>
      </c>
      <c r="N470">
        <v>0</v>
      </c>
      <c r="O470">
        <v>2.1999999999999999E-2</v>
      </c>
      <c r="P470">
        <v>0</v>
      </c>
      <c r="Q470" s="3">
        <f>_xlfn.XLOOKUP(A470&amp;B470,'original data'!$R$2:$R$3975,'original data'!$Q$2:$Q$3975,,0)</f>
        <v>0.60199999999999998</v>
      </c>
      <c r="R470" t="str">
        <f t="shared" si="14"/>
        <v>Arizona Public Safety2012</v>
      </c>
      <c r="S470">
        <f t="shared" si="15"/>
        <v>0.50660000000000005</v>
      </c>
    </row>
    <row r="471" spans="1:19" x14ac:dyDescent="0.35">
      <c r="A471" t="s">
        <v>41</v>
      </c>
      <c r="B471">
        <v>2013</v>
      </c>
      <c r="C471">
        <v>0.10639999999999999</v>
      </c>
      <c r="D471">
        <v>8.8200000000000001E-2</v>
      </c>
      <c r="E471">
        <v>3.7499999999999999E-2</v>
      </c>
      <c r="F471">
        <v>5.8900000000000001E-2</v>
      </c>
      <c r="G471">
        <v>2.2519999999999998E-2</v>
      </c>
      <c r="H471">
        <v>0.32300000000000001</v>
      </c>
      <c r="I471">
        <v>0.1109</v>
      </c>
      <c r="J471">
        <v>0.11310000000000001</v>
      </c>
      <c r="K471">
        <v>0.23910000000000001</v>
      </c>
      <c r="L471">
        <v>6.3899999999999998E-2</v>
      </c>
      <c r="M471">
        <v>0.1323</v>
      </c>
      <c r="N471">
        <v>0</v>
      </c>
      <c r="O471">
        <v>1.77E-2</v>
      </c>
      <c r="P471">
        <v>0</v>
      </c>
      <c r="Q471" s="3">
        <f>_xlfn.XLOOKUP(A471&amp;B471,'original data'!$R$2:$R$3975,'original data'!$Q$2:$Q$3975,,0)</f>
        <v>0.58699999999999997</v>
      </c>
      <c r="R471" t="str">
        <f t="shared" si="14"/>
        <v>Arizona Public Safety2013</v>
      </c>
      <c r="S471">
        <f t="shared" si="15"/>
        <v>0.5484</v>
      </c>
    </row>
    <row r="472" spans="1:19" x14ac:dyDescent="0.35">
      <c r="A472" t="s">
        <v>41</v>
      </c>
      <c r="B472">
        <v>2014</v>
      </c>
      <c r="C472">
        <v>0.1328</v>
      </c>
      <c r="D472">
        <v>7.6499999999999999E-2</v>
      </c>
      <c r="E472">
        <v>0.10680000000000001</v>
      </c>
      <c r="F472">
        <v>5.7700000000000001E-2</v>
      </c>
      <c r="G472">
        <v>3.0030000000000001E-2</v>
      </c>
      <c r="H472">
        <v>0.30459999999999998</v>
      </c>
      <c r="I472">
        <v>9.4500000000000001E-2</v>
      </c>
      <c r="J472">
        <v>0.1331</v>
      </c>
      <c r="K472">
        <v>0.253</v>
      </c>
      <c r="L472">
        <v>6.8400000000000002E-2</v>
      </c>
      <c r="M472">
        <v>0.1075</v>
      </c>
      <c r="N472">
        <v>0</v>
      </c>
      <c r="O472">
        <v>3.8899999999999997E-2</v>
      </c>
      <c r="P472">
        <v>0</v>
      </c>
      <c r="Q472" s="3">
        <f>_xlfn.XLOOKUP(A472&amp;B472,'original data'!$R$2:$R$3975,'original data'!$Q$2:$Q$3975,,0)</f>
        <v>0.49199999999999999</v>
      </c>
      <c r="R472" t="str">
        <f t="shared" si="14"/>
        <v>Arizona Public Safety2014</v>
      </c>
      <c r="S472">
        <f t="shared" si="15"/>
        <v>0.56200000000000006</v>
      </c>
    </row>
    <row r="473" spans="1:19" x14ac:dyDescent="0.35">
      <c r="A473" t="s">
        <v>41</v>
      </c>
      <c r="B473">
        <v>2015</v>
      </c>
      <c r="C473">
        <v>3.6799999999999999E-2</v>
      </c>
      <c r="D473">
        <v>9.2200000000000004E-2</v>
      </c>
      <c r="E473">
        <v>8.6900000000000005E-2</v>
      </c>
      <c r="F473">
        <v>5.2200000000000003E-2</v>
      </c>
      <c r="G473">
        <v>3.048E-2</v>
      </c>
      <c r="H473">
        <v>0.29909999999999998</v>
      </c>
      <c r="I473">
        <v>7.5999999999999998E-2</v>
      </c>
      <c r="J473">
        <v>0.14380000000000001</v>
      </c>
      <c r="K473">
        <v>0.26340000000000002</v>
      </c>
      <c r="L473">
        <v>7.9899999999999999E-2</v>
      </c>
      <c r="M473">
        <v>9.9299999999999999E-2</v>
      </c>
      <c r="N473">
        <v>0</v>
      </c>
      <c r="O473">
        <v>3.85E-2</v>
      </c>
      <c r="P473">
        <v>0</v>
      </c>
      <c r="Q473" s="3">
        <f>_xlfn.XLOOKUP(A473&amp;B473,'original data'!$R$2:$R$3975,'original data'!$Q$2:$Q$3975,,0)</f>
        <v>0.49</v>
      </c>
      <c r="R473" t="str">
        <f t="shared" si="14"/>
        <v>Arizona Public Safety2015</v>
      </c>
      <c r="S473">
        <f t="shared" si="15"/>
        <v>0.58640000000000003</v>
      </c>
    </row>
    <row r="474" spans="1:19" x14ac:dyDescent="0.35">
      <c r="A474" t="s">
        <v>41</v>
      </c>
      <c r="B474">
        <v>2016</v>
      </c>
      <c r="C474">
        <v>6.3E-3</v>
      </c>
      <c r="D474">
        <v>5.7099999999999998E-2</v>
      </c>
      <c r="E474">
        <v>5.3999999999999999E-2</v>
      </c>
      <c r="F474">
        <v>4.4499999999999998E-2</v>
      </c>
      <c r="G474">
        <v>2.895E-2</v>
      </c>
      <c r="H474">
        <v>0.29799999999999999</v>
      </c>
      <c r="I474">
        <v>5.9700000000000003E-2</v>
      </c>
      <c r="J474">
        <v>0.1502</v>
      </c>
      <c r="K474">
        <v>0.2767</v>
      </c>
      <c r="L474">
        <v>9.6299999999999997E-2</v>
      </c>
      <c r="M474">
        <v>9.6600000000000005E-2</v>
      </c>
      <c r="N474">
        <v>0</v>
      </c>
      <c r="O474">
        <v>2.2499999999999999E-2</v>
      </c>
      <c r="P474">
        <v>0</v>
      </c>
      <c r="Q474" s="3">
        <f>_xlfn.XLOOKUP(A474&amp;B474,'original data'!$R$2:$R$3975,'original data'!$Q$2:$Q$3975,,0)</f>
        <v>0.46</v>
      </c>
      <c r="R474" t="str">
        <f t="shared" si="14"/>
        <v>Arizona Public Safety2016</v>
      </c>
      <c r="S474">
        <f t="shared" si="15"/>
        <v>0.61980000000000002</v>
      </c>
    </row>
    <row r="475" spans="1:19" x14ac:dyDescent="0.35">
      <c r="A475" t="s">
        <v>41</v>
      </c>
      <c r="B475">
        <v>2017</v>
      </c>
      <c r="C475">
        <v>0.11849999999999999</v>
      </c>
      <c r="D475">
        <v>5.2699999999999997E-2</v>
      </c>
      <c r="E475">
        <v>7.9500000000000001E-2</v>
      </c>
      <c r="F475">
        <v>3.9800000000000002E-2</v>
      </c>
      <c r="G475">
        <v>3.4009999999999999E-2</v>
      </c>
      <c r="H475">
        <v>0.3044</v>
      </c>
      <c r="I475">
        <v>5.45E-2</v>
      </c>
      <c r="J475">
        <v>0.13880000000000001</v>
      </c>
      <c r="K475">
        <v>0.28899999999999998</v>
      </c>
      <c r="L475">
        <v>0.10100000000000001</v>
      </c>
      <c r="M475">
        <v>9.3600000000000003E-2</v>
      </c>
      <c r="N475">
        <v>0</v>
      </c>
      <c r="O475">
        <v>1.8700000000000001E-2</v>
      </c>
      <c r="P475">
        <v>0</v>
      </c>
      <c r="Q475" s="3">
        <f>_xlfn.XLOOKUP(A475&amp;B475,'original data'!$R$2:$R$3975,'original data'!$Q$2:$Q$3975,,0)</f>
        <v>0.45300000000000001</v>
      </c>
      <c r="R475" t="str">
        <f t="shared" si="14"/>
        <v>Arizona Public Safety2017</v>
      </c>
      <c r="S475">
        <f t="shared" si="15"/>
        <v>0.62239999999999995</v>
      </c>
    </row>
    <row r="476" spans="1:19" x14ac:dyDescent="0.35">
      <c r="A476" t="s">
        <v>41</v>
      </c>
      <c r="B476">
        <v>2018</v>
      </c>
      <c r="C476">
        <v>7.0699999999999999E-2</v>
      </c>
      <c r="D476">
        <v>6.4100000000000004E-2</v>
      </c>
      <c r="E476">
        <v>7.1800000000000003E-2</v>
      </c>
      <c r="F476">
        <v>5.4800000000000001E-2</v>
      </c>
      <c r="G476">
        <v>3.6020000000000003E-2</v>
      </c>
      <c r="H476">
        <v>0.30026999999999998</v>
      </c>
      <c r="I476">
        <v>5.8389999999999997E-2</v>
      </c>
      <c r="J476">
        <v>0.13319</v>
      </c>
      <c r="K476">
        <v>0.30557000000000001</v>
      </c>
      <c r="L476">
        <v>7.8689999999999996E-2</v>
      </c>
      <c r="M476">
        <v>8.4390000000000007E-2</v>
      </c>
      <c r="N476">
        <v>0</v>
      </c>
      <c r="O476">
        <v>3.95E-2</v>
      </c>
      <c r="P476">
        <v>0</v>
      </c>
      <c r="Q476" s="3">
        <f>_xlfn.XLOOKUP(A476&amp;B476,'original data'!$R$2:$R$3975,'original data'!$Q$2:$Q$3975,,0)</f>
        <v>0.45765</v>
      </c>
      <c r="R476" t="str">
        <f t="shared" si="14"/>
        <v>Arizona Public Safety2018</v>
      </c>
      <c r="S476">
        <f t="shared" si="15"/>
        <v>0.60184000000000004</v>
      </c>
    </row>
    <row r="477" spans="1:19" x14ac:dyDescent="0.35">
      <c r="A477" t="s">
        <v>41</v>
      </c>
      <c r="B477">
        <v>2019</v>
      </c>
      <c r="C477">
        <v>5.45E-2</v>
      </c>
      <c r="D477">
        <v>8.09E-2</v>
      </c>
      <c r="E477">
        <v>5.67E-2</v>
      </c>
      <c r="F477">
        <v>8.14E-2</v>
      </c>
      <c r="G477">
        <v>3.6979999999999999E-2</v>
      </c>
      <c r="H477">
        <v>0.33579999999999999</v>
      </c>
      <c r="I477">
        <v>5.7799999999999997E-2</v>
      </c>
      <c r="J477">
        <v>0.13100000000000001</v>
      </c>
      <c r="K477">
        <v>0.2833</v>
      </c>
      <c r="L477">
        <v>8.43E-2</v>
      </c>
      <c r="M477">
        <v>7.5499999999999998E-2</v>
      </c>
      <c r="N477">
        <v>0</v>
      </c>
      <c r="O477">
        <v>3.2300000000000002E-2</v>
      </c>
      <c r="P477">
        <v>0</v>
      </c>
      <c r="Q477" s="3">
        <f>_xlfn.XLOOKUP(A477&amp;B477,'original data'!$R$2:$R$3975,'original data'!$Q$2:$Q$3975,,0)</f>
        <v>0.46515000000000001</v>
      </c>
      <c r="R477" t="str">
        <f t="shared" si="14"/>
        <v>Arizona Public Safety2019</v>
      </c>
      <c r="S477">
        <f t="shared" si="15"/>
        <v>0.57409999999999994</v>
      </c>
    </row>
    <row r="478" spans="1:19" x14ac:dyDescent="0.35">
      <c r="A478" t="s">
        <v>41</v>
      </c>
      <c r="B478">
        <v>2020</v>
      </c>
      <c r="C478">
        <v>8.9999999999999993E-3</v>
      </c>
      <c r="E478">
        <v>5.0979999999999998E-2</v>
      </c>
      <c r="F478">
        <v>6.9000000000000006E-2</v>
      </c>
      <c r="H478">
        <v>0.38969999999999999</v>
      </c>
      <c r="I478">
        <v>1.2E-2</v>
      </c>
      <c r="J478">
        <v>0.26950000000000002</v>
      </c>
      <c r="K478">
        <v>0.2676</v>
      </c>
      <c r="L478">
        <v>2.2700000000000001E-2</v>
      </c>
      <c r="M478">
        <v>0</v>
      </c>
      <c r="N478">
        <v>9.4000000000000004E-3</v>
      </c>
      <c r="O478">
        <v>2.9100000000000001E-2</v>
      </c>
      <c r="P478">
        <v>0</v>
      </c>
      <c r="Q478" s="3">
        <f>_xlfn.XLOOKUP(A478&amp;B478,'original data'!$R$2:$R$3975,'original data'!$Q$2:$Q$3975,,0)</f>
        <v>0.47005999999999998</v>
      </c>
      <c r="R478" t="str">
        <f t="shared" si="14"/>
        <v>Arizona Public Safety2020</v>
      </c>
      <c r="S478">
        <f t="shared" si="15"/>
        <v>0.56920000000000004</v>
      </c>
    </row>
    <row r="479" spans="1:19" x14ac:dyDescent="0.35">
      <c r="A479" t="s">
        <v>42</v>
      </c>
      <c r="B479">
        <v>2001</v>
      </c>
      <c r="C479">
        <v>-5.0999999999999997E-2</v>
      </c>
      <c r="D479">
        <v>7.1999999999999995E-2</v>
      </c>
      <c r="E479">
        <v>0.114</v>
      </c>
      <c r="F479">
        <v>0.127</v>
      </c>
      <c r="G479">
        <v>-5.0999999999999997E-2</v>
      </c>
      <c r="H479">
        <v>0.56399999999999995</v>
      </c>
      <c r="I479">
        <v>0.309</v>
      </c>
      <c r="J479">
        <v>0.104</v>
      </c>
      <c r="K479">
        <v>0</v>
      </c>
      <c r="L479">
        <v>0</v>
      </c>
      <c r="M479">
        <v>0</v>
      </c>
      <c r="N479">
        <v>0</v>
      </c>
      <c r="O479">
        <v>2.3E-2</v>
      </c>
      <c r="P479">
        <v>0</v>
      </c>
      <c r="Q479" s="3">
        <f>_xlfn.XLOOKUP(A479&amp;B479,'original data'!$R$2:$R$3975,'original data'!$Q$2:$Q$3975,,0)</f>
        <v>1.1240000000000001</v>
      </c>
      <c r="R479" t="str">
        <f t="shared" si="14"/>
        <v>Delaware State Employees2001</v>
      </c>
      <c r="S479">
        <f t="shared" si="15"/>
        <v>0.104</v>
      </c>
    </row>
    <row r="480" spans="1:19" x14ac:dyDescent="0.35">
      <c r="A480" t="s">
        <v>42</v>
      </c>
      <c r="B480">
        <v>2002</v>
      </c>
      <c r="C480">
        <v>-6.3E-2</v>
      </c>
      <c r="D480">
        <v>1.2999999999999999E-2</v>
      </c>
      <c r="E480">
        <v>6.4000000000000001E-2</v>
      </c>
      <c r="F480">
        <v>0.106</v>
      </c>
      <c r="G480">
        <v>-5.7020000000000001E-2</v>
      </c>
      <c r="H480">
        <v>0.60099999999999998</v>
      </c>
      <c r="I480">
        <v>0.28100000000000003</v>
      </c>
      <c r="J480">
        <v>9.9000000000000005E-2</v>
      </c>
      <c r="K480">
        <v>0</v>
      </c>
      <c r="L480">
        <v>0</v>
      </c>
      <c r="M480">
        <v>0</v>
      </c>
      <c r="N480">
        <v>0</v>
      </c>
      <c r="O480">
        <v>1.9E-2</v>
      </c>
      <c r="P480">
        <v>0</v>
      </c>
      <c r="Q480" s="3">
        <f>_xlfn.XLOOKUP(A480&amp;B480,'original data'!$R$2:$R$3975,'original data'!$Q$2:$Q$3975,,0)</f>
        <v>1.0960000000000001</v>
      </c>
      <c r="R480" t="str">
        <f t="shared" si="14"/>
        <v>Delaware State Employees2002</v>
      </c>
      <c r="S480">
        <f t="shared" si="15"/>
        <v>9.9000000000000005E-2</v>
      </c>
    </row>
    <row r="481" spans="1:19" x14ac:dyDescent="0.35">
      <c r="A481" t="s">
        <v>42</v>
      </c>
      <c r="B481">
        <v>2003</v>
      </c>
      <c r="C481">
        <v>3.1E-2</v>
      </c>
      <c r="D481">
        <v>-2.8000000000000001E-2</v>
      </c>
      <c r="E481">
        <v>3.5000000000000003E-2</v>
      </c>
      <c r="F481">
        <v>9.2999999999999999E-2</v>
      </c>
      <c r="G481">
        <v>-2.8549999999999999E-2</v>
      </c>
      <c r="H481">
        <v>0.65900000000000003</v>
      </c>
      <c r="I481">
        <v>0.20100000000000001</v>
      </c>
      <c r="J481">
        <v>0.114</v>
      </c>
      <c r="K481">
        <v>0</v>
      </c>
      <c r="L481">
        <v>0</v>
      </c>
      <c r="M481">
        <v>0</v>
      </c>
      <c r="N481">
        <v>0</v>
      </c>
      <c r="O481">
        <v>2.5999999999999999E-2</v>
      </c>
      <c r="P481">
        <v>0</v>
      </c>
      <c r="Q481" s="3">
        <f>_xlfn.XLOOKUP(A481&amp;B481,'original data'!$R$2:$R$3975,'original data'!$Q$2:$Q$3975,,0)</f>
        <v>1.069</v>
      </c>
      <c r="R481" t="str">
        <f t="shared" si="14"/>
        <v>Delaware State Employees2003</v>
      </c>
      <c r="S481">
        <f t="shared" si="15"/>
        <v>0.114</v>
      </c>
    </row>
    <row r="482" spans="1:19" x14ac:dyDescent="0.35">
      <c r="A482" t="s">
        <v>42</v>
      </c>
      <c r="B482">
        <v>2004</v>
      </c>
      <c r="C482">
        <v>0.159</v>
      </c>
      <c r="D482">
        <v>3.9E-2</v>
      </c>
      <c r="E482">
        <v>4.3999999999999997E-2</v>
      </c>
      <c r="F482">
        <v>0.106</v>
      </c>
      <c r="G482">
        <v>1.528E-2</v>
      </c>
      <c r="H482">
        <v>0.63300000000000001</v>
      </c>
      <c r="I482">
        <v>0.23</v>
      </c>
      <c r="J482">
        <v>0.11</v>
      </c>
      <c r="K482">
        <v>0</v>
      </c>
      <c r="L482">
        <v>0</v>
      </c>
      <c r="M482">
        <v>0</v>
      </c>
      <c r="N482">
        <v>0</v>
      </c>
      <c r="O482">
        <v>2.7E-2</v>
      </c>
      <c r="P482">
        <v>0</v>
      </c>
      <c r="Q482" s="3">
        <f>_xlfn.XLOOKUP(A482&amp;B482,'original data'!$R$2:$R$3975,'original data'!$Q$2:$Q$3975,,0)</f>
        <v>1.03</v>
      </c>
      <c r="R482" t="str">
        <f t="shared" si="14"/>
        <v>Delaware State Employees2004</v>
      </c>
      <c r="S482">
        <f t="shared" si="15"/>
        <v>0.11</v>
      </c>
    </row>
    <row r="483" spans="1:19" x14ac:dyDescent="0.35">
      <c r="A483" t="s">
        <v>42</v>
      </c>
      <c r="B483">
        <v>2005</v>
      </c>
      <c r="C483">
        <v>9.6000000000000002E-2</v>
      </c>
      <c r="D483">
        <v>9.4E-2</v>
      </c>
      <c r="E483">
        <v>3.1E-2</v>
      </c>
      <c r="F483">
        <v>9.7000000000000003E-2</v>
      </c>
      <c r="G483">
        <v>3.0939999999999999E-2</v>
      </c>
      <c r="H483">
        <v>0.66400000000000003</v>
      </c>
      <c r="I483">
        <v>0.192</v>
      </c>
      <c r="J483">
        <v>0.104</v>
      </c>
      <c r="K483">
        <v>0</v>
      </c>
      <c r="L483">
        <v>0</v>
      </c>
      <c r="M483">
        <v>0</v>
      </c>
      <c r="N483">
        <v>0</v>
      </c>
      <c r="O483">
        <v>0.04</v>
      </c>
      <c r="P483">
        <v>0</v>
      </c>
      <c r="Q483" s="3">
        <f>_xlfn.XLOOKUP(A483&amp;B483,'original data'!$R$2:$R$3975,'original data'!$Q$2:$Q$3975,,0)</f>
        <v>1.016</v>
      </c>
      <c r="R483" t="str">
        <f t="shared" si="14"/>
        <v>Delaware State Employees2005</v>
      </c>
      <c r="S483">
        <f t="shared" si="15"/>
        <v>0.104</v>
      </c>
    </row>
    <row r="484" spans="1:19" x14ac:dyDescent="0.35">
      <c r="A484" t="s">
        <v>42</v>
      </c>
      <c r="B484">
        <v>2006</v>
      </c>
      <c r="C484">
        <v>0.124</v>
      </c>
      <c r="D484">
        <v>0.129</v>
      </c>
      <c r="E484">
        <v>6.9000000000000006E-2</v>
      </c>
      <c r="F484">
        <v>9.1999999999999998E-2</v>
      </c>
      <c r="G484">
        <v>4.589E-2</v>
      </c>
      <c r="H484">
        <v>0.65800000000000003</v>
      </c>
      <c r="I484">
        <v>0.20899999999999999</v>
      </c>
      <c r="J484">
        <v>0.11899999999999999</v>
      </c>
      <c r="K484">
        <v>0</v>
      </c>
      <c r="L484">
        <v>0</v>
      </c>
      <c r="M484">
        <v>0</v>
      </c>
      <c r="N484">
        <v>0</v>
      </c>
      <c r="O484">
        <v>1.4E-2</v>
      </c>
      <c r="P484">
        <v>0</v>
      </c>
      <c r="Q484" s="3">
        <f>_xlfn.XLOOKUP(A484&amp;B484,'original data'!$R$2:$R$3975,'original data'!$Q$2:$Q$3975,,0)</f>
        <v>1.0169999999999999</v>
      </c>
      <c r="R484" t="str">
        <f t="shared" si="14"/>
        <v>Delaware State Employees2006</v>
      </c>
      <c r="S484">
        <f t="shared" si="15"/>
        <v>0.11899999999999999</v>
      </c>
    </row>
    <row r="485" spans="1:19" x14ac:dyDescent="0.35">
      <c r="A485" t="s">
        <v>42</v>
      </c>
      <c r="B485">
        <v>2007</v>
      </c>
      <c r="C485">
        <v>0.159</v>
      </c>
      <c r="D485">
        <v>0.127</v>
      </c>
      <c r="E485">
        <v>0.115</v>
      </c>
      <c r="F485">
        <v>0.09</v>
      </c>
      <c r="G485">
        <v>6.1350000000000002E-2</v>
      </c>
      <c r="H485">
        <v>0.55000000000000004</v>
      </c>
      <c r="I485">
        <v>0.32600000000000001</v>
      </c>
      <c r="J485">
        <v>0.124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 s="3">
        <f>_xlfn.XLOOKUP(A485&amp;B485,'original data'!$R$2:$R$3975,'original data'!$Q$2:$Q$3975,,0)</f>
        <v>1.0369999999999999</v>
      </c>
      <c r="R485" t="str">
        <f t="shared" si="14"/>
        <v>Delaware State Employees2007</v>
      </c>
      <c r="S485">
        <f t="shared" si="15"/>
        <v>0.124</v>
      </c>
    </row>
    <row r="486" spans="1:19" x14ac:dyDescent="0.35">
      <c r="A486" t="s">
        <v>42</v>
      </c>
      <c r="B486">
        <v>2008</v>
      </c>
      <c r="C486">
        <v>-1.2999999999999999E-2</v>
      </c>
      <c r="D486">
        <v>8.6999999999999994E-2</v>
      </c>
      <c r="E486">
        <v>0.105</v>
      </c>
      <c r="F486">
        <v>7.0999999999999994E-2</v>
      </c>
      <c r="G486">
        <v>5.176E-2</v>
      </c>
      <c r="H486">
        <v>0.54600000000000004</v>
      </c>
      <c r="I486">
        <v>0.27300000000000002</v>
      </c>
      <c r="J486">
        <v>0.18099999999999999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 s="3">
        <f>_xlfn.XLOOKUP(A486&amp;B486,'original data'!$R$2:$R$3975,'original data'!$Q$2:$Q$3975,,0)</f>
        <v>1.0309999999999999</v>
      </c>
      <c r="R486" t="str">
        <f t="shared" si="14"/>
        <v>Delaware State Employees2008</v>
      </c>
      <c r="S486">
        <f t="shared" si="15"/>
        <v>0.18099999999999999</v>
      </c>
    </row>
    <row r="487" spans="1:19" x14ac:dyDescent="0.35">
      <c r="A487" t="s">
        <v>42</v>
      </c>
      <c r="B487">
        <v>2009</v>
      </c>
      <c r="C487">
        <v>-0.158</v>
      </c>
      <c r="D487">
        <v>-1.2E-2</v>
      </c>
      <c r="E487">
        <v>3.5999999999999997E-2</v>
      </c>
      <c r="F487">
        <v>4.2000000000000003E-2</v>
      </c>
      <c r="G487">
        <v>2.6079999999999999E-2</v>
      </c>
      <c r="H487">
        <v>0.47799999999999998</v>
      </c>
      <c r="I487">
        <v>0.28899999999999998</v>
      </c>
      <c r="J487">
        <v>0.23300000000000001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 s="3">
        <f>_xlfn.XLOOKUP(A487&amp;B487,'original data'!$R$2:$R$3975,'original data'!$Q$2:$Q$3975,,0)</f>
        <v>0.98799999999999999</v>
      </c>
      <c r="R487" t="str">
        <f t="shared" si="14"/>
        <v>Delaware State Employees2009</v>
      </c>
      <c r="S487">
        <f t="shared" si="15"/>
        <v>0.23300000000000001</v>
      </c>
    </row>
    <row r="488" spans="1:19" x14ac:dyDescent="0.35">
      <c r="A488" t="s">
        <v>42</v>
      </c>
      <c r="B488">
        <v>2010</v>
      </c>
      <c r="C488">
        <v>0.14099999999999999</v>
      </c>
      <c r="D488">
        <v>-1.7999999999999999E-2</v>
      </c>
      <c r="E488">
        <v>4.2999999999999997E-2</v>
      </c>
      <c r="F488">
        <v>3.9E-2</v>
      </c>
      <c r="G488">
        <v>3.703E-2</v>
      </c>
      <c r="H488">
        <v>0.44600000000000001</v>
      </c>
      <c r="I488">
        <v>0.29799999999999999</v>
      </c>
      <c r="J488">
        <v>0.25600000000000001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 s="3">
        <f>_xlfn.XLOOKUP(A488&amp;B488,'original data'!$R$2:$R$3975,'original data'!$Q$2:$Q$3975,,0)</f>
        <v>0.96</v>
      </c>
      <c r="R488" t="str">
        <f t="shared" si="14"/>
        <v>Delaware State Employees2010</v>
      </c>
      <c r="S488">
        <f t="shared" si="15"/>
        <v>0.25600000000000001</v>
      </c>
    </row>
    <row r="489" spans="1:19" x14ac:dyDescent="0.35">
      <c r="A489" t="s">
        <v>42</v>
      </c>
      <c r="B489">
        <v>2011</v>
      </c>
      <c r="C489">
        <v>0.24299999999999999</v>
      </c>
      <c r="D489">
        <v>6.3E-2</v>
      </c>
      <c r="E489">
        <v>6.6000000000000003E-2</v>
      </c>
      <c r="F489">
        <v>6.7000000000000004E-2</v>
      </c>
      <c r="G489">
        <v>5.425E-2</v>
      </c>
      <c r="H489">
        <v>0.48099999999999998</v>
      </c>
      <c r="I489">
        <v>0.27400000000000002</v>
      </c>
      <c r="J489">
        <v>0.245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 s="3">
        <f>_xlfn.XLOOKUP(A489&amp;B489,'original data'!$R$2:$R$3975,'original data'!$Q$2:$Q$3975,,0)</f>
        <v>0.94</v>
      </c>
      <c r="R489" t="str">
        <f t="shared" si="14"/>
        <v>Delaware State Employees2011</v>
      </c>
      <c r="S489">
        <f t="shared" si="15"/>
        <v>0.245</v>
      </c>
    </row>
    <row r="490" spans="1:19" x14ac:dyDescent="0.35">
      <c r="A490" t="s">
        <v>42</v>
      </c>
      <c r="B490">
        <v>2012</v>
      </c>
      <c r="C490">
        <v>0.02</v>
      </c>
      <c r="D490">
        <v>0.13200000000000001</v>
      </c>
      <c r="E490">
        <v>3.9E-2</v>
      </c>
      <c r="F490">
        <v>7.5999999999999998E-2</v>
      </c>
      <c r="G490">
        <v>5.1360000000000003E-2</v>
      </c>
      <c r="H490">
        <v>0.44900000000000001</v>
      </c>
      <c r="I490">
        <v>0.29899999999999999</v>
      </c>
      <c r="J490">
        <v>0.252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 s="3">
        <f>_xlfn.XLOOKUP(A490&amp;B490,'original data'!$R$2:$R$3975,'original data'!$Q$2:$Q$3975,,0)</f>
        <v>0.91500000000000004</v>
      </c>
      <c r="R490" t="str">
        <f t="shared" si="14"/>
        <v>Delaware State Employees2012</v>
      </c>
      <c r="S490">
        <f t="shared" si="15"/>
        <v>0.252</v>
      </c>
    </row>
    <row r="491" spans="1:19" x14ac:dyDescent="0.35">
      <c r="A491" t="s">
        <v>42</v>
      </c>
      <c r="B491">
        <v>2013</v>
      </c>
      <c r="C491">
        <v>0.111</v>
      </c>
      <c r="D491">
        <v>0.121</v>
      </c>
      <c r="E491">
        <v>6.4000000000000001E-2</v>
      </c>
      <c r="F491">
        <v>8.4000000000000005E-2</v>
      </c>
      <c r="G491">
        <v>5.5829999999999998E-2</v>
      </c>
      <c r="H491">
        <v>0.54100000000000004</v>
      </c>
      <c r="I491">
        <v>0.27</v>
      </c>
      <c r="J491">
        <v>0.189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 s="3">
        <f>_xlfn.XLOOKUP(A491&amp;B491,'original data'!$R$2:$R$3975,'original data'!$Q$2:$Q$3975,,0)</f>
        <v>0.91100000000000003</v>
      </c>
      <c r="R491" t="str">
        <f t="shared" si="14"/>
        <v>Delaware State Employees2013</v>
      </c>
      <c r="S491">
        <f t="shared" si="15"/>
        <v>0.189</v>
      </c>
    </row>
    <row r="492" spans="1:19" x14ac:dyDescent="0.35">
      <c r="A492" t="s">
        <v>42</v>
      </c>
      <c r="B492">
        <v>2014</v>
      </c>
      <c r="C492">
        <v>0.17499999999999999</v>
      </c>
      <c r="D492">
        <v>0.1</v>
      </c>
      <c r="E492">
        <v>0.13600000000000001</v>
      </c>
      <c r="F492">
        <v>8.5000000000000006E-2</v>
      </c>
      <c r="G492">
        <v>6.3920000000000005E-2</v>
      </c>
      <c r="H492">
        <v>0.46500000000000002</v>
      </c>
      <c r="I492">
        <v>0.34499999999999997</v>
      </c>
      <c r="J492">
        <v>0.19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 s="3">
        <f>_xlfn.XLOOKUP(A492&amp;B492,'original data'!$R$2:$R$3975,'original data'!$Q$2:$Q$3975,,0)</f>
        <v>0.92300000000000004</v>
      </c>
      <c r="R492" t="str">
        <f t="shared" si="14"/>
        <v>Delaware State Employees2014</v>
      </c>
      <c r="S492">
        <f t="shared" si="15"/>
        <v>0.19</v>
      </c>
    </row>
    <row r="493" spans="1:19" x14ac:dyDescent="0.35">
      <c r="A493" t="s">
        <v>42</v>
      </c>
      <c r="B493">
        <v>2015</v>
      </c>
      <c r="C493">
        <v>3.9E-2</v>
      </c>
      <c r="D493">
        <v>0.107</v>
      </c>
      <c r="E493">
        <v>0.114</v>
      </c>
      <c r="F493">
        <v>7.9000000000000001E-2</v>
      </c>
      <c r="G493">
        <v>6.2239999999999997E-2</v>
      </c>
      <c r="H493">
        <v>0.47299999999999998</v>
      </c>
      <c r="I493">
        <v>0.30499999999999999</v>
      </c>
      <c r="J493">
        <v>0.222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 s="3">
        <f>_xlfn.XLOOKUP(A493&amp;B493,'original data'!$R$2:$R$3975,'original data'!$Q$2:$Q$3975,,0)</f>
        <v>0.91600000000000004</v>
      </c>
      <c r="R493" t="str">
        <f t="shared" si="14"/>
        <v>Delaware State Employees2015</v>
      </c>
      <c r="S493">
        <f t="shared" si="15"/>
        <v>0.222</v>
      </c>
    </row>
    <row r="494" spans="1:19" x14ac:dyDescent="0.35">
      <c r="A494" t="s">
        <v>42</v>
      </c>
      <c r="B494">
        <v>2016</v>
      </c>
      <c r="C494">
        <v>-1.2999999999999999E-2</v>
      </c>
      <c r="D494">
        <v>6.4000000000000001E-2</v>
      </c>
      <c r="E494">
        <v>6.4000000000000001E-2</v>
      </c>
      <c r="F494">
        <v>6.5000000000000002E-2</v>
      </c>
      <c r="G494">
        <v>5.738E-2</v>
      </c>
      <c r="H494">
        <v>0.438</v>
      </c>
      <c r="I494">
        <v>0.34</v>
      </c>
      <c r="J494">
        <v>0.222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 s="3">
        <f>_xlfn.XLOOKUP(A494&amp;B494,'original data'!$R$2:$R$3975,'original data'!$Q$2:$Q$3975,,0)</f>
        <v>0.89</v>
      </c>
      <c r="R494" t="str">
        <f t="shared" si="14"/>
        <v>Delaware State Employees2016</v>
      </c>
      <c r="S494">
        <f t="shared" si="15"/>
        <v>0.222</v>
      </c>
    </row>
    <row r="495" spans="1:19" x14ac:dyDescent="0.35">
      <c r="A495" t="s">
        <v>42</v>
      </c>
      <c r="B495">
        <v>2017</v>
      </c>
      <c r="C495">
        <v>0.113</v>
      </c>
      <c r="D495">
        <v>4.4999999999999998E-2</v>
      </c>
      <c r="E495">
        <v>8.3000000000000004E-2</v>
      </c>
      <c r="F495">
        <v>6.0999999999999999E-2</v>
      </c>
      <c r="G495">
        <v>6.0569999999999999E-2</v>
      </c>
      <c r="H495">
        <v>0.47199999999999998</v>
      </c>
      <c r="I495">
        <v>0.30099999999999999</v>
      </c>
      <c r="J495">
        <v>0.22700000000000001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 s="3">
        <f>_xlfn.XLOOKUP(A495&amp;B495,'original data'!$R$2:$R$3975,'original data'!$Q$2:$Q$3975,,0)</f>
        <v>0.86499999999999999</v>
      </c>
      <c r="R495" t="str">
        <f t="shared" si="14"/>
        <v>Delaware State Employees2017</v>
      </c>
      <c r="S495">
        <f t="shared" si="15"/>
        <v>0.22700000000000001</v>
      </c>
    </row>
    <row r="496" spans="1:19" x14ac:dyDescent="0.35">
      <c r="A496" t="s">
        <v>42</v>
      </c>
      <c r="B496">
        <v>2018</v>
      </c>
      <c r="C496">
        <v>0.106</v>
      </c>
      <c r="D496">
        <v>6.7000000000000004E-2</v>
      </c>
      <c r="E496">
        <v>8.2000000000000003E-2</v>
      </c>
      <c r="F496">
        <v>7.2999999999999995E-2</v>
      </c>
      <c r="G496">
        <v>6.3049999999999995E-2</v>
      </c>
      <c r="H496">
        <v>0.44600000000000001</v>
      </c>
      <c r="I496">
        <v>0.31</v>
      </c>
      <c r="J496">
        <v>0.24399999999999999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 s="3">
        <f>_xlfn.XLOOKUP(A496&amp;B496,'original data'!$R$2:$R$3975,'original data'!$Q$2:$Q$3975,,0)</f>
        <v>0.86</v>
      </c>
      <c r="R496" t="str">
        <f t="shared" si="14"/>
        <v>Delaware State Employees2018</v>
      </c>
      <c r="S496">
        <f t="shared" si="15"/>
        <v>0.24399999999999999</v>
      </c>
    </row>
    <row r="497" spans="1:19" x14ac:dyDescent="0.35">
      <c r="A497" t="s">
        <v>42</v>
      </c>
      <c r="B497">
        <v>2019</v>
      </c>
      <c r="C497">
        <v>0.05</v>
      </c>
      <c r="D497">
        <v>8.8999999999999996E-2</v>
      </c>
      <c r="E497">
        <v>5.8000000000000003E-2</v>
      </c>
      <c r="F497">
        <v>9.6000000000000002E-2</v>
      </c>
      <c r="G497">
        <v>6.2350000000000003E-2</v>
      </c>
      <c r="H497">
        <v>0.43</v>
      </c>
      <c r="I497">
        <v>0.34599999999999997</v>
      </c>
      <c r="J497">
        <v>0.224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 s="3">
        <f>_xlfn.XLOOKUP(A497&amp;B497,'original data'!$R$2:$R$3975,'original data'!$Q$2:$Q$3975,,0)</f>
        <v>0.85499999999999998</v>
      </c>
      <c r="R497" t="str">
        <f t="shared" si="14"/>
        <v>Delaware State Employees2019</v>
      </c>
      <c r="S497">
        <f t="shared" si="15"/>
        <v>0.224</v>
      </c>
    </row>
    <row r="498" spans="1:19" x14ac:dyDescent="0.35">
      <c r="A498" t="s">
        <v>42</v>
      </c>
      <c r="B498">
        <v>2020</v>
      </c>
      <c r="C498">
        <v>0.1</v>
      </c>
      <c r="D498">
        <v>8.5000000000000006E-2</v>
      </c>
      <c r="E498">
        <v>7.0000000000000007E-2</v>
      </c>
      <c r="F498">
        <v>9.1999999999999998E-2</v>
      </c>
      <c r="G498">
        <v>6.4210000000000003E-2</v>
      </c>
      <c r="H498">
        <v>0.437</v>
      </c>
      <c r="I498">
        <v>0.33300000000000002</v>
      </c>
      <c r="J498">
        <v>0.23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 s="3">
        <f>_xlfn.XLOOKUP(A498&amp;B498,'original data'!$R$2:$R$3975,'original data'!$Q$2:$Q$3975,,0)</f>
        <v>0.85499999999999998</v>
      </c>
      <c r="R498" t="str">
        <f t="shared" si="14"/>
        <v>Delaware State Employees2020</v>
      </c>
      <c r="S498">
        <f t="shared" si="15"/>
        <v>0.23</v>
      </c>
    </row>
    <row r="499" spans="1:19" x14ac:dyDescent="0.35">
      <c r="A499" t="s">
        <v>43</v>
      </c>
      <c r="B499">
        <v>2006</v>
      </c>
      <c r="C499">
        <v>0.109</v>
      </c>
      <c r="D499">
        <v>0.13500000000000001</v>
      </c>
      <c r="E499">
        <v>7.5999999999999998E-2</v>
      </c>
      <c r="F499">
        <v>8.3000000000000004E-2</v>
      </c>
      <c r="G499">
        <v>6.2219999999999998E-2</v>
      </c>
      <c r="H499">
        <v>0.64500000000000002</v>
      </c>
      <c r="I499">
        <v>0.27300000000000002</v>
      </c>
      <c r="J499">
        <v>0</v>
      </c>
      <c r="K499">
        <v>0</v>
      </c>
      <c r="L499">
        <v>0</v>
      </c>
      <c r="M499">
        <v>8.2000000000000003E-2</v>
      </c>
      <c r="N499">
        <v>0</v>
      </c>
      <c r="O499">
        <v>0</v>
      </c>
      <c r="P499">
        <v>0</v>
      </c>
      <c r="Q499" s="3">
        <f>_xlfn.XLOOKUP(A499&amp;B499,'original data'!$R$2:$R$3975,'original data'!$Q$2:$Q$3975,,0)</f>
        <v>0.84940000000000004</v>
      </c>
      <c r="R499" t="str">
        <f t="shared" si="14"/>
        <v>Fairfax County Schools2006</v>
      </c>
      <c r="S499">
        <f t="shared" si="15"/>
        <v>8.2000000000000003E-2</v>
      </c>
    </row>
    <row r="500" spans="1:19" x14ac:dyDescent="0.35">
      <c r="A500" t="s">
        <v>43</v>
      </c>
      <c r="B500">
        <v>2007</v>
      </c>
      <c r="C500">
        <v>0.17699999999999999</v>
      </c>
      <c r="D500">
        <v>0.13400000000000001</v>
      </c>
      <c r="E500">
        <v>0.121</v>
      </c>
      <c r="F500">
        <v>0.08</v>
      </c>
      <c r="G500">
        <v>7.7899999999999997E-2</v>
      </c>
      <c r="H500">
        <v>0.66700000000000004</v>
      </c>
      <c r="I500">
        <v>0.25800000000000001</v>
      </c>
      <c r="J500">
        <v>0</v>
      </c>
      <c r="K500">
        <v>0</v>
      </c>
      <c r="L500">
        <v>0</v>
      </c>
      <c r="M500">
        <v>7.4999999999999997E-2</v>
      </c>
      <c r="N500">
        <v>0</v>
      </c>
      <c r="O500">
        <v>0</v>
      </c>
      <c r="P500">
        <v>0</v>
      </c>
      <c r="Q500" s="3">
        <f>_xlfn.XLOOKUP(A500&amp;B500,'original data'!$R$2:$R$3975,'original data'!$Q$2:$Q$3975,,0)</f>
        <v>0.8639</v>
      </c>
      <c r="R500" t="str">
        <f t="shared" si="14"/>
        <v>Fairfax County Schools2007</v>
      </c>
      <c r="S500">
        <f t="shared" si="15"/>
        <v>7.4999999999999997E-2</v>
      </c>
    </row>
    <row r="501" spans="1:19" x14ac:dyDescent="0.35">
      <c r="A501" t="s">
        <v>43</v>
      </c>
      <c r="B501">
        <v>2008</v>
      </c>
      <c r="C501">
        <v>-4.3999999999999997E-2</v>
      </c>
      <c r="D501">
        <v>7.5999999999999998E-2</v>
      </c>
      <c r="E501">
        <v>0.105</v>
      </c>
      <c r="F501">
        <v>6.2E-2</v>
      </c>
      <c r="G501">
        <v>6.1850000000000002E-2</v>
      </c>
      <c r="H501">
        <v>0.49099999999999999</v>
      </c>
      <c r="I501">
        <v>0.25900000000000001</v>
      </c>
      <c r="J501">
        <v>0</v>
      </c>
      <c r="K501">
        <v>0.17</v>
      </c>
      <c r="L501">
        <v>0</v>
      </c>
      <c r="M501">
        <v>0.08</v>
      </c>
      <c r="N501">
        <v>0</v>
      </c>
      <c r="O501">
        <v>0</v>
      </c>
      <c r="P501">
        <v>0</v>
      </c>
      <c r="Q501" s="3">
        <f>_xlfn.XLOOKUP(A501&amp;B501,'original data'!$R$2:$R$3975,'original data'!$Q$2:$Q$3975,,0)</f>
        <v>0.88019999999999998</v>
      </c>
      <c r="R501" t="str">
        <f t="shared" si="14"/>
        <v>Fairfax County Schools2008</v>
      </c>
      <c r="S501">
        <f t="shared" si="15"/>
        <v>0.25</v>
      </c>
    </row>
    <row r="502" spans="1:19" x14ac:dyDescent="0.35">
      <c r="A502" t="s">
        <v>43</v>
      </c>
      <c r="B502">
        <v>2009</v>
      </c>
      <c r="C502">
        <v>-0.192</v>
      </c>
      <c r="D502">
        <v>-3.1E-2</v>
      </c>
      <c r="E502">
        <v>2.4E-2</v>
      </c>
      <c r="F502">
        <v>3.1E-2</v>
      </c>
      <c r="G502">
        <v>3.0099999999999998E-2</v>
      </c>
      <c r="H502">
        <v>0.47399999999999998</v>
      </c>
      <c r="I502">
        <v>0.27700000000000002</v>
      </c>
      <c r="J502">
        <v>0</v>
      </c>
      <c r="K502">
        <v>0.185</v>
      </c>
      <c r="L502">
        <v>0</v>
      </c>
      <c r="M502">
        <v>6.3E-2</v>
      </c>
      <c r="N502">
        <v>0</v>
      </c>
      <c r="O502">
        <v>0</v>
      </c>
      <c r="P502">
        <v>0</v>
      </c>
      <c r="Q502" s="3">
        <f>_xlfn.XLOOKUP(A502&amp;B502,'original data'!$R$2:$R$3975,'original data'!$Q$2:$Q$3975,,0)</f>
        <v>0.76880000000000004</v>
      </c>
      <c r="R502" t="str">
        <f t="shared" si="14"/>
        <v>Fairfax County Schools2009</v>
      </c>
      <c r="S502">
        <f t="shared" si="15"/>
        <v>0.248</v>
      </c>
    </row>
    <row r="503" spans="1:19" x14ac:dyDescent="0.35">
      <c r="A503" t="s">
        <v>43</v>
      </c>
      <c r="B503">
        <v>2010</v>
      </c>
      <c r="C503">
        <v>0.17100000000000001</v>
      </c>
      <c r="D503">
        <v>-3.3000000000000002E-2</v>
      </c>
      <c r="E503">
        <v>3.4000000000000002E-2</v>
      </c>
      <c r="F503">
        <v>4.2999999999999997E-2</v>
      </c>
      <c r="G503">
        <v>4.3389999999999998E-2</v>
      </c>
      <c r="H503">
        <v>0.45500000000000002</v>
      </c>
      <c r="I503">
        <v>0.26800000000000002</v>
      </c>
      <c r="J503">
        <v>0</v>
      </c>
      <c r="K503">
        <v>0.20499999999999999</v>
      </c>
      <c r="L503">
        <v>0</v>
      </c>
      <c r="M503">
        <v>7.1999999999999995E-2</v>
      </c>
      <c r="N503">
        <v>0</v>
      </c>
      <c r="O503">
        <v>0</v>
      </c>
      <c r="P503">
        <v>0</v>
      </c>
      <c r="Q503" s="3">
        <f>_xlfn.XLOOKUP(A503&amp;B503,'original data'!$R$2:$R$3975,'original data'!$Q$2:$Q$3975,,0)</f>
        <v>0.75629999999999997</v>
      </c>
      <c r="R503" t="str">
        <f t="shared" si="14"/>
        <v>Fairfax County Schools2010</v>
      </c>
      <c r="S503">
        <f t="shared" si="15"/>
        <v>0.27699999999999997</v>
      </c>
    </row>
    <row r="504" spans="1:19" x14ac:dyDescent="0.35">
      <c r="A504" t="s">
        <v>43</v>
      </c>
      <c r="B504">
        <v>2011</v>
      </c>
      <c r="C504">
        <v>0.221</v>
      </c>
      <c r="D504">
        <v>4.9000000000000002E-2</v>
      </c>
      <c r="E504">
        <v>5.3999999999999999E-2</v>
      </c>
      <c r="F504">
        <v>6.5000000000000002E-2</v>
      </c>
      <c r="G504">
        <v>5.8409999999999997E-2</v>
      </c>
      <c r="H504">
        <v>0.46200000000000002</v>
      </c>
      <c r="I504">
        <v>0.247</v>
      </c>
      <c r="J504">
        <v>5.0000000000000001E-3</v>
      </c>
      <c r="K504">
        <v>0.21199999999999999</v>
      </c>
      <c r="L504">
        <v>0</v>
      </c>
      <c r="M504">
        <v>7.3999999999999996E-2</v>
      </c>
      <c r="N504">
        <v>0</v>
      </c>
      <c r="O504">
        <v>0</v>
      </c>
      <c r="P504">
        <v>0</v>
      </c>
      <c r="Q504" s="3">
        <f>_xlfn.XLOOKUP(A504&amp;B504,'original data'!$R$2:$R$3975,'original data'!$Q$2:$Q$3975,,0)</f>
        <v>0.76449999999999996</v>
      </c>
      <c r="R504" t="str">
        <f t="shared" si="14"/>
        <v>Fairfax County Schools2011</v>
      </c>
      <c r="S504">
        <f t="shared" si="15"/>
        <v>0.29099999999999998</v>
      </c>
    </row>
    <row r="505" spans="1:19" x14ac:dyDescent="0.35">
      <c r="A505" t="s">
        <v>43</v>
      </c>
      <c r="B505">
        <v>2012</v>
      </c>
      <c r="C505">
        <v>4.0000000000000001E-3</v>
      </c>
      <c r="D505">
        <v>0.128</v>
      </c>
      <c r="E505">
        <v>2.1000000000000001E-2</v>
      </c>
      <c r="F505">
        <v>6.9000000000000006E-2</v>
      </c>
      <c r="G505">
        <v>5.3769999999999998E-2</v>
      </c>
      <c r="H505">
        <v>0.39100000000000001</v>
      </c>
      <c r="I505">
        <v>0.28899999999999998</v>
      </c>
      <c r="J505">
        <v>8.9999999999999993E-3</v>
      </c>
      <c r="K505">
        <v>0.23300000000000001</v>
      </c>
      <c r="L505">
        <v>0</v>
      </c>
      <c r="M505">
        <v>7.8E-2</v>
      </c>
      <c r="N505">
        <v>0</v>
      </c>
      <c r="O505">
        <v>0</v>
      </c>
      <c r="P505">
        <v>0</v>
      </c>
      <c r="Q505" s="3">
        <f>_xlfn.XLOOKUP(A505&amp;B505,'original data'!$R$2:$R$3975,'original data'!$Q$2:$Q$3975,,0)</f>
        <v>0.75560000000000005</v>
      </c>
      <c r="R505" t="str">
        <f t="shared" si="14"/>
        <v>Fairfax County Schools2012</v>
      </c>
      <c r="S505">
        <f t="shared" si="15"/>
        <v>0.32</v>
      </c>
    </row>
    <row r="506" spans="1:19" x14ac:dyDescent="0.35">
      <c r="A506" t="s">
        <v>43</v>
      </c>
      <c r="B506">
        <v>2013</v>
      </c>
      <c r="C506">
        <v>0.112</v>
      </c>
      <c r="D506">
        <v>0.109</v>
      </c>
      <c r="E506">
        <v>5.1999999999999998E-2</v>
      </c>
      <c r="F506">
        <v>7.8E-2</v>
      </c>
      <c r="G506">
        <v>5.8139999999999997E-2</v>
      </c>
      <c r="H506">
        <v>0.41299999999999998</v>
      </c>
      <c r="I506">
        <v>0.27300000000000002</v>
      </c>
      <c r="J506">
        <v>1.4E-2</v>
      </c>
      <c r="K506">
        <v>0.221</v>
      </c>
      <c r="L506">
        <v>0</v>
      </c>
      <c r="M506">
        <v>7.8E-2</v>
      </c>
      <c r="N506">
        <v>0</v>
      </c>
      <c r="O506">
        <v>1E-3</v>
      </c>
      <c r="P506">
        <v>0</v>
      </c>
      <c r="Q506" s="3">
        <f>_xlfn.XLOOKUP(A506&amp;B506,'original data'!$R$2:$R$3975,'original data'!$Q$2:$Q$3975,,0)</f>
        <v>0.75419999999999998</v>
      </c>
      <c r="R506" t="str">
        <f t="shared" si="14"/>
        <v>Fairfax County Schools2013</v>
      </c>
      <c r="S506">
        <f t="shared" si="15"/>
        <v>0.313</v>
      </c>
    </row>
    <row r="507" spans="1:19" x14ac:dyDescent="0.35">
      <c r="A507" t="s">
        <v>43</v>
      </c>
      <c r="B507">
        <v>2014</v>
      </c>
      <c r="C507">
        <v>0.16200000000000001</v>
      </c>
      <c r="D507">
        <v>9.0999999999999998E-2</v>
      </c>
      <c r="E507">
        <v>0.13100000000000001</v>
      </c>
      <c r="F507">
        <v>7.5999999999999998E-2</v>
      </c>
      <c r="G507">
        <v>6.5240000000000006E-2</v>
      </c>
      <c r="H507">
        <v>0.4</v>
      </c>
      <c r="I507">
        <v>0.27500000000000002</v>
      </c>
      <c r="J507">
        <v>1.6E-2</v>
      </c>
      <c r="K507">
        <v>0.23100000000000001</v>
      </c>
      <c r="L507">
        <v>0</v>
      </c>
      <c r="M507">
        <v>7.6999999999999999E-2</v>
      </c>
      <c r="N507">
        <v>0</v>
      </c>
      <c r="O507">
        <v>1E-3</v>
      </c>
      <c r="P507">
        <v>0</v>
      </c>
      <c r="Q507" s="3">
        <f>_xlfn.XLOOKUP(A507&amp;B507,'original data'!$R$2:$R$3975,'original data'!$Q$2:$Q$3975,,0)</f>
        <v>0.76700000000000002</v>
      </c>
      <c r="R507" t="str">
        <f t="shared" si="14"/>
        <v>Fairfax County Schools2014</v>
      </c>
      <c r="S507">
        <f t="shared" si="15"/>
        <v>0.32400000000000001</v>
      </c>
    </row>
    <row r="508" spans="1:19" x14ac:dyDescent="0.35">
      <c r="A508" t="s">
        <v>43</v>
      </c>
      <c r="B508">
        <v>2015</v>
      </c>
      <c r="C508">
        <v>0.02</v>
      </c>
      <c r="D508">
        <v>9.7000000000000003E-2</v>
      </c>
      <c r="E508">
        <v>0.10100000000000001</v>
      </c>
      <c r="F508">
        <v>6.7000000000000004E-2</v>
      </c>
      <c r="G508">
        <v>6.216E-2</v>
      </c>
      <c r="H508">
        <v>0.39261000000000001</v>
      </c>
      <c r="I508">
        <v>0.27572000000000002</v>
      </c>
      <c r="J508">
        <v>2.0979999999999999E-2</v>
      </c>
      <c r="K508">
        <v>0.23177</v>
      </c>
      <c r="L508">
        <v>0</v>
      </c>
      <c r="M508">
        <v>7.7920000000000003E-2</v>
      </c>
      <c r="N508">
        <v>0</v>
      </c>
      <c r="O508">
        <v>1E-3</v>
      </c>
      <c r="P508">
        <v>0</v>
      </c>
      <c r="Q508" s="3">
        <f>_xlfn.XLOOKUP(A508&amp;B508,'original data'!$R$2:$R$3975,'original data'!$Q$2:$Q$3975,,0)</f>
        <v>0.77700000000000002</v>
      </c>
      <c r="R508" t="str">
        <f t="shared" si="14"/>
        <v>Fairfax County Schools2015</v>
      </c>
      <c r="S508">
        <f t="shared" si="15"/>
        <v>0.33067000000000002</v>
      </c>
    </row>
    <row r="509" spans="1:19" x14ac:dyDescent="0.35">
      <c r="A509" t="s">
        <v>43</v>
      </c>
      <c r="B509">
        <v>2016</v>
      </c>
      <c r="C509">
        <v>-3.0000000000000001E-3</v>
      </c>
      <c r="D509">
        <v>5.7000000000000002E-2</v>
      </c>
      <c r="E509">
        <v>5.7000000000000002E-2</v>
      </c>
      <c r="F509">
        <v>5.5E-2</v>
      </c>
      <c r="G509">
        <v>5.7959999999999998E-2</v>
      </c>
      <c r="H509">
        <v>0.35899999999999999</v>
      </c>
      <c r="I509">
        <v>0.29399999999999998</v>
      </c>
      <c r="J509">
        <v>2.9000000000000001E-2</v>
      </c>
      <c r="K509">
        <v>0.23100000000000001</v>
      </c>
      <c r="L509">
        <v>0</v>
      </c>
      <c r="M509">
        <v>8.5999999999999993E-2</v>
      </c>
      <c r="N509">
        <v>0</v>
      </c>
      <c r="O509">
        <v>1E-3</v>
      </c>
      <c r="P509">
        <v>0</v>
      </c>
      <c r="Q509" s="3">
        <f>_xlfn.XLOOKUP(A509&amp;B509,'original data'!$R$2:$R$3975,'original data'!$Q$2:$Q$3975,,0)</f>
        <v>0.76</v>
      </c>
      <c r="R509" t="str">
        <f t="shared" si="14"/>
        <v>Fairfax County Schools2016</v>
      </c>
      <c r="S509">
        <f t="shared" si="15"/>
        <v>0.34599999999999997</v>
      </c>
    </row>
    <row r="510" spans="1:19" x14ac:dyDescent="0.35">
      <c r="A510" t="s">
        <v>43</v>
      </c>
      <c r="B510">
        <v>2017</v>
      </c>
      <c r="C510">
        <v>0.123</v>
      </c>
      <c r="D510">
        <v>4.4999999999999998E-2</v>
      </c>
      <c r="E510">
        <v>8.1000000000000003E-2</v>
      </c>
      <c r="F510">
        <v>0.05</v>
      </c>
      <c r="G510">
        <v>6.1679999999999999E-2</v>
      </c>
      <c r="H510">
        <v>0.42399999999999999</v>
      </c>
      <c r="I510">
        <v>0.27600000000000002</v>
      </c>
      <c r="J510">
        <v>0.03</v>
      </c>
      <c r="K510">
        <v>0.191</v>
      </c>
      <c r="L510">
        <v>0</v>
      </c>
      <c r="M510">
        <v>7.8E-2</v>
      </c>
      <c r="N510">
        <v>0</v>
      </c>
      <c r="O510">
        <v>1E-3</v>
      </c>
      <c r="P510">
        <v>0</v>
      </c>
      <c r="Q510" s="3">
        <f>_xlfn.XLOOKUP(A510&amp;B510,'original data'!$R$2:$R$3975,'original data'!$Q$2:$Q$3975,,0)</f>
        <v>0.752</v>
      </c>
      <c r="R510" t="str">
        <f t="shared" si="14"/>
        <v>Fairfax County Schools2017</v>
      </c>
      <c r="S510">
        <f t="shared" si="15"/>
        <v>0.29899999999999999</v>
      </c>
    </row>
    <row r="511" spans="1:19" x14ac:dyDescent="0.35">
      <c r="A511" t="s">
        <v>43</v>
      </c>
      <c r="B511">
        <v>2018</v>
      </c>
      <c r="C511">
        <v>8.1000000000000003E-2</v>
      </c>
      <c r="D511">
        <v>6.4000000000000001E-2</v>
      </c>
      <c r="E511">
        <v>7.1999999999999995E-2</v>
      </c>
      <c r="F511">
        <v>6.0999999999999999E-2</v>
      </c>
      <c r="G511">
        <v>6.275E-2</v>
      </c>
      <c r="H511">
        <v>0.39600000000000002</v>
      </c>
      <c r="I511">
        <v>0.28699999999999998</v>
      </c>
      <c r="J511">
        <v>3.5999999999999997E-2</v>
      </c>
      <c r="K511">
        <v>0.19800000000000001</v>
      </c>
      <c r="L511">
        <v>0</v>
      </c>
      <c r="M511">
        <v>8.2000000000000003E-2</v>
      </c>
      <c r="N511">
        <v>0</v>
      </c>
      <c r="O511">
        <v>1E-3</v>
      </c>
      <c r="P511">
        <v>0</v>
      </c>
      <c r="Q511" s="3">
        <f>_xlfn.XLOOKUP(A511&amp;B511,'original data'!$R$2:$R$3975,'original data'!$Q$2:$Q$3975,,0)</f>
        <v>0.75700000000000001</v>
      </c>
      <c r="R511" t="str">
        <f t="shared" si="14"/>
        <v>Fairfax County Schools2018</v>
      </c>
      <c r="S511">
        <f t="shared" si="15"/>
        <v>0.316</v>
      </c>
    </row>
    <row r="512" spans="1:19" x14ac:dyDescent="0.35">
      <c r="A512" t="s">
        <v>43</v>
      </c>
      <c r="B512">
        <v>2019</v>
      </c>
      <c r="C512">
        <v>4.7E-2</v>
      </c>
      <c r="D512">
        <v>8.3000000000000004E-2</v>
      </c>
      <c r="E512">
        <v>5.0999999999999997E-2</v>
      </c>
      <c r="F512">
        <v>8.8999999999999996E-2</v>
      </c>
      <c r="G512">
        <v>6.191E-2</v>
      </c>
      <c r="H512">
        <v>0.38062000000000001</v>
      </c>
      <c r="I512">
        <v>0.28871000000000002</v>
      </c>
      <c r="J512">
        <v>4.5949999999999998E-2</v>
      </c>
      <c r="K512">
        <v>0.1968</v>
      </c>
      <c r="L512">
        <v>0</v>
      </c>
      <c r="M512">
        <v>8.591E-2</v>
      </c>
      <c r="N512">
        <v>0</v>
      </c>
      <c r="O512">
        <v>2E-3</v>
      </c>
      <c r="P512">
        <v>0</v>
      </c>
      <c r="Q512" s="3">
        <f>_xlfn.XLOOKUP(A512&amp;B512,'original data'!$R$2:$R$3975,'original data'!$Q$2:$Q$3975,,0)</f>
        <v>0.74</v>
      </c>
      <c r="R512" t="str">
        <f t="shared" si="14"/>
        <v>Fairfax County Schools2019</v>
      </c>
      <c r="S512">
        <f t="shared" si="15"/>
        <v>0.32866000000000001</v>
      </c>
    </row>
    <row r="513" spans="1:19" x14ac:dyDescent="0.35">
      <c r="A513" t="s">
        <v>43</v>
      </c>
      <c r="B513">
        <v>2020</v>
      </c>
      <c r="C513">
        <v>4.7E-2</v>
      </c>
      <c r="D513">
        <v>0.06</v>
      </c>
      <c r="E513">
        <v>5.8000000000000003E-2</v>
      </c>
      <c r="F513">
        <v>7.6999999999999999E-2</v>
      </c>
      <c r="G513">
        <v>6.1159999999999999E-2</v>
      </c>
      <c r="H513">
        <v>0.40799999999999997</v>
      </c>
      <c r="I513">
        <v>0.27700000000000002</v>
      </c>
      <c r="J513">
        <v>5.5E-2</v>
      </c>
      <c r="K513">
        <v>0.17</v>
      </c>
      <c r="L513">
        <v>0</v>
      </c>
      <c r="M513">
        <v>6.7000000000000004E-2</v>
      </c>
      <c r="N513">
        <v>0</v>
      </c>
      <c r="O513">
        <v>2.3E-2</v>
      </c>
      <c r="P513">
        <v>0</v>
      </c>
      <c r="Q513" s="3">
        <f>_xlfn.XLOOKUP(A513&amp;B513,'original data'!$R$2:$R$3975,'original data'!$Q$2:$Q$3975,,0)</f>
        <v>0.745</v>
      </c>
      <c r="R513" t="str">
        <f t="shared" si="14"/>
        <v>Fairfax County Schools2020</v>
      </c>
      <c r="S513">
        <f t="shared" si="15"/>
        <v>0.29200000000000004</v>
      </c>
    </row>
    <row r="514" spans="1:19" x14ac:dyDescent="0.35">
      <c r="A514" t="s">
        <v>44</v>
      </c>
      <c r="B514">
        <v>2001</v>
      </c>
      <c r="C514">
        <v>-0.11700000000000001</v>
      </c>
      <c r="G514">
        <v>-0.11700000000000001</v>
      </c>
      <c r="H514">
        <v>0.53559999999999997</v>
      </c>
      <c r="I514">
        <v>0.34849999999999998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0.1158</v>
      </c>
      <c r="P514">
        <v>0</v>
      </c>
      <c r="Q514" s="3">
        <f>_xlfn.XLOOKUP(A514&amp;B514,'original data'!$R$2:$R$3975,'original data'!$Q$2:$Q$3975,,0)</f>
        <v>0</v>
      </c>
      <c r="R514" t="str">
        <f t="shared" si="14"/>
        <v>DC Teachers2001</v>
      </c>
      <c r="S514">
        <f t="shared" si="15"/>
        <v>0</v>
      </c>
    </row>
    <row r="515" spans="1:19" x14ac:dyDescent="0.35">
      <c r="A515" t="s">
        <v>44</v>
      </c>
      <c r="B515">
        <v>2002</v>
      </c>
      <c r="C515">
        <v>-7.9000000000000001E-2</v>
      </c>
      <c r="D515">
        <v>-2.5000000000000001E-2</v>
      </c>
      <c r="E515">
        <v>2.1999999999999999E-2</v>
      </c>
      <c r="F515">
        <v>8.2000000000000003E-2</v>
      </c>
      <c r="G515">
        <v>-9.8199999999999996E-2</v>
      </c>
      <c r="H515">
        <v>0.53100000000000003</v>
      </c>
      <c r="I515">
        <v>0.41599999999999998</v>
      </c>
      <c r="J515">
        <v>3.9E-2</v>
      </c>
      <c r="K515">
        <v>0</v>
      </c>
      <c r="L515">
        <v>0</v>
      </c>
      <c r="M515">
        <v>0</v>
      </c>
      <c r="N515">
        <v>0</v>
      </c>
      <c r="O515">
        <v>1.2E-2</v>
      </c>
      <c r="P515">
        <v>0</v>
      </c>
      <c r="Q515" s="3">
        <f>_xlfn.XLOOKUP(A515&amp;B515,'original data'!$R$2:$R$3975,'original data'!$Q$2:$Q$3975,,0)</f>
        <v>0</v>
      </c>
      <c r="R515" t="str">
        <f t="shared" ref="R515:R578" si="16">A515&amp;B515</f>
        <v>DC Teachers2002</v>
      </c>
      <c r="S515">
        <f t="shared" ref="S515:S578" si="17">SUM(J515:N515,P515)</f>
        <v>3.9E-2</v>
      </c>
    </row>
    <row r="516" spans="1:19" x14ac:dyDescent="0.35">
      <c r="A516" t="s">
        <v>44</v>
      </c>
      <c r="B516">
        <v>2003</v>
      </c>
      <c r="C516">
        <v>0.16300000000000001</v>
      </c>
      <c r="D516">
        <v>-1.9E-2</v>
      </c>
      <c r="E516">
        <v>0.05</v>
      </c>
      <c r="F516">
        <v>8.3000000000000004E-2</v>
      </c>
      <c r="G516">
        <v>-1.84E-2</v>
      </c>
      <c r="H516">
        <v>0.64071</v>
      </c>
      <c r="I516">
        <v>0.31685999999999998</v>
      </c>
      <c r="J516">
        <v>2.9989999999999999E-2</v>
      </c>
      <c r="K516">
        <v>0</v>
      </c>
      <c r="L516">
        <v>0</v>
      </c>
      <c r="M516">
        <v>4.4999999999999999E-4</v>
      </c>
      <c r="N516">
        <v>0</v>
      </c>
      <c r="O516">
        <v>1.2E-2</v>
      </c>
      <c r="P516">
        <v>0</v>
      </c>
      <c r="Q516" s="3">
        <f>_xlfn.XLOOKUP(A516&amp;B516,'original data'!$R$2:$R$3975,'original data'!$Q$2:$Q$3975,,0)</f>
        <v>0</v>
      </c>
      <c r="R516" t="str">
        <f t="shared" si="16"/>
        <v>DC Teachers2003</v>
      </c>
      <c r="S516">
        <f t="shared" si="17"/>
        <v>3.0439999999999998E-2</v>
      </c>
    </row>
    <row r="517" spans="1:19" x14ac:dyDescent="0.35">
      <c r="A517" t="s">
        <v>44</v>
      </c>
      <c r="B517">
        <v>2004</v>
      </c>
      <c r="C517">
        <v>0.11899999999999999</v>
      </c>
      <c r="D517">
        <v>6.2E-2</v>
      </c>
      <c r="E517">
        <v>3.9E-2</v>
      </c>
      <c r="F517">
        <v>9.1999999999999998E-2</v>
      </c>
      <c r="G517">
        <v>1.4279999999999999E-2</v>
      </c>
      <c r="H517">
        <v>0.67606999999999995</v>
      </c>
      <c r="I517">
        <v>0.28260999999999997</v>
      </c>
      <c r="J517">
        <v>2.7959999999999999E-2</v>
      </c>
      <c r="K517">
        <v>0</v>
      </c>
      <c r="L517">
        <v>0</v>
      </c>
      <c r="M517">
        <v>3.8000000000000002E-4</v>
      </c>
      <c r="N517">
        <v>0</v>
      </c>
      <c r="O517">
        <v>1.298E-2</v>
      </c>
      <c r="P517">
        <v>0</v>
      </c>
      <c r="Q517" s="3">
        <f>_xlfn.XLOOKUP(A517&amp;B517,'original data'!$R$2:$R$3975,'original data'!$Q$2:$Q$3975,,0)</f>
        <v>0</v>
      </c>
      <c r="R517" t="str">
        <f t="shared" si="16"/>
        <v>DC Teachers2004</v>
      </c>
      <c r="S517">
        <f t="shared" si="17"/>
        <v>2.8339999999999997E-2</v>
      </c>
    </row>
    <row r="518" spans="1:19" x14ac:dyDescent="0.35">
      <c r="A518" t="s">
        <v>44</v>
      </c>
      <c r="B518">
        <v>2005</v>
      </c>
      <c r="C518">
        <v>0.13900000000000001</v>
      </c>
      <c r="D518">
        <v>0.14000000000000001</v>
      </c>
      <c r="E518">
        <v>3.7999999999999999E-2</v>
      </c>
      <c r="F518">
        <v>8.7999999999999995E-2</v>
      </c>
      <c r="G518">
        <v>3.8080000000000003E-2</v>
      </c>
      <c r="H518">
        <v>0.69930000000000003</v>
      </c>
      <c r="I518">
        <v>0.24675</v>
      </c>
      <c r="J518">
        <v>2.997E-2</v>
      </c>
      <c r="K518">
        <v>0</v>
      </c>
      <c r="L518">
        <v>0</v>
      </c>
      <c r="M518">
        <v>1.5980000000000001E-2</v>
      </c>
      <c r="N518">
        <v>0</v>
      </c>
      <c r="O518">
        <v>7.9900000000000006E-3</v>
      </c>
      <c r="P518">
        <v>0</v>
      </c>
      <c r="Q518" s="3">
        <f>_xlfn.XLOOKUP(A518&amp;B518,'original data'!$R$2:$R$3975,'original data'!$Q$2:$Q$3975,,0)</f>
        <v>0</v>
      </c>
      <c r="R518" t="str">
        <f t="shared" si="16"/>
        <v>DC Teachers2005</v>
      </c>
      <c r="S518">
        <f t="shared" si="17"/>
        <v>4.5950000000000005E-2</v>
      </c>
    </row>
    <row r="519" spans="1:19" x14ac:dyDescent="0.35">
      <c r="A519" t="s">
        <v>44</v>
      </c>
      <c r="B519">
        <v>2006</v>
      </c>
      <c r="C519">
        <v>0.104</v>
      </c>
      <c r="D519">
        <v>0.121</v>
      </c>
      <c r="E519">
        <v>8.5000000000000006E-2</v>
      </c>
      <c r="F519">
        <v>8.6999999999999994E-2</v>
      </c>
      <c r="G519">
        <v>4.879E-2</v>
      </c>
      <c r="H519">
        <v>0.68294999999999995</v>
      </c>
      <c r="I519">
        <v>0.22433</v>
      </c>
      <c r="J519">
        <v>5.0849999999999999E-2</v>
      </c>
      <c r="K519">
        <v>0</v>
      </c>
      <c r="L519">
        <v>0</v>
      </c>
      <c r="M519">
        <v>3.9879999999999999E-2</v>
      </c>
      <c r="N519">
        <v>0</v>
      </c>
      <c r="O519">
        <v>1.99E-3</v>
      </c>
      <c r="P519">
        <v>0</v>
      </c>
      <c r="Q519" s="3">
        <f>_xlfn.XLOOKUP(A519&amp;B519,'original data'!$R$2:$R$3975,'original data'!$Q$2:$Q$3975,,0)</f>
        <v>1.11212</v>
      </c>
      <c r="R519" t="str">
        <f t="shared" si="16"/>
        <v>DC Teachers2006</v>
      </c>
      <c r="S519">
        <f t="shared" si="17"/>
        <v>9.0730000000000005E-2</v>
      </c>
    </row>
    <row r="520" spans="1:19" x14ac:dyDescent="0.35">
      <c r="A520" t="s">
        <v>44</v>
      </c>
      <c r="B520">
        <v>2007</v>
      </c>
      <c r="C520">
        <v>0.16800000000000001</v>
      </c>
      <c r="D520">
        <v>0.13700000000000001</v>
      </c>
      <c r="E520">
        <v>0.13800000000000001</v>
      </c>
      <c r="F520">
        <v>7.9000000000000001E-2</v>
      </c>
      <c r="G520">
        <v>6.5040000000000001E-2</v>
      </c>
      <c r="H520">
        <v>0.68899999999999995</v>
      </c>
      <c r="I520">
        <v>0.19500000000000001</v>
      </c>
      <c r="J520">
        <v>6.2E-2</v>
      </c>
      <c r="K520">
        <v>0</v>
      </c>
      <c r="L520">
        <v>0</v>
      </c>
      <c r="M520">
        <v>5.1999999999999998E-2</v>
      </c>
      <c r="N520">
        <v>0</v>
      </c>
      <c r="O520">
        <v>2E-3</v>
      </c>
      <c r="P520">
        <v>0</v>
      </c>
      <c r="Q520" s="3">
        <f>_xlfn.XLOOKUP(A520&amp;B520,'original data'!$R$2:$R$3975,'original data'!$Q$2:$Q$3975,,0)</f>
        <v>1.11564</v>
      </c>
      <c r="R520" t="str">
        <f t="shared" si="16"/>
        <v>DC Teachers2007</v>
      </c>
      <c r="S520">
        <f t="shared" si="17"/>
        <v>0.11399999999999999</v>
      </c>
    </row>
    <row r="521" spans="1:19" x14ac:dyDescent="0.35">
      <c r="A521" t="s">
        <v>44</v>
      </c>
      <c r="B521">
        <v>2008</v>
      </c>
      <c r="C521">
        <v>-0.16900000000000001</v>
      </c>
      <c r="D521">
        <v>2.3E-2</v>
      </c>
      <c r="E521">
        <v>6.4000000000000001E-2</v>
      </c>
      <c r="F521">
        <v>5.7000000000000002E-2</v>
      </c>
      <c r="G521">
        <v>3.2509999999999997E-2</v>
      </c>
      <c r="H521">
        <v>0.55500000000000005</v>
      </c>
      <c r="I521">
        <v>0.23400000000000001</v>
      </c>
      <c r="J521">
        <v>0.13300000000000001</v>
      </c>
      <c r="K521">
        <v>0</v>
      </c>
      <c r="L521">
        <v>0</v>
      </c>
      <c r="M521">
        <v>7.5999999999999998E-2</v>
      </c>
      <c r="N521">
        <v>0</v>
      </c>
      <c r="O521">
        <v>2E-3</v>
      </c>
      <c r="P521">
        <v>0</v>
      </c>
      <c r="Q521" s="3">
        <f>_xlfn.XLOOKUP(A521&amp;B521,'original data'!$R$2:$R$3975,'original data'!$Q$2:$Q$3975,,0)</f>
        <v>1.0819099999999999</v>
      </c>
      <c r="R521" t="str">
        <f t="shared" si="16"/>
        <v>DC Teachers2008</v>
      </c>
      <c r="S521">
        <f t="shared" si="17"/>
        <v>0.20900000000000002</v>
      </c>
    </row>
    <row r="522" spans="1:19" x14ac:dyDescent="0.35">
      <c r="A522" t="s">
        <v>44</v>
      </c>
      <c r="B522">
        <v>2009</v>
      </c>
      <c r="C522">
        <v>-2.1999999999999999E-2</v>
      </c>
      <c r="D522">
        <v>-1.7999999999999999E-2</v>
      </c>
      <c r="E522">
        <v>3.5999999999999997E-2</v>
      </c>
      <c r="F522">
        <v>3.6999999999999998E-2</v>
      </c>
      <c r="G522">
        <v>2.631E-2</v>
      </c>
      <c r="H522">
        <v>0.54400000000000004</v>
      </c>
      <c r="I522">
        <v>0.253</v>
      </c>
      <c r="J522">
        <v>0.13300000000000001</v>
      </c>
      <c r="K522">
        <v>0</v>
      </c>
      <c r="L522">
        <v>0</v>
      </c>
      <c r="M522">
        <v>5.1999999999999998E-2</v>
      </c>
      <c r="N522">
        <v>0</v>
      </c>
      <c r="O522">
        <v>1.7999999999999999E-2</v>
      </c>
      <c r="P522">
        <v>0</v>
      </c>
      <c r="Q522" s="3">
        <f>_xlfn.XLOOKUP(A522&amp;B522,'original data'!$R$2:$R$3975,'original data'!$Q$2:$Q$3975,,0)</f>
        <v>1.1076999999999999</v>
      </c>
      <c r="R522" t="str">
        <f t="shared" si="16"/>
        <v>DC Teachers2009</v>
      </c>
      <c r="S522">
        <f t="shared" si="17"/>
        <v>0.185</v>
      </c>
    </row>
    <row r="523" spans="1:19" x14ac:dyDescent="0.35">
      <c r="A523" t="s">
        <v>44</v>
      </c>
      <c r="B523">
        <v>2010</v>
      </c>
      <c r="C523">
        <v>0.10299999999999999</v>
      </c>
      <c r="D523">
        <v>-3.5999999999999997E-2</v>
      </c>
      <c r="E523">
        <v>2.9000000000000001E-2</v>
      </c>
      <c r="F523">
        <v>3.4000000000000002E-2</v>
      </c>
      <c r="G523">
        <v>3.3730000000000003E-2</v>
      </c>
      <c r="H523">
        <v>0.54400000000000004</v>
      </c>
      <c r="I523">
        <v>0.24199999999999999</v>
      </c>
      <c r="J523">
        <v>0.14499999999999999</v>
      </c>
      <c r="K523">
        <v>0</v>
      </c>
      <c r="L523">
        <v>0</v>
      </c>
      <c r="M523">
        <v>4.4999999999999998E-2</v>
      </c>
      <c r="N523">
        <v>0</v>
      </c>
      <c r="O523">
        <v>2.3E-2</v>
      </c>
      <c r="P523">
        <v>0</v>
      </c>
      <c r="Q523" s="3">
        <f>_xlfn.XLOOKUP(A523&amp;B523,'original data'!$R$2:$R$3975,'original data'!$Q$2:$Q$3975,,0)</f>
        <v>1.18269</v>
      </c>
      <c r="R523" t="str">
        <f t="shared" si="16"/>
        <v>DC Teachers2010</v>
      </c>
      <c r="S523">
        <f t="shared" si="17"/>
        <v>0.19</v>
      </c>
    </row>
    <row r="524" spans="1:19" x14ac:dyDescent="0.35">
      <c r="A524" t="s">
        <v>44</v>
      </c>
      <c r="B524">
        <v>2011</v>
      </c>
      <c r="C524">
        <v>2.9000000000000001E-2</v>
      </c>
      <c r="D524">
        <v>3.5000000000000003E-2</v>
      </c>
      <c r="E524">
        <v>1.4999999999999999E-2</v>
      </c>
      <c r="F524">
        <v>0.05</v>
      </c>
      <c r="G524">
        <v>3.3300000000000003E-2</v>
      </c>
      <c r="H524">
        <v>0.48038999999999998</v>
      </c>
      <c r="I524">
        <v>0.27450999999999998</v>
      </c>
      <c r="J524">
        <v>9.8040000000000002E-2</v>
      </c>
      <c r="K524">
        <v>6.8629999999999997E-2</v>
      </c>
      <c r="L524">
        <v>1.9609999999999999E-2</v>
      </c>
      <c r="M524">
        <v>4.9020000000000001E-2</v>
      </c>
      <c r="N524">
        <v>0</v>
      </c>
      <c r="O524">
        <v>9.7999999999999997E-3</v>
      </c>
      <c r="P524">
        <v>0</v>
      </c>
      <c r="Q524" s="3">
        <f>_xlfn.XLOOKUP(A524&amp;B524,'original data'!$R$2:$R$3975,'original data'!$Q$2:$Q$3975,,0)</f>
        <v>1.01864</v>
      </c>
      <c r="R524" t="str">
        <f t="shared" si="16"/>
        <v>DC Teachers2011</v>
      </c>
      <c r="S524">
        <f t="shared" si="17"/>
        <v>0.23529999999999998</v>
      </c>
    </row>
    <row r="525" spans="1:19" x14ac:dyDescent="0.35">
      <c r="A525" t="s">
        <v>44</v>
      </c>
      <c r="B525">
        <v>2012</v>
      </c>
      <c r="C525">
        <v>0.14499999999999999</v>
      </c>
      <c r="D525">
        <v>9.0999999999999998E-2</v>
      </c>
      <c r="E525">
        <v>1.0999999999999999E-2</v>
      </c>
      <c r="F525">
        <v>7.2999999999999995E-2</v>
      </c>
      <c r="G525">
        <v>4.2180000000000002E-2</v>
      </c>
      <c r="H525">
        <v>0.52</v>
      </c>
      <c r="I525">
        <v>0.27</v>
      </c>
      <c r="J525">
        <v>0.08</v>
      </c>
      <c r="K525">
        <v>0.05</v>
      </c>
      <c r="L525">
        <v>7.0000000000000007E-2</v>
      </c>
      <c r="M525">
        <v>0</v>
      </c>
      <c r="N525">
        <v>0</v>
      </c>
      <c r="O525">
        <v>0.01</v>
      </c>
      <c r="P525">
        <v>0</v>
      </c>
      <c r="Q525" s="3">
        <f>_xlfn.XLOOKUP(A525&amp;B525,'original data'!$R$2:$R$3975,'original data'!$Q$2:$Q$3975,,0)</f>
        <v>0.94399999999999995</v>
      </c>
      <c r="R525" t="str">
        <f t="shared" si="16"/>
        <v>DC Teachers2012</v>
      </c>
      <c r="S525">
        <f t="shared" si="17"/>
        <v>0.2</v>
      </c>
    </row>
    <row r="526" spans="1:19" x14ac:dyDescent="0.35">
      <c r="A526" t="s">
        <v>44</v>
      </c>
      <c r="B526">
        <v>2013</v>
      </c>
      <c r="C526">
        <v>0.113</v>
      </c>
      <c r="D526">
        <v>9.5000000000000001E-2</v>
      </c>
      <c r="E526">
        <v>7.1999999999999995E-2</v>
      </c>
      <c r="F526">
        <v>6.8000000000000005E-2</v>
      </c>
      <c r="G526">
        <v>4.7460000000000002E-2</v>
      </c>
      <c r="H526">
        <v>0.52947</v>
      </c>
      <c r="I526">
        <v>0.27972000000000002</v>
      </c>
      <c r="J526">
        <v>6.9930000000000006E-2</v>
      </c>
      <c r="K526">
        <v>5.0950000000000002E-2</v>
      </c>
      <c r="L526">
        <v>5.994E-2</v>
      </c>
      <c r="M526">
        <v>0</v>
      </c>
      <c r="N526">
        <v>0</v>
      </c>
      <c r="O526">
        <v>9.9900000000000006E-3</v>
      </c>
      <c r="P526">
        <v>0</v>
      </c>
      <c r="Q526" s="3">
        <f>_xlfn.XLOOKUP(A526&amp;B526,'original data'!$R$2:$R$3975,'original data'!$Q$2:$Q$3975,,0)</f>
        <v>0.90100000000000002</v>
      </c>
      <c r="R526" t="str">
        <f t="shared" si="16"/>
        <v>DC Teachers2013</v>
      </c>
      <c r="S526">
        <f t="shared" si="17"/>
        <v>0.18082000000000001</v>
      </c>
    </row>
    <row r="527" spans="1:19" x14ac:dyDescent="0.35">
      <c r="A527" t="s">
        <v>44</v>
      </c>
      <c r="B527">
        <v>2014</v>
      </c>
      <c r="C527">
        <v>8.4000000000000005E-2</v>
      </c>
      <c r="D527">
        <v>0.114</v>
      </c>
      <c r="E527">
        <v>9.4E-2</v>
      </c>
      <c r="F527">
        <v>6.5000000000000002E-2</v>
      </c>
      <c r="G527">
        <v>5.0029999999999998E-2</v>
      </c>
      <c r="H527">
        <v>0.54046000000000005</v>
      </c>
      <c r="I527">
        <v>0.29870000000000002</v>
      </c>
      <c r="J527">
        <v>5.8939999999999999E-2</v>
      </c>
      <c r="K527">
        <v>4.3959999999999999E-2</v>
      </c>
      <c r="L527">
        <v>5.5939999999999997E-2</v>
      </c>
      <c r="M527">
        <v>0</v>
      </c>
      <c r="N527">
        <v>0</v>
      </c>
      <c r="O527">
        <v>2E-3</v>
      </c>
      <c r="P527">
        <v>0</v>
      </c>
      <c r="Q527" s="3">
        <f>_xlfn.XLOOKUP(A527&amp;B527,'original data'!$R$2:$R$3975,'original data'!$Q$2:$Q$3975,,0)</f>
        <v>0.88600000000000001</v>
      </c>
      <c r="R527" t="str">
        <f t="shared" si="16"/>
        <v>DC Teachers2014</v>
      </c>
      <c r="S527">
        <f t="shared" si="17"/>
        <v>0.15883999999999998</v>
      </c>
    </row>
    <row r="528" spans="1:19" x14ac:dyDescent="0.35">
      <c r="A528" t="s">
        <v>44</v>
      </c>
      <c r="B528">
        <v>2015</v>
      </c>
      <c r="C528">
        <v>-3.9E-2</v>
      </c>
      <c r="D528">
        <v>5.0999999999999997E-2</v>
      </c>
      <c r="E528">
        <v>6.4000000000000001E-2</v>
      </c>
      <c r="F528">
        <v>4.7E-2</v>
      </c>
      <c r="G528">
        <v>4.385E-2</v>
      </c>
      <c r="H528">
        <v>0.52200000000000002</v>
      </c>
      <c r="I528">
        <v>0.308</v>
      </c>
      <c r="J528">
        <v>5.1999999999999998E-2</v>
      </c>
      <c r="K528">
        <v>4.7E-2</v>
      </c>
      <c r="L528">
        <v>6.2E-2</v>
      </c>
      <c r="M528">
        <v>0</v>
      </c>
      <c r="N528">
        <v>0</v>
      </c>
      <c r="O528">
        <v>8.9999999999999993E-3</v>
      </c>
      <c r="P528">
        <v>0</v>
      </c>
      <c r="Q528" s="3">
        <f>_xlfn.XLOOKUP(A528&amp;B528,'original data'!$R$2:$R$3975,'original data'!$Q$2:$Q$3975,,0)</f>
        <v>0.88700000000000001</v>
      </c>
      <c r="R528" t="str">
        <f t="shared" si="16"/>
        <v>DC Teachers2015</v>
      </c>
      <c r="S528">
        <f t="shared" si="17"/>
        <v>0.161</v>
      </c>
    </row>
    <row r="529" spans="1:19" x14ac:dyDescent="0.35">
      <c r="A529" t="s">
        <v>44</v>
      </c>
      <c r="B529">
        <v>2016</v>
      </c>
      <c r="C529">
        <v>9.4E-2</v>
      </c>
      <c r="D529">
        <v>4.4999999999999998E-2</v>
      </c>
      <c r="E529">
        <v>7.8E-2</v>
      </c>
      <c r="F529">
        <v>4.5999999999999999E-2</v>
      </c>
      <c r="G529">
        <v>4.691E-2</v>
      </c>
      <c r="H529">
        <v>0.54900000000000004</v>
      </c>
      <c r="I529">
        <v>0.29699999999999999</v>
      </c>
      <c r="J529">
        <v>4.4999999999999998E-2</v>
      </c>
      <c r="K529">
        <v>0.04</v>
      </c>
      <c r="L529">
        <v>6.5000000000000002E-2</v>
      </c>
      <c r="M529">
        <v>0</v>
      </c>
      <c r="N529">
        <v>0</v>
      </c>
      <c r="O529">
        <v>4.0000000000000001E-3</v>
      </c>
      <c r="P529">
        <v>0</v>
      </c>
      <c r="Q529" s="3">
        <f>_xlfn.XLOOKUP(A529&amp;B529,'original data'!$R$2:$R$3975,'original data'!$Q$2:$Q$3975,,0)</f>
        <v>0.90900000000000003</v>
      </c>
      <c r="R529" t="str">
        <f t="shared" si="16"/>
        <v>DC Teachers2016</v>
      </c>
      <c r="S529">
        <f t="shared" si="17"/>
        <v>0.15</v>
      </c>
    </row>
    <row r="530" spans="1:19" x14ac:dyDescent="0.35">
      <c r="A530" t="s">
        <v>44</v>
      </c>
      <c r="B530">
        <v>2017</v>
      </c>
      <c r="C530">
        <v>0.13100000000000001</v>
      </c>
      <c r="D530">
        <v>0.06</v>
      </c>
      <c r="E530">
        <v>7.4999999999999997E-2</v>
      </c>
      <c r="F530">
        <v>4.2000000000000003E-2</v>
      </c>
      <c r="G530">
        <v>5.1679999999999997E-2</v>
      </c>
      <c r="H530">
        <v>0.52947</v>
      </c>
      <c r="I530">
        <v>0.30370000000000003</v>
      </c>
      <c r="J530">
        <v>3.9960000000000002E-2</v>
      </c>
      <c r="K530">
        <v>3.7960000000000001E-2</v>
      </c>
      <c r="L530">
        <v>8.0920000000000006E-2</v>
      </c>
      <c r="M530">
        <v>0</v>
      </c>
      <c r="N530">
        <v>0</v>
      </c>
      <c r="O530">
        <v>7.9900000000000006E-3</v>
      </c>
      <c r="P530">
        <v>0</v>
      </c>
      <c r="Q530" s="3">
        <f>_xlfn.XLOOKUP(A530&amp;B530,'original data'!$R$2:$R$3975,'original data'!$Q$2:$Q$3975,,0)</f>
        <v>0.92500000000000004</v>
      </c>
      <c r="R530" t="str">
        <f t="shared" si="16"/>
        <v>DC Teachers2017</v>
      </c>
      <c r="S530">
        <f t="shared" si="17"/>
        <v>0.15884000000000001</v>
      </c>
    </row>
    <row r="531" spans="1:19" x14ac:dyDescent="0.35">
      <c r="A531" t="s">
        <v>44</v>
      </c>
      <c r="B531">
        <v>2018</v>
      </c>
      <c r="C531">
        <v>5.3999999999999999E-2</v>
      </c>
      <c r="D531">
        <v>9.2999999999999999E-2</v>
      </c>
      <c r="E531">
        <v>6.3E-2</v>
      </c>
      <c r="F531">
        <v>6.8000000000000005E-2</v>
      </c>
      <c r="G531">
        <v>5.1810000000000002E-2</v>
      </c>
      <c r="H531">
        <v>0.52947</v>
      </c>
      <c r="I531">
        <v>0.30370000000000003</v>
      </c>
      <c r="J531">
        <v>3.9960000000000002E-2</v>
      </c>
      <c r="K531">
        <v>3.7960000000000001E-2</v>
      </c>
      <c r="L531">
        <v>8.0920000000000006E-2</v>
      </c>
      <c r="M531">
        <v>0</v>
      </c>
      <c r="N531">
        <v>0</v>
      </c>
      <c r="O531">
        <v>7.9900000000000006E-3</v>
      </c>
      <c r="P531">
        <v>0</v>
      </c>
      <c r="Q531" s="3">
        <f>_xlfn.XLOOKUP(A531&amp;B531,'original data'!$R$2:$R$3975,'original data'!$Q$2:$Q$3975,,0)</f>
        <v>0.93</v>
      </c>
      <c r="R531" t="str">
        <f t="shared" si="16"/>
        <v>DC Teachers2018</v>
      </c>
      <c r="S531">
        <f t="shared" si="17"/>
        <v>0.15884000000000001</v>
      </c>
    </row>
    <row r="532" spans="1:19" x14ac:dyDescent="0.35">
      <c r="A532" t="s">
        <v>44</v>
      </c>
      <c r="B532">
        <v>2019</v>
      </c>
      <c r="C532">
        <v>3.9E-2</v>
      </c>
      <c r="D532">
        <v>7.3999999999999996E-2</v>
      </c>
      <c r="E532">
        <v>5.3999999999999999E-2</v>
      </c>
      <c r="F532">
        <v>7.3999999999999996E-2</v>
      </c>
      <c r="G532">
        <v>5.1130000000000002E-2</v>
      </c>
      <c r="H532">
        <v>0.54</v>
      </c>
      <c r="I532">
        <v>0.32</v>
      </c>
      <c r="J532">
        <v>0.05</v>
      </c>
      <c r="K532">
        <v>0</v>
      </c>
      <c r="L532">
        <v>0.08</v>
      </c>
      <c r="M532">
        <v>0</v>
      </c>
      <c r="N532">
        <v>0</v>
      </c>
      <c r="O532">
        <v>0.01</v>
      </c>
      <c r="P532">
        <v>0</v>
      </c>
      <c r="Q532" s="3">
        <f>_xlfn.XLOOKUP(A532&amp;B532,'original data'!$R$2:$R$3975,'original data'!$Q$2:$Q$3975,,0)</f>
        <v>0.91100000000000003</v>
      </c>
      <c r="R532" t="str">
        <f t="shared" si="16"/>
        <v>DC Teachers2019</v>
      </c>
      <c r="S532">
        <f t="shared" si="17"/>
        <v>0.13</v>
      </c>
    </row>
    <row r="533" spans="1:19" x14ac:dyDescent="0.35">
      <c r="A533" t="s">
        <v>26</v>
      </c>
      <c r="B533">
        <v>2008</v>
      </c>
      <c r="C533">
        <v>-3.5099999999999999E-2</v>
      </c>
      <c r="D533">
        <v>8.2600000000000007E-2</v>
      </c>
      <c r="E533">
        <v>0.1012</v>
      </c>
      <c r="G533">
        <v>4.9950000000000001E-2</v>
      </c>
      <c r="H533">
        <v>0.59</v>
      </c>
      <c r="I533">
        <v>0.28999999999999998</v>
      </c>
      <c r="J533">
        <v>0.04</v>
      </c>
      <c r="K533">
        <v>0</v>
      </c>
      <c r="L533">
        <v>0</v>
      </c>
      <c r="M533">
        <v>0.08</v>
      </c>
      <c r="N533">
        <v>0</v>
      </c>
      <c r="O533">
        <v>0</v>
      </c>
      <c r="P533">
        <v>0</v>
      </c>
      <c r="Q533" s="3">
        <f>_xlfn.XLOOKUP(A533&amp;B533,'original data'!$R$2:$R$3975,'original data'!$Q$2:$Q$3975,,0)</f>
        <v>0.68799999999999994</v>
      </c>
      <c r="R533" t="str">
        <f t="shared" si="16"/>
        <v>Hawaii ERS2008</v>
      </c>
      <c r="S533">
        <f t="shared" si="17"/>
        <v>0.12</v>
      </c>
    </row>
    <row r="534" spans="1:19" x14ac:dyDescent="0.35">
      <c r="A534" t="s">
        <v>26</v>
      </c>
      <c r="B534">
        <v>2009</v>
      </c>
      <c r="C534">
        <v>-0.1754</v>
      </c>
      <c r="D534">
        <v>-2.1299999999999999E-2</v>
      </c>
      <c r="E534">
        <v>2.93E-2</v>
      </c>
      <c r="G534">
        <v>2.214E-2</v>
      </c>
      <c r="H534">
        <v>0.52475000000000005</v>
      </c>
      <c r="I534">
        <v>0.34654000000000001</v>
      </c>
      <c r="J534">
        <v>4.9509999999999998E-2</v>
      </c>
      <c r="K534">
        <v>0</v>
      </c>
      <c r="L534">
        <v>0</v>
      </c>
      <c r="M534">
        <v>7.9210000000000003E-2</v>
      </c>
      <c r="N534">
        <v>0</v>
      </c>
      <c r="O534">
        <v>0</v>
      </c>
      <c r="P534">
        <v>0</v>
      </c>
      <c r="Q534" s="3">
        <f>_xlfn.XLOOKUP(A534&amp;B534,'original data'!$R$2:$R$3975,'original data'!$Q$2:$Q$3975,,0)</f>
        <v>0.64600000000000002</v>
      </c>
      <c r="R534" t="str">
        <f t="shared" si="16"/>
        <v>Hawaii ERS2009</v>
      </c>
      <c r="S534">
        <f t="shared" si="17"/>
        <v>0.12872</v>
      </c>
    </row>
    <row r="535" spans="1:19" x14ac:dyDescent="0.35">
      <c r="A535" t="s">
        <v>26</v>
      </c>
      <c r="B535">
        <v>2010</v>
      </c>
      <c r="C535">
        <v>0.1196</v>
      </c>
      <c r="D535">
        <v>-3.78E-2</v>
      </c>
      <c r="E535">
        <v>3.1899999999999998E-2</v>
      </c>
      <c r="F535">
        <v>3.1489999999999997E-2</v>
      </c>
      <c r="G535">
        <v>3.1489999999999997E-2</v>
      </c>
      <c r="H535">
        <v>0.56000000000000005</v>
      </c>
      <c r="I535">
        <v>0.32</v>
      </c>
      <c r="J535">
        <v>0.05</v>
      </c>
      <c r="K535">
        <v>0</v>
      </c>
      <c r="L535">
        <v>0</v>
      </c>
      <c r="M535">
        <v>7.0000000000000007E-2</v>
      </c>
      <c r="N535">
        <v>0</v>
      </c>
      <c r="O535">
        <v>0</v>
      </c>
      <c r="P535">
        <v>0</v>
      </c>
      <c r="Q535" s="3">
        <f>_xlfn.XLOOKUP(A535&amp;B535,'original data'!$R$2:$R$3975,'original data'!$Q$2:$Q$3975,,0)</f>
        <v>0.61399999999999999</v>
      </c>
      <c r="R535" t="str">
        <f t="shared" si="16"/>
        <v>Hawaii ERS2010</v>
      </c>
      <c r="S535">
        <f t="shared" si="17"/>
        <v>0.12000000000000001</v>
      </c>
    </row>
    <row r="536" spans="1:19" x14ac:dyDescent="0.35">
      <c r="A536" t="s">
        <v>26</v>
      </c>
      <c r="B536">
        <v>2011</v>
      </c>
      <c r="C536">
        <v>0.21249999999999999</v>
      </c>
      <c r="D536">
        <v>3.8300000000000001E-2</v>
      </c>
      <c r="E536">
        <v>4.9399999999999999E-2</v>
      </c>
      <c r="F536">
        <v>5.8860000000000003E-2</v>
      </c>
      <c r="G536">
        <v>4.6769999999999999E-2</v>
      </c>
      <c r="H536">
        <v>0.61</v>
      </c>
      <c r="I536">
        <v>0.23</v>
      </c>
      <c r="J536">
        <v>0.03</v>
      </c>
      <c r="K536">
        <v>0</v>
      </c>
      <c r="L536">
        <v>0.01</v>
      </c>
      <c r="M536">
        <v>0.08</v>
      </c>
      <c r="N536">
        <v>0</v>
      </c>
      <c r="O536">
        <v>0</v>
      </c>
      <c r="P536">
        <v>0.04</v>
      </c>
      <c r="Q536" s="3">
        <f>_xlfn.XLOOKUP(A536&amp;B536,'original data'!$R$2:$R$3975,'original data'!$Q$2:$Q$3975,,0)</f>
        <v>0.59399999999999997</v>
      </c>
      <c r="R536" t="str">
        <f t="shared" si="16"/>
        <v>Hawaii ERS2011</v>
      </c>
      <c r="S536">
        <f t="shared" si="17"/>
        <v>0.16</v>
      </c>
    </row>
    <row r="537" spans="1:19" x14ac:dyDescent="0.35">
      <c r="A537" t="s">
        <v>26</v>
      </c>
      <c r="B537">
        <v>2012</v>
      </c>
      <c r="C537">
        <v>-1.4E-3</v>
      </c>
      <c r="D537">
        <v>0.1067</v>
      </c>
      <c r="E537">
        <v>1.5299999999999999E-2</v>
      </c>
      <c r="F537">
        <v>6.4740000000000006E-2</v>
      </c>
      <c r="G537">
        <v>4.2659999999999997E-2</v>
      </c>
      <c r="H537">
        <v>0.52</v>
      </c>
      <c r="I537">
        <v>0.26</v>
      </c>
      <c r="J537">
        <v>0.04</v>
      </c>
      <c r="K537">
        <v>0.04</v>
      </c>
      <c r="L537">
        <v>0.05</v>
      </c>
      <c r="M537">
        <v>0.08</v>
      </c>
      <c r="N537">
        <v>0</v>
      </c>
      <c r="O537">
        <v>0</v>
      </c>
      <c r="P537">
        <v>0.01</v>
      </c>
      <c r="Q537" s="3">
        <f>_xlfn.XLOOKUP(A537&amp;B537,'original data'!$R$2:$R$3975,'original data'!$Q$2:$Q$3975,,0)</f>
        <v>0.59199999999999997</v>
      </c>
      <c r="R537" t="str">
        <f t="shared" si="16"/>
        <v>Hawaii ERS2012</v>
      </c>
      <c r="S537">
        <f t="shared" si="17"/>
        <v>0.22000000000000003</v>
      </c>
    </row>
    <row r="538" spans="1:19" x14ac:dyDescent="0.35">
      <c r="A538" t="s">
        <v>26</v>
      </c>
      <c r="B538">
        <v>2013</v>
      </c>
      <c r="C538">
        <v>0.12570000000000001</v>
      </c>
      <c r="D538">
        <v>0.1087</v>
      </c>
      <c r="E538">
        <v>4.7E-2</v>
      </c>
      <c r="F538">
        <v>7.4270000000000003E-2</v>
      </c>
      <c r="G538">
        <v>4.8829999999999998E-2</v>
      </c>
      <c r="H538">
        <v>0.61538999999999999</v>
      </c>
      <c r="I538">
        <v>0.17308000000000001</v>
      </c>
      <c r="J538">
        <v>3.8460000000000001E-2</v>
      </c>
      <c r="K538">
        <v>3.8460000000000001E-2</v>
      </c>
      <c r="L538">
        <v>4.8079999999999998E-2</v>
      </c>
      <c r="M538">
        <v>6.7309999999999995E-2</v>
      </c>
      <c r="N538">
        <v>0</v>
      </c>
      <c r="O538">
        <v>0</v>
      </c>
      <c r="P538">
        <v>1.9230000000000001E-2</v>
      </c>
      <c r="Q538" s="3">
        <f>_xlfn.XLOOKUP(A538&amp;B538,'original data'!$R$2:$R$3975,'original data'!$Q$2:$Q$3975,,0)</f>
        <v>0.6</v>
      </c>
      <c r="R538" t="str">
        <f t="shared" si="16"/>
        <v>Hawaii ERS2013</v>
      </c>
      <c r="S538">
        <f t="shared" si="17"/>
        <v>0.21153999999999998</v>
      </c>
    </row>
    <row r="539" spans="1:19" x14ac:dyDescent="0.35">
      <c r="A539" t="s">
        <v>26</v>
      </c>
      <c r="B539">
        <v>2014</v>
      </c>
      <c r="C539">
        <v>0.1777</v>
      </c>
      <c r="D539">
        <v>9.8000000000000004E-2</v>
      </c>
      <c r="E539">
        <v>0.1244</v>
      </c>
      <c r="F539">
        <v>7.6069999999999999E-2</v>
      </c>
      <c r="G539">
        <v>5.7549999999999997E-2</v>
      </c>
      <c r="H539">
        <v>0.61</v>
      </c>
      <c r="I539">
        <v>0.17</v>
      </c>
      <c r="J539">
        <v>0.04</v>
      </c>
      <c r="K539">
        <v>0.06</v>
      </c>
      <c r="L539">
        <v>0.04</v>
      </c>
      <c r="M539">
        <v>7.0000000000000007E-2</v>
      </c>
      <c r="N539">
        <v>0</v>
      </c>
      <c r="O539">
        <v>0</v>
      </c>
      <c r="P539">
        <v>0.01</v>
      </c>
      <c r="Q539" s="3">
        <f>_xlfn.XLOOKUP(A539&amp;B539,'original data'!$R$2:$R$3975,'original data'!$Q$2:$Q$3975,,0)</f>
        <v>0.61399999999999999</v>
      </c>
      <c r="R539" t="str">
        <f t="shared" si="16"/>
        <v>Hawaii ERS2014</v>
      </c>
      <c r="S539">
        <f t="shared" si="17"/>
        <v>0.22000000000000003</v>
      </c>
    </row>
    <row r="540" spans="1:19" x14ac:dyDescent="0.35">
      <c r="A540" t="s">
        <v>26</v>
      </c>
      <c r="B540">
        <v>2015</v>
      </c>
      <c r="C540">
        <v>4.2299999999999997E-2</v>
      </c>
      <c r="D540">
        <v>0.1138</v>
      </c>
      <c r="E540">
        <v>0.1084</v>
      </c>
      <c r="F540">
        <v>6.9040000000000004E-2</v>
      </c>
      <c r="G540">
        <v>5.6520000000000001E-2</v>
      </c>
      <c r="H540">
        <v>0.6</v>
      </c>
      <c r="I540">
        <v>0.18</v>
      </c>
      <c r="J540">
        <v>0.05</v>
      </c>
      <c r="K540">
        <v>0.06</v>
      </c>
      <c r="L540">
        <v>0.04</v>
      </c>
      <c r="M540">
        <v>0.06</v>
      </c>
      <c r="N540">
        <v>0</v>
      </c>
      <c r="O540">
        <v>0</v>
      </c>
      <c r="P540">
        <v>0.01</v>
      </c>
      <c r="Q540" s="3">
        <f>_xlfn.XLOOKUP(A540&amp;B540,'original data'!$R$2:$R$3975,'original data'!$Q$2:$Q$3975,,0)</f>
        <v>0.622</v>
      </c>
      <c r="R540" t="str">
        <f t="shared" si="16"/>
        <v>Hawaii ERS2015</v>
      </c>
      <c r="S540">
        <f t="shared" si="17"/>
        <v>0.22</v>
      </c>
    </row>
    <row r="541" spans="1:19" x14ac:dyDescent="0.35">
      <c r="A541" t="s">
        <v>26</v>
      </c>
      <c r="B541">
        <v>2016</v>
      </c>
      <c r="C541">
        <v>-7.7999999999999996E-3</v>
      </c>
      <c r="D541">
        <v>6.2100000000000002E-2</v>
      </c>
      <c r="E541">
        <v>4.87E-2</v>
      </c>
      <c r="F541">
        <v>5.6989999999999999E-2</v>
      </c>
      <c r="G541">
        <v>5.2380000000000003E-2</v>
      </c>
      <c r="H541">
        <v>0.53</v>
      </c>
      <c r="I541">
        <v>0.21</v>
      </c>
      <c r="J541">
        <v>0.06</v>
      </c>
      <c r="K541">
        <v>7.0000000000000007E-2</v>
      </c>
      <c r="L541">
        <v>0.05</v>
      </c>
      <c r="M541">
        <v>0.06</v>
      </c>
      <c r="N541">
        <v>0</v>
      </c>
      <c r="O541">
        <v>0</v>
      </c>
      <c r="P541">
        <v>0.02</v>
      </c>
      <c r="Q541" s="3">
        <f>_xlfn.XLOOKUP(A541&amp;B541,'original data'!$R$2:$R$3975,'original data'!$Q$2:$Q$3975,,0)</f>
        <v>0.54700000000000004</v>
      </c>
      <c r="R541" t="str">
        <f t="shared" si="16"/>
        <v>Hawaii ERS2016</v>
      </c>
      <c r="S541">
        <f t="shared" si="17"/>
        <v>0.26</v>
      </c>
    </row>
    <row r="542" spans="1:19" x14ac:dyDescent="0.35">
      <c r="A542" t="s">
        <v>26</v>
      </c>
      <c r="B542">
        <v>2017</v>
      </c>
      <c r="C542">
        <v>0.1368</v>
      </c>
      <c r="D542">
        <v>6.7900000000000002E-2</v>
      </c>
      <c r="E542">
        <v>6.4799999999999996E-2</v>
      </c>
      <c r="F542">
        <v>5.3319999999999999E-2</v>
      </c>
      <c r="G542">
        <v>5.7169999999999999E-2</v>
      </c>
      <c r="H542">
        <v>0.52561999999999998</v>
      </c>
      <c r="I542">
        <v>0.16666</v>
      </c>
      <c r="J542">
        <v>6.5799999999999997E-2</v>
      </c>
      <c r="K542">
        <v>0.13481000000000001</v>
      </c>
      <c r="L542">
        <v>4.3189999999999999E-2</v>
      </c>
      <c r="M542">
        <v>5.5210000000000002E-2</v>
      </c>
      <c r="N542">
        <v>0</v>
      </c>
      <c r="O542">
        <v>0</v>
      </c>
      <c r="P542">
        <v>8.7100000000000007E-3</v>
      </c>
      <c r="Q542" s="3">
        <f>_xlfn.XLOOKUP(A542&amp;B542,'original data'!$R$2:$R$3975,'original data'!$Q$2:$Q$3975,,0)</f>
        <v>0.54900000000000004</v>
      </c>
      <c r="R542" t="str">
        <f t="shared" si="16"/>
        <v>Hawaii ERS2017</v>
      </c>
      <c r="S542">
        <f t="shared" si="17"/>
        <v>0.30771999999999999</v>
      </c>
    </row>
    <row r="543" spans="1:19" x14ac:dyDescent="0.35">
      <c r="A543" t="s">
        <v>26</v>
      </c>
      <c r="B543">
        <v>2018</v>
      </c>
      <c r="C543">
        <v>7.85E-2</v>
      </c>
      <c r="D543">
        <v>6.7500000000000004E-2</v>
      </c>
      <c r="E543">
        <v>8.3500000000000005E-2</v>
      </c>
      <c r="F543">
        <v>6.5110000000000001E-2</v>
      </c>
      <c r="G543">
        <v>5.8349999999999999E-2</v>
      </c>
      <c r="H543">
        <v>0.50509999999999999</v>
      </c>
      <c r="I543">
        <v>0.16441</v>
      </c>
      <c r="J543">
        <v>7.7009999999999995E-2</v>
      </c>
      <c r="K543">
        <v>0.13707</v>
      </c>
      <c r="L543">
        <v>5.3490000000000003E-2</v>
      </c>
      <c r="M543">
        <v>5.355E-2</v>
      </c>
      <c r="N543">
        <v>0</v>
      </c>
      <c r="O543">
        <v>0</v>
      </c>
      <c r="P543">
        <v>9.3699999999999999E-3</v>
      </c>
      <c r="Q543" s="3">
        <f>_xlfn.XLOOKUP(A543&amp;B543,'original data'!$R$2:$R$3975,'original data'!$Q$2:$Q$3975,,0)</f>
        <v>0.55200000000000005</v>
      </c>
      <c r="R543" t="str">
        <f t="shared" si="16"/>
        <v>Hawaii ERS2018</v>
      </c>
      <c r="S543">
        <f t="shared" si="17"/>
        <v>0.33048999999999995</v>
      </c>
    </row>
    <row r="544" spans="1:19" x14ac:dyDescent="0.35">
      <c r="A544" t="s">
        <v>26</v>
      </c>
      <c r="B544">
        <v>2019</v>
      </c>
      <c r="C544">
        <v>0.06</v>
      </c>
      <c r="D544">
        <v>9.1300000000000006E-2</v>
      </c>
      <c r="E544">
        <v>6.0900000000000003E-2</v>
      </c>
      <c r="F544">
        <v>9.2189999999999994E-2</v>
      </c>
      <c r="G544">
        <v>5.8430000000000003E-2</v>
      </c>
      <c r="H544">
        <v>0.45162999999999998</v>
      </c>
      <c r="I544">
        <v>0.15384</v>
      </c>
      <c r="J544">
        <v>9.4060000000000005E-2</v>
      </c>
      <c r="K544">
        <v>0.13927</v>
      </c>
      <c r="L544">
        <v>7.2580000000000006E-2</v>
      </c>
      <c r="M544">
        <v>6.0139999999999999E-2</v>
      </c>
      <c r="N544">
        <v>0</v>
      </c>
      <c r="O544">
        <v>0</v>
      </c>
      <c r="P544">
        <v>2.8490000000000001E-2</v>
      </c>
      <c r="Q544" s="3">
        <f>_xlfn.XLOOKUP(A544&amp;B544,'original data'!$R$2:$R$3975,'original data'!$Q$2:$Q$3975,,0)</f>
        <v>0.55200000000000005</v>
      </c>
      <c r="R544" t="str">
        <f t="shared" si="16"/>
        <v>Hawaii ERS2019</v>
      </c>
      <c r="S544">
        <f t="shared" si="17"/>
        <v>0.39454</v>
      </c>
    </row>
    <row r="545" spans="1:19" x14ac:dyDescent="0.35">
      <c r="A545" t="s">
        <v>45</v>
      </c>
      <c r="B545">
        <v>2001</v>
      </c>
      <c r="C545">
        <v>-6.0999999999999999E-2</v>
      </c>
      <c r="D545">
        <v>5.8999999999999997E-2</v>
      </c>
      <c r="E545">
        <v>0.108</v>
      </c>
      <c r="G545">
        <v>-6.0999999999999999E-2</v>
      </c>
      <c r="H545">
        <v>0.66200000000000003</v>
      </c>
      <c r="I545">
        <v>0.28499999999999998</v>
      </c>
      <c r="J545">
        <v>2.4E-2</v>
      </c>
      <c r="K545">
        <v>0</v>
      </c>
      <c r="L545">
        <v>0</v>
      </c>
      <c r="M545">
        <v>2.8000000000000001E-2</v>
      </c>
      <c r="N545">
        <v>0</v>
      </c>
      <c r="O545">
        <v>0</v>
      </c>
      <c r="P545">
        <v>0</v>
      </c>
      <c r="Q545" s="3">
        <f>_xlfn.XLOOKUP(A545&amp;B545,'original data'!$R$2:$R$3975,'original data'!$Q$2:$Q$3975,,0)</f>
        <v>0.97199999999999998</v>
      </c>
      <c r="R545" t="str">
        <f t="shared" si="16"/>
        <v>Idaho PERS2001</v>
      </c>
      <c r="S545">
        <f t="shared" si="17"/>
        <v>5.2000000000000005E-2</v>
      </c>
    </row>
    <row r="546" spans="1:19" x14ac:dyDescent="0.35">
      <c r="A546" t="s">
        <v>45</v>
      </c>
      <c r="B546">
        <v>2002</v>
      </c>
      <c r="C546">
        <v>-7.0999999999999994E-2</v>
      </c>
      <c r="D546">
        <v>-4.0000000000000001E-3</v>
      </c>
      <c r="E546">
        <v>5.2999999999999999E-2</v>
      </c>
      <c r="G546">
        <v>-6.6009999999999999E-2</v>
      </c>
      <c r="H546">
        <v>0.62936999999999999</v>
      </c>
      <c r="I546">
        <v>0.30869000000000002</v>
      </c>
      <c r="J546">
        <v>2.6970000000000001E-2</v>
      </c>
      <c r="K546">
        <v>0</v>
      </c>
      <c r="L546">
        <v>0</v>
      </c>
      <c r="M546">
        <v>3.397E-2</v>
      </c>
      <c r="N546">
        <v>0</v>
      </c>
      <c r="O546">
        <v>1E-3</v>
      </c>
      <c r="P546">
        <v>0</v>
      </c>
      <c r="Q546" s="3">
        <f>_xlfn.XLOOKUP(A546&amp;B546,'original data'!$R$2:$R$3975,'original data'!$Q$2:$Q$3975,,0)</f>
        <v>0.84899999999999998</v>
      </c>
      <c r="R546" t="str">
        <f t="shared" si="16"/>
        <v>Idaho PERS2002</v>
      </c>
      <c r="S546">
        <f t="shared" si="17"/>
        <v>6.0940000000000001E-2</v>
      </c>
    </row>
    <row r="547" spans="1:19" x14ac:dyDescent="0.35">
      <c r="A547" t="s">
        <v>45</v>
      </c>
      <c r="B547">
        <v>2003</v>
      </c>
      <c r="C547">
        <v>3.6999999999999998E-2</v>
      </c>
      <c r="D547">
        <v>-3.3000000000000002E-2</v>
      </c>
      <c r="E547">
        <v>2.7E-2</v>
      </c>
      <c r="G547">
        <v>-3.2870000000000003E-2</v>
      </c>
      <c r="H547">
        <v>0.65100000000000002</v>
      </c>
      <c r="I547">
        <v>0.28899999999999998</v>
      </c>
      <c r="J547">
        <v>2.5000000000000001E-2</v>
      </c>
      <c r="K547">
        <v>0</v>
      </c>
      <c r="L547">
        <v>0</v>
      </c>
      <c r="M547">
        <v>3.4000000000000002E-2</v>
      </c>
      <c r="N547">
        <v>0</v>
      </c>
      <c r="O547">
        <v>1E-3</v>
      </c>
      <c r="P547">
        <v>0</v>
      </c>
      <c r="Q547" s="3">
        <f>_xlfn.XLOOKUP(A547&amp;B547,'original data'!$R$2:$R$3975,'original data'!$Q$2:$Q$3975,,0)</f>
        <v>0.83799999999999997</v>
      </c>
      <c r="R547" t="str">
        <f t="shared" si="16"/>
        <v>Idaho PERS2003</v>
      </c>
      <c r="S547">
        <f t="shared" si="17"/>
        <v>5.9000000000000004E-2</v>
      </c>
    </row>
    <row r="548" spans="1:19" x14ac:dyDescent="0.35">
      <c r="A548" t="s">
        <v>45</v>
      </c>
      <c r="B548">
        <v>2004</v>
      </c>
      <c r="C548">
        <v>0.18099999999999999</v>
      </c>
      <c r="D548">
        <v>4.3999999999999997E-2</v>
      </c>
      <c r="E548">
        <v>3.9E-2</v>
      </c>
      <c r="G548">
        <v>1.6660000000000001E-2</v>
      </c>
      <c r="H548">
        <v>0.64800000000000002</v>
      </c>
      <c r="I548">
        <v>0.28899999999999998</v>
      </c>
      <c r="J548">
        <v>2.5000000000000001E-2</v>
      </c>
      <c r="K548">
        <v>0</v>
      </c>
      <c r="L548">
        <v>0</v>
      </c>
      <c r="M548">
        <v>3.5999999999999997E-2</v>
      </c>
      <c r="N548">
        <v>0</v>
      </c>
      <c r="O548">
        <v>2E-3</v>
      </c>
      <c r="P548">
        <v>0</v>
      </c>
      <c r="Q548" s="3">
        <f>_xlfn.XLOOKUP(A548&amp;B548,'original data'!$R$2:$R$3975,'original data'!$Q$2:$Q$3975,,0)</f>
        <v>0.91700000000000004</v>
      </c>
      <c r="R548" t="str">
        <f t="shared" si="16"/>
        <v>Idaho PERS2004</v>
      </c>
      <c r="S548">
        <f t="shared" si="17"/>
        <v>6.0999999999999999E-2</v>
      </c>
    </row>
    <row r="549" spans="1:19" x14ac:dyDescent="0.35">
      <c r="A549" t="s">
        <v>45</v>
      </c>
      <c r="B549">
        <v>2005</v>
      </c>
      <c r="C549">
        <v>0.108</v>
      </c>
      <c r="D549">
        <v>0.107</v>
      </c>
      <c r="E549">
        <v>3.4000000000000002E-2</v>
      </c>
      <c r="G549">
        <v>3.431E-2</v>
      </c>
      <c r="H549">
        <v>0.63200000000000001</v>
      </c>
      <c r="I549">
        <v>0.29499999999999998</v>
      </c>
      <c r="J549">
        <v>2.8000000000000001E-2</v>
      </c>
      <c r="K549">
        <v>0</v>
      </c>
      <c r="L549">
        <v>0</v>
      </c>
      <c r="M549">
        <v>4.4999999999999998E-2</v>
      </c>
      <c r="N549">
        <v>0</v>
      </c>
      <c r="O549">
        <v>0</v>
      </c>
      <c r="P549">
        <v>0</v>
      </c>
      <c r="Q549" s="3">
        <f>_xlfn.XLOOKUP(A549&amp;B549,'original data'!$R$2:$R$3975,'original data'!$Q$2:$Q$3975,,0)</f>
        <v>0.94199999999999995</v>
      </c>
      <c r="R549" t="str">
        <f t="shared" si="16"/>
        <v>Idaho PERS2005</v>
      </c>
      <c r="S549">
        <f t="shared" si="17"/>
        <v>7.2999999999999995E-2</v>
      </c>
    </row>
    <row r="550" spans="1:19" x14ac:dyDescent="0.35">
      <c r="A550" t="s">
        <v>45</v>
      </c>
      <c r="B550">
        <v>2006</v>
      </c>
      <c r="C550">
        <v>0.122</v>
      </c>
      <c r="D550">
        <v>0.13600000000000001</v>
      </c>
      <c r="E550">
        <v>7.1999999999999995E-2</v>
      </c>
      <c r="G550">
        <v>4.8430000000000001E-2</v>
      </c>
      <c r="H550">
        <v>0.63300000000000001</v>
      </c>
      <c r="I550">
        <v>0.27800000000000002</v>
      </c>
      <c r="J550">
        <v>3.4000000000000002E-2</v>
      </c>
      <c r="K550">
        <v>0</v>
      </c>
      <c r="L550">
        <v>0</v>
      </c>
      <c r="M550">
        <v>5.2999999999999999E-2</v>
      </c>
      <c r="N550">
        <v>0</v>
      </c>
      <c r="O550">
        <v>0</v>
      </c>
      <c r="P550">
        <v>0</v>
      </c>
      <c r="Q550" s="3">
        <f>_xlfn.XLOOKUP(A550&amp;B550,'original data'!$R$2:$R$3975,'original data'!$Q$2:$Q$3975,,0)</f>
        <v>0.95199999999999996</v>
      </c>
      <c r="R550" t="str">
        <f t="shared" si="16"/>
        <v>Idaho PERS2006</v>
      </c>
      <c r="S550">
        <f t="shared" si="17"/>
        <v>8.6999999999999994E-2</v>
      </c>
    </row>
    <row r="551" spans="1:19" x14ac:dyDescent="0.35">
      <c r="A551" t="s">
        <v>45</v>
      </c>
      <c r="B551">
        <v>2007</v>
      </c>
      <c r="C551">
        <v>0.2</v>
      </c>
      <c r="D551">
        <v>0.14299999999999999</v>
      </c>
      <c r="E551">
        <v>0.128</v>
      </c>
      <c r="G551">
        <v>6.8849999999999995E-2</v>
      </c>
      <c r="H551">
        <v>0.65900000000000003</v>
      </c>
      <c r="I551">
        <v>0.24199999999999999</v>
      </c>
      <c r="J551">
        <v>0.04</v>
      </c>
      <c r="K551">
        <v>0</v>
      </c>
      <c r="L551">
        <v>0</v>
      </c>
      <c r="M551">
        <v>5.7000000000000002E-2</v>
      </c>
      <c r="N551">
        <v>0</v>
      </c>
      <c r="O551">
        <v>0</v>
      </c>
      <c r="P551">
        <v>0</v>
      </c>
      <c r="Q551" s="3">
        <f>_xlfn.XLOOKUP(A551&amp;B551,'original data'!$R$2:$R$3975,'original data'!$Q$2:$Q$3975,,0)</f>
        <v>1.0549999999999999</v>
      </c>
      <c r="R551" t="str">
        <f t="shared" si="16"/>
        <v>Idaho PERS2007</v>
      </c>
      <c r="S551">
        <f t="shared" si="17"/>
        <v>9.7000000000000003E-2</v>
      </c>
    </row>
    <row r="552" spans="1:19" x14ac:dyDescent="0.35">
      <c r="A552" t="s">
        <v>45</v>
      </c>
      <c r="B552">
        <v>2009</v>
      </c>
      <c r="C552">
        <v>-0.16</v>
      </c>
      <c r="D552">
        <v>-1.2E-2</v>
      </c>
      <c r="E552">
        <v>3.6999999999999998E-2</v>
      </c>
      <c r="G552">
        <v>2.8029999999999999E-2</v>
      </c>
      <c r="H552">
        <v>0.56000000000000005</v>
      </c>
      <c r="I552">
        <v>0.28299999999999997</v>
      </c>
      <c r="J552">
        <v>7.0999999999999994E-2</v>
      </c>
      <c r="K552">
        <v>0</v>
      </c>
      <c r="L552">
        <v>0</v>
      </c>
      <c r="M552">
        <v>8.4000000000000005E-2</v>
      </c>
      <c r="N552">
        <v>0</v>
      </c>
      <c r="O552">
        <v>1E-3</v>
      </c>
      <c r="P552">
        <v>0</v>
      </c>
      <c r="Q552" s="3">
        <f>_xlfn.XLOOKUP(A552&amp;B552,'original data'!$R$2:$R$3975,'original data'!$Q$2:$Q$3975,,0)</f>
        <v>0.74099999999999999</v>
      </c>
      <c r="R552" t="str">
        <f t="shared" si="16"/>
        <v>Idaho PERS2009</v>
      </c>
      <c r="S552">
        <f t="shared" si="17"/>
        <v>0.155</v>
      </c>
    </row>
    <row r="553" spans="1:19" x14ac:dyDescent="0.35">
      <c r="A553" t="s">
        <v>45</v>
      </c>
      <c r="B553">
        <v>2010</v>
      </c>
      <c r="C553">
        <v>0.124</v>
      </c>
      <c r="D553">
        <v>-3.3000000000000002E-2</v>
      </c>
      <c r="E553">
        <v>0.04</v>
      </c>
      <c r="F553">
        <v>3.7249999999999998E-2</v>
      </c>
      <c r="G553">
        <v>3.7249999999999998E-2</v>
      </c>
      <c r="H553">
        <v>0.55876999999999999</v>
      </c>
      <c r="I553">
        <v>0.29382999999999998</v>
      </c>
      <c r="J553">
        <v>7.9680000000000001E-2</v>
      </c>
      <c r="K553">
        <v>0</v>
      </c>
      <c r="L553">
        <v>0</v>
      </c>
      <c r="M553">
        <v>6.7729999999999999E-2</v>
      </c>
      <c r="N553">
        <v>0</v>
      </c>
      <c r="O553">
        <v>0</v>
      </c>
      <c r="P553">
        <v>0</v>
      </c>
      <c r="Q553" s="3">
        <f>_xlfn.XLOOKUP(A553&amp;B553,'original data'!$R$2:$R$3975,'original data'!$Q$2:$Q$3975,,0)</f>
        <v>0.78900000000000003</v>
      </c>
      <c r="R553" t="str">
        <f t="shared" si="16"/>
        <v>Idaho PERS2010</v>
      </c>
      <c r="S553">
        <f t="shared" si="17"/>
        <v>0.14740999999999999</v>
      </c>
    </row>
    <row r="554" spans="1:19" x14ac:dyDescent="0.35">
      <c r="A554" t="s">
        <v>45</v>
      </c>
      <c r="B554">
        <v>2011</v>
      </c>
      <c r="C554">
        <v>0.20699999999999999</v>
      </c>
      <c r="D554">
        <v>4.3999999999999997E-2</v>
      </c>
      <c r="E554">
        <v>5.5E-2</v>
      </c>
      <c r="F554">
        <v>6.4000000000000001E-2</v>
      </c>
      <c r="G554">
        <v>5.1639999999999998E-2</v>
      </c>
      <c r="H554">
        <v>0.58499999999999996</v>
      </c>
      <c r="I554">
        <v>0.255</v>
      </c>
      <c r="J554">
        <v>8.1000000000000003E-2</v>
      </c>
      <c r="K554">
        <v>0</v>
      </c>
      <c r="L554">
        <v>0</v>
      </c>
      <c r="M554">
        <v>7.8E-2</v>
      </c>
      <c r="N554">
        <v>0</v>
      </c>
      <c r="O554">
        <v>1E-3</v>
      </c>
      <c r="P554">
        <v>0</v>
      </c>
      <c r="Q554" s="3">
        <f>_xlfn.XLOOKUP(A554&amp;B554,'original data'!$R$2:$R$3975,'original data'!$Q$2:$Q$3975,,0)</f>
        <v>0.90200000000000002</v>
      </c>
      <c r="R554" t="str">
        <f t="shared" si="16"/>
        <v>Idaho PERS2011</v>
      </c>
      <c r="S554">
        <f t="shared" si="17"/>
        <v>0.159</v>
      </c>
    </row>
    <row r="555" spans="1:19" x14ac:dyDescent="0.35">
      <c r="A555" t="s">
        <v>45</v>
      </c>
      <c r="B555">
        <v>2012</v>
      </c>
      <c r="C555">
        <v>1.6E-2</v>
      </c>
      <c r="D555">
        <v>0.113</v>
      </c>
      <c r="E555">
        <v>2.1000000000000001E-2</v>
      </c>
      <c r="F555">
        <v>7.2999999999999995E-2</v>
      </c>
      <c r="G555">
        <v>4.8619999999999997E-2</v>
      </c>
      <c r="H555">
        <v>0.54400000000000004</v>
      </c>
      <c r="I555">
        <v>0.27400000000000002</v>
      </c>
      <c r="J555">
        <v>0.09</v>
      </c>
      <c r="K555">
        <v>0</v>
      </c>
      <c r="L555">
        <v>0</v>
      </c>
      <c r="M555">
        <v>0.09</v>
      </c>
      <c r="N555">
        <v>0</v>
      </c>
      <c r="O555">
        <v>2E-3</v>
      </c>
      <c r="P555">
        <v>0</v>
      </c>
      <c r="Q555" s="3">
        <f>_xlfn.XLOOKUP(A555&amp;B555,'original data'!$R$2:$R$3975,'original data'!$Q$2:$Q$3975,,0)</f>
        <v>0.84699999999999998</v>
      </c>
      <c r="R555" t="str">
        <f t="shared" si="16"/>
        <v>Idaho PERS2012</v>
      </c>
      <c r="S555">
        <f t="shared" si="17"/>
        <v>0.18</v>
      </c>
    </row>
    <row r="556" spans="1:19" x14ac:dyDescent="0.35">
      <c r="A556" t="s">
        <v>45</v>
      </c>
      <c r="B556">
        <v>2013</v>
      </c>
      <c r="C556">
        <v>9.0999999999999998E-2</v>
      </c>
      <c r="D556">
        <v>0.10199999999999999</v>
      </c>
      <c r="E556">
        <v>4.8000000000000001E-2</v>
      </c>
      <c r="F556">
        <v>7.8E-2</v>
      </c>
      <c r="G556">
        <v>5.1819999999999998E-2</v>
      </c>
      <c r="H556">
        <v>0.58399999999999996</v>
      </c>
      <c r="I556">
        <v>0.249</v>
      </c>
      <c r="J556">
        <v>8.2000000000000003E-2</v>
      </c>
      <c r="K556">
        <v>0</v>
      </c>
      <c r="L556">
        <v>0</v>
      </c>
      <c r="M556">
        <v>8.2000000000000003E-2</v>
      </c>
      <c r="N556">
        <v>0</v>
      </c>
      <c r="O556">
        <v>3.0000000000000001E-3</v>
      </c>
      <c r="P556">
        <v>0</v>
      </c>
      <c r="Q556" s="3">
        <f>_xlfn.XLOOKUP(A556&amp;B556,'original data'!$R$2:$R$3975,'original data'!$Q$2:$Q$3975,,0)</f>
        <v>0.85299999999999998</v>
      </c>
      <c r="R556" t="str">
        <f t="shared" si="16"/>
        <v>Idaho PERS2013</v>
      </c>
      <c r="S556">
        <f t="shared" si="17"/>
        <v>0.16400000000000001</v>
      </c>
    </row>
    <row r="557" spans="1:19" x14ac:dyDescent="0.35">
      <c r="A557" t="s">
        <v>45</v>
      </c>
      <c r="B557">
        <v>2014</v>
      </c>
      <c r="C557">
        <v>0.17199999999999999</v>
      </c>
      <c r="D557">
        <v>9.0999999999999998E-2</v>
      </c>
      <c r="E557">
        <v>0.12</v>
      </c>
      <c r="F557">
        <v>7.8E-2</v>
      </c>
      <c r="G557">
        <v>5.9979999999999999E-2</v>
      </c>
      <c r="H557">
        <v>0.61938000000000004</v>
      </c>
      <c r="I557">
        <v>0.22677</v>
      </c>
      <c r="J557">
        <v>6.9930000000000006E-2</v>
      </c>
      <c r="K557">
        <v>0</v>
      </c>
      <c r="L557">
        <v>0</v>
      </c>
      <c r="M557">
        <v>8.1920000000000007E-2</v>
      </c>
      <c r="N557">
        <v>0</v>
      </c>
      <c r="O557">
        <v>2E-3</v>
      </c>
      <c r="P557">
        <v>0</v>
      </c>
      <c r="Q557" s="3">
        <f>_xlfn.XLOOKUP(A557&amp;B557,'original data'!$R$2:$R$3975,'original data'!$Q$2:$Q$3975,,0)</f>
        <v>0.92900000000000005</v>
      </c>
      <c r="R557" t="str">
        <f t="shared" si="16"/>
        <v>Idaho PERS2014</v>
      </c>
      <c r="S557">
        <f t="shared" si="17"/>
        <v>0.15185000000000001</v>
      </c>
    </row>
    <row r="558" spans="1:19" x14ac:dyDescent="0.35">
      <c r="A558" t="s">
        <v>45</v>
      </c>
      <c r="B558">
        <v>2015</v>
      </c>
      <c r="C558">
        <v>0.03</v>
      </c>
      <c r="D558">
        <v>9.6000000000000002E-2</v>
      </c>
      <c r="E558">
        <v>0.10100000000000001</v>
      </c>
      <c r="F558">
        <v>7.0000000000000007E-2</v>
      </c>
      <c r="G558">
        <v>5.7959999999999998E-2</v>
      </c>
      <c r="H558">
        <v>0.58299999999999996</v>
      </c>
      <c r="I558">
        <v>0.26100000000000001</v>
      </c>
      <c r="J558">
        <v>6.9000000000000006E-2</v>
      </c>
      <c r="K558">
        <v>0</v>
      </c>
      <c r="L558">
        <v>0</v>
      </c>
      <c r="M558">
        <v>8.5999999999999993E-2</v>
      </c>
      <c r="N558">
        <v>0</v>
      </c>
      <c r="O558">
        <v>1E-3</v>
      </c>
      <c r="P558">
        <v>0</v>
      </c>
      <c r="Q558" s="3">
        <f>_xlfn.XLOOKUP(A558&amp;B558,'original data'!$R$2:$R$3975,'original data'!$Q$2:$Q$3975,,0)</f>
        <v>0.90400000000000003</v>
      </c>
      <c r="R558" t="str">
        <f t="shared" si="16"/>
        <v>Idaho PERS2015</v>
      </c>
      <c r="S558">
        <f t="shared" si="17"/>
        <v>0.155</v>
      </c>
    </row>
    <row r="559" spans="1:19" x14ac:dyDescent="0.35">
      <c r="A559" t="s">
        <v>45</v>
      </c>
      <c r="B559">
        <v>2016</v>
      </c>
      <c r="C559">
        <v>1.7999999999999999E-2</v>
      </c>
      <c r="D559">
        <v>7.1999999999999995E-2</v>
      </c>
      <c r="E559">
        <v>6.4000000000000001E-2</v>
      </c>
      <c r="F559">
        <v>0.06</v>
      </c>
      <c r="G559">
        <v>5.5419999999999997E-2</v>
      </c>
      <c r="H559">
        <v>0.56000000000000005</v>
      </c>
      <c r="I559">
        <v>0.27</v>
      </c>
      <c r="J559">
        <v>6.6000000000000003E-2</v>
      </c>
      <c r="K559">
        <v>0</v>
      </c>
      <c r="L559">
        <v>0</v>
      </c>
      <c r="M559">
        <v>0.1</v>
      </c>
      <c r="N559">
        <v>0</v>
      </c>
      <c r="O559">
        <v>4.0000000000000001E-3</v>
      </c>
      <c r="P559">
        <v>0</v>
      </c>
      <c r="Q559" s="3">
        <f>_xlfn.XLOOKUP(A559&amp;B559,'original data'!$R$2:$R$3975,'original data'!$Q$2:$Q$3975,,0)</f>
        <v>0.86299999999999999</v>
      </c>
      <c r="R559" t="str">
        <f t="shared" si="16"/>
        <v>Idaho PERS2016</v>
      </c>
      <c r="S559">
        <f t="shared" si="17"/>
        <v>0.16600000000000001</v>
      </c>
    </row>
    <row r="560" spans="1:19" x14ac:dyDescent="0.35">
      <c r="A560" t="s">
        <v>45</v>
      </c>
      <c r="B560">
        <v>2017</v>
      </c>
      <c r="C560">
        <v>0.127</v>
      </c>
      <c r="D560">
        <v>5.8000000000000003E-2</v>
      </c>
      <c r="E560">
        <v>8.5999999999999993E-2</v>
      </c>
      <c r="F560">
        <v>5.2999999999999999E-2</v>
      </c>
      <c r="G560">
        <v>5.9499999999999997E-2</v>
      </c>
      <c r="H560">
        <v>0.55600000000000005</v>
      </c>
      <c r="I560">
        <v>0.28599999999999998</v>
      </c>
      <c r="J560">
        <v>0.06</v>
      </c>
      <c r="K560">
        <v>0</v>
      </c>
      <c r="L560">
        <v>0</v>
      </c>
      <c r="M560">
        <v>9.7000000000000003E-2</v>
      </c>
      <c r="N560">
        <v>0</v>
      </c>
      <c r="O560">
        <v>1E-3</v>
      </c>
      <c r="P560">
        <v>0</v>
      </c>
      <c r="Q560" s="3">
        <f>_xlfn.XLOOKUP(A560&amp;B560,'original data'!$R$2:$R$3975,'original data'!$Q$2:$Q$3975,,0)</f>
        <v>0.89600000000000002</v>
      </c>
      <c r="R560" t="str">
        <f t="shared" si="16"/>
        <v>Idaho PERS2017</v>
      </c>
      <c r="S560">
        <f t="shared" si="17"/>
        <v>0.157</v>
      </c>
    </row>
    <row r="561" spans="1:19" x14ac:dyDescent="0.35">
      <c r="A561" t="s">
        <v>45</v>
      </c>
      <c r="B561">
        <v>2018</v>
      </c>
      <c r="C561">
        <v>8.6999999999999994E-2</v>
      </c>
      <c r="D561">
        <v>7.6999999999999999E-2</v>
      </c>
      <c r="E561">
        <v>8.5999999999999993E-2</v>
      </c>
      <c r="F561">
        <v>6.6000000000000003E-2</v>
      </c>
      <c r="G561">
        <v>6.1010000000000002E-2</v>
      </c>
      <c r="H561">
        <v>0.58199999999999996</v>
      </c>
      <c r="I561">
        <v>0.26700000000000002</v>
      </c>
      <c r="J561">
        <v>6.2E-2</v>
      </c>
      <c r="K561">
        <v>0</v>
      </c>
      <c r="L561">
        <v>0</v>
      </c>
      <c r="M561">
        <v>8.6999999999999994E-2</v>
      </c>
      <c r="N561">
        <v>0</v>
      </c>
      <c r="O561">
        <v>2E-3</v>
      </c>
      <c r="P561">
        <v>0</v>
      </c>
      <c r="Q561" s="3">
        <f>_xlfn.XLOOKUP(A561&amp;B561,'original data'!$R$2:$R$3975,'original data'!$Q$2:$Q$3975,,0)</f>
        <v>0.90300000000000002</v>
      </c>
      <c r="R561" t="str">
        <f t="shared" si="16"/>
        <v>Idaho PERS2018</v>
      </c>
      <c r="S561">
        <f t="shared" si="17"/>
        <v>0.14899999999999999</v>
      </c>
    </row>
    <row r="562" spans="1:19" x14ac:dyDescent="0.35">
      <c r="A562" t="s">
        <v>45</v>
      </c>
      <c r="B562">
        <v>2019</v>
      </c>
      <c r="C562">
        <v>8.4000000000000005E-2</v>
      </c>
      <c r="D562">
        <v>9.9000000000000005E-2</v>
      </c>
      <c r="E562">
        <v>6.9000000000000006E-2</v>
      </c>
      <c r="F562">
        <v>9.4E-2</v>
      </c>
      <c r="G562">
        <v>6.2210000000000001E-2</v>
      </c>
      <c r="H562">
        <v>0.57199999999999995</v>
      </c>
      <c r="I562">
        <v>0.27400000000000002</v>
      </c>
      <c r="J562">
        <v>5.8999999999999997E-2</v>
      </c>
      <c r="K562">
        <v>0</v>
      </c>
      <c r="L562">
        <v>0</v>
      </c>
      <c r="M562">
        <v>9.1999999999999998E-2</v>
      </c>
      <c r="N562">
        <v>0</v>
      </c>
      <c r="O562">
        <v>3.0000000000000001E-3</v>
      </c>
      <c r="P562">
        <v>0</v>
      </c>
      <c r="Q562" s="3">
        <f>_xlfn.XLOOKUP(A562&amp;B562,'original data'!$R$2:$R$3975,'original data'!$Q$2:$Q$3975,,0)</f>
        <v>0.91600000000000004</v>
      </c>
      <c r="R562" t="str">
        <f t="shared" si="16"/>
        <v>Idaho PERS2019</v>
      </c>
      <c r="S562">
        <f t="shared" si="17"/>
        <v>0.151</v>
      </c>
    </row>
    <row r="563" spans="1:19" x14ac:dyDescent="0.35">
      <c r="A563" t="s">
        <v>45</v>
      </c>
      <c r="B563">
        <v>2020</v>
      </c>
      <c r="C563">
        <v>3.1E-2</v>
      </c>
      <c r="D563">
        <v>6.7000000000000004E-2</v>
      </c>
      <c r="E563">
        <v>6.9000000000000006E-2</v>
      </c>
      <c r="F563">
        <v>8.5000000000000006E-2</v>
      </c>
      <c r="G563">
        <v>6.062E-2</v>
      </c>
      <c r="H563">
        <v>0.56200000000000006</v>
      </c>
      <c r="I563">
        <v>0.27800000000000002</v>
      </c>
      <c r="J563">
        <v>5.7000000000000002E-2</v>
      </c>
      <c r="K563">
        <v>0</v>
      </c>
      <c r="L563">
        <v>0</v>
      </c>
      <c r="M563">
        <v>0.09</v>
      </c>
      <c r="N563">
        <v>0</v>
      </c>
      <c r="O563">
        <v>0.01</v>
      </c>
      <c r="P563">
        <v>0</v>
      </c>
      <c r="Q563" s="3">
        <f>_xlfn.XLOOKUP(A563&amp;B563,'original data'!$R$2:$R$3975,'original data'!$Q$2:$Q$3975,,0)</f>
        <v>0.91300000000000003</v>
      </c>
      <c r="R563" t="str">
        <f t="shared" si="16"/>
        <v>Idaho PERS2020</v>
      </c>
      <c r="S563">
        <f t="shared" si="17"/>
        <v>0.14699999999999999</v>
      </c>
    </row>
    <row r="564" spans="1:19" x14ac:dyDescent="0.35">
      <c r="A564" t="s">
        <v>46</v>
      </c>
      <c r="B564">
        <v>2001</v>
      </c>
      <c r="C564">
        <v>-7.0999999999999994E-2</v>
      </c>
      <c r="D564">
        <v>5.5E-2</v>
      </c>
      <c r="E564">
        <v>0.105</v>
      </c>
      <c r="G564">
        <v>-7.0999999999999994E-2</v>
      </c>
      <c r="H564">
        <v>0.64</v>
      </c>
      <c r="I564">
        <v>0.26</v>
      </c>
      <c r="J564">
        <v>0.06</v>
      </c>
      <c r="K564">
        <v>0</v>
      </c>
      <c r="L564">
        <v>0</v>
      </c>
      <c r="M564">
        <v>0.04</v>
      </c>
      <c r="N564">
        <v>0</v>
      </c>
      <c r="O564">
        <v>0</v>
      </c>
      <c r="P564">
        <v>0</v>
      </c>
      <c r="Q564" s="3">
        <f>_xlfn.XLOOKUP(A564&amp;B564,'original data'!$R$2:$R$3975,'original data'!$Q$2:$Q$3975,,0)</f>
        <v>0.65800000000000003</v>
      </c>
      <c r="R564" t="str">
        <f t="shared" si="16"/>
        <v>Illinois SERS2001</v>
      </c>
      <c r="S564">
        <f t="shared" si="17"/>
        <v>0.1</v>
      </c>
    </row>
    <row r="565" spans="1:19" x14ac:dyDescent="0.35">
      <c r="A565" t="s">
        <v>46</v>
      </c>
      <c r="B565">
        <v>2002</v>
      </c>
      <c r="C565">
        <v>-6.9000000000000006E-2</v>
      </c>
      <c r="D565">
        <v>-1.0999999999999999E-2</v>
      </c>
      <c r="E565">
        <v>5.1999999999999998E-2</v>
      </c>
      <c r="G565">
        <v>-7.0000000000000007E-2</v>
      </c>
      <c r="H565">
        <v>0.62</v>
      </c>
      <c r="I565">
        <v>0.28000000000000003</v>
      </c>
      <c r="J565">
        <v>0.05</v>
      </c>
      <c r="K565">
        <v>0</v>
      </c>
      <c r="L565">
        <v>0</v>
      </c>
      <c r="M565">
        <v>0.05</v>
      </c>
      <c r="N565">
        <v>0</v>
      </c>
      <c r="O565">
        <v>0</v>
      </c>
      <c r="P565">
        <v>0</v>
      </c>
      <c r="Q565" s="3">
        <f>_xlfn.XLOOKUP(A565&amp;B565,'original data'!$R$2:$R$3975,'original data'!$Q$2:$Q$3975,,0)</f>
        <v>0.53700000000000003</v>
      </c>
      <c r="R565" t="str">
        <f t="shared" si="16"/>
        <v>Illinois SERS2002</v>
      </c>
      <c r="S565">
        <f t="shared" si="17"/>
        <v>0.1</v>
      </c>
    </row>
    <row r="566" spans="1:19" x14ac:dyDescent="0.35">
      <c r="A566" t="s">
        <v>46</v>
      </c>
      <c r="B566">
        <v>2003</v>
      </c>
      <c r="C566">
        <v>3.0000000000000001E-3</v>
      </c>
      <c r="D566">
        <v>-4.5999999999999999E-2</v>
      </c>
      <c r="E566">
        <v>1.7999999999999999E-2</v>
      </c>
      <c r="G566">
        <v>-4.6280000000000002E-2</v>
      </c>
      <c r="H566">
        <v>0.64</v>
      </c>
      <c r="I566">
        <v>0.22</v>
      </c>
      <c r="J566">
        <v>0.06</v>
      </c>
      <c r="K566">
        <v>0</v>
      </c>
      <c r="L566">
        <v>0</v>
      </c>
      <c r="M566">
        <v>0.08</v>
      </c>
      <c r="N566">
        <v>0</v>
      </c>
      <c r="O566">
        <v>0</v>
      </c>
      <c r="P566">
        <v>0</v>
      </c>
      <c r="Q566" s="3">
        <f>_xlfn.XLOOKUP(A566&amp;B566,'original data'!$R$2:$R$3975,'original data'!$Q$2:$Q$3975,,0)</f>
        <v>0.42599999999999999</v>
      </c>
      <c r="R566" t="str">
        <f t="shared" si="16"/>
        <v>Illinois SERS2003</v>
      </c>
      <c r="S566">
        <f t="shared" si="17"/>
        <v>0.14000000000000001</v>
      </c>
    </row>
    <row r="567" spans="1:19" x14ac:dyDescent="0.35">
      <c r="A567" t="s">
        <v>46</v>
      </c>
      <c r="B567">
        <v>2004</v>
      </c>
      <c r="C567">
        <v>0.16400000000000001</v>
      </c>
      <c r="D567">
        <v>2.8000000000000001E-2</v>
      </c>
      <c r="E567">
        <v>2.5000000000000001E-2</v>
      </c>
      <c r="G567">
        <v>2.4299999999999999E-3</v>
      </c>
      <c r="H567">
        <v>0.62</v>
      </c>
      <c r="I567">
        <v>0.28000000000000003</v>
      </c>
      <c r="J567">
        <v>0.04</v>
      </c>
      <c r="K567">
        <v>0</v>
      </c>
      <c r="L567">
        <v>0</v>
      </c>
      <c r="M567">
        <v>0.06</v>
      </c>
      <c r="N567">
        <v>0</v>
      </c>
      <c r="O567">
        <v>0</v>
      </c>
      <c r="P567">
        <v>0</v>
      </c>
      <c r="Q567" s="3">
        <f>_xlfn.XLOOKUP(A567&amp;B567,'original data'!$R$2:$R$3975,'original data'!$Q$2:$Q$3975,,0)</f>
        <v>0.54200000000000004</v>
      </c>
      <c r="R567" t="str">
        <f t="shared" si="16"/>
        <v>Illinois SERS2004</v>
      </c>
      <c r="S567">
        <f t="shared" si="17"/>
        <v>0.1</v>
      </c>
    </row>
    <row r="568" spans="1:19" x14ac:dyDescent="0.35">
      <c r="A568" t="s">
        <v>46</v>
      </c>
      <c r="B568">
        <v>2005</v>
      </c>
      <c r="C568">
        <v>0.10100000000000001</v>
      </c>
      <c r="D568">
        <v>8.6999999999999994E-2</v>
      </c>
      <c r="E568">
        <v>2.1000000000000001E-2</v>
      </c>
      <c r="G568">
        <v>2.1409999999999998E-2</v>
      </c>
      <c r="H568">
        <v>0.6</v>
      </c>
      <c r="I568">
        <v>0.28999999999999998</v>
      </c>
      <c r="J568">
        <v>0.04</v>
      </c>
      <c r="K568">
        <v>0</v>
      </c>
      <c r="L568">
        <v>0</v>
      </c>
      <c r="M568">
        <v>7.0000000000000007E-2</v>
      </c>
      <c r="N568">
        <v>0</v>
      </c>
      <c r="O568">
        <v>0</v>
      </c>
      <c r="P568">
        <v>0</v>
      </c>
      <c r="Q568" s="3">
        <f>_xlfn.XLOOKUP(A568&amp;B568,'original data'!$R$2:$R$3975,'original data'!$Q$2:$Q$3975,,0)</f>
        <v>0.54400000000000004</v>
      </c>
      <c r="R568" t="str">
        <f t="shared" si="16"/>
        <v>Illinois SERS2005</v>
      </c>
      <c r="S568">
        <f t="shared" si="17"/>
        <v>0.11000000000000001</v>
      </c>
    </row>
    <row r="569" spans="1:19" x14ac:dyDescent="0.35">
      <c r="A569" t="s">
        <v>46</v>
      </c>
      <c r="B569">
        <v>2006</v>
      </c>
      <c r="C569">
        <v>0.11</v>
      </c>
      <c r="D569">
        <v>0.124</v>
      </c>
      <c r="E569">
        <v>5.8000000000000003E-2</v>
      </c>
      <c r="G569">
        <v>3.567E-2</v>
      </c>
      <c r="H569">
        <v>0.56999999999999995</v>
      </c>
      <c r="I569">
        <v>0.25</v>
      </c>
      <c r="J569">
        <v>0.04</v>
      </c>
      <c r="K569">
        <v>0.04</v>
      </c>
      <c r="L569">
        <v>0</v>
      </c>
      <c r="M569">
        <v>0.1</v>
      </c>
      <c r="N569">
        <v>0</v>
      </c>
      <c r="O569">
        <v>0</v>
      </c>
      <c r="P569">
        <v>0</v>
      </c>
      <c r="Q569" s="3">
        <f>_xlfn.XLOOKUP(A569&amp;B569,'original data'!$R$2:$R$3975,'original data'!$Q$2:$Q$3975,,0)</f>
        <v>0.52200000000000002</v>
      </c>
      <c r="R569" t="str">
        <f t="shared" si="16"/>
        <v>Illinois SERS2006</v>
      </c>
      <c r="S569">
        <f t="shared" si="17"/>
        <v>0.18</v>
      </c>
    </row>
    <row r="570" spans="1:19" x14ac:dyDescent="0.35">
      <c r="A570" t="s">
        <v>46</v>
      </c>
      <c r="B570">
        <v>2007</v>
      </c>
      <c r="C570">
        <v>0.17100000000000001</v>
      </c>
      <c r="D570">
        <v>0.126</v>
      </c>
      <c r="E570">
        <v>0.108</v>
      </c>
      <c r="G570">
        <v>5.3999999999999999E-2</v>
      </c>
      <c r="H570">
        <v>0.59</v>
      </c>
      <c r="I570">
        <v>0.22</v>
      </c>
      <c r="J570">
        <v>0.05</v>
      </c>
      <c r="K570">
        <v>0.04</v>
      </c>
      <c r="L570">
        <v>0</v>
      </c>
      <c r="M570">
        <v>0.1</v>
      </c>
      <c r="N570">
        <v>0</v>
      </c>
      <c r="O570">
        <v>0</v>
      </c>
      <c r="P570">
        <v>0</v>
      </c>
      <c r="Q570" s="3">
        <f>_xlfn.XLOOKUP(A570&amp;B570,'original data'!$R$2:$R$3975,'original data'!$Q$2:$Q$3975,,0)</f>
        <v>0.54210000000000003</v>
      </c>
      <c r="R570" t="str">
        <f t="shared" si="16"/>
        <v>Illinois SERS2007</v>
      </c>
      <c r="S570">
        <f t="shared" si="17"/>
        <v>0.19</v>
      </c>
    </row>
    <row r="571" spans="1:19" x14ac:dyDescent="0.35">
      <c r="A571" t="s">
        <v>46</v>
      </c>
      <c r="B571">
        <v>2008</v>
      </c>
      <c r="C571">
        <v>-6.2E-2</v>
      </c>
      <c r="D571">
        <v>6.8000000000000005E-2</v>
      </c>
      <c r="E571">
        <v>0.193</v>
      </c>
      <c r="G571">
        <v>3.875E-2</v>
      </c>
      <c r="H571">
        <v>0.54</v>
      </c>
      <c r="I571">
        <v>0.22</v>
      </c>
      <c r="J571">
        <v>7.0000000000000007E-2</v>
      </c>
      <c r="K571">
        <v>0.05</v>
      </c>
      <c r="L571">
        <v>0</v>
      </c>
      <c r="M571">
        <v>0.12</v>
      </c>
      <c r="N571">
        <v>0</v>
      </c>
      <c r="O571">
        <v>0</v>
      </c>
      <c r="P571">
        <v>0</v>
      </c>
      <c r="Q571" s="3">
        <f>_xlfn.XLOOKUP(A571&amp;B571,'original data'!$R$2:$R$3975,'original data'!$Q$2:$Q$3975,,0)</f>
        <v>0.4612</v>
      </c>
      <c r="R571" t="str">
        <f t="shared" si="16"/>
        <v>Illinois SERS2008</v>
      </c>
      <c r="S571">
        <f t="shared" si="17"/>
        <v>0.24</v>
      </c>
    </row>
    <row r="572" spans="1:19" x14ac:dyDescent="0.35">
      <c r="A572" t="s">
        <v>46</v>
      </c>
      <c r="B572">
        <v>2009</v>
      </c>
      <c r="C572">
        <v>-0.20100000000000001</v>
      </c>
      <c r="D572">
        <v>-4.2999999999999997E-2</v>
      </c>
      <c r="E572">
        <v>1.4E-2</v>
      </c>
      <c r="G572">
        <v>8.8999999999999999E-3</v>
      </c>
      <c r="H572">
        <v>0.47</v>
      </c>
      <c r="I572">
        <v>0.25</v>
      </c>
      <c r="J572">
        <v>0.08</v>
      </c>
      <c r="K572">
        <v>0.1</v>
      </c>
      <c r="L572">
        <v>0</v>
      </c>
      <c r="M572">
        <v>0.1</v>
      </c>
      <c r="N572">
        <v>0</v>
      </c>
      <c r="O572">
        <v>0</v>
      </c>
      <c r="P572">
        <v>0</v>
      </c>
      <c r="Q572" s="3">
        <f>_xlfn.XLOOKUP(A572&amp;B572,'original data'!$R$2:$R$3975,'original data'!$Q$2:$Q$3975,,0)</f>
        <v>0.43480000000000002</v>
      </c>
      <c r="R572" t="str">
        <f t="shared" si="16"/>
        <v>Illinois SERS2009</v>
      </c>
      <c r="S572">
        <f t="shared" si="17"/>
        <v>0.28000000000000003</v>
      </c>
    </row>
    <row r="573" spans="1:19" x14ac:dyDescent="0.35">
      <c r="A573" t="s">
        <v>46</v>
      </c>
      <c r="B573">
        <v>2010</v>
      </c>
      <c r="C573">
        <v>9.0999999999999998E-2</v>
      </c>
      <c r="D573">
        <v>-6.5000000000000002E-2</v>
      </c>
      <c r="E573">
        <v>1.2E-2</v>
      </c>
      <c r="F573">
        <v>1.6830000000000001E-2</v>
      </c>
      <c r="G573">
        <v>1.6830000000000001E-2</v>
      </c>
      <c r="H573">
        <v>0.47</v>
      </c>
      <c r="I573">
        <v>0.25</v>
      </c>
      <c r="J573">
        <v>0.08</v>
      </c>
      <c r="K573">
        <v>0.1</v>
      </c>
      <c r="L573">
        <v>0</v>
      </c>
      <c r="M573">
        <v>0.1</v>
      </c>
      <c r="N573">
        <v>0</v>
      </c>
      <c r="O573">
        <v>0</v>
      </c>
      <c r="P573">
        <v>0</v>
      </c>
      <c r="Q573" s="3">
        <f>_xlfn.XLOOKUP(A573&amp;B573,'original data'!$R$2:$R$3975,'original data'!$Q$2:$Q$3975,,0)</f>
        <v>0.374</v>
      </c>
      <c r="R573" t="str">
        <f t="shared" si="16"/>
        <v>Illinois SERS2010</v>
      </c>
      <c r="S573">
        <f t="shared" si="17"/>
        <v>0.28000000000000003</v>
      </c>
    </row>
    <row r="574" spans="1:19" x14ac:dyDescent="0.35">
      <c r="A574" t="s">
        <v>46</v>
      </c>
      <c r="B574">
        <v>2011</v>
      </c>
      <c r="C574">
        <v>0.217</v>
      </c>
      <c r="D574">
        <v>0.02</v>
      </c>
      <c r="E574">
        <v>3.1E-2</v>
      </c>
      <c r="F574">
        <v>4.4659999999999998E-2</v>
      </c>
      <c r="G574">
        <v>3.3570000000000003E-2</v>
      </c>
      <c r="H574">
        <v>0.47</v>
      </c>
      <c r="I574">
        <v>0.25</v>
      </c>
      <c r="J574">
        <v>0.08</v>
      </c>
      <c r="K574">
        <v>0.1</v>
      </c>
      <c r="L574">
        <v>0</v>
      </c>
      <c r="M574">
        <v>0.1</v>
      </c>
      <c r="N574">
        <v>0</v>
      </c>
      <c r="O574">
        <v>0</v>
      </c>
      <c r="P574">
        <v>0</v>
      </c>
      <c r="Q574" s="3">
        <f>_xlfn.XLOOKUP(A574&amp;B574,'original data'!$R$2:$R$3975,'original data'!$Q$2:$Q$3975,,0)</f>
        <v>0.35549999999999998</v>
      </c>
      <c r="R574" t="str">
        <f t="shared" si="16"/>
        <v>Illinois SERS2011</v>
      </c>
      <c r="S574">
        <f t="shared" si="17"/>
        <v>0.28000000000000003</v>
      </c>
    </row>
    <row r="575" spans="1:19" x14ac:dyDescent="0.35">
      <c r="A575" t="s">
        <v>46</v>
      </c>
      <c r="B575">
        <v>2012</v>
      </c>
      <c r="C575">
        <v>1E-3</v>
      </c>
      <c r="D575">
        <v>0.1</v>
      </c>
      <c r="E575">
        <v>-1E-3</v>
      </c>
      <c r="F575">
        <v>5.2260000000000001E-2</v>
      </c>
      <c r="G575">
        <v>3.082E-2</v>
      </c>
      <c r="H575">
        <v>0.47</v>
      </c>
      <c r="I575">
        <v>0.25</v>
      </c>
      <c r="J575">
        <v>0.1</v>
      </c>
      <c r="K575">
        <v>0.09</v>
      </c>
      <c r="L575">
        <v>0</v>
      </c>
      <c r="M575">
        <v>0.09</v>
      </c>
      <c r="N575">
        <v>0</v>
      </c>
      <c r="O575">
        <v>0</v>
      </c>
      <c r="P575">
        <v>0</v>
      </c>
      <c r="Q575" s="3">
        <f>_xlfn.XLOOKUP(A575&amp;B575,'original data'!$R$2:$R$3975,'original data'!$Q$2:$Q$3975,,0)</f>
        <v>0.3468</v>
      </c>
      <c r="R575" t="str">
        <f t="shared" si="16"/>
        <v>Illinois SERS2012</v>
      </c>
      <c r="S575">
        <f t="shared" si="17"/>
        <v>0.28000000000000003</v>
      </c>
    </row>
    <row r="576" spans="1:19" x14ac:dyDescent="0.35">
      <c r="A576" t="s">
        <v>46</v>
      </c>
      <c r="B576">
        <v>2013</v>
      </c>
      <c r="C576">
        <v>0.14099999999999999</v>
      </c>
      <c r="D576">
        <v>0.11600000000000001</v>
      </c>
      <c r="E576">
        <v>3.9E-2</v>
      </c>
      <c r="F576">
        <v>6.5909999999999996E-2</v>
      </c>
      <c r="G576">
        <v>3.8899999999999997E-2</v>
      </c>
      <c r="H576">
        <v>0.48</v>
      </c>
      <c r="I576">
        <v>0.24</v>
      </c>
      <c r="J576">
        <v>0.09</v>
      </c>
      <c r="K576">
        <v>0.09</v>
      </c>
      <c r="L576">
        <v>0</v>
      </c>
      <c r="M576">
        <v>0.1</v>
      </c>
      <c r="N576">
        <v>0</v>
      </c>
      <c r="O576">
        <v>0</v>
      </c>
      <c r="P576">
        <v>0</v>
      </c>
      <c r="Q576" s="3">
        <f>_xlfn.XLOOKUP(A576&amp;B576,'original data'!$R$2:$R$3975,'original data'!$Q$2:$Q$3975,,0)</f>
        <v>0.34210000000000002</v>
      </c>
      <c r="R576" t="str">
        <f t="shared" si="16"/>
        <v>Illinois SERS2013</v>
      </c>
      <c r="S576">
        <f t="shared" si="17"/>
        <v>0.28000000000000003</v>
      </c>
    </row>
    <row r="577" spans="1:19" x14ac:dyDescent="0.35">
      <c r="A577" t="s">
        <v>46</v>
      </c>
      <c r="B577">
        <v>2014</v>
      </c>
      <c r="C577">
        <v>0.17899999999999999</v>
      </c>
      <c r="D577">
        <v>0.104</v>
      </c>
      <c r="E577">
        <v>0.123</v>
      </c>
      <c r="F577">
        <v>6.7280000000000006E-2</v>
      </c>
      <c r="G577">
        <v>4.8329999999999998E-2</v>
      </c>
      <c r="H577">
        <v>0.46</v>
      </c>
      <c r="I577">
        <v>0.27</v>
      </c>
      <c r="J577">
        <v>0.04</v>
      </c>
      <c r="K577">
        <v>0.1</v>
      </c>
      <c r="L577">
        <v>0.03</v>
      </c>
      <c r="M577">
        <v>0.1</v>
      </c>
      <c r="N577">
        <v>0</v>
      </c>
      <c r="O577">
        <v>0</v>
      </c>
      <c r="P577">
        <v>0</v>
      </c>
      <c r="Q577" s="3">
        <f>_xlfn.XLOOKUP(A577&amp;B577,'original data'!$R$2:$R$3975,'original data'!$Q$2:$Q$3975,,0)</f>
        <v>0.33960000000000001</v>
      </c>
      <c r="R577" t="str">
        <f t="shared" si="16"/>
        <v>Illinois SERS2014</v>
      </c>
      <c r="S577">
        <f t="shared" si="17"/>
        <v>0.27</v>
      </c>
    </row>
    <row r="578" spans="1:19" x14ac:dyDescent="0.35">
      <c r="A578" t="s">
        <v>46</v>
      </c>
      <c r="B578">
        <v>2015</v>
      </c>
      <c r="C578">
        <v>4.7E-2</v>
      </c>
      <c r="D578">
        <v>0.121</v>
      </c>
      <c r="E578">
        <v>0.114</v>
      </c>
      <c r="F578">
        <v>6.2E-2</v>
      </c>
      <c r="G578">
        <v>4.8239999999999998E-2</v>
      </c>
      <c r="H578">
        <v>0.45</v>
      </c>
      <c r="I578">
        <v>0.28000000000000003</v>
      </c>
      <c r="J578">
        <v>0.04</v>
      </c>
      <c r="K578">
        <v>0.1</v>
      </c>
      <c r="L578">
        <v>0.03</v>
      </c>
      <c r="M578">
        <v>0.1</v>
      </c>
      <c r="N578">
        <v>0</v>
      </c>
      <c r="O578">
        <v>0</v>
      </c>
      <c r="P578">
        <v>0</v>
      </c>
      <c r="Q578" s="3">
        <f>_xlfn.XLOOKUP(A578&amp;B578,'original data'!$R$2:$R$3975,'original data'!$Q$2:$Q$3975,,0)</f>
        <v>0.36180000000000001</v>
      </c>
      <c r="R578" t="str">
        <f t="shared" si="16"/>
        <v>Illinois SERS2015</v>
      </c>
      <c r="S578">
        <f t="shared" si="17"/>
        <v>0.27</v>
      </c>
    </row>
    <row r="579" spans="1:19" x14ac:dyDescent="0.35">
      <c r="A579" t="s">
        <v>46</v>
      </c>
      <c r="B579">
        <v>2016</v>
      </c>
      <c r="C579">
        <v>-8.0000000000000002E-3</v>
      </c>
      <c r="D579">
        <v>7.0000000000000007E-2</v>
      </c>
      <c r="E579">
        <v>6.9000000000000006E-2</v>
      </c>
      <c r="F579">
        <v>0.05</v>
      </c>
      <c r="G579">
        <v>4.4639999999999999E-2</v>
      </c>
      <c r="H579">
        <v>0.41</v>
      </c>
      <c r="I579">
        <v>0.32</v>
      </c>
      <c r="J579">
        <v>0.04</v>
      </c>
      <c r="K579">
        <v>0.08</v>
      </c>
      <c r="L579">
        <v>0.04</v>
      </c>
      <c r="M579">
        <v>0.11</v>
      </c>
      <c r="N579">
        <v>0</v>
      </c>
      <c r="O579">
        <v>0</v>
      </c>
      <c r="P579">
        <v>0</v>
      </c>
      <c r="Q579" s="3">
        <f>_xlfn.XLOOKUP(A579&amp;B579,'original data'!$R$2:$R$3975,'original data'!$Q$2:$Q$3975,,0)</f>
        <v>0.34350000000000003</v>
      </c>
      <c r="R579" t="str">
        <f t="shared" ref="R579:R642" si="18">A579&amp;B579</f>
        <v>Illinois SERS2016</v>
      </c>
      <c r="S579">
        <f t="shared" ref="S579:S642" si="19">SUM(J579:N579,P579)</f>
        <v>0.27</v>
      </c>
    </row>
    <row r="580" spans="1:19" x14ac:dyDescent="0.35">
      <c r="A580" t="s">
        <v>46</v>
      </c>
      <c r="B580">
        <v>2017</v>
      </c>
      <c r="C580">
        <v>0.123</v>
      </c>
      <c r="D580">
        <v>5.2999999999999999E-2</v>
      </c>
      <c r="E580">
        <v>9.4E-2</v>
      </c>
      <c r="F580">
        <v>4.5999999999999999E-2</v>
      </c>
      <c r="G580">
        <v>4.9090000000000002E-2</v>
      </c>
      <c r="H580">
        <v>0.44</v>
      </c>
      <c r="I580">
        <v>0.35</v>
      </c>
      <c r="J580">
        <v>0.04</v>
      </c>
      <c r="K580">
        <v>0.05</v>
      </c>
      <c r="L580">
        <v>0.03</v>
      </c>
      <c r="M580">
        <v>0.09</v>
      </c>
      <c r="N580">
        <v>0</v>
      </c>
      <c r="O580">
        <v>0</v>
      </c>
      <c r="P580">
        <v>0</v>
      </c>
      <c r="Q580" s="3">
        <f>_xlfn.XLOOKUP(A580&amp;B580,'original data'!$R$2:$R$3975,'original data'!$Q$2:$Q$3975,,0)</f>
        <v>0.35399999999999998</v>
      </c>
      <c r="R580" t="str">
        <f t="shared" si="18"/>
        <v>Illinois SERS2017</v>
      </c>
      <c r="S580">
        <f t="shared" si="19"/>
        <v>0.21</v>
      </c>
    </row>
    <row r="581" spans="1:19" x14ac:dyDescent="0.35">
      <c r="A581" t="s">
        <v>46</v>
      </c>
      <c r="B581">
        <v>2018</v>
      </c>
      <c r="C581">
        <v>7.5999999999999998E-2</v>
      </c>
      <c r="D581">
        <v>6.2E-2</v>
      </c>
      <c r="E581">
        <v>8.1000000000000003E-2</v>
      </c>
      <c r="F581">
        <v>0.06</v>
      </c>
      <c r="G581">
        <v>5.0569999999999997E-2</v>
      </c>
      <c r="H581">
        <v>0.41</v>
      </c>
      <c r="I581">
        <v>0.42</v>
      </c>
      <c r="J581">
        <v>0.04</v>
      </c>
      <c r="K581">
        <v>0.02</v>
      </c>
      <c r="L581">
        <v>0.02</v>
      </c>
      <c r="M581">
        <v>0.09</v>
      </c>
      <c r="N581">
        <v>0</v>
      </c>
      <c r="O581">
        <v>0</v>
      </c>
      <c r="P581">
        <v>0</v>
      </c>
      <c r="Q581" s="3">
        <f>_xlfn.XLOOKUP(A581&amp;B581,'original data'!$R$2:$R$3975,'original data'!$Q$2:$Q$3975,,0)</f>
        <v>0.36470000000000002</v>
      </c>
      <c r="R581" t="str">
        <f t="shared" si="18"/>
        <v>Illinois SERS2018</v>
      </c>
      <c r="S581">
        <f t="shared" si="19"/>
        <v>0.16999999999999998</v>
      </c>
    </row>
    <row r="582" spans="1:19" x14ac:dyDescent="0.35">
      <c r="A582" t="s">
        <v>46</v>
      </c>
      <c r="B582">
        <v>2019</v>
      </c>
      <c r="C582">
        <v>7.0999999999999994E-2</v>
      </c>
      <c r="D582">
        <v>0.09</v>
      </c>
      <c r="E582">
        <v>6.0999999999999999E-2</v>
      </c>
      <c r="F582">
        <v>9.1999999999999998E-2</v>
      </c>
      <c r="G582">
        <v>5.1630000000000002E-2</v>
      </c>
      <c r="H582">
        <v>0.49</v>
      </c>
      <c r="I582">
        <v>0.31</v>
      </c>
      <c r="J582">
        <v>0.04</v>
      </c>
      <c r="K582">
        <v>0.04</v>
      </c>
      <c r="L582">
        <v>0.02</v>
      </c>
      <c r="M582">
        <v>0.09</v>
      </c>
      <c r="N582">
        <v>0</v>
      </c>
      <c r="O582">
        <v>0.01</v>
      </c>
      <c r="P582">
        <v>0</v>
      </c>
      <c r="Q582" s="3">
        <f>_xlfn.XLOOKUP(A582&amp;B582,'original data'!$R$2:$R$3975,'original data'!$Q$2:$Q$3975,,0)</f>
        <v>0.37819999999999998</v>
      </c>
      <c r="R582" t="str">
        <f t="shared" si="18"/>
        <v>Illinois SERS2019</v>
      </c>
      <c r="S582">
        <f t="shared" si="19"/>
        <v>0.19</v>
      </c>
    </row>
    <row r="583" spans="1:19" x14ac:dyDescent="0.35">
      <c r="A583" t="s">
        <v>46</v>
      </c>
      <c r="B583">
        <v>2020</v>
      </c>
      <c r="C583">
        <v>4.5999999999999999E-2</v>
      </c>
      <c r="D583">
        <v>6.4000000000000001E-2</v>
      </c>
      <c r="E583">
        <v>6.0999999999999999E-2</v>
      </c>
      <c r="F583">
        <v>8.6999999999999994E-2</v>
      </c>
      <c r="G583">
        <v>5.135E-2</v>
      </c>
      <c r="H583">
        <v>0.48</v>
      </c>
      <c r="I583">
        <v>0.31</v>
      </c>
      <c r="J583">
        <v>0.05</v>
      </c>
      <c r="K583">
        <v>0.04</v>
      </c>
      <c r="L583">
        <v>0.01</v>
      </c>
      <c r="M583">
        <v>0.1</v>
      </c>
      <c r="N583">
        <v>0</v>
      </c>
      <c r="O583">
        <v>0.01</v>
      </c>
      <c r="P583">
        <v>0</v>
      </c>
      <c r="Q583" s="3">
        <f>_xlfn.XLOOKUP(A583&amp;B583,'original data'!$R$2:$R$3975,'original data'!$Q$2:$Q$3975,,0)</f>
        <v>0.38669999999999999</v>
      </c>
      <c r="R583" t="str">
        <f t="shared" si="18"/>
        <v>Illinois SERS2020</v>
      </c>
      <c r="S583">
        <f t="shared" si="19"/>
        <v>0.2</v>
      </c>
    </row>
    <row r="584" spans="1:19" x14ac:dyDescent="0.35">
      <c r="A584" t="s">
        <v>47</v>
      </c>
      <c r="B584">
        <v>2001</v>
      </c>
      <c r="C584">
        <v>-8.7999999999999995E-2</v>
      </c>
      <c r="D584">
        <v>0.05</v>
      </c>
      <c r="E584">
        <v>0.106</v>
      </c>
      <c r="F584">
        <v>0.109</v>
      </c>
      <c r="G584">
        <v>-8.7999999999999995E-2</v>
      </c>
      <c r="H584">
        <v>0.62</v>
      </c>
      <c r="I584">
        <v>0.3</v>
      </c>
      <c r="J584">
        <v>0.03</v>
      </c>
      <c r="K584">
        <v>0.02</v>
      </c>
      <c r="L584">
        <v>0</v>
      </c>
      <c r="M584">
        <v>0.03</v>
      </c>
      <c r="N584">
        <v>0</v>
      </c>
      <c r="O584">
        <v>0</v>
      </c>
      <c r="P584">
        <v>0</v>
      </c>
      <c r="Q584" s="3">
        <f>_xlfn.XLOOKUP(A584&amp;B584,'original data'!$R$2:$R$3975,'original data'!$Q$2:$Q$3975,,0)</f>
        <v>0.72099999999999997</v>
      </c>
      <c r="R584" t="str">
        <f t="shared" si="18"/>
        <v>Illinois Universities2001</v>
      </c>
      <c r="S584">
        <f t="shared" si="19"/>
        <v>0.08</v>
      </c>
    </row>
    <row r="585" spans="1:19" x14ac:dyDescent="0.35">
      <c r="A585" t="s">
        <v>47</v>
      </c>
      <c r="B585">
        <v>2002</v>
      </c>
      <c r="C585">
        <v>-6.0999999999999999E-2</v>
      </c>
      <c r="D585">
        <v>-8.0000000000000002E-3</v>
      </c>
      <c r="E585">
        <v>5.0999999999999997E-2</v>
      </c>
      <c r="F585">
        <v>9.1999999999999998E-2</v>
      </c>
      <c r="G585">
        <v>-7.46E-2</v>
      </c>
      <c r="H585">
        <v>0.57999999999999996</v>
      </c>
      <c r="I585">
        <v>0.31</v>
      </c>
      <c r="J585">
        <v>0.03</v>
      </c>
      <c r="K585">
        <v>0.05</v>
      </c>
      <c r="L585">
        <v>0</v>
      </c>
      <c r="M585">
        <v>0.03</v>
      </c>
      <c r="N585">
        <v>0</v>
      </c>
      <c r="O585">
        <v>0</v>
      </c>
      <c r="P585">
        <v>0</v>
      </c>
      <c r="Q585" s="3">
        <f>_xlfn.XLOOKUP(A585&amp;B585,'original data'!$R$2:$R$3975,'original data'!$Q$2:$Q$3975,,0)</f>
        <v>0.58930000000000005</v>
      </c>
      <c r="R585" t="str">
        <f t="shared" si="18"/>
        <v>Illinois Universities2002</v>
      </c>
      <c r="S585">
        <f t="shared" si="19"/>
        <v>0.11</v>
      </c>
    </row>
    <row r="586" spans="1:19" x14ac:dyDescent="0.35">
      <c r="A586" t="s">
        <v>47</v>
      </c>
      <c r="B586">
        <v>2004</v>
      </c>
      <c r="C586">
        <v>0.17</v>
      </c>
      <c r="D586">
        <v>4.2000000000000003E-2</v>
      </c>
      <c r="E586">
        <v>3.3000000000000002E-2</v>
      </c>
      <c r="F586">
        <v>0.1</v>
      </c>
      <c r="G586">
        <v>7.6600000000000001E-3</v>
      </c>
      <c r="H586">
        <v>0.65</v>
      </c>
      <c r="I586">
        <v>0.28000000000000003</v>
      </c>
      <c r="J586">
        <v>0.02</v>
      </c>
      <c r="K586">
        <v>0.03</v>
      </c>
      <c r="L586">
        <v>0</v>
      </c>
      <c r="M586">
        <v>0.02</v>
      </c>
      <c r="N586">
        <v>0</v>
      </c>
      <c r="O586">
        <v>0</v>
      </c>
      <c r="P586">
        <v>0</v>
      </c>
      <c r="Q586" s="3">
        <f>_xlfn.XLOOKUP(A586&amp;B586,'original data'!$R$2:$R$3975,'original data'!$Q$2:$Q$3975,,0)</f>
        <v>0.65969999999999995</v>
      </c>
      <c r="R586" t="str">
        <f t="shared" si="18"/>
        <v>Illinois Universities2004</v>
      </c>
      <c r="S586">
        <f t="shared" si="19"/>
        <v>7.0000000000000007E-2</v>
      </c>
    </row>
    <row r="587" spans="1:19" x14ac:dyDescent="0.35">
      <c r="A587" t="s">
        <v>47</v>
      </c>
      <c r="B587">
        <v>2005</v>
      </c>
      <c r="C587">
        <v>0.104</v>
      </c>
      <c r="D587">
        <v>9.9000000000000005E-2</v>
      </c>
      <c r="E587">
        <v>2.5999999999999999E-2</v>
      </c>
      <c r="F587">
        <v>9.4E-2</v>
      </c>
      <c r="G587">
        <v>2.623E-2</v>
      </c>
      <c r="H587">
        <v>0.62375999999999998</v>
      </c>
      <c r="I587">
        <v>0.27722999999999998</v>
      </c>
      <c r="J587">
        <v>2.9700000000000001E-2</v>
      </c>
      <c r="K587">
        <v>1.9800000000000002E-2</v>
      </c>
      <c r="L587">
        <v>0</v>
      </c>
      <c r="M587">
        <v>4.9509999999999998E-2</v>
      </c>
      <c r="N587">
        <v>0</v>
      </c>
      <c r="O587">
        <v>0</v>
      </c>
      <c r="P587">
        <v>0</v>
      </c>
      <c r="Q587" s="3">
        <f>_xlfn.XLOOKUP(A587&amp;B587,'original data'!$R$2:$R$3975,'original data'!$Q$2:$Q$3975,,0)</f>
        <v>0.65600000000000003</v>
      </c>
      <c r="R587" t="str">
        <f t="shared" si="18"/>
        <v>Illinois Universities2005</v>
      </c>
      <c r="S587">
        <f t="shared" si="19"/>
        <v>9.9010000000000001E-2</v>
      </c>
    </row>
    <row r="588" spans="1:19" x14ac:dyDescent="0.35">
      <c r="A588" t="s">
        <v>47</v>
      </c>
      <c r="B588">
        <v>2007</v>
      </c>
      <c r="C588">
        <v>0.183</v>
      </c>
      <c r="D588">
        <v>0.13400000000000001</v>
      </c>
      <c r="E588">
        <v>0.11899999999999999</v>
      </c>
      <c r="F588">
        <v>8.5000000000000006E-2</v>
      </c>
      <c r="G588">
        <v>6.0040000000000003E-2</v>
      </c>
      <c r="H588">
        <v>0.62375999999999998</v>
      </c>
      <c r="I588">
        <v>0.23762</v>
      </c>
      <c r="J588">
        <v>5.9409999999999998E-2</v>
      </c>
      <c r="K588">
        <v>1.9800000000000002E-2</v>
      </c>
      <c r="L588">
        <v>0</v>
      </c>
      <c r="M588">
        <v>5.9409999999999998E-2</v>
      </c>
      <c r="N588">
        <v>0</v>
      </c>
      <c r="O588">
        <v>0</v>
      </c>
      <c r="P588">
        <v>0</v>
      </c>
      <c r="Q588" s="3">
        <f>_xlfn.XLOOKUP(A588&amp;B588,'original data'!$R$2:$R$3975,'original data'!$Q$2:$Q$3975,,0)</f>
        <v>0.68430000000000002</v>
      </c>
      <c r="R588" t="str">
        <f t="shared" si="18"/>
        <v>Illinois Universities2007</v>
      </c>
      <c r="S588">
        <f t="shared" si="19"/>
        <v>0.13861999999999999</v>
      </c>
    </row>
    <row r="589" spans="1:19" x14ac:dyDescent="0.35">
      <c r="A589" t="s">
        <v>47</v>
      </c>
      <c r="B589">
        <v>2008</v>
      </c>
      <c r="C589">
        <v>-4.4999999999999998E-2</v>
      </c>
      <c r="D589">
        <v>8.1000000000000003E-2</v>
      </c>
      <c r="E589">
        <v>0.10299999999999999</v>
      </c>
      <c r="F589">
        <v>6.2E-2</v>
      </c>
      <c r="G589">
        <v>4.6309999999999997E-2</v>
      </c>
      <c r="H589">
        <v>0.59</v>
      </c>
      <c r="I589">
        <v>0.27</v>
      </c>
      <c r="J589">
        <v>0.08</v>
      </c>
      <c r="K589">
        <v>0</v>
      </c>
      <c r="L589">
        <v>0</v>
      </c>
      <c r="M589">
        <v>0.06</v>
      </c>
      <c r="N589">
        <v>0</v>
      </c>
      <c r="O589">
        <v>0</v>
      </c>
      <c r="P589">
        <v>0</v>
      </c>
      <c r="Q589" s="3">
        <f>_xlfn.XLOOKUP(A589&amp;B589,'original data'!$R$2:$R$3975,'original data'!$Q$2:$Q$3975,,0)</f>
        <v>0.58540000000000003</v>
      </c>
      <c r="R589" t="str">
        <f t="shared" si="18"/>
        <v>Illinois Universities2008</v>
      </c>
      <c r="S589">
        <f t="shared" si="19"/>
        <v>0.14000000000000001</v>
      </c>
    </row>
    <row r="590" spans="1:19" x14ac:dyDescent="0.35">
      <c r="A590" t="s">
        <v>47</v>
      </c>
      <c r="B590">
        <v>2009</v>
      </c>
      <c r="C590">
        <v>-0.19700000000000001</v>
      </c>
      <c r="D590">
        <v>-3.2000000000000001E-2</v>
      </c>
      <c r="E590">
        <v>2.3E-2</v>
      </c>
      <c r="F590">
        <v>2.8000000000000001E-2</v>
      </c>
      <c r="G590">
        <v>1.5990000000000001E-2</v>
      </c>
      <c r="H590">
        <v>0.60396000000000005</v>
      </c>
      <c r="I590">
        <v>0.25742999999999999</v>
      </c>
      <c r="J590">
        <v>8.9109999999999995E-2</v>
      </c>
      <c r="K590">
        <v>0</v>
      </c>
      <c r="L590">
        <v>0</v>
      </c>
      <c r="M590">
        <v>4.9509999999999998E-2</v>
      </c>
      <c r="N590">
        <v>0</v>
      </c>
      <c r="O590">
        <v>0</v>
      </c>
      <c r="P590">
        <v>0</v>
      </c>
      <c r="Q590" s="3">
        <f>_xlfn.XLOOKUP(A590&amp;B590,'original data'!$R$2:$R$3975,'original data'!$Q$2:$Q$3975,,0)</f>
        <v>0.54269999999999996</v>
      </c>
      <c r="R590" t="str">
        <f t="shared" si="18"/>
        <v>Illinois Universities2009</v>
      </c>
      <c r="S590">
        <f t="shared" si="19"/>
        <v>0.13861999999999999</v>
      </c>
    </row>
    <row r="591" spans="1:19" x14ac:dyDescent="0.35">
      <c r="A591" t="s">
        <v>47</v>
      </c>
      <c r="B591">
        <v>2010</v>
      </c>
      <c r="C591">
        <v>0.15</v>
      </c>
      <c r="D591">
        <v>-4.1000000000000002E-2</v>
      </c>
      <c r="E591">
        <v>3.1E-2</v>
      </c>
      <c r="F591">
        <v>2.9000000000000001E-2</v>
      </c>
      <c r="G591">
        <v>2.8649999999999998E-2</v>
      </c>
      <c r="H591">
        <v>0.57343</v>
      </c>
      <c r="I591">
        <v>0.26573000000000002</v>
      </c>
      <c r="J591">
        <v>8.8910000000000003E-2</v>
      </c>
      <c r="K591">
        <v>9.9900000000000006E-3</v>
      </c>
      <c r="L591">
        <v>0</v>
      </c>
      <c r="M591">
        <v>6.1940000000000002E-2</v>
      </c>
      <c r="N591">
        <v>0</v>
      </c>
      <c r="O591">
        <v>0</v>
      </c>
      <c r="P591">
        <v>0</v>
      </c>
      <c r="Q591" s="3">
        <f>_xlfn.XLOOKUP(A591&amp;B591,'original data'!$R$2:$R$3975,'original data'!$Q$2:$Q$3975,,0)</f>
        <v>0.4637</v>
      </c>
      <c r="R591" t="str">
        <f t="shared" si="18"/>
        <v>Illinois Universities2010</v>
      </c>
      <c r="S591">
        <f t="shared" si="19"/>
        <v>0.16084000000000001</v>
      </c>
    </row>
    <row r="592" spans="1:19" x14ac:dyDescent="0.35">
      <c r="A592" t="s">
        <v>47</v>
      </c>
      <c r="B592">
        <v>2011</v>
      </c>
      <c r="C592">
        <v>0.23799999999999999</v>
      </c>
      <c r="D592">
        <v>4.5999999999999999E-2</v>
      </c>
      <c r="E592">
        <v>5.2999999999999999E-2</v>
      </c>
      <c r="F592">
        <v>6.0999999999999999E-2</v>
      </c>
      <c r="G592">
        <v>4.6120000000000001E-2</v>
      </c>
      <c r="H592">
        <v>0.60399999999999998</v>
      </c>
      <c r="I592">
        <v>0.23499999999999999</v>
      </c>
      <c r="J592">
        <v>8.1000000000000003E-2</v>
      </c>
      <c r="K592">
        <v>1.2999999999999999E-2</v>
      </c>
      <c r="L592">
        <v>0</v>
      </c>
      <c r="M592">
        <v>6.7000000000000004E-2</v>
      </c>
      <c r="N592">
        <v>0</v>
      </c>
      <c r="O592">
        <v>0</v>
      </c>
      <c r="P592">
        <v>0</v>
      </c>
      <c r="Q592" s="3">
        <f>_xlfn.XLOOKUP(A592&amp;B592,'original data'!$R$2:$R$3975,'original data'!$Q$2:$Q$3975,,0)</f>
        <v>0.4425</v>
      </c>
      <c r="R592" t="str">
        <f t="shared" si="18"/>
        <v>Illinois Universities2011</v>
      </c>
      <c r="S592">
        <f t="shared" si="19"/>
        <v>0.161</v>
      </c>
    </row>
    <row r="593" spans="1:19" x14ac:dyDescent="0.35">
      <c r="A593" t="s">
        <v>47</v>
      </c>
      <c r="B593">
        <v>2012</v>
      </c>
      <c r="C593">
        <v>5.0000000000000001E-3</v>
      </c>
      <c r="D593">
        <v>0.127</v>
      </c>
      <c r="E593">
        <v>1.9E-2</v>
      </c>
      <c r="F593">
        <v>6.8000000000000005E-2</v>
      </c>
      <c r="G593">
        <v>4.2630000000000001E-2</v>
      </c>
      <c r="H593">
        <v>0.57999999999999996</v>
      </c>
      <c r="I593">
        <v>0.25</v>
      </c>
      <c r="J593">
        <v>8.3000000000000004E-2</v>
      </c>
      <c r="K593">
        <v>1.4999999999999999E-2</v>
      </c>
      <c r="L593">
        <v>0</v>
      </c>
      <c r="M593">
        <v>7.1999999999999995E-2</v>
      </c>
      <c r="N593">
        <v>0</v>
      </c>
      <c r="O593">
        <v>0</v>
      </c>
      <c r="P593">
        <v>0</v>
      </c>
      <c r="Q593" s="3">
        <f>_xlfn.XLOOKUP(A593&amp;B593,'original data'!$R$2:$R$3975,'original data'!$Q$2:$Q$3975,,0)</f>
        <v>0.42059999999999997</v>
      </c>
      <c r="R593" t="str">
        <f t="shared" si="18"/>
        <v>Illinois Universities2012</v>
      </c>
      <c r="S593">
        <f t="shared" si="19"/>
        <v>0.16999999999999998</v>
      </c>
    </row>
    <row r="594" spans="1:19" x14ac:dyDescent="0.35">
      <c r="A594" t="s">
        <v>47</v>
      </c>
      <c r="B594">
        <v>2013</v>
      </c>
      <c r="C594">
        <v>0.125</v>
      </c>
      <c r="D594">
        <v>0.11799999999999999</v>
      </c>
      <c r="E594">
        <v>5.2999999999999999E-2</v>
      </c>
      <c r="F594">
        <v>7.6999999999999999E-2</v>
      </c>
      <c r="G594">
        <v>4.8750000000000002E-2</v>
      </c>
      <c r="H594">
        <v>0.61899999999999999</v>
      </c>
      <c r="I594">
        <v>0.23899999999999999</v>
      </c>
      <c r="J594">
        <v>7.1999999999999995E-2</v>
      </c>
      <c r="K594">
        <v>5.0000000000000001E-3</v>
      </c>
      <c r="L594">
        <v>0</v>
      </c>
      <c r="M594">
        <v>6.5000000000000002E-2</v>
      </c>
      <c r="N594">
        <v>0</v>
      </c>
      <c r="O594">
        <v>0</v>
      </c>
      <c r="P594">
        <v>0</v>
      </c>
      <c r="Q594" s="3">
        <f>_xlfn.XLOOKUP(A594&amp;B594,'original data'!$R$2:$R$3975,'original data'!$Q$2:$Q$3975,,0)</f>
        <v>0.41489999999999999</v>
      </c>
      <c r="R594" t="str">
        <f t="shared" si="18"/>
        <v>Illinois Universities2013</v>
      </c>
      <c r="S594">
        <f t="shared" si="19"/>
        <v>0.14200000000000002</v>
      </c>
    </row>
    <row r="595" spans="1:19" x14ac:dyDescent="0.35">
      <c r="A595" t="s">
        <v>47</v>
      </c>
      <c r="B595">
        <v>2014</v>
      </c>
      <c r="C595">
        <v>0.182</v>
      </c>
      <c r="D595">
        <v>0.10100000000000001</v>
      </c>
      <c r="E595">
        <v>0.13700000000000001</v>
      </c>
      <c r="F595">
        <v>7.8E-2</v>
      </c>
      <c r="G595">
        <v>5.7750000000000003E-2</v>
      </c>
      <c r="H595">
        <v>0.629</v>
      </c>
      <c r="I595">
        <v>0.23100000000000001</v>
      </c>
      <c r="J595">
        <v>6.0999999999999999E-2</v>
      </c>
      <c r="K595">
        <v>4.0000000000000001E-3</v>
      </c>
      <c r="L595">
        <v>0</v>
      </c>
      <c r="M595">
        <v>7.4999999999999997E-2</v>
      </c>
      <c r="N595">
        <v>0</v>
      </c>
      <c r="O595">
        <v>0</v>
      </c>
      <c r="P595">
        <v>0</v>
      </c>
      <c r="Q595" s="3">
        <f>_xlfn.XLOOKUP(A595&amp;B595,'original data'!$R$2:$R$3975,'original data'!$Q$2:$Q$3975,,0)</f>
        <v>0.42330000000000001</v>
      </c>
      <c r="R595" t="str">
        <f t="shared" si="18"/>
        <v>Illinois Universities2014</v>
      </c>
      <c r="S595">
        <f t="shared" si="19"/>
        <v>0.14000000000000001</v>
      </c>
    </row>
    <row r="596" spans="1:19" x14ac:dyDescent="0.35">
      <c r="A596" t="s">
        <v>47</v>
      </c>
      <c r="B596">
        <v>2015</v>
      </c>
      <c r="C596">
        <v>2.9000000000000001E-2</v>
      </c>
      <c r="D596">
        <v>0.11</v>
      </c>
      <c r="E596">
        <v>0.112</v>
      </c>
      <c r="F596">
        <v>7.0999999999999994E-2</v>
      </c>
      <c r="G596">
        <v>5.5809999999999998E-2</v>
      </c>
      <c r="H596">
        <v>0.56100000000000005</v>
      </c>
      <c r="I596">
        <v>0.27200000000000002</v>
      </c>
      <c r="J596">
        <v>5.6000000000000001E-2</v>
      </c>
      <c r="K596">
        <v>4.0000000000000001E-3</v>
      </c>
      <c r="L596">
        <v>0.02</v>
      </c>
      <c r="M596">
        <v>8.6999999999999994E-2</v>
      </c>
      <c r="N596">
        <v>0</v>
      </c>
      <c r="O596">
        <v>0</v>
      </c>
      <c r="P596">
        <v>0</v>
      </c>
      <c r="Q596" s="3">
        <f>_xlfn.XLOOKUP(A596&amp;B596,'original data'!$R$2:$R$3975,'original data'!$Q$2:$Q$3975,,0)</f>
        <v>0.43280000000000002</v>
      </c>
      <c r="R596" t="str">
        <f t="shared" si="18"/>
        <v>Illinois Universities2015</v>
      </c>
      <c r="S596">
        <f t="shared" si="19"/>
        <v>0.16699999999999998</v>
      </c>
    </row>
    <row r="597" spans="1:19" x14ac:dyDescent="0.35">
      <c r="A597" t="s">
        <v>47</v>
      </c>
      <c r="B597">
        <v>2016</v>
      </c>
      <c r="C597">
        <v>2E-3</v>
      </c>
      <c r="D597">
        <v>6.8000000000000005E-2</v>
      </c>
      <c r="E597">
        <v>6.6000000000000003E-2</v>
      </c>
      <c r="F597">
        <v>5.8999999999999997E-2</v>
      </c>
      <c r="G597">
        <v>5.2359999999999997E-2</v>
      </c>
      <c r="H597">
        <v>0.52400000000000002</v>
      </c>
      <c r="I597">
        <v>0.27</v>
      </c>
      <c r="J597">
        <v>5.3999999999999999E-2</v>
      </c>
      <c r="K597">
        <v>3.4000000000000002E-2</v>
      </c>
      <c r="L597">
        <v>1.9E-2</v>
      </c>
      <c r="M597">
        <v>9.9000000000000005E-2</v>
      </c>
      <c r="N597">
        <v>0</v>
      </c>
      <c r="O597">
        <v>0</v>
      </c>
      <c r="P597">
        <v>0</v>
      </c>
      <c r="Q597" s="3">
        <f>_xlfn.XLOOKUP(A597&amp;B597,'original data'!$R$2:$R$3975,'original data'!$Q$2:$Q$3975,,0)</f>
        <v>0.43259999999999998</v>
      </c>
      <c r="R597" t="str">
        <f t="shared" si="18"/>
        <v>Illinois Universities2016</v>
      </c>
      <c r="S597">
        <f t="shared" si="19"/>
        <v>0.20600000000000002</v>
      </c>
    </row>
    <row r="598" spans="1:19" x14ac:dyDescent="0.35">
      <c r="A598" t="s">
        <v>47</v>
      </c>
      <c r="B598">
        <v>2017</v>
      </c>
      <c r="C598">
        <v>0.122</v>
      </c>
      <c r="D598">
        <v>0.05</v>
      </c>
      <c r="E598">
        <v>0.09</v>
      </c>
      <c r="F598">
        <v>5.3999999999999999E-2</v>
      </c>
      <c r="G598">
        <v>5.6329999999999998E-2</v>
      </c>
      <c r="H598">
        <v>0.52200000000000002</v>
      </c>
      <c r="I598">
        <v>0.25600000000000001</v>
      </c>
      <c r="J598">
        <v>5.1999999999999998E-2</v>
      </c>
      <c r="K598">
        <v>5.6000000000000001E-2</v>
      </c>
      <c r="L598">
        <v>1.7999999999999999E-2</v>
      </c>
      <c r="M598">
        <v>9.6000000000000002E-2</v>
      </c>
      <c r="N598">
        <v>0</v>
      </c>
      <c r="O598">
        <v>0</v>
      </c>
      <c r="P598">
        <v>0</v>
      </c>
      <c r="Q598" s="3">
        <f>_xlfn.XLOOKUP(A598&amp;B598,'original data'!$R$2:$R$3975,'original data'!$Q$2:$Q$3975,,0)</f>
        <v>0.44429999999999997</v>
      </c>
      <c r="R598" t="str">
        <f t="shared" si="18"/>
        <v>Illinois Universities2017</v>
      </c>
      <c r="S598">
        <f t="shared" si="19"/>
        <v>0.222</v>
      </c>
    </row>
    <row r="599" spans="1:19" x14ac:dyDescent="0.35">
      <c r="A599" t="s">
        <v>47</v>
      </c>
      <c r="B599">
        <v>2018</v>
      </c>
      <c r="C599">
        <v>8.2000000000000003E-2</v>
      </c>
      <c r="D599">
        <v>6.8000000000000005E-2</v>
      </c>
      <c r="E599">
        <v>8.1000000000000003E-2</v>
      </c>
      <c r="F599">
        <v>6.7000000000000004E-2</v>
      </c>
      <c r="G599">
        <v>5.774E-2</v>
      </c>
      <c r="H599">
        <v>0.51</v>
      </c>
      <c r="I599">
        <v>0.26300000000000001</v>
      </c>
      <c r="J599">
        <v>5.7000000000000002E-2</v>
      </c>
      <c r="K599">
        <v>5.6000000000000001E-2</v>
      </c>
      <c r="L599">
        <v>0.02</v>
      </c>
      <c r="M599">
        <v>9.4E-2</v>
      </c>
      <c r="N599">
        <v>0</v>
      </c>
      <c r="O599">
        <v>0</v>
      </c>
      <c r="P599">
        <v>0</v>
      </c>
      <c r="Q599" s="3">
        <f>_xlfn.XLOOKUP(A599&amp;B599,'original data'!$R$2:$R$3975,'original data'!$Q$2:$Q$3975,,0)</f>
        <v>0.42749999999999999</v>
      </c>
      <c r="R599" t="str">
        <f t="shared" si="18"/>
        <v>Illinois Universities2018</v>
      </c>
      <c r="S599">
        <f t="shared" si="19"/>
        <v>0.22700000000000001</v>
      </c>
    </row>
    <row r="600" spans="1:19" x14ac:dyDescent="0.35">
      <c r="A600" t="s">
        <v>47</v>
      </c>
      <c r="B600">
        <v>2019</v>
      </c>
      <c r="C600">
        <v>0.06</v>
      </c>
      <c r="D600">
        <v>8.7999999999999995E-2</v>
      </c>
      <c r="E600">
        <v>5.8000000000000003E-2</v>
      </c>
      <c r="F600">
        <v>9.7000000000000003E-2</v>
      </c>
      <c r="G600">
        <v>5.7860000000000002E-2</v>
      </c>
      <c r="H600">
        <v>0.498</v>
      </c>
      <c r="I600">
        <v>0.27900000000000003</v>
      </c>
      <c r="J600">
        <v>7.0999999999999994E-2</v>
      </c>
      <c r="K600">
        <v>4.5999999999999999E-2</v>
      </c>
      <c r="L600">
        <v>1.9E-2</v>
      </c>
      <c r="M600">
        <v>8.6999999999999994E-2</v>
      </c>
      <c r="N600">
        <v>0</v>
      </c>
      <c r="O600">
        <v>0</v>
      </c>
      <c r="P600">
        <v>0</v>
      </c>
      <c r="Q600" s="3">
        <f>_xlfn.XLOOKUP(A600&amp;B600,'original data'!$R$2:$R$3975,'original data'!$Q$2:$Q$3975,,0)</f>
        <v>0.42330000000000001</v>
      </c>
      <c r="R600" t="str">
        <f t="shared" si="18"/>
        <v>Illinois Universities2019</v>
      </c>
      <c r="S600">
        <f t="shared" si="19"/>
        <v>0.22299999999999998</v>
      </c>
    </row>
    <row r="601" spans="1:19" x14ac:dyDescent="0.35">
      <c r="A601" t="s">
        <v>47</v>
      </c>
      <c r="B601">
        <v>2020</v>
      </c>
      <c r="C601">
        <v>2.5999999999999999E-2</v>
      </c>
      <c r="D601">
        <v>5.6000000000000001E-2</v>
      </c>
      <c r="E601">
        <v>5.8000000000000003E-2</v>
      </c>
      <c r="F601">
        <v>8.5000000000000006E-2</v>
      </c>
      <c r="G601">
        <v>5.6250000000000001E-2</v>
      </c>
      <c r="H601">
        <v>0.439</v>
      </c>
      <c r="I601">
        <v>0.27900000000000003</v>
      </c>
      <c r="J601">
        <v>8.1000000000000003E-2</v>
      </c>
      <c r="K601">
        <v>9.7000000000000003E-2</v>
      </c>
      <c r="L601">
        <v>9.1999999999999998E-2</v>
      </c>
      <c r="M601">
        <v>0</v>
      </c>
      <c r="N601">
        <v>0</v>
      </c>
      <c r="O601">
        <v>1.2E-2</v>
      </c>
      <c r="P601">
        <v>0</v>
      </c>
      <c r="Q601" s="3">
        <f>_xlfn.XLOOKUP(A601&amp;B601,'original data'!$R$2:$R$3975,'original data'!$Q$2:$Q$3975,,0)</f>
        <v>0.42230000000000001</v>
      </c>
      <c r="R601" t="str">
        <f t="shared" si="18"/>
        <v>Illinois Universities2020</v>
      </c>
      <c r="S601">
        <f t="shared" si="19"/>
        <v>0.27</v>
      </c>
    </row>
    <row r="602" spans="1:19" x14ac:dyDescent="0.35">
      <c r="A602" t="s">
        <v>48</v>
      </c>
      <c r="B602">
        <v>2001</v>
      </c>
      <c r="C602">
        <v>-2.5100000000000001E-2</v>
      </c>
      <c r="D602">
        <v>0.05</v>
      </c>
      <c r="E602">
        <v>7.2900000000000006E-2</v>
      </c>
      <c r="G602">
        <v>-2.5100000000000001E-2</v>
      </c>
      <c r="H602">
        <v>0.56869999999999998</v>
      </c>
      <c r="I602">
        <v>0.43130000000000002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 s="3">
        <f>_xlfn.XLOOKUP(A602&amp;B602,'original data'!$R$2:$R$3975,'original data'!$Q$2:$Q$3975,,0)</f>
        <v>1.05</v>
      </c>
      <c r="R602" t="str">
        <f t="shared" si="18"/>
        <v>Indiana PERF2001</v>
      </c>
      <c r="S602">
        <f t="shared" si="19"/>
        <v>0</v>
      </c>
    </row>
    <row r="603" spans="1:19" x14ac:dyDescent="0.35">
      <c r="A603" t="s">
        <v>48</v>
      </c>
      <c r="B603">
        <v>2002</v>
      </c>
      <c r="C603">
        <v>-4.5100000000000001E-2</v>
      </c>
      <c r="D603">
        <v>-2.0999999999999999E-3</v>
      </c>
      <c r="E603">
        <v>4.6300000000000001E-2</v>
      </c>
      <c r="G603">
        <v>-3.5150000000000001E-2</v>
      </c>
      <c r="H603">
        <v>0.57869999999999999</v>
      </c>
      <c r="I603">
        <v>0.39600000000000002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2.5000000000000001E-2</v>
      </c>
      <c r="P603">
        <v>0</v>
      </c>
      <c r="Q603" s="3">
        <f>_xlfn.XLOOKUP(A603&amp;B603,'original data'!$R$2:$R$3975,'original data'!$Q$2:$Q$3975,,0)</f>
        <v>0.99199999999999999</v>
      </c>
      <c r="R603" t="str">
        <f t="shared" si="18"/>
        <v>Indiana PERF2002</v>
      </c>
      <c r="S603">
        <f t="shared" si="19"/>
        <v>0</v>
      </c>
    </row>
    <row r="604" spans="1:19" x14ac:dyDescent="0.35">
      <c r="A604" t="s">
        <v>48</v>
      </c>
      <c r="B604">
        <v>2004</v>
      </c>
      <c r="C604">
        <v>0.16300000000000001</v>
      </c>
      <c r="D604">
        <v>5.1999999999999998E-2</v>
      </c>
      <c r="E604">
        <v>3.9E-2</v>
      </c>
      <c r="G604">
        <v>3.184E-2</v>
      </c>
      <c r="H604">
        <v>0.70509999999999995</v>
      </c>
      <c r="I604">
        <v>0.28589999999999999</v>
      </c>
      <c r="J604">
        <v>1.4E-3</v>
      </c>
      <c r="K604">
        <v>0</v>
      </c>
      <c r="L604">
        <v>0</v>
      </c>
      <c r="M604">
        <v>0</v>
      </c>
      <c r="N604">
        <v>0</v>
      </c>
      <c r="O604">
        <v>7.6E-3</v>
      </c>
      <c r="P604">
        <v>0</v>
      </c>
      <c r="Q604" s="3">
        <f>_xlfn.XLOOKUP(A604&amp;B604,'original data'!$R$2:$R$3975,'original data'!$Q$2:$Q$3975,,0)</f>
        <v>1.0009999999999999</v>
      </c>
      <c r="R604" t="str">
        <f t="shared" si="18"/>
        <v>Indiana PERF2004</v>
      </c>
      <c r="S604">
        <f t="shared" si="19"/>
        <v>1.4E-3</v>
      </c>
    </row>
    <row r="605" spans="1:19" x14ac:dyDescent="0.35">
      <c r="A605" t="s">
        <v>48</v>
      </c>
      <c r="B605">
        <v>2005</v>
      </c>
      <c r="C605">
        <v>9.8000000000000004E-2</v>
      </c>
      <c r="D605">
        <v>0.10199999999999999</v>
      </c>
      <c r="E605">
        <v>4.4999999999999998E-2</v>
      </c>
      <c r="G605">
        <v>4.4740000000000002E-2</v>
      </c>
      <c r="H605">
        <v>0.71199999999999997</v>
      </c>
      <c r="I605">
        <v>0.28100000000000003</v>
      </c>
      <c r="J605">
        <v>3.0000000000000001E-3</v>
      </c>
      <c r="K605">
        <v>0</v>
      </c>
      <c r="L605">
        <v>0</v>
      </c>
      <c r="M605">
        <v>0</v>
      </c>
      <c r="N605">
        <v>0</v>
      </c>
      <c r="O605">
        <v>4.0000000000000001E-3</v>
      </c>
      <c r="P605">
        <v>0</v>
      </c>
      <c r="Q605" s="3">
        <f>_xlfn.XLOOKUP(A605&amp;B605,'original data'!$R$2:$R$3975,'original data'!$Q$2:$Q$3975,,0)</f>
        <v>0.96399999999999997</v>
      </c>
      <c r="R605" t="str">
        <f t="shared" si="18"/>
        <v>Indiana PERF2005</v>
      </c>
      <c r="S605">
        <f t="shared" si="19"/>
        <v>3.0000000000000001E-3</v>
      </c>
    </row>
    <row r="606" spans="1:19" x14ac:dyDescent="0.35">
      <c r="A606" t="s">
        <v>48</v>
      </c>
      <c r="B606">
        <v>2006</v>
      </c>
      <c r="C606">
        <v>0.107</v>
      </c>
      <c r="D606">
        <v>0.122</v>
      </c>
      <c r="E606">
        <v>7.1999999999999995E-2</v>
      </c>
      <c r="G606">
        <v>5.4870000000000002E-2</v>
      </c>
      <c r="H606">
        <v>0.74</v>
      </c>
      <c r="I606">
        <v>0.252</v>
      </c>
      <c r="J606">
        <v>7.0000000000000001E-3</v>
      </c>
      <c r="K606">
        <v>0</v>
      </c>
      <c r="L606">
        <v>0</v>
      </c>
      <c r="M606">
        <v>0</v>
      </c>
      <c r="N606">
        <v>0</v>
      </c>
      <c r="O606">
        <v>1E-3</v>
      </c>
      <c r="P606">
        <v>0</v>
      </c>
      <c r="Q606" s="3">
        <f>_xlfn.XLOOKUP(A606&amp;B606,'original data'!$R$2:$R$3975,'original data'!$Q$2:$Q$3975,,0)</f>
        <v>0.97599999999999998</v>
      </c>
      <c r="R606" t="str">
        <f t="shared" si="18"/>
        <v>Indiana PERF2006</v>
      </c>
      <c r="S606">
        <f t="shared" si="19"/>
        <v>7.0000000000000001E-3</v>
      </c>
    </row>
    <row r="607" spans="1:19" x14ac:dyDescent="0.35">
      <c r="A607" t="s">
        <v>48</v>
      </c>
      <c r="B607">
        <v>2007</v>
      </c>
      <c r="C607">
        <v>0.182</v>
      </c>
      <c r="D607">
        <v>0.128</v>
      </c>
      <c r="E607">
        <v>0.11799999999999999</v>
      </c>
      <c r="G607">
        <v>7.2160000000000002E-2</v>
      </c>
      <c r="H607">
        <v>0.76200000000000001</v>
      </c>
      <c r="I607">
        <v>0.219</v>
      </c>
      <c r="J607">
        <v>0</v>
      </c>
      <c r="K607">
        <v>0</v>
      </c>
      <c r="L607">
        <v>0</v>
      </c>
      <c r="M607">
        <v>0</v>
      </c>
      <c r="N607">
        <v>1.6E-2</v>
      </c>
      <c r="O607">
        <v>3.0000000000000001E-3</v>
      </c>
      <c r="P607">
        <v>0</v>
      </c>
      <c r="Q607" s="3">
        <f>_xlfn.XLOOKUP(A607&amp;B607,'original data'!$R$2:$R$3975,'original data'!$Q$2:$Q$3975,,0)</f>
        <v>0.98199999999999998</v>
      </c>
      <c r="R607" t="str">
        <f t="shared" si="18"/>
        <v>Indiana PERF2007</v>
      </c>
      <c r="S607">
        <f t="shared" si="19"/>
        <v>1.6E-2</v>
      </c>
    </row>
    <row r="608" spans="1:19" x14ac:dyDescent="0.35">
      <c r="A608" t="s">
        <v>48</v>
      </c>
      <c r="B608">
        <v>2008</v>
      </c>
      <c r="C608">
        <v>-7.5999999999999998E-2</v>
      </c>
      <c r="D608">
        <v>6.5000000000000002E-2</v>
      </c>
      <c r="E608">
        <v>9.0999999999999998E-2</v>
      </c>
      <c r="G608">
        <v>5.2409999999999998E-2</v>
      </c>
      <c r="H608">
        <v>0.67300000000000004</v>
      </c>
      <c r="I608">
        <v>0.24199999999999999</v>
      </c>
      <c r="J608">
        <v>0</v>
      </c>
      <c r="K608">
        <v>0</v>
      </c>
      <c r="L608">
        <v>0</v>
      </c>
      <c r="M608">
        <v>0</v>
      </c>
      <c r="N608">
        <v>7.2999999999999995E-2</v>
      </c>
      <c r="O608">
        <v>1.2E-2</v>
      </c>
      <c r="P608">
        <v>0</v>
      </c>
      <c r="Q608" s="3">
        <f>_xlfn.XLOOKUP(A608&amp;B608,'original data'!$R$2:$R$3975,'original data'!$Q$2:$Q$3975,,0)</f>
        <v>0.97499999999999998</v>
      </c>
      <c r="R608" t="str">
        <f t="shared" si="18"/>
        <v>Indiana PERF2008</v>
      </c>
      <c r="S608">
        <f t="shared" si="19"/>
        <v>7.2999999999999995E-2</v>
      </c>
    </row>
    <row r="609" spans="1:19" x14ac:dyDescent="0.35">
      <c r="A609" t="s">
        <v>48</v>
      </c>
      <c r="B609">
        <v>2009</v>
      </c>
      <c r="C609">
        <v>-0.20599999999999999</v>
      </c>
      <c r="D609">
        <v>-4.5999999999999999E-2</v>
      </c>
      <c r="E609">
        <v>1.0999999999999999E-2</v>
      </c>
      <c r="G609">
        <v>1.9980000000000001E-2</v>
      </c>
      <c r="H609">
        <v>0.505</v>
      </c>
      <c r="I609">
        <v>0.33</v>
      </c>
      <c r="J609">
        <v>0</v>
      </c>
      <c r="K609">
        <v>0</v>
      </c>
      <c r="L609">
        <v>0</v>
      </c>
      <c r="M609">
        <v>0</v>
      </c>
      <c r="N609">
        <v>0.16500000000000001</v>
      </c>
      <c r="O609">
        <v>0</v>
      </c>
      <c r="P609">
        <v>0</v>
      </c>
      <c r="Q609" s="3">
        <f>_xlfn.XLOOKUP(A609&amp;B609,'original data'!$R$2:$R$3975,'original data'!$Q$2:$Q$3975,,0)</f>
        <v>0.93100000000000005</v>
      </c>
      <c r="R609" t="str">
        <f t="shared" si="18"/>
        <v>Indiana PERF2009</v>
      </c>
      <c r="S609">
        <f t="shared" si="19"/>
        <v>0.16500000000000001</v>
      </c>
    </row>
    <row r="610" spans="1:19" x14ac:dyDescent="0.35">
      <c r="A610" t="s">
        <v>48</v>
      </c>
      <c r="B610">
        <v>2010</v>
      </c>
      <c r="C610">
        <v>0.13900000000000001</v>
      </c>
      <c r="D610">
        <v>-5.8000000000000003E-2</v>
      </c>
      <c r="E610">
        <v>1.7999999999999999E-2</v>
      </c>
      <c r="F610">
        <v>3.1300000000000001E-2</v>
      </c>
      <c r="G610">
        <v>3.1300000000000001E-2</v>
      </c>
      <c r="H610">
        <v>0.39700000000000002</v>
      </c>
      <c r="I610">
        <v>0.34699999999999998</v>
      </c>
      <c r="J610">
        <v>0</v>
      </c>
      <c r="K610">
        <v>0</v>
      </c>
      <c r="L610">
        <v>0</v>
      </c>
      <c r="M610">
        <v>0</v>
      </c>
      <c r="N610">
        <v>0.245</v>
      </c>
      <c r="O610">
        <v>1.0999999999999999E-2</v>
      </c>
      <c r="P610">
        <v>0</v>
      </c>
      <c r="Q610" s="3">
        <f>_xlfn.XLOOKUP(A610&amp;B610,'original data'!$R$2:$R$3975,'original data'!$Q$2:$Q$3975,,0)</f>
        <v>0.85199999999999998</v>
      </c>
      <c r="R610" t="str">
        <f t="shared" si="18"/>
        <v>Indiana PERF2010</v>
      </c>
      <c r="S610">
        <f t="shared" si="19"/>
        <v>0.245</v>
      </c>
    </row>
    <row r="611" spans="1:19" x14ac:dyDescent="0.35">
      <c r="A611" t="s">
        <v>48</v>
      </c>
      <c r="B611">
        <v>2011</v>
      </c>
      <c r="C611">
        <v>0.19900000000000001</v>
      </c>
      <c r="D611">
        <v>2.5000000000000001E-2</v>
      </c>
      <c r="E611">
        <v>3.2000000000000001E-2</v>
      </c>
      <c r="F611">
        <v>5.2859999999999997E-2</v>
      </c>
      <c r="G611">
        <v>4.5519999999999998E-2</v>
      </c>
      <c r="H611">
        <v>0.42599999999999999</v>
      </c>
      <c r="I611">
        <v>0.29599999999999999</v>
      </c>
      <c r="J611">
        <v>0</v>
      </c>
      <c r="K611">
        <v>0</v>
      </c>
      <c r="L611">
        <v>0</v>
      </c>
      <c r="M611">
        <v>0</v>
      </c>
      <c r="N611">
        <v>0.25900000000000001</v>
      </c>
      <c r="O611">
        <v>1.9E-2</v>
      </c>
      <c r="P611">
        <v>0</v>
      </c>
      <c r="Q611" s="3">
        <f>_xlfn.XLOOKUP(A611&amp;B611,'original data'!$R$2:$R$3975,'original data'!$Q$2:$Q$3975,,0)</f>
        <v>0.80500000000000005</v>
      </c>
      <c r="R611" t="str">
        <f t="shared" si="18"/>
        <v>Indiana PERF2011</v>
      </c>
      <c r="S611">
        <f t="shared" si="19"/>
        <v>0.25900000000000001</v>
      </c>
    </row>
    <row r="612" spans="1:19" x14ac:dyDescent="0.35">
      <c r="A612" t="s">
        <v>48</v>
      </c>
      <c r="B612">
        <v>2012</v>
      </c>
      <c r="C612">
        <v>7.0000000000000001E-3</v>
      </c>
      <c r="D612">
        <v>0.11</v>
      </c>
      <c r="E612">
        <v>2E-3</v>
      </c>
      <c r="F612">
        <v>5.7000000000000002E-2</v>
      </c>
      <c r="G612">
        <v>4.2250000000000003E-2</v>
      </c>
      <c r="H612">
        <v>0.252</v>
      </c>
      <c r="I612">
        <v>0.35599999999999998</v>
      </c>
      <c r="J612">
        <v>0.13300000000000001</v>
      </c>
      <c r="K612">
        <v>0.13300000000000001</v>
      </c>
      <c r="L612">
        <v>7.9000000000000001E-2</v>
      </c>
      <c r="M612">
        <v>4.7E-2</v>
      </c>
      <c r="N612">
        <v>0</v>
      </c>
      <c r="O612">
        <v>0</v>
      </c>
      <c r="P612">
        <v>0</v>
      </c>
      <c r="Q612" s="3">
        <f>_xlfn.XLOOKUP(A612&amp;B612,'original data'!$R$2:$R$3975,'original data'!$Q$2:$Q$3975,,0)</f>
        <v>0.76600000000000001</v>
      </c>
      <c r="R612" t="str">
        <f t="shared" si="18"/>
        <v>Indiana PERF2012</v>
      </c>
      <c r="S612">
        <f t="shared" si="19"/>
        <v>0.39200000000000002</v>
      </c>
    </row>
    <row r="613" spans="1:19" x14ac:dyDescent="0.35">
      <c r="A613" t="s">
        <v>48</v>
      </c>
      <c r="B613">
        <v>2013</v>
      </c>
      <c r="C613">
        <v>0.06</v>
      </c>
      <c r="D613">
        <v>8.4000000000000005E-2</v>
      </c>
      <c r="E613">
        <v>0.03</v>
      </c>
      <c r="F613">
        <v>5.8999999999999997E-2</v>
      </c>
      <c r="G613">
        <v>4.3610000000000003E-2</v>
      </c>
      <c r="H613">
        <v>0.24199999999999999</v>
      </c>
      <c r="I613">
        <v>0.32</v>
      </c>
      <c r="J613">
        <v>0.13</v>
      </c>
      <c r="K613">
        <v>0.182</v>
      </c>
      <c r="L613">
        <v>7.2999999999999995E-2</v>
      </c>
      <c r="M613">
        <v>5.2999999999999999E-2</v>
      </c>
      <c r="N613">
        <v>0</v>
      </c>
      <c r="O613">
        <v>0</v>
      </c>
      <c r="P613">
        <v>0</v>
      </c>
      <c r="Q613" s="3">
        <f>_xlfn.XLOOKUP(A613&amp;B613,'original data'!$R$2:$R$3975,'original data'!$Q$2:$Q$3975,,0)</f>
        <v>0.80200000000000005</v>
      </c>
      <c r="R613" t="str">
        <f t="shared" si="18"/>
        <v>Indiana PERF2013</v>
      </c>
      <c r="S613">
        <f t="shared" si="19"/>
        <v>0.438</v>
      </c>
    </row>
    <row r="614" spans="1:19" x14ac:dyDescent="0.35">
      <c r="A614" t="s">
        <v>48</v>
      </c>
      <c r="B614">
        <v>2014</v>
      </c>
      <c r="C614">
        <v>0.13730000000000001</v>
      </c>
      <c r="D614">
        <v>6.6600000000000006E-2</v>
      </c>
      <c r="E614">
        <v>0.1051</v>
      </c>
      <c r="F614">
        <v>5.6800000000000003E-2</v>
      </c>
      <c r="G614">
        <v>5.0040000000000001E-2</v>
      </c>
      <c r="H614">
        <v>0.23599999999999999</v>
      </c>
      <c r="I614">
        <v>0.315</v>
      </c>
      <c r="J614">
        <v>0.127</v>
      </c>
      <c r="K614">
        <v>0.189</v>
      </c>
      <c r="L614">
        <v>7.8E-2</v>
      </c>
      <c r="M614">
        <v>5.3999999999999999E-2</v>
      </c>
      <c r="N614">
        <v>0</v>
      </c>
      <c r="O614">
        <v>0</v>
      </c>
      <c r="P614">
        <v>0</v>
      </c>
      <c r="Q614" s="3">
        <f>_xlfn.XLOOKUP(A614&amp;B614,'original data'!$R$2:$R$3975,'original data'!$Q$2:$Q$3975,,0)</f>
        <v>0.82399999999999995</v>
      </c>
      <c r="R614" t="str">
        <f t="shared" si="18"/>
        <v>Indiana PERF2014</v>
      </c>
      <c r="S614">
        <f t="shared" si="19"/>
        <v>0.44800000000000001</v>
      </c>
    </row>
    <row r="615" spans="1:19" x14ac:dyDescent="0.35">
      <c r="A615" t="s">
        <v>48</v>
      </c>
      <c r="B615">
        <v>2015</v>
      </c>
      <c r="C615">
        <v>0</v>
      </c>
      <c r="D615">
        <v>6.4100000000000004E-2</v>
      </c>
      <c r="E615">
        <v>7.6799999999999993E-2</v>
      </c>
      <c r="F615">
        <v>4.7300000000000002E-2</v>
      </c>
      <c r="G615">
        <v>4.6620000000000002E-2</v>
      </c>
      <c r="H615">
        <v>0.224</v>
      </c>
      <c r="I615">
        <v>0.316</v>
      </c>
      <c r="J615">
        <v>0.129</v>
      </c>
      <c r="K615">
        <v>0.19400000000000001</v>
      </c>
      <c r="L615">
        <v>7.4999999999999997E-2</v>
      </c>
      <c r="M615">
        <v>6.2E-2</v>
      </c>
      <c r="N615">
        <v>0</v>
      </c>
      <c r="O615">
        <v>0</v>
      </c>
      <c r="P615">
        <v>0</v>
      </c>
      <c r="Q615" s="3">
        <f>_xlfn.XLOOKUP(A615&amp;B615,'original data'!$R$2:$R$3975,'original data'!$Q$2:$Q$3975,,0)</f>
        <v>0.78600000000000003</v>
      </c>
      <c r="R615" t="str">
        <f t="shared" si="18"/>
        <v>Indiana PERF2015</v>
      </c>
      <c r="S615">
        <f t="shared" si="19"/>
        <v>0.46</v>
      </c>
    </row>
    <row r="616" spans="1:19" x14ac:dyDescent="0.35">
      <c r="A616" t="s">
        <v>48</v>
      </c>
      <c r="B616">
        <v>2016</v>
      </c>
      <c r="C616">
        <v>1.1900000000000001E-2</v>
      </c>
      <c r="D616">
        <v>4.7800000000000002E-2</v>
      </c>
      <c r="E616">
        <v>4.1799999999999997E-2</v>
      </c>
      <c r="F616">
        <v>3.7999999999999999E-2</v>
      </c>
      <c r="G616">
        <v>4.4420000000000001E-2</v>
      </c>
      <c r="H616">
        <v>0.223</v>
      </c>
      <c r="I616">
        <v>0.28499999999999998</v>
      </c>
      <c r="J616">
        <v>0.13300000000000001</v>
      </c>
      <c r="K616">
        <v>0.20200000000000001</v>
      </c>
      <c r="L616">
        <v>7.3999999999999996E-2</v>
      </c>
      <c r="M616">
        <v>6.6000000000000003E-2</v>
      </c>
      <c r="N616">
        <v>0</v>
      </c>
      <c r="O616">
        <v>1.7000000000000001E-2</v>
      </c>
      <c r="P616">
        <v>0</v>
      </c>
      <c r="Q616" s="3">
        <f>_xlfn.XLOOKUP(A616&amp;B616,'original data'!$R$2:$R$3975,'original data'!$Q$2:$Q$3975,,0)</f>
        <v>0.79100000000000004</v>
      </c>
      <c r="R616" t="str">
        <f t="shared" si="18"/>
        <v>Indiana PERF2016</v>
      </c>
      <c r="S616">
        <f t="shared" si="19"/>
        <v>0.47500000000000003</v>
      </c>
    </row>
    <row r="617" spans="1:19" x14ac:dyDescent="0.35">
      <c r="A617" t="s">
        <v>48</v>
      </c>
      <c r="B617">
        <v>2017</v>
      </c>
      <c r="C617">
        <v>0.08</v>
      </c>
      <c r="D617">
        <v>0.03</v>
      </c>
      <c r="E617">
        <v>5.7000000000000002E-2</v>
      </c>
      <c r="F617">
        <v>2.9000000000000001E-2</v>
      </c>
      <c r="G617">
        <v>4.648E-2</v>
      </c>
      <c r="H617">
        <v>0.23599999999999999</v>
      </c>
      <c r="I617">
        <v>0.27400000000000002</v>
      </c>
      <c r="J617">
        <v>0.127</v>
      </c>
      <c r="K617">
        <v>0.20699999999999999</v>
      </c>
      <c r="L617">
        <v>7.9000000000000001E-2</v>
      </c>
      <c r="M617">
        <v>6.5000000000000002E-2</v>
      </c>
      <c r="N617">
        <v>0</v>
      </c>
      <c r="O617">
        <v>1.2E-2</v>
      </c>
      <c r="P617">
        <v>0</v>
      </c>
      <c r="Q617" s="3">
        <f>_xlfn.XLOOKUP(A617&amp;B617,'original data'!$R$2:$R$3975,'original data'!$Q$2:$Q$3975,,0)</f>
        <v>0.79</v>
      </c>
      <c r="R617" t="str">
        <f t="shared" si="18"/>
        <v>Indiana PERF2017</v>
      </c>
      <c r="S617">
        <f t="shared" si="19"/>
        <v>0.47799999999999998</v>
      </c>
    </row>
    <row r="618" spans="1:19" x14ac:dyDescent="0.35">
      <c r="A618" t="s">
        <v>48</v>
      </c>
      <c r="B618">
        <v>2018</v>
      </c>
      <c r="C618">
        <v>9.2999999999999999E-2</v>
      </c>
      <c r="D618">
        <v>6.0999999999999999E-2</v>
      </c>
      <c r="E618">
        <v>6.3E-2</v>
      </c>
      <c r="F618">
        <v>4.5999999999999999E-2</v>
      </c>
      <c r="G618">
        <v>4.9009999999999998E-2</v>
      </c>
      <c r="H618">
        <v>0.221</v>
      </c>
      <c r="I618">
        <v>0.27200000000000002</v>
      </c>
      <c r="J618">
        <v>0.122</v>
      </c>
      <c r="K618">
        <v>0.223</v>
      </c>
      <c r="L618">
        <v>0.09</v>
      </c>
      <c r="M618">
        <v>6.0999999999999999E-2</v>
      </c>
      <c r="N618">
        <v>0</v>
      </c>
      <c r="O618">
        <v>1.0999999999999999E-2</v>
      </c>
      <c r="P618">
        <v>0</v>
      </c>
      <c r="Q618" s="3">
        <f>_xlfn.XLOOKUP(A618&amp;B618,'original data'!$R$2:$R$3975,'original data'!$Q$2:$Q$3975,,0)</f>
        <v>0.79690000000000005</v>
      </c>
      <c r="R618" t="str">
        <f t="shared" si="18"/>
        <v>Indiana PERF2018</v>
      </c>
      <c r="S618">
        <f t="shared" si="19"/>
        <v>0.49599999999999994</v>
      </c>
    </row>
    <row r="619" spans="1:19" x14ac:dyDescent="0.35">
      <c r="A619" t="s">
        <v>48</v>
      </c>
      <c r="B619">
        <v>2019</v>
      </c>
      <c r="C619">
        <v>7.3999999999999996E-2</v>
      </c>
      <c r="D619">
        <v>8.2000000000000003E-2</v>
      </c>
      <c r="E619">
        <v>5.0999999999999997E-2</v>
      </c>
      <c r="F619">
        <v>7.8E-2</v>
      </c>
      <c r="G619">
        <v>5.0310000000000001E-2</v>
      </c>
      <c r="H619">
        <v>0.21299999999999999</v>
      </c>
      <c r="I619">
        <v>0.27500000000000002</v>
      </c>
      <c r="J619">
        <v>0.125</v>
      </c>
      <c r="K619">
        <v>0.22800000000000001</v>
      </c>
      <c r="L619">
        <v>7.5999999999999998E-2</v>
      </c>
      <c r="M619">
        <v>0.06</v>
      </c>
      <c r="N619">
        <v>0</v>
      </c>
      <c r="O619">
        <v>2.3E-2</v>
      </c>
      <c r="P619">
        <v>0</v>
      </c>
      <c r="Q619" s="3">
        <f>_xlfn.XLOOKUP(A619&amp;B619,'original data'!$R$2:$R$3975,'original data'!$Q$2:$Q$3975,,0)</f>
        <v>0.79379999999999995</v>
      </c>
      <c r="R619" t="str">
        <f t="shared" si="18"/>
        <v>Indiana PERF2019</v>
      </c>
      <c r="S619">
        <f t="shared" si="19"/>
        <v>0.48899999999999999</v>
      </c>
    </row>
    <row r="620" spans="1:19" x14ac:dyDescent="0.35">
      <c r="A620" t="s">
        <v>48</v>
      </c>
      <c r="B620">
        <v>2020</v>
      </c>
      <c r="C620">
        <v>2.5999999999999999E-2</v>
      </c>
      <c r="D620">
        <v>6.4000000000000001E-2</v>
      </c>
      <c r="E620">
        <v>5.6000000000000001E-2</v>
      </c>
      <c r="F620">
        <v>6.7000000000000004E-2</v>
      </c>
      <c r="G620">
        <v>4.9079999999999999E-2</v>
      </c>
      <c r="H620">
        <v>0.218</v>
      </c>
      <c r="I620">
        <v>0.26700000000000002</v>
      </c>
      <c r="J620">
        <v>0.122</v>
      </c>
      <c r="K620">
        <v>0.24</v>
      </c>
      <c r="L620">
        <v>6.6000000000000003E-2</v>
      </c>
      <c r="M620">
        <v>6.8000000000000005E-2</v>
      </c>
      <c r="N620">
        <v>0</v>
      </c>
      <c r="O620">
        <v>1.9E-2</v>
      </c>
      <c r="P620">
        <v>0</v>
      </c>
      <c r="Q620" s="3">
        <f>_xlfn.XLOOKUP(A620&amp;B620,'original data'!$R$2:$R$3975,'original data'!$Q$2:$Q$3975,,0)</f>
        <v>0.83289999999999997</v>
      </c>
      <c r="R620" t="str">
        <f t="shared" si="18"/>
        <v>Indiana PERF2020</v>
      </c>
      <c r="S620">
        <f t="shared" si="19"/>
        <v>0.496</v>
      </c>
    </row>
    <row r="621" spans="1:19" x14ac:dyDescent="0.35">
      <c r="A621" t="s">
        <v>49</v>
      </c>
      <c r="B621">
        <v>2001</v>
      </c>
      <c r="C621">
        <v>8.3000000000000001E-3</v>
      </c>
      <c r="D621">
        <v>7.5499999999999998E-2</v>
      </c>
      <c r="E621">
        <v>8.2900000000000001E-2</v>
      </c>
      <c r="G621">
        <v>8.3000000000000001E-3</v>
      </c>
      <c r="H621">
        <v>0.42599999999999999</v>
      </c>
      <c r="I621">
        <v>0.57399999999999995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 s="3">
        <f>_xlfn.XLOOKUP(A621&amp;B621,'original data'!$R$2:$R$3975,'original data'!$Q$2:$Q$3975,,0)</f>
        <v>0.43</v>
      </c>
      <c r="R621" t="str">
        <f t="shared" si="18"/>
        <v>Indiana Teachers2001</v>
      </c>
      <c r="S621">
        <f t="shared" si="19"/>
        <v>0</v>
      </c>
    </row>
    <row r="622" spans="1:19" x14ac:dyDescent="0.35">
      <c r="A622" t="s">
        <v>49</v>
      </c>
      <c r="B622">
        <v>2002</v>
      </c>
      <c r="C622">
        <v>-3.7999999999999999E-2</v>
      </c>
      <c r="D622">
        <v>1.8200000000000001E-2</v>
      </c>
      <c r="G622">
        <v>-1.512E-2</v>
      </c>
      <c r="H622">
        <v>0.44875999999999999</v>
      </c>
      <c r="I622">
        <v>0.55054999999999998</v>
      </c>
      <c r="J622">
        <v>6.9999999999999999E-4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 s="3">
        <f>_xlfn.XLOOKUP(A622&amp;B622,'original data'!$R$2:$R$3975,'original data'!$Q$2:$Q$3975,,0)</f>
        <v>0.42099999999999999</v>
      </c>
      <c r="R622" t="str">
        <f t="shared" si="18"/>
        <v>Indiana Teachers2002</v>
      </c>
      <c r="S622">
        <f t="shared" si="19"/>
        <v>6.9999999999999999E-4</v>
      </c>
    </row>
    <row r="623" spans="1:19" x14ac:dyDescent="0.35">
      <c r="A623" t="s">
        <v>49</v>
      </c>
      <c r="B623">
        <v>2003</v>
      </c>
      <c r="C623">
        <v>4.7800000000000002E-2</v>
      </c>
      <c r="D623">
        <v>1.9E-3</v>
      </c>
      <c r="G623">
        <v>5.4200000000000003E-3</v>
      </c>
      <c r="H623">
        <v>0.45119999999999999</v>
      </c>
      <c r="I623">
        <v>0.54590000000000005</v>
      </c>
      <c r="J623">
        <v>2.8999999999999998E-3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 s="3">
        <f>_xlfn.XLOOKUP(A623&amp;B623,'original data'!$R$2:$R$3975,'original data'!$Q$2:$Q$3975,,0)</f>
        <v>0.44400000000000001</v>
      </c>
      <c r="R623" t="str">
        <f t="shared" si="18"/>
        <v>Indiana Teachers2003</v>
      </c>
      <c r="S623">
        <f t="shared" si="19"/>
        <v>2.8999999999999998E-3</v>
      </c>
    </row>
    <row r="624" spans="1:19" x14ac:dyDescent="0.35">
      <c r="A624" t="s">
        <v>49</v>
      </c>
      <c r="B624">
        <v>2005</v>
      </c>
      <c r="C624">
        <v>9.2600000000000002E-2</v>
      </c>
      <c r="D624">
        <v>9.6199999999999994E-2</v>
      </c>
      <c r="E624">
        <v>4.8099999999999997E-2</v>
      </c>
      <c r="G624">
        <v>5.0250000000000003E-2</v>
      </c>
      <c r="H624">
        <v>0.58320000000000005</v>
      </c>
      <c r="I624">
        <v>0.40600000000000003</v>
      </c>
      <c r="J624">
        <v>9.9000000000000008E-3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 s="3">
        <f>_xlfn.XLOOKUP(A624&amp;B624,'original data'!$R$2:$R$3975,'original data'!$Q$2:$Q$3975,,0)</f>
        <v>0.434</v>
      </c>
      <c r="R624" t="str">
        <f t="shared" si="18"/>
        <v>Indiana Teachers2005</v>
      </c>
      <c r="S624">
        <f t="shared" si="19"/>
        <v>9.9000000000000008E-3</v>
      </c>
    </row>
    <row r="625" spans="1:19" x14ac:dyDescent="0.35">
      <c r="A625" t="s">
        <v>49</v>
      </c>
      <c r="B625">
        <v>2006</v>
      </c>
      <c r="C625">
        <v>0.1143</v>
      </c>
      <c r="D625">
        <v>0.11890000000000001</v>
      </c>
      <c r="E625">
        <v>7.1400000000000005E-2</v>
      </c>
      <c r="G625">
        <v>6.0670000000000002E-2</v>
      </c>
      <c r="H625">
        <v>0.53249999999999997</v>
      </c>
      <c r="I625">
        <v>0.40389999999999998</v>
      </c>
      <c r="J625">
        <v>1.6400000000000001E-2</v>
      </c>
      <c r="K625">
        <v>2.7400000000000001E-2</v>
      </c>
      <c r="L625">
        <v>0</v>
      </c>
      <c r="M625">
        <v>1.9699999999999999E-2</v>
      </c>
      <c r="N625">
        <v>0</v>
      </c>
      <c r="O625">
        <v>0</v>
      </c>
      <c r="P625">
        <v>0</v>
      </c>
      <c r="Q625" s="3">
        <f>_xlfn.XLOOKUP(A625&amp;B625,'original data'!$R$2:$R$3975,'original data'!$Q$2:$Q$3975,,0)</f>
        <v>0.443</v>
      </c>
      <c r="R625" t="str">
        <f t="shared" si="18"/>
        <v>Indiana Teachers2006</v>
      </c>
      <c r="S625">
        <f t="shared" si="19"/>
        <v>6.3500000000000001E-2</v>
      </c>
    </row>
    <row r="626" spans="1:19" x14ac:dyDescent="0.35">
      <c r="A626" t="s">
        <v>49</v>
      </c>
      <c r="B626">
        <v>2007</v>
      </c>
      <c r="C626">
        <v>0.1817</v>
      </c>
      <c r="D626">
        <v>0.12889999999999999</v>
      </c>
      <c r="E626">
        <v>0.1164</v>
      </c>
      <c r="G626">
        <v>7.7170000000000002E-2</v>
      </c>
      <c r="H626">
        <v>0.56279999999999997</v>
      </c>
      <c r="I626">
        <v>0.36099999999999999</v>
      </c>
      <c r="J626">
        <v>2.3E-2</v>
      </c>
      <c r="K626">
        <v>2.5899999999999999E-2</v>
      </c>
      <c r="L626">
        <v>0</v>
      </c>
      <c r="M626">
        <v>2.7199999999999998E-2</v>
      </c>
      <c r="N626">
        <v>0</v>
      </c>
      <c r="O626">
        <v>0</v>
      </c>
      <c r="P626">
        <v>0</v>
      </c>
      <c r="Q626" s="3">
        <f>_xlfn.XLOOKUP(A626&amp;B626,'original data'!$R$2:$R$3975,'original data'!$Q$2:$Q$3975,,0)</f>
        <v>0.45100000000000001</v>
      </c>
      <c r="R626" t="str">
        <f t="shared" si="18"/>
        <v>Indiana Teachers2007</v>
      </c>
      <c r="S626">
        <f t="shared" si="19"/>
        <v>7.6100000000000001E-2</v>
      </c>
    </row>
    <row r="627" spans="1:19" x14ac:dyDescent="0.35">
      <c r="A627" t="s">
        <v>49</v>
      </c>
      <c r="B627">
        <v>2008</v>
      </c>
      <c r="C627">
        <v>-5.7000000000000002E-2</v>
      </c>
      <c r="D627">
        <v>7.4999999999999997E-2</v>
      </c>
      <c r="E627">
        <v>9.2999999999999999E-2</v>
      </c>
      <c r="G627">
        <v>5.9400000000000001E-2</v>
      </c>
      <c r="H627">
        <v>0.60299999999999998</v>
      </c>
      <c r="I627">
        <v>0.23400000000000001</v>
      </c>
      <c r="J627">
        <v>5.7000000000000002E-2</v>
      </c>
      <c r="K627">
        <v>4.7E-2</v>
      </c>
      <c r="L627">
        <v>0</v>
      </c>
      <c r="M627">
        <v>5.8999999999999997E-2</v>
      </c>
      <c r="N627">
        <v>0</v>
      </c>
      <c r="O627">
        <v>0</v>
      </c>
      <c r="P627">
        <v>0</v>
      </c>
      <c r="Q627" s="3">
        <f>_xlfn.XLOOKUP(A627&amp;B627,'original data'!$R$2:$R$3975,'original data'!$Q$2:$Q$3975,,0)</f>
        <v>0.48199999999999998</v>
      </c>
      <c r="R627" t="str">
        <f t="shared" si="18"/>
        <v>Indiana Teachers2008</v>
      </c>
      <c r="S627">
        <f t="shared" si="19"/>
        <v>0.16300000000000001</v>
      </c>
    </row>
    <row r="628" spans="1:19" x14ac:dyDescent="0.35">
      <c r="A628" t="s">
        <v>49</v>
      </c>
      <c r="B628">
        <v>2009</v>
      </c>
      <c r="C628">
        <v>-0.18</v>
      </c>
      <c r="D628">
        <v>-3.2000000000000001E-2</v>
      </c>
      <c r="E628">
        <v>0.02</v>
      </c>
      <c r="G628">
        <v>2.9680000000000002E-2</v>
      </c>
      <c r="H628">
        <v>0.52400000000000002</v>
      </c>
      <c r="I628">
        <v>0.29799999999999999</v>
      </c>
      <c r="J628">
        <v>7.1999999999999995E-2</v>
      </c>
      <c r="K628">
        <v>4.3999999999999997E-2</v>
      </c>
      <c r="L628">
        <v>7.0000000000000001E-3</v>
      </c>
      <c r="M628">
        <v>5.5E-2</v>
      </c>
      <c r="N628">
        <v>0</v>
      </c>
      <c r="O628">
        <v>0</v>
      </c>
      <c r="P628">
        <v>0</v>
      </c>
      <c r="Q628" s="3">
        <f>_xlfn.XLOOKUP(A628&amp;B628,'original data'!$R$2:$R$3975,'original data'!$Q$2:$Q$3975,,0)</f>
        <v>0.41899999999999998</v>
      </c>
      <c r="R628" t="str">
        <f t="shared" si="18"/>
        <v>Indiana Teachers2009</v>
      </c>
      <c r="S628">
        <f t="shared" si="19"/>
        <v>0.17799999999999999</v>
      </c>
    </row>
    <row r="629" spans="1:19" x14ac:dyDescent="0.35">
      <c r="A629" t="s">
        <v>49</v>
      </c>
      <c r="B629">
        <v>2010</v>
      </c>
      <c r="C629">
        <v>0.14299999999999999</v>
      </c>
      <c r="D629">
        <v>-4.2000000000000003E-2</v>
      </c>
      <c r="E629">
        <v>2.9000000000000001E-2</v>
      </c>
      <c r="F629">
        <v>4.0480000000000002E-2</v>
      </c>
      <c r="G629">
        <v>4.0480000000000002E-2</v>
      </c>
      <c r="H629">
        <v>0.34599999999999997</v>
      </c>
      <c r="I629">
        <v>0.42799999999999999</v>
      </c>
      <c r="J629">
        <v>8.4000000000000005E-2</v>
      </c>
      <c r="K629">
        <v>9.2999999999999999E-2</v>
      </c>
      <c r="L629">
        <v>0.01</v>
      </c>
      <c r="M629">
        <v>3.9E-2</v>
      </c>
      <c r="N629">
        <v>0</v>
      </c>
      <c r="O629">
        <v>0</v>
      </c>
      <c r="P629">
        <v>0</v>
      </c>
      <c r="Q629" s="3">
        <f>_xlfn.XLOOKUP(A629&amp;B629,'original data'!$R$2:$R$3975,'original data'!$Q$2:$Q$3975,,0)</f>
        <v>0.443</v>
      </c>
      <c r="R629" t="str">
        <f t="shared" si="18"/>
        <v>Indiana Teachers2010</v>
      </c>
      <c r="S629">
        <f t="shared" si="19"/>
        <v>0.22600000000000001</v>
      </c>
    </row>
    <row r="630" spans="1:19" x14ac:dyDescent="0.35">
      <c r="A630" t="s">
        <v>49</v>
      </c>
      <c r="B630">
        <v>2011</v>
      </c>
      <c r="C630">
        <v>0.18</v>
      </c>
      <c r="D630">
        <v>3.4000000000000002E-2</v>
      </c>
      <c r="E630">
        <v>4.2000000000000003E-2</v>
      </c>
      <c r="F630">
        <v>5.697E-2</v>
      </c>
      <c r="G630">
        <v>5.2449999999999997E-2</v>
      </c>
      <c r="H630">
        <v>0.39100000000000001</v>
      </c>
      <c r="I630">
        <v>0.35899999999999999</v>
      </c>
      <c r="J630">
        <v>9.4E-2</v>
      </c>
      <c r="K630">
        <v>0.10299999999999999</v>
      </c>
      <c r="L630">
        <v>1.2E-2</v>
      </c>
      <c r="M630">
        <v>4.1000000000000002E-2</v>
      </c>
      <c r="N630">
        <v>0</v>
      </c>
      <c r="O630">
        <v>0</v>
      </c>
      <c r="P630">
        <v>0</v>
      </c>
      <c r="Q630" s="3">
        <f>_xlfn.XLOOKUP(A630&amp;B630,'original data'!$R$2:$R$3975,'original data'!$Q$2:$Q$3975,,0)</f>
        <v>0.438</v>
      </c>
      <c r="R630" t="str">
        <f t="shared" si="18"/>
        <v>Indiana Teachers2011</v>
      </c>
      <c r="S630">
        <f t="shared" si="19"/>
        <v>0.25</v>
      </c>
    </row>
    <row r="631" spans="1:19" x14ac:dyDescent="0.35">
      <c r="A631" t="s">
        <v>49</v>
      </c>
      <c r="B631">
        <v>2012</v>
      </c>
      <c r="C631">
        <v>7.0000000000000001E-3</v>
      </c>
      <c r="D631">
        <v>0.11</v>
      </c>
      <c r="E631">
        <v>2E-3</v>
      </c>
      <c r="F631">
        <v>5.7000000000000002E-2</v>
      </c>
      <c r="G631">
        <v>4.8590000000000001E-2</v>
      </c>
      <c r="H631">
        <v>0.252</v>
      </c>
      <c r="I631">
        <v>0.35599999999999998</v>
      </c>
      <c r="J631">
        <v>0.13300000000000001</v>
      </c>
      <c r="K631">
        <v>0.13300000000000001</v>
      </c>
      <c r="L631">
        <v>7.9000000000000001E-2</v>
      </c>
      <c r="M631">
        <v>4.7E-2</v>
      </c>
      <c r="N631">
        <v>0</v>
      </c>
      <c r="O631">
        <v>0</v>
      </c>
      <c r="P631">
        <v>0</v>
      </c>
      <c r="Q631" s="3">
        <f>_xlfn.XLOOKUP(A631&amp;B631,'original data'!$R$2:$R$3975,'original data'!$Q$2:$Q$3975,,0)</f>
        <v>0.42699999999999999</v>
      </c>
      <c r="R631" t="str">
        <f t="shared" si="18"/>
        <v>Indiana Teachers2012</v>
      </c>
      <c r="S631">
        <f t="shared" si="19"/>
        <v>0.39200000000000002</v>
      </c>
    </row>
    <row r="632" spans="1:19" x14ac:dyDescent="0.35">
      <c r="A632" t="s">
        <v>49</v>
      </c>
      <c r="B632">
        <v>2013</v>
      </c>
      <c r="C632">
        <v>0.06</v>
      </c>
      <c r="D632">
        <v>8.4000000000000005E-2</v>
      </c>
      <c r="E632">
        <v>0.03</v>
      </c>
      <c r="F632">
        <v>5.8999999999999997E-2</v>
      </c>
      <c r="G632">
        <v>4.9459999999999997E-2</v>
      </c>
      <c r="H632">
        <v>0.24199999999999999</v>
      </c>
      <c r="I632">
        <v>0.32</v>
      </c>
      <c r="J632">
        <v>0.13</v>
      </c>
      <c r="K632">
        <v>0.182</v>
      </c>
      <c r="L632">
        <v>7.2999999999999995E-2</v>
      </c>
      <c r="M632">
        <v>5.2999999999999999E-2</v>
      </c>
      <c r="N632">
        <v>0</v>
      </c>
      <c r="O632">
        <v>0</v>
      </c>
      <c r="P632">
        <v>0</v>
      </c>
      <c r="Q632" s="3">
        <f>_xlfn.XLOOKUP(A632&amp;B632,'original data'!$R$2:$R$3975,'original data'!$Q$2:$Q$3975,,0)</f>
        <v>0.45700000000000002</v>
      </c>
      <c r="R632" t="str">
        <f t="shared" si="18"/>
        <v>Indiana Teachers2013</v>
      </c>
      <c r="S632">
        <f t="shared" si="19"/>
        <v>0.438</v>
      </c>
    </row>
    <row r="633" spans="1:19" x14ac:dyDescent="0.35">
      <c r="A633" t="s">
        <v>49</v>
      </c>
      <c r="B633">
        <v>2014</v>
      </c>
      <c r="C633">
        <v>0.13730000000000001</v>
      </c>
      <c r="D633">
        <v>6.6600000000000006E-2</v>
      </c>
      <c r="E633">
        <v>0.1051</v>
      </c>
      <c r="F633">
        <v>5.6800000000000003E-2</v>
      </c>
      <c r="G633">
        <v>5.5500000000000001E-2</v>
      </c>
      <c r="H633">
        <v>0.23599999999999999</v>
      </c>
      <c r="I633">
        <v>0.315</v>
      </c>
      <c r="J633">
        <v>0.127</v>
      </c>
      <c r="K633">
        <v>0.189</v>
      </c>
      <c r="L633">
        <v>7.8E-2</v>
      </c>
      <c r="M633">
        <v>5.3999999999999999E-2</v>
      </c>
      <c r="N633">
        <v>0</v>
      </c>
      <c r="O633">
        <v>0</v>
      </c>
      <c r="P633">
        <v>0</v>
      </c>
      <c r="Q633" s="3">
        <f>_xlfn.XLOOKUP(A633&amp;B633,'original data'!$R$2:$R$3975,'original data'!$Q$2:$Q$3975,,0)</f>
        <v>0.48099999999999998</v>
      </c>
      <c r="R633" t="str">
        <f t="shared" si="18"/>
        <v>Indiana Teachers2014</v>
      </c>
      <c r="S633">
        <f t="shared" si="19"/>
        <v>0.44800000000000001</v>
      </c>
    </row>
    <row r="634" spans="1:19" x14ac:dyDescent="0.35">
      <c r="A634" t="s">
        <v>49</v>
      </c>
      <c r="B634">
        <v>2015</v>
      </c>
      <c r="C634">
        <v>0</v>
      </c>
      <c r="D634">
        <v>6.4100000000000004E-2</v>
      </c>
      <c r="E634">
        <v>7.6799999999999993E-2</v>
      </c>
      <c r="F634">
        <v>4.7300000000000002E-2</v>
      </c>
      <c r="G634">
        <v>5.1709999999999999E-2</v>
      </c>
      <c r="H634">
        <v>0.224</v>
      </c>
      <c r="I634">
        <v>0.316</v>
      </c>
      <c r="J634">
        <v>0.129</v>
      </c>
      <c r="K634">
        <v>0.19400000000000001</v>
      </c>
      <c r="L634">
        <v>7.4999999999999997E-2</v>
      </c>
      <c r="M634">
        <v>6.2E-2</v>
      </c>
      <c r="N634">
        <v>0</v>
      </c>
      <c r="O634">
        <v>0</v>
      </c>
      <c r="P634">
        <v>0</v>
      </c>
      <c r="Q634" s="3">
        <f>_xlfn.XLOOKUP(A634&amp;B634,'original data'!$R$2:$R$3975,'original data'!$Q$2:$Q$3975,,0)</f>
        <v>0.46383999999999997</v>
      </c>
      <c r="R634" t="str">
        <f t="shared" si="18"/>
        <v>Indiana Teachers2015</v>
      </c>
      <c r="S634">
        <f t="shared" si="19"/>
        <v>0.46</v>
      </c>
    </row>
    <row r="635" spans="1:19" x14ac:dyDescent="0.35">
      <c r="A635" t="s">
        <v>49</v>
      </c>
      <c r="B635">
        <v>2016</v>
      </c>
      <c r="C635">
        <v>1.1900000000000001E-2</v>
      </c>
      <c r="D635">
        <v>4.7800000000000002E-2</v>
      </c>
      <c r="E635">
        <v>4.1799999999999997E-2</v>
      </c>
      <c r="F635">
        <v>3.7999999999999999E-2</v>
      </c>
      <c r="G635">
        <v>4.9180000000000001E-2</v>
      </c>
      <c r="H635">
        <v>0.223</v>
      </c>
      <c r="I635">
        <v>0.28499999999999998</v>
      </c>
      <c r="J635">
        <v>0.13300000000000001</v>
      </c>
      <c r="K635">
        <v>0.20200000000000001</v>
      </c>
      <c r="L635">
        <v>7.3999999999999996E-2</v>
      </c>
      <c r="M635">
        <v>6.6000000000000003E-2</v>
      </c>
      <c r="N635">
        <v>0</v>
      </c>
      <c r="O635">
        <v>1.7000000000000001E-2</v>
      </c>
      <c r="P635">
        <v>0</v>
      </c>
      <c r="Q635" s="3">
        <f>_xlfn.XLOOKUP(A635&amp;B635,'original data'!$R$2:$R$3975,'original data'!$Q$2:$Q$3975,,0)</f>
        <v>0.46809000000000001</v>
      </c>
      <c r="R635" t="str">
        <f t="shared" si="18"/>
        <v>Indiana Teachers2016</v>
      </c>
      <c r="S635">
        <f t="shared" si="19"/>
        <v>0.47500000000000003</v>
      </c>
    </row>
    <row r="636" spans="1:19" x14ac:dyDescent="0.35">
      <c r="A636" t="s">
        <v>49</v>
      </c>
      <c r="B636">
        <v>2017</v>
      </c>
      <c r="C636">
        <v>0.08</v>
      </c>
      <c r="D636">
        <v>0.03</v>
      </c>
      <c r="E636">
        <v>5.7000000000000002E-2</v>
      </c>
      <c r="F636">
        <v>2.9000000000000001E-2</v>
      </c>
      <c r="G636">
        <v>5.0970000000000001E-2</v>
      </c>
      <c r="H636">
        <v>0.23599999999999999</v>
      </c>
      <c r="I636">
        <v>0.27400000000000002</v>
      </c>
      <c r="J636">
        <v>0.127</v>
      </c>
      <c r="K636">
        <v>0.20699999999999999</v>
      </c>
      <c r="L636">
        <v>7.9000000000000001E-2</v>
      </c>
      <c r="M636">
        <v>6.5000000000000002E-2</v>
      </c>
      <c r="N636">
        <v>0</v>
      </c>
      <c r="O636">
        <v>1.2E-2</v>
      </c>
      <c r="P636">
        <v>0</v>
      </c>
      <c r="Q636" s="3">
        <f>_xlfn.XLOOKUP(A636&amp;B636,'original data'!$R$2:$R$3975,'original data'!$Q$2:$Q$3975,,0)</f>
        <v>0.48054000000000002</v>
      </c>
      <c r="R636" t="str">
        <f t="shared" si="18"/>
        <v>Indiana Teachers2017</v>
      </c>
      <c r="S636">
        <f t="shared" si="19"/>
        <v>0.47799999999999998</v>
      </c>
    </row>
    <row r="637" spans="1:19" x14ac:dyDescent="0.35">
      <c r="A637" t="s">
        <v>49</v>
      </c>
      <c r="B637">
        <v>2018</v>
      </c>
      <c r="C637">
        <v>9.2999999999999999E-2</v>
      </c>
      <c r="D637">
        <v>6.0999999999999999E-2</v>
      </c>
      <c r="E637">
        <v>6.3E-2</v>
      </c>
      <c r="F637">
        <v>4.5999999999999999E-2</v>
      </c>
      <c r="G637">
        <v>5.3260000000000002E-2</v>
      </c>
      <c r="H637">
        <v>0.221</v>
      </c>
      <c r="I637">
        <v>0.27200000000000002</v>
      </c>
      <c r="J637">
        <v>0.122</v>
      </c>
      <c r="K637">
        <v>0.223</v>
      </c>
      <c r="L637">
        <v>0.09</v>
      </c>
      <c r="M637">
        <v>6.0999999999999999E-2</v>
      </c>
      <c r="N637">
        <v>0</v>
      </c>
      <c r="O637">
        <v>1.0999999999999999E-2</v>
      </c>
      <c r="P637">
        <v>0</v>
      </c>
      <c r="Q637" s="3">
        <f>_xlfn.XLOOKUP(A637&amp;B637,'original data'!$R$2:$R$3975,'original data'!$Q$2:$Q$3975,,0)</f>
        <v>0.45665</v>
      </c>
      <c r="R637" t="str">
        <f t="shared" si="18"/>
        <v>Indiana Teachers2018</v>
      </c>
      <c r="S637">
        <f t="shared" si="19"/>
        <v>0.49599999999999994</v>
      </c>
    </row>
    <row r="638" spans="1:19" x14ac:dyDescent="0.35">
      <c r="A638" t="s">
        <v>49</v>
      </c>
      <c r="B638">
        <v>2019</v>
      </c>
      <c r="C638">
        <v>7.3999999999999996E-2</v>
      </c>
      <c r="D638">
        <v>8.2000000000000003E-2</v>
      </c>
      <c r="E638">
        <v>5.0999999999999997E-2</v>
      </c>
      <c r="F638">
        <v>7.8E-2</v>
      </c>
      <c r="G638">
        <v>5.4339999999999999E-2</v>
      </c>
      <c r="H638">
        <v>0.21299999999999999</v>
      </c>
      <c r="I638">
        <v>0.27500000000000002</v>
      </c>
      <c r="J638">
        <v>0.125</v>
      </c>
      <c r="K638">
        <v>0.22800000000000001</v>
      </c>
      <c r="L638">
        <v>7.5999999999999998E-2</v>
      </c>
      <c r="M638">
        <v>0.06</v>
      </c>
      <c r="N638">
        <v>0</v>
      </c>
      <c r="O638">
        <v>2.3E-2</v>
      </c>
      <c r="P638">
        <v>0</v>
      </c>
      <c r="Q638" s="3">
        <f>_xlfn.XLOOKUP(A638&amp;B638,'original data'!$R$2:$R$3975,'original data'!$Q$2:$Q$3975,,0)</f>
        <v>0.47867999999999999</v>
      </c>
      <c r="R638" t="str">
        <f t="shared" si="18"/>
        <v>Indiana Teachers2019</v>
      </c>
      <c r="S638">
        <f t="shared" si="19"/>
        <v>0.48899999999999999</v>
      </c>
    </row>
    <row r="639" spans="1:19" x14ac:dyDescent="0.35">
      <c r="A639" t="s">
        <v>49</v>
      </c>
      <c r="B639">
        <v>2020</v>
      </c>
      <c r="C639">
        <v>2.5999999999999999E-2</v>
      </c>
      <c r="D639">
        <v>6.4000000000000001E-2</v>
      </c>
      <c r="E639">
        <v>5.6000000000000001E-2</v>
      </c>
      <c r="F639">
        <v>6.7000000000000004E-2</v>
      </c>
      <c r="G639">
        <v>5.2900000000000003E-2</v>
      </c>
      <c r="H639">
        <v>0.218</v>
      </c>
      <c r="I639">
        <v>0.26700000000000002</v>
      </c>
      <c r="J639">
        <v>0.122</v>
      </c>
      <c r="K639">
        <v>0.24</v>
      </c>
      <c r="L639">
        <v>6.6000000000000003E-2</v>
      </c>
      <c r="M639">
        <v>6.8000000000000005E-2</v>
      </c>
      <c r="N639">
        <v>0</v>
      </c>
      <c r="O639">
        <v>1.9E-2</v>
      </c>
      <c r="P639">
        <v>0</v>
      </c>
      <c r="Q639" s="3">
        <f>_xlfn.XLOOKUP(A639&amp;B639,'original data'!$R$2:$R$3975,'original data'!$Q$2:$Q$3975,,0)</f>
        <v>0.49911</v>
      </c>
      <c r="R639" t="str">
        <f t="shared" si="18"/>
        <v>Indiana Teachers2020</v>
      </c>
      <c r="S639">
        <f t="shared" si="19"/>
        <v>0.496</v>
      </c>
    </row>
    <row r="640" spans="1:19" x14ac:dyDescent="0.35">
      <c r="A640" t="s">
        <v>50</v>
      </c>
      <c r="B640">
        <v>2001</v>
      </c>
      <c r="C640">
        <v>-4.7300000000000002E-2</v>
      </c>
      <c r="D640">
        <v>6.8199999999999997E-2</v>
      </c>
      <c r="E640">
        <v>0.11650000000000001</v>
      </c>
      <c r="F640">
        <v>0.112</v>
      </c>
      <c r="G640">
        <v>-4.7300000000000002E-2</v>
      </c>
      <c r="H640">
        <v>0.43</v>
      </c>
      <c r="I640">
        <v>0.38</v>
      </c>
      <c r="J640">
        <v>7.0000000000000007E-2</v>
      </c>
      <c r="K640">
        <v>0.05</v>
      </c>
      <c r="L640">
        <v>0</v>
      </c>
      <c r="M640">
        <v>0.06</v>
      </c>
      <c r="N640">
        <v>0</v>
      </c>
      <c r="O640">
        <v>0.01</v>
      </c>
      <c r="P640">
        <v>0</v>
      </c>
      <c r="Q640" s="3">
        <f>_xlfn.XLOOKUP(A640&amp;B640,'original data'!$R$2:$R$3975,'original data'!$Q$2:$Q$3975,,0)</f>
        <v>0.97160000000000002</v>
      </c>
      <c r="R640" t="str">
        <f t="shared" si="18"/>
        <v>Iowa PERS2001</v>
      </c>
      <c r="S640">
        <f t="shared" si="19"/>
        <v>0.18</v>
      </c>
    </row>
    <row r="641" spans="1:19" x14ac:dyDescent="0.35">
      <c r="A641" t="s">
        <v>50</v>
      </c>
      <c r="B641">
        <v>2002</v>
      </c>
      <c r="C641">
        <v>-4.9399999999999999E-2</v>
      </c>
      <c r="D641">
        <v>7.9000000000000008E-3</v>
      </c>
      <c r="E641">
        <v>6.4799999999999996E-2</v>
      </c>
      <c r="F641">
        <v>9.64E-2</v>
      </c>
      <c r="G641">
        <v>-4.8349999999999997E-2</v>
      </c>
      <c r="H641">
        <v>0.42199999999999999</v>
      </c>
      <c r="I641">
        <v>0.40400000000000003</v>
      </c>
      <c r="J641">
        <v>5.7000000000000002E-2</v>
      </c>
      <c r="K641">
        <v>0.05</v>
      </c>
      <c r="L641">
        <v>0</v>
      </c>
      <c r="M641">
        <v>6.4000000000000001E-2</v>
      </c>
      <c r="N641">
        <v>0</v>
      </c>
      <c r="O641">
        <v>3.0000000000000001E-3</v>
      </c>
      <c r="P641">
        <v>0</v>
      </c>
      <c r="Q641" s="3">
        <f>_xlfn.XLOOKUP(A641&amp;B641,'original data'!$R$2:$R$3975,'original data'!$Q$2:$Q$3975,,0)</f>
        <v>0.92559999999999998</v>
      </c>
      <c r="R641" t="str">
        <f t="shared" si="18"/>
        <v>Iowa PERS2002</v>
      </c>
      <c r="S641">
        <f t="shared" si="19"/>
        <v>0.17100000000000001</v>
      </c>
    </row>
    <row r="642" spans="1:19" x14ac:dyDescent="0.35">
      <c r="A642" t="s">
        <v>50</v>
      </c>
      <c r="B642">
        <v>2003</v>
      </c>
      <c r="C642">
        <v>5.5899999999999998E-2</v>
      </c>
      <c r="D642">
        <v>-1.4800000000000001E-2</v>
      </c>
      <c r="E642">
        <v>4.1200000000000001E-2</v>
      </c>
      <c r="F642">
        <v>9.1600000000000001E-2</v>
      </c>
      <c r="G642">
        <v>-1.4800000000000001E-2</v>
      </c>
      <c r="H642">
        <v>0.45055000000000001</v>
      </c>
      <c r="I642">
        <v>0.37163000000000002</v>
      </c>
      <c r="J642">
        <v>6.0940000000000001E-2</v>
      </c>
      <c r="K642">
        <v>5.0950000000000002E-2</v>
      </c>
      <c r="L642">
        <v>0</v>
      </c>
      <c r="M642">
        <v>5.994E-2</v>
      </c>
      <c r="N642">
        <v>0</v>
      </c>
      <c r="O642">
        <v>5.9899999999999997E-3</v>
      </c>
      <c r="P642">
        <v>0</v>
      </c>
      <c r="Q642" s="3">
        <f>_xlfn.XLOOKUP(A642&amp;B642,'original data'!$R$2:$R$3975,'original data'!$Q$2:$Q$3975,,0)</f>
        <v>0.8962</v>
      </c>
      <c r="R642" t="str">
        <f t="shared" si="18"/>
        <v>Iowa PERS2003</v>
      </c>
      <c r="S642">
        <f t="shared" si="19"/>
        <v>0.17183000000000001</v>
      </c>
    </row>
    <row r="643" spans="1:19" x14ac:dyDescent="0.35">
      <c r="A643" t="s">
        <v>50</v>
      </c>
      <c r="B643">
        <v>2004</v>
      </c>
      <c r="C643">
        <v>0.13780000000000001</v>
      </c>
      <c r="D643">
        <v>4.5199999999999997E-2</v>
      </c>
      <c r="E643">
        <v>4.2299999999999997E-2</v>
      </c>
      <c r="F643">
        <v>0.1027</v>
      </c>
      <c r="G643">
        <v>2.1319999999999999E-2</v>
      </c>
      <c r="H643">
        <v>0.499</v>
      </c>
      <c r="I643">
        <v>0.375</v>
      </c>
      <c r="J643">
        <v>6.0999999999999999E-2</v>
      </c>
      <c r="K643">
        <v>0</v>
      </c>
      <c r="L643">
        <v>0</v>
      </c>
      <c r="M643">
        <v>6.0999999999999999E-2</v>
      </c>
      <c r="N643">
        <v>0</v>
      </c>
      <c r="O643">
        <v>4.0000000000000001E-3</v>
      </c>
      <c r="P643">
        <v>0</v>
      </c>
      <c r="Q643" s="3">
        <f>_xlfn.XLOOKUP(A643&amp;B643,'original data'!$R$2:$R$3975,'original data'!$Q$2:$Q$3975,,0)</f>
        <v>0.88619999999999999</v>
      </c>
      <c r="R643" t="str">
        <f t="shared" ref="R643:R706" si="20">A643&amp;B643</f>
        <v>Iowa PERS2004</v>
      </c>
      <c r="S643">
        <f t="shared" ref="S643:S706" si="21">SUM(J643:N643,P643)</f>
        <v>0.122</v>
      </c>
    </row>
    <row r="644" spans="1:19" x14ac:dyDescent="0.35">
      <c r="A644" t="s">
        <v>50</v>
      </c>
      <c r="B644">
        <v>2005</v>
      </c>
      <c r="C644">
        <v>0.1125</v>
      </c>
      <c r="D644">
        <v>0.10150000000000001</v>
      </c>
      <c r="E644">
        <v>3.8899999999999997E-2</v>
      </c>
      <c r="F644">
        <v>9.9299999999999999E-2</v>
      </c>
      <c r="G644">
        <v>3.8940000000000002E-2</v>
      </c>
      <c r="H644">
        <v>0.47899999999999998</v>
      </c>
      <c r="I644">
        <v>0.38800000000000001</v>
      </c>
      <c r="J644">
        <v>6.3E-2</v>
      </c>
      <c r="K644">
        <v>0</v>
      </c>
      <c r="L644">
        <v>0</v>
      </c>
      <c r="M644">
        <v>6.5000000000000002E-2</v>
      </c>
      <c r="N644">
        <v>0</v>
      </c>
      <c r="O644">
        <v>5.0000000000000001E-3</v>
      </c>
      <c r="P644">
        <v>0</v>
      </c>
      <c r="Q644" s="3">
        <f>_xlfn.XLOOKUP(A644&amp;B644,'original data'!$R$2:$R$3975,'original data'!$Q$2:$Q$3975,,0)</f>
        <v>0.88690000000000002</v>
      </c>
      <c r="R644" t="str">
        <f t="shared" si="20"/>
        <v>Iowa PERS2005</v>
      </c>
      <c r="S644">
        <f t="shared" si="21"/>
        <v>0.128</v>
      </c>
    </row>
    <row r="645" spans="1:19" x14ac:dyDescent="0.35">
      <c r="A645" t="s">
        <v>50</v>
      </c>
      <c r="B645">
        <v>2006</v>
      </c>
      <c r="C645">
        <v>0.1111</v>
      </c>
      <c r="D645">
        <v>0.12039999999999999</v>
      </c>
      <c r="E645">
        <v>7.1400000000000005E-2</v>
      </c>
      <c r="F645">
        <v>9.3700000000000006E-2</v>
      </c>
      <c r="G645">
        <v>5.0630000000000001E-2</v>
      </c>
      <c r="H645">
        <v>0.46300000000000002</v>
      </c>
      <c r="I645">
        <v>0.374</v>
      </c>
      <c r="J645">
        <v>7.5999999999999998E-2</v>
      </c>
      <c r="K645">
        <v>0</v>
      </c>
      <c r="L645">
        <v>0</v>
      </c>
      <c r="M645">
        <v>8.4000000000000005E-2</v>
      </c>
      <c r="N645">
        <v>0</v>
      </c>
      <c r="O645">
        <v>3.0000000000000001E-3</v>
      </c>
      <c r="P645">
        <v>0</v>
      </c>
      <c r="Q645" s="3">
        <f>_xlfn.XLOOKUP(A645&amp;B645,'original data'!$R$2:$R$3975,'original data'!$Q$2:$Q$3975,,0)</f>
        <v>0.88419999999999999</v>
      </c>
      <c r="R645" t="str">
        <f t="shared" si="20"/>
        <v>Iowa PERS2006</v>
      </c>
      <c r="S645">
        <f t="shared" si="21"/>
        <v>0.16</v>
      </c>
    </row>
    <row r="646" spans="1:19" x14ac:dyDescent="0.35">
      <c r="A646" t="s">
        <v>50</v>
      </c>
      <c r="B646">
        <v>2007</v>
      </c>
      <c r="C646">
        <v>0.16289999999999999</v>
      </c>
      <c r="D646">
        <v>0.12859999999999999</v>
      </c>
      <c r="E646">
        <v>0.1164</v>
      </c>
      <c r="F646">
        <v>9.0300000000000005E-2</v>
      </c>
      <c r="G646">
        <v>6.5979999999999997E-2</v>
      </c>
      <c r="H646">
        <v>0.4536</v>
      </c>
      <c r="I646">
        <v>0.36969999999999997</v>
      </c>
      <c r="J646">
        <v>8.4000000000000005E-2</v>
      </c>
      <c r="K646">
        <v>0</v>
      </c>
      <c r="L646">
        <v>0</v>
      </c>
      <c r="M646">
        <v>8.7999999999999995E-2</v>
      </c>
      <c r="N646">
        <v>0</v>
      </c>
      <c r="O646">
        <v>4.7000000000000002E-3</v>
      </c>
      <c r="P646">
        <v>0</v>
      </c>
      <c r="Q646" s="3">
        <f>_xlfn.XLOOKUP(A646&amp;B646,'original data'!$R$2:$R$3975,'original data'!$Q$2:$Q$3975,,0)</f>
        <v>0.90159999999999996</v>
      </c>
      <c r="R646" t="str">
        <f t="shared" si="20"/>
        <v>Iowa PERS2007</v>
      </c>
      <c r="S646">
        <f t="shared" si="21"/>
        <v>0.17199999999999999</v>
      </c>
    </row>
    <row r="647" spans="1:19" x14ac:dyDescent="0.35">
      <c r="A647" t="s">
        <v>50</v>
      </c>
      <c r="B647">
        <v>2008</v>
      </c>
      <c r="C647">
        <v>-1.3299999999999999E-2</v>
      </c>
      <c r="D647">
        <v>8.43E-2</v>
      </c>
      <c r="E647">
        <v>0.1014</v>
      </c>
      <c r="F647">
        <v>7.0900000000000005E-2</v>
      </c>
      <c r="G647">
        <v>5.5730000000000002E-2</v>
      </c>
      <c r="H647">
        <v>0.39229999999999998</v>
      </c>
      <c r="I647">
        <v>0.3957</v>
      </c>
      <c r="J647">
        <v>0.112</v>
      </c>
      <c r="K647">
        <v>0</v>
      </c>
      <c r="L647">
        <v>0</v>
      </c>
      <c r="M647">
        <v>9.1999999999999998E-2</v>
      </c>
      <c r="N647">
        <v>0</v>
      </c>
      <c r="O647">
        <v>8.0000000000000002E-3</v>
      </c>
      <c r="P647">
        <v>0</v>
      </c>
      <c r="Q647" s="3">
        <f>_xlfn.XLOOKUP(A647&amp;B647,'original data'!$R$2:$R$3975,'original data'!$Q$2:$Q$3975,,0)</f>
        <v>0.89129999999999998</v>
      </c>
      <c r="R647" t="str">
        <f t="shared" si="20"/>
        <v>Iowa PERS2008</v>
      </c>
      <c r="S647">
        <f t="shared" si="21"/>
        <v>0.20400000000000001</v>
      </c>
    </row>
    <row r="648" spans="1:19" x14ac:dyDescent="0.35">
      <c r="A648" t="s">
        <v>50</v>
      </c>
      <c r="B648">
        <v>2009</v>
      </c>
      <c r="C648">
        <v>-0.16270000000000001</v>
      </c>
      <c r="D648">
        <v>-1.3299999999999999E-2</v>
      </c>
      <c r="E648">
        <v>3.5000000000000003E-2</v>
      </c>
      <c r="F648">
        <v>3.9100000000000003E-2</v>
      </c>
      <c r="G648">
        <v>2.8889999999999999E-2</v>
      </c>
      <c r="H648">
        <v>0.3453</v>
      </c>
      <c r="I648">
        <v>0.40860000000000002</v>
      </c>
      <c r="J648">
        <v>0.11559999999999999</v>
      </c>
      <c r="K648">
        <v>3.2399999999999998E-2</v>
      </c>
      <c r="L648">
        <v>0</v>
      </c>
      <c r="M648">
        <v>8.3400000000000002E-2</v>
      </c>
      <c r="N648">
        <v>0</v>
      </c>
      <c r="O648">
        <v>1.47E-2</v>
      </c>
      <c r="P648">
        <v>0</v>
      </c>
      <c r="Q648" s="3">
        <f>_xlfn.XLOOKUP(A648&amp;B648,'original data'!$R$2:$R$3975,'original data'!$Q$2:$Q$3975,,0)</f>
        <v>0.81189999999999996</v>
      </c>
      <c r="R648" t="str">
        <f t="shared" si="20"/>
        <v>Iowa PERS2009</v>
      </c>
      <c r="S648">
        <f t="shared" si="21"/>
        <v>0.23139999999999999</v>
      </c>
    </row>
    <row r="649" spans="1:19" x14ac:dyDescent="0.35">
      <c r="A649" t="s">
        <v>50</v>
      </c>
      <c r="B649">
        <v>2010</v>
      </c>
      <c r="C649">
        <v>0.13819999999999999</v>
      </c>
      <c r="D649">
        <v>-2.0299999999999999E-2</v>
      </c>
      <c r="E649">
        <v>3.9699999999999999E-2</v>
      </c>
      <c r="F649">
        <v>3.9800000000000002E-2</v>
      </c>
      <c r="G649">
        <v>3.9329999999999997E-2</v>
      </c>
      <c r="H649">
        <v>0.38669999999999999</v>
      </c>
      <c r="I649">
        <v>0.38400000000000001</v>
      </c>
      <c r="J649">
        <v>0.127</v>
      </c>
      <c r="K649">
        <v>1.44E-2</v>
      </c>
      <c r="L649">
        <v>0</v>
      </c>
      <c r="M649">
        <v>7.7799999999999994E-2</v>
      </c>
      <c r="N649">
        <v>0</v>
      </c>
      <c r="O649">
        <v>1.01E-2</v>
      </c>
      <c r="P649">
        <v>0</v>
      </c>
      <c r="Q649" s="3">
        <f>_xlfn.XLOOKUP(A649&amp;B649,'original data'!$R$2:$R$3975,'original data'!$Q$2:$Q$3975,,0)</f>
        <v>0.81369999999999998</v>
      </c>
      <c r="R649" t="str">
        <f t="shared" si="20"/>
        <v>Iowa PERS2010</v>
      </c>
      <c r="S649">
        <f t="shared" si="21"/>
        <v>0.21920000000000001</v>
      </c>
    </row>
    <row r="650" spans="1:19" x14ac:dyDescent="0.35">
      <c r="A650" t="s">
        <v>50</v>
      </c>
      <c r="B650">
        <v>2011</v>
      </c>
      <c r="C650">
        <v>0.1991</v>
      </c>
      <c r="D650">
        <v>4.5499999999999999E-2</v>
      </c>
      <c r="E650">
        <v>5.57E-2</v>
      </c>
      <c r="F650">
        <v>6.4000000000000001E-2</v>
      </c>
      <c r="G650">
        <v>5.2929999999999998E-2</v>
      </c>
      <c r="H650">
        <v>0.42480000000000001</v>
      </c>
      <c r="I650">
        <v>0.36299999999999999</v>
      </c>
      <c r="J650">
        <v>0.1232</v>
      </c>
      <c r="K650">
        <v>0</v>
      </c>
      <c r="L650">
        <v>0</v>
      </c>
      <c r="M650">
        <v>7.6600000000000001E-2</v>
      </c>
      <c r="N650">
        <v>0</v>
      </c>
      <c r="O650">
        <v>1.24E-2</v>
      </c>
      <c r="P650">
        <v>0</v>
      </c>
      <c r="Q650" s="3">
        <f>_xlfn.XLOOKUP(A650&amp;B650,'original data'!$R$2:$R$3975,'original data'!$Q$2:$Q$3975,,0)</f>
        <v>0.79890000000000005</v>
      </c>
      <c r="R650" t="str">
        <f t="shared" si="20"/>
        <v>Iowa PERS2011</v>
      </c>
      <c r="S650">
        <f t="shared" si="21"/>
        <v>0.19980000000000001</v>
      </c>
    </row>
    <row r="651" spans="1:19" x14ac:dyDescent="0.35">
      <c r="A651" t="s">
        <v>50</v>
      </c>
      <c r="B651">
        <v>2012</v>
      </c>
      <c r="C651">
        <v>3.73E-2</v>
      </c>
      <c r="D651">
        <v>0.1229</v>
      </c>
      <c r="E651">
        <v>3.1800000000000002E-2</v>
      </c>
      <c r="F651">
        <v>7.3300000000000004E-2</v>
      </c>
      <c r="G651">
        <v>5.1619999999999999E-2</v>
      </c>
      <c r="H651">
        <v>0.39950000000000002</v>
      </c>
      <c r="I651">
        <v>0.37540000000000001</v>
      </c>
      <c r="J651">
        <v>0.1239</v>
      </c>
      <c r="K651">
        <v>0</v>
      </c>
      <c r="L651">
        <v>0</v>
      </c>
      <c r="M651">
        <v>8.8599999999999998E-2</v>
      </c>
      <c r="N651">
        <v>0</v>
      </c>
      <c r="O651">
        <v>1.26E-2</v>
      </c>
      <c r="P651">
        <v>0</v>
      </c>
      <c r="Q651" s="3">
        <f>_xlfn.XLOOKUP(A651&amp;B651,'original data'!$R$2:$R$3975,'original data'!$Q$2:$Q$3975,,0)</f>
        <v>0.79910000000000003</v>
      </c>
      <c r="R651" t="str">
        <f t="shared" si="20"/>
        <v>Iowa PERS2012</v>
      </c>
      <c r="S651">
        <f t="shared" si="21"/>
        <v>0.21249999999999999</v>
      </c>
    </row>
    <row r="652" spans="1:19" x14ac:dyDescent="0.35">
      <c r="A652" t="s">
        <v>50</v>
      </c>
      <c r="B652">
        <v>2013</v>
      </c>
      <c r="C652">
        <v>0.1012</v>
      </c>
      <c r="D652">
        <v>0.1106</v>
      </c>
      <c r="E652">
        <v>5.4800000000000001E-2</v>
      </c>
      <c r="F652">
        <v>7.7799999999999994E-2</v>
      </c>
      <c r="G652">
        <v>5.5350000000000003E-2</v>
      </c>
      <c r="H652">
        <v>0.42659999999999998</v>
      </c>
      <c r="I652">
        <v>0.3039</v>
      </c>
      <c r="J652">
        <v>0.1152</v>
      </c>
      <c r="K652">
        <v>4.9299999999999997E-2</v>
      </c>
      <c r="L652">
        <v>1.17E-2</v>
      </c>
      <c r="M652">
        <v>7.9000000000000001E-2</v>
      </c>
      <c r="N652">
        <v>0</v>
      </c>
      <c r="O652">
        <v>1.43E-2</v>
      </c>
      <c r="P652">
        <v>0</v>
      </c>
      <c r="Q652" s="3">
        <f>_xlfn.XLOOKUP(A652&amp;B652,'original data'!$R$2:$R$3975,'original data'!$Q$2:$Q$3975,,0)</f>
        <v>0.81020000000000003</v>
      </c>
      <c r="R652" t="str">
        <f t="shared" si="20"/>
        <v>Iowa PERS2013</v>
      </c>
      <c r="S652">
        <f t="shared" si="21"/>
        <v>0.25519999999999998</v>
      </c>
    </row>
    <row r="653" spans="1:19" x14ac:dyDescent="0.35">
      <c r="A653" t="s">
        <v>50</v>
      </c>
      <c r="B653">
        <v>2014</v>
      </c>
      <c r="C653">
        <v>0.1588</v>
      </c>
      <c r="D653">
        <v>9.8000000000000004E-2</v>
      </c>
      <c r="E653">
        <v>0.12559999999999999</v>
      </c>
      <c r="F653">
        <v>7.9299999999999995E-2</v>
      </c>
      <c r="G653">
        <v>6.2420000000000003E-2</v>
      </c>
      <c r="H653">
        <v>0.42170000000000002</v>
      </c>
      <c r="I653">
        <v>0.31480000000000002</v>
      </c>
      <c r="J653">
        <v>0.1099</v>
      </c>
      <c r="K653">
        <v>5.1200000000000002E-2</v>
      </c>
      <c r="L653">
        <v>1.6799999999999999E-2</v>
      </c>
      <c r="M653">
        <v>7.8E-2</v>
      </c>
      <c r="N653">
        <v>0</v>
      </c>
      <c r="O653">
        <v>7.6E-3</v>
      </c>
      <c r="P653">
        <v>0</v>
      </c>
      <c r="Q653" s="3">
        <f>_xlfn.XLOOKUP(A653&amp;B653,'original data'!$R$2:$R$3975,'original data'!$Q$2:$Q$3975,,0)</f>
        <v>0.82679999999999998</v>
      </c>
      <c r="R653" t="str">
        <f t="shared" si="20"/>
        <v>Iowa PERS2014</v>
      </c>
      <c r="S653">
        <f t="shared" si="21"/>
        <v>0.25590000000000002</v>
      </c>
    </row>
    <row r="654" spans="1:19" x14ac:dyDescent="0.35">
      <c r="A654" t="s">
        <v>50</v>
      </c>
      <c r="B654">
        <v>2015</v>
      </c>
      <c r="C654">
        <v>3.9600000000000003E-2</v>
      </c>
      <c r="D654">
        <v>9.8900000000000002E-2</v>
      </c>
      <c r="E654">
        <v>0.1055</v>
      </c>
      <c r="F654">
        <v>7.2099999999999997E-2</v>
      </c>
      <c r="G654">
        <v>6.089E-2</v>
      </c>
      <c r="H654">
        <v>0.40579999999999999</v>
      </c>
      <c r="I654">
        <v>0.32650000000000001</v>
      </c>
      <c r="J654">
        <v>0.1143</v>
      </c>
      <c r="K654">
        <v>4.99E-2</v>
      </c>
      <c r="L654">
        <v>1.5900000000000001E-2</v>
      </c>
      <c r="M654">
        <v>8.0199999999999994E-2</v>
      </c>
      <c r="N654">
        <v>0</v>
      </c>
      <c r="O654">
        <v>7.4000000000000003E-3</v>
      </c>
      <c r="P654">
        <v>0</v>
      </c>
      <c r="Q654" s="3">
        <f>_xlfn.XLOOKUP(A654&amp;B654,'original data'!$R$2:$R$3975,'original data'!$Q$2:$Q$3975,,0)</f>
        <v>0.83650000000000002</v>
      </c>
      <c r="R654" t="str">
        <f t="shared" si="20"/>
        <v>Iowa PERS2015</v>
      </c>
      <c r="S654">
        <f t="shared" si="21"/>
        <v>0.26029999999999998</v>
      </c>
    </row>
    <row r="655" spans="1:19" x14ac:dyDescent="0.35">
      <c r="A655" t="s">
        <v>50</v>
      </c>
      <c r="B655">
        <v>2016</v>
      </c>
      <c r="C655">
        <v>2.1499999999999998E-2</v>
      </c>
      <c r="D655">
        <v>7.17E-2</v>
      </c>
      <c r="E655">
        <v>7.0599999999999996E-2</v>
      </c>
      <c r="F655">
        <v>6.3100000000000003E-2</v>
      </c>
      <c r="G655">
        <v>5.8380000000000001E-2</v>
      </c>
      <c r="H655">
        <v>0.40039999999999998</v>
      </c>
      <c r="I655">
        <v>0.32879999999999998</v>
      </c>
      <c r="J655">
        <v>0.1157</v>
      </c>
      <c r="K655">
        <v>5.1700000000000003E-2</v>
      </c>
      <c r="L655">
        <v>1.4500000000000001E-2</v>
      </c>
      <c r="M655">
        <v>8.3900000000000002E-2</v>
      </c>
      <c r="N655">
        <v>0</v>
      </c>
      <c r="O655">
        <v>5.0000000000000001E-3</v>
      </c>
      <c r="P655">
        <v>0</v>
      </c>
      <c r="Q655" s="3">
        <f>_xlfn.XLOOKUP(A655&amp;B655,'original data'!$R$2:$R$3975,'original data'!$Q$2:$Q$3975,,0)</f>
        <v>0.83860000000000001</v>
      </c>
      <c r="R655" t="str">
        <f t="shared" si="20"/>
        <v>Iowa PERS2016</v>
      </c>
      <c r="S655">
        <f t="shared" si="21"/>
        <v>0.26580000000000004</v>
      </c>
    </row>
    <row r="656" spans="1:19" x14ac:dyDescent="0.35">
      <c r="A656" t="s">
        <v>50</v>
      </c>
      <c r="B656">
        <v>2017</v>
      </c>
      <c r="C656">
        <v>0.11700000000000001</v>
      </c>
      <c r="D656">
        <v>5.8599999999999999E-2</v>
      </c>
      <c r="E656">
        <v>8.6499999999999994E-2</v>
      </c>
      <c r="F656">
        <v>5.8900000000000001E-2</v>
      </c>
      <c r="G656">
        <v>6.1740000000000003E-2</v>
      </c>
      <c r="H656">
        <v>0.38</v>
      </c>
      <c r="I656">
        <v>0.28000000000000003</v>
      </c>
      <c r="J656">
        <v>0.13</v>
      </c>
      <c r="K656">
        <v>0.04</v>
      </c>
      <c r="L656">
        <v>0</v>
      </c>
      <c r="M656">
        <v>0.13</v>
      </c>
      <c r="N656">
        <v>0</v>
      </c>
      <c r="O656">
        <v>0.04</v>
      </c>
      <c r="P656">
        <v>0</v>
      </c>
      <c r="Q656" s="3">
        <f>_xlfn.XLOOKUP(A656&amp;B656,'original data'!$R$2:$R$3975,'original data'!$Q$2:$Q$3975,,0)</f>
        <v>0.81389999999999996</v>
      </c>
      <c r="R656" t="str">
        <f t="shared" si="20"/>
        <v>Iowa PERS2017</v>
      </c>
      <c r="S656">
        <f t="shared" si="21"/>
        <v>0.30000000000000004</v>
      </c>
    </row>
    <row r="657" spans="1:19" x14ac:dyDescent="0.35">
      <c r="A657" t="s">
        <v>50</v>
      </c>
      <c r="B657">
        <v>2018</v>
      </c>
      <c r="C657">
        <v>7.9699999999999993E-2</v>
      </c>
      <c r="D657">
        <v>7.1999999999999995E-2</v>
      </c>
      <c r="E657">
        <v>8.2199999999999995E-2</v>
      </c>
      <c r="F657">
        <v>6.8400000000000002E-2</v>
      </c>
      <c r="G657">
        <v>6.2729999999999994E-2</v>
      </c>
      <c r="H657">
        <v>0.40594000000000002</v>
      </c>
      <c r="I657">
        <v>0.27722999999999998</v>
      </c>
      <c r="J657">
        <v>0.12870999999999999</v>
      </c>
      <c r="K657">
        <v>4.9509999999999998E-2</v>
      </c>
      <c r="L657">
        <v>0</v>
      </c>
      <c r="M657">
        <v>0.12870999999999999</v>
      </c>
      <c r="N657">
        <v>0</v>
      </c>
      <c r="O657">
        <v>9.9000000000000008E-3</v>
      </c>
      <c r="P657">
        <v>0</v>
      </c>
      <c r="Q657" s="3">
        <f>_xlfn.XLOOKUP(A657&amp;B657,'original data'!$R$2:$R$3975,'original data'!$Q$2:$Q$3975,,0)</f>
        <v>0.8236</v>
      </c>
      <c r="R657" t="str">
        <f t="shared" si="20"/>
        <v>Iowa PERS2018</v>
      </c>
      <c r="S657">
        <f t="shared" si="21"/>
        <v>0.30692999999999998</v>
      </c>
    </row>
    <row r="658" spans="1:19" x14ac:dyDescent="0.35">
      <c r="A658" t="s">
        <v>50</v>
      </c>
      <c r="B658">
        <v>2019</v>
      </c>
      <c r="C658">
        <v>8.3500000000000005E-2</v>
      </c>
      <c r="D658">
        <v>9.3299999999999994E-2</v>
      </c>
      <c r="E658">
        <v>6.7699999999999996E-2</v>
      </c>
      <c r="F658">
        <v>9.6299999999999997E-2</v>
      </c>
      <c r="G658">
        <v>6.3810000000000006E-2</v>
      </c>
      <c r="H658">
        <v>0.39604</v>
      </c>
      <c r="I658">
        <v>0.26733000000000001</v>
      </c>
      <c r="J658">
        <v>0.13861000000000001</v>
      </c>
      <c r="K658">
        <v>5.9409999999999998E-2</v>
      </c>
      <c r="L658">
        <v>0</v>
      </c>
      <c r="M658">
        <v>0.12870999999999999</v>
      </c>
      <c r="N658">
        <v>0</v>
      </c>
      <c r="O658">
        <v>9.9000000000000008E-3</v>
      </c>
      <c r="P658">
        <v>0</v>
      </c>
      <c r="Q658" s="3">
        <f>_xlfn.XLOOKUP(A658&amp;B658,'original data'!$R$2:$R$3975,'original data'!$Q$2:$Q$3975,,0)</f>
        <v>0.83730000000000004</v>
      </c>
      <c r="R658" t="str">
        <f t="shared" si="20"/>
        <v>Iowa PERS2019</v>
      </c>
      <c r="S658">
        <f t="shared" si="21"/>
        <v>0.32672999999999996</v>
      </c>
    </row>
    <row r="659" spans="1:19" x14ac:dyDescent="0.35">
      <c r="A659" t="s">
        <v>51</v>
      </c>
      <c r="B659">
        <v>2001</v>
      </c>
      <c r="C659">
        <v>-7.2999999999999995E-2</v>
      </c>
      <c r="D659">
        <v>5.5E-2</v>
      </c>
      <c r="E659">
        <v>9.4E-2</v>
      </c>
      <c r="G659">
        <v>-7.2999999999999995E-2</v>
      </c>
      <c r="H659">
        <v>0.54</v>
      </c>
      <c r="I659">
        <v>0.33</v>
      </c>
      <c r="J659">
        <v>0.05</v>
      </c>
      <c r="K659">
        <v>0</v>
      </c>
      <c r="L659">
        <v>0</v>
      </c>
      <c r="M659">
        <v>7.0000000000000007E-2</v>
      </c>
      <c r="N659">
        <v>0</v>
      </c>
      <c r="O659">
        <v>0.01</v>
      </c>
      <c r="P659">
        <v>0</v>
      </c>
      <c r="Q659" s="3">
        <f>_xlfn.XLOOKUP(A659&amp;B659,'original data'!$R$2:$R$3975,'original data'!$Q$2:$Q$3975,,0)</f>
        <v>0.88</v>
      </c>
      <c r="R659" t="str">
        <f t="shared" si="20"/>
        <v>Kansas PERS2001</v>
      </c>
      <c r="S659">
        <f t="shared" si="21"/>
        <v>0.12000000000000001</v>
      </c>
    </row>
    <row r="660" spans="1:19" x14ac:dyDescent="0.35">
      <c r="A660" t="s">
        <v>51</v>
      </c>
      <c r="B660">
        <v>2002</v>
      </c>
      <c r="C660">
        <v>-4.7E-2</v>
      </c>
      <c r="D660">
        <v>1E-3</v>
      </c>
      <c r="E660">
        <v>5.3999999999999999E-2</v>
      </c>
      <c r="G660">
        <v>-6.0089999999999998E-2</v>
      </c>
      <c r="H660">
        <v>0.52</v>
      </c>
      <c r="I660">
        <v>0.33</v>
      </c>
      <c r="J660">
        <v>0.05</v>
      </c>
      <c r="K660">
        <v>0</v>
      </c>
      <c r="L660">
        <v>0</v>
      </c>
      <c r="M660">
        <v>0.08</v>
      </c>
      <c r="N660">
        <v>0</v>
      </c>
      <c r="O660">
        <v>0.02</v>
      </c>
      <c r="P660">
        <v>0</v>
      </c>
      <c r="Q660" s="3">
        <f>_xlfn.XLOOKUP(A660&amp;B660,'original data'!$R$2:$R$3975,'original data'!$Q$2:$Q$3975,,0)</f>
        <v>0.85</v>
      </c>
      <c r="R660" t="str">
        <f t="shared" si="20"/>
        <v>Kansas PERS2002</v>
      </c>
      <c r="S660">
        <f t="shared" si="21"/>
        <v>0.13</v>
      </c>
    </row>
    <row r="661" spans="1:19" x14ac:dyDescent="0.35">
      <c r="A661" t="s">
        <v>51</v>
      </c>
      <c r="B661">
        <v>2003</v>
      </c>
      <c r="C661">
        <v>0.04</v>
      </c>
      <c r="D661">
        <v>-2.8000000000000001E-2</v>
      </c>
      <c r="E661">
        <v>3.1E-2</v>
      </c>
      <c r="G661">
        <v>-2.785E-2</v>
      </c>
      <c r="H661">
        <v>0.53</v>
      </c>
      <c r="I661">
        <v>0.34399999999999997</v>
      </c>
      <c r="J661">
        <v>5.2999999999999999E-2</v>
      </c>
      <c r="K661">
        <v>0</v>
      </c>
      <c r="L661">
        <v>0</v>
      </c>
      <c r="M661">
        <v>7.0000000000000007E-2</v>
      </c>
      <c r="N661">
        <v>0</v>
      </c>
      <c r="O661">
        <v>3.0000000000000001E-3</v>
      </c>
      <c r="P661">
        <v>0</v>
      </c>
      <c r="Q661" s="3">
        <f>_xlfn.XLOOKUP(A661&amp;B661,'original data'!$R$2:$R$3975,'original data'!$Q$2:$Q$3975,,0)</f>
        <v>0.78</v>
      </c>
      <c r="R661" t="str">
        <f t="shared" si="20"/>
        <v>Kansas PERS2003</v>
      </c>
      <c r="S661">
        <f t="shared" si="21"/>
        <v>0.123</v>
      </c>
    </row>
    <row r="662" spans="1:19" x14ac:dyDescent="0.35">
      <c r="A662" t="s">
        <v>51</v>
      </c>
      <c r="B662">
        <v>2004</v>
      </c>
      <c r="C662">
        <v>0.154</v>
      </c>
      <c r="D662">
        <v>4.5999999999999999E-2</v>
      </c>
      <c r="E662">
        <v>3.7999999999999999E-2</v>
      </c>
      <c r="G662">
        <v>1.474E-2</v>
      </c>
      <c r="H662">
        <v>0.53</v>
      </c>
      <c r="I662">
        <v>0.34399999999999997</v>
      </c>
      <c r="J662">
        <v>5.2999999999999999E-2</v>
      </c>
      <c r="K662">
        <v>0</v>
      </c>
      <c r="L662">
        <v>0</v>
      </c>
      <c r="M662">
        <v>7.0000000000000007E-2</v>
      </c>
      <c r="N662">
        <v>0</v>
      </c>
      <c r="O662">
        <v>3.0000000000000001E-3</v>
      </c>
      <c r="P662">
        <v>0</v>
      </c>
      <c r="Q662" s="3">
        <f>_xlfn.XLOOKUP(A662&amp;B662,'original data'!$R$2:$R$3975,'original data'!$Q$2:$Q$3975,,0)</f>
        <v>0.75</v>
      </c>
      <c r="R662" t="str">
        <f t="shared" si="20"/>
        <v>Kansas PERS2004</v>
      </c>
      <c r="S662">
        <f t="shared" si="21"/>
        <v>0.123</v>
      </c>
    </row>
    <row r="663" spans="1:19" x14ac:dyDescent="0.35">
      <c r="A663" t="s">
        <v>51</v>
      </c>
      <c r="B663">
        <v>2005</v>
      </c>
      <c r="C663">
        <v>0.121</v>
      </c>
      <c r="D663">
        <v>0.10100000000000001</v>
      </c>
      <c r="E663">
        <v>3.9E-2</v>
      </c>
      <c r="G663">
        <v>3.5150000000000001E-2</v>
      </c>
      <c r="H663">
        <v>0.53220000000000001</v>
      </c>
      <c r="I663">
        <v>0.30459999999999998</v>
      </c>
      <c r="J663">
        <v>4.4600000000000001E-2</v>
      </c>
      <c r="K663">
        <v>0</v>
      </c>
      <c r="L663">
        <v>0</v>
      </c>
      <c r="M663">
        <v>7.2900000000000006E-2</v>
      </c>
      <c r="N663">
        <v>0</v>
      </c>
      <c r="O663">
        <v>4.5699999999999998E-2</v>
      </c>
      <c r="P663">
        <v>0</v>
      </c>
      <c r="Q663" s="3">
        <f>_xlfn.XLOOKUP(A663&amp;B663,'original data'!$R$2:$R$3975,'original data'!$Q$2:$Q$3975,,0)</f>
        <v>0.7</v>
      </c>
      <c r="R663" t="str">
        <f t="shared" si="20"/>
        <v>Kansas PERS2005</v>
      </c>
      <c r="S663">
        <f t="shared" si="21"/>
        <v>0.11750000000000001</v>
      </c>
    </row>
    <row r="664" spans="1:19" x14ac:dyDescent="0.35">
      <c r="A664" t="s">
        <v>51</v>
      </c>
      <c r="B664">
        <v>2006</v>
      </c>
      <c r="C664">
        <v>0.123</v>
      </c>
      <c r="D664">
        <v>0.13300000000000001</v>
      </c>
      <c r="E664">
        <v>7.5999999999999998E-2</v>
      </c>
      <c r="G664">
        <v>4.9299999999999997E-2</v>
      </c>
      <c r="H664">
        <v>0.54949999999999999</v>
      </c>
      <c r="I664">
        <v>0.29420000000000002</v>
      </c>
      <c r="J664">
        <v>4.2500000000000003E-2</v>
      </c>
      <c r="K664">
        <v>0</v>
      </c>
      <c r="L664">
        <v>0</v>
      </c>
      <c r="M664">
        <v>7.2099999999999997E-2</v>
      </c>
      <c r="N664">
        <v>0</v>
      </c>
      <c r="O664">
        <v>4.1700000000000001E-2</v>
      </c>
      <c r="P664">
        <v>0</v>
      </c>
      <c r="Q664" s="3">
        <f>_xlfn.XLOOKUP(A664&amp;B664,'original data'!$R$2:$R$3975,'original data'!$Q$2:$Q$3975,,0)</f>
        <v>0.69</v>
      </c>
      <c r="R664" t="str">
        <f t="shared" si="20"/>
        <v>Kansas PERS2006</v>
      </c>
      <c r="S664">
        <f t="shared" si="21"/>
        <v>0.11460000000000001</v>
      </c>
    </row>
    <row r="665" spans="1:19" x14ac:dyDescent="0.35">
      <c r="A665" t="s">
        <v>51</v>
      </c>
      <c r="B665">
        <v>2007</v>
      </c>
      <c r="C665">
        <v>0.18029999999999999</v>
      </c>
      <c r="D665">
        <v>0.14130000000000001</v>
      </c>
      <c r="E665">
        <v>0.12280000000000001</v>
      </c>
      <c r="F665">
        <v>8.7900000000000006E-2</v>
      </c>
      <c r="G665">
        <v>6.7080000000000001E-2</v>
      </c>
      <c r="H665">
        <v>0.56069999999999998</v>
      </c>
      <c r="I665">
        <v>0.30890000000000001</v>
      </c>
      <c r="J665">
        <v>3.0800000000000001E-2</v>
      </c>
      <c r="K665">
        <v>0</v>
      </c>
      <c r="L665">
        <v>0</v>
      </c>
      <c r="M665">
        <v>6.9400000000000003E-2</v>
      </c>
      <c r="N665">
        <v>0</v>
      </c>
      <c r="O665">
        <v>3.0200000000000001E-2</v>
      </c>
      <c r="P665">
        <v>0</v>
      </c>
      <c r="Q665" s="3">
        <f>_xlfn.XLOOKUP(A665&amp;B665,'original data'!$R$2:$R$3975,'original data'!$Q$2:$Q$3975,,0)</f>
        <v>0.69</v>
      </c>
      <c r="R665" t="str">
        <f t="shared" si="20"/>
        <v>Kansas PERS2007</v>
      </c>
      <c r="S665">
        <f t="shared" si="21"/>
        <v>0.10020000000000001</v>
      </c>
    </row>
    <row r="666" spans="1:19" x14ac:dyDescent="0.35">
      <c r="A666" t="s">
        <v>51</v>
      </c>
      <c r="B666">
        <v>2008</v>
      </c>
      <c r="C666">
        <v>-4.4299999999999999E-2</v>
      </c>
      <c r="D666">
        <v>8.2100000000000006E-2</v>
      </c>
      <c r="E666">
        <v>0.10390000000000001</v>
      </c>
      <c r="F666">
        <v>6.6600000000000006E-2</v>
      </c>
      <c r="G666">
        <v>5.2479999999999999E-2</v>
      </c>
      <c r="H666">
        <v>0.5171</v>
      </c>
      <c r="I666">
        <v>0.3463</v>
      </c>
      <c r="J666">
        <v>2.98E-2</v>
      </c>
      <c r="K666">
        <v>0</v>
      </c>
      <c r="L666">
        <v>0</v>
      </c>
      <c r="M666">
        <v>7.0599999999999996E-2</v>
      </c>
      <c r="N666">
        <v>0</v>
      </c>
      <c r="O666">
        <v>3.6200000000000003E-2</v>
      </c>
      <c r="P666">
        <v>0</v>
      </c>
      <c r="Q666" s="3">
        <f>_xlfn.XLOOKUP(A666&amp;B666,'original data'!$R$2:$R$3975,'original data'!$Q$2:$Q$3975,,0)</f>
        <v>0.71</v>
      </c>
      <c r="R666" t="str">
        <f t="shared" si="20"/>
        <v>Kansas PERS2008</v>
      </c>
      <c r="S666">
        <f t="shared" si="21"/>
        <v>0.10039999999999999</v>
      </c>
    </row>
    <row r="667" spans="1:19" x14ac:dyDescent="0.35">
      <c r="A667" t="s">
        <v>51</v>
      </c>
      <c r="B667">
        <v>2009</v>
      </c>
      <c r="C667">
        <v>-0.19639999999999999</v>
      </c>
      <c r="D667">
        <v>-3.2199999999999999E-2</v>
      </c>
      <c r="E667">
        <v>2.69E-2</v>
      </c>
      <c r="F667">
        <v>3.2500000000000001E-2</v>
      </c>
      <c r="G667">
        <v>2.1399999999999999E-2</v>
      </c>
      <c r="H667">
        <v>0.4965</v>
      </c>
      <c r="I667">
        <v>0.30809999999999998</v>
      </c>
      <c r="J667">
        <v>3.61E-2</v>
      </c>
      <c r="K667">
        <v>0</v>
      </c>
      <c r="L667">
        <v>0</v>
      </c>
      <c r="M667">
        <v>6.1600000000000002E-2</v>
      </c>
      <c r="N667">
        <v>0</v>
      </c>
      <c r="O667">
        <v>9.7699999999999995E-2</v>
      </c>
      <c r="P667">
        <v>0</v>
      </c>
      <c r="Q667" s="3">
        <f>_xlfn.XLOOKUP(A667&amp;B667,'original data'!$R$2:$R$3975,'original data'!$Q$2:$Q$3975,,0)</f>
        <v>0.59</v>
      </c>
      <c r="R667" t="str">
        <f t="shared" si="20"/>
        <v>Kansas PERS2009</v>
      </c>
      <c r="S667">
        <f t="shared" si="21"/>
        <v>9.7700000000000009E-2</v>
      </c>
    </row>
    <row r="668" spans="1:19" x14ac:dyDescent="0.35">
      <c r="A668" t="s">
        <v>51</v>
      </c>
      <c r="B668">
        <v>2010</v>
      </c>
      <c r="C668">
        <v>0.14899999999999999</v>
      </c>
      <c r="D668">
        <v>-4.1000000000000002E-2</v>
      </c>
      <c r="E668">
        <v>3.2000000000000001E-2</v>
      </c>
      <c r="F668">
        <v>3.3000000000000002E-2</v>
      </c>
      <c r="G668">
        <v>3.3489999999999999E-2</v>
      </c>
      <c r="H668">
        <v>0.48970000000000002</v>
      </c>
      <c r="I668">
        <v>0.34489999999999998</v>
      </c>
      <c r="J668">
        <v>3.4099999999999998E-2</v>
      </c>
      <c r="K668">
        <v>0</v>
      </c>
      <c r="L668">
        <v>0</v>
      </c>
      <c r="M668">
        <v>7.8899999999999998E-2</v>
      </c>
      <c r="N668">
        <v>0</v>
      </c>
      <c r="O668">
        <v>5.2400000000000002E-2</v>
      </c>
      <c r="P668">
        <v>0</v>
      </c>
      <c r="Q668" s="3">
        <f>_xlfn.XLOOKUP(A668&amp;B668,'original data'!$R$2:$R$3975,'original data'!$Q$2:$Q$3975,,0)</f>
        <v>0.64</v>
      </c>
      <c r="R668" t="str">
        <f t="shared" si="20"/>
        <v>Kansas PERS2010</v>
      </c>
      <c r="S668">
        <f t="shared" si="21"/>
        <v>0.11299999999999999</v>
      </c>
    </row>
    <row r="669" spans="1:19" x14ac:dyDescent="0.35">
      <c r="A669" t="s">
        <v>51</v>
      </c>
      <c r="B669">
        <v>2011</v>
      </c>
      <c r="C669">
        <v>0.22600000000000001</v>
      </c>
      <c r="D669">
        <v>4.2999999999999997E-2</v>
      </c>
      <c r="E669">
        <v>0.05</v>
      </c>
      <c r="F669">
        <v>6.3E-2</v>
      </c>
      <c r="G669">
        <v>4.9669999999999999E-2</v>
      </c>
      <c r="H669">
        <v>0.61</v>
      </c>
      <c r="I669">
        <v>0.17699999999999999</v>
      </c>
      <c r="J669">
        <v>2.8000000000000001E-2</v>
      </c>
      <c r="K669">
        <v>0</v>
      </c>
      <c r="L669">
        <v>9.2999999999999999E-2</v>
      </c>
      <c r="M669">
        <v>6.6000000000000003E-2</v>
      </c>
      <c r="N669">
        <v>0</v>
      </c>
      <c r="O669">
        <v>2.5999999999999999E-2</v>
      </c>
      <c r="P669">
        <v>0</v>
      </c>
      <c r="Q669" s="3">
        <f>_xlfn.XLOOKUP(A669&amp;B669,'original data'!$R$2:$R$3975,'original data'!$Q$2:$Q$3975,,0)</f>
        <v>0.62</v>
      </c>
      <c r="R669" t="str">
        <f t="shared" si="20"/>
        <v>Kansas PERS2011</v>
      </c>
      <c r="S669">
        <f t="shared" si="21"/>
        <v>0.187</v>
      </c>
    </row>
    <row r="670" spans="1:19" x14ac:dyDescent="0.35">
      <c r="A670" t="s">
        <v>51</v>
      </c>
      <c r="B670">
        <v>2012</v>
      </c>
      <c r="C670">
        <v>0.01</v>
      </c>
      <c r="D670">
        <v>0.125</v>
      </c>
      <c r="E670">
        <v>1.7999999999999999E-2</v>
      </c>
      <c r="F670">
        <v>6.9000000000000006E-2</v>
      </c>
      <c r="G670">
        <v>4.6300000000000001E-2</v>
      </c>
      <c r="H670">
        <v>0.60399999999999998</v>
      </c>
      <c r="I670">
        <v>0.193</v>
      </c>
      <c r="J670">
        <v>0.03</v>
      </c>
      <c r="K670">
        <v>0</v>
      </c>
      <c r="L670">
        <v>7.4999999999999997E-2</v>
      </c>
      <c r="M670">
        <v>8.5000000000000006E-2</v>
      </c>
      <c r="N670">
        <v>0</v>
      </c>
      <c r="O670">
        <v>1.2999999999999999E-2</v>
      </c>
      <c r="P670">
        <v>0</v>
      </c>
      <c r="Q670" s="3">
        <f>_xlfn.XLOOKUP(A670&amp;B670,'original data'!$R$2:$R$3975,'original data'!$Q$2:$Q$3975,,0)</f>
        <v>0.59</v>
      </c>
      <c r="R670" t="str">
        <f t="shared" si="20"/>
        <v>Kansas PERS2012</v>
      </c>
      <c r="S670">
        <f t="shared" si="21"/>
        <v>0.19</v>
      </c>
    </row>
    <row r="671" spans="1:19" x14ac:dyDescent="0.35">
      <c r="A671" t="s">
        <v>51</v>
      </c>
      <c r="B671">
        <v>2013</v>
      </c>
      <c r="C671">
        <v>0.14000000000000001</v>
      </c>
      <c r="D671">
        <v>0.122</v>
      </c>
      <c r="E671">
        <v>5.5E-2</v>
      </c>
      <c r="F671">
        <v>7.9000000000000001E-2</v>
      </c>
      <c r="G671">
        <v>5.323E-2</v>
      </c>
      <c r="H671">
        <v>0.61138999999999999</v>
      </c>
      <c r="I671">
        <v>0.1988</v>
      </c>
      <c r="J671">
        <v>2.597E-2</v>
      </c>
      <c r="K671">
        <v>0</v>
      </c>
      <c r="L671">
        <v>6.0940000000000001E-2</v>
      </c>
      <c r="M671">
        <v>8.6910000000000001E-2</v>
      </c>
      <c r="N671">
        <v>0</v>
      </c>
      <c r="O671">
        <v>1.5980000000000001E-2</v>
      </c>
      <c r="P671">
        <v>0</v>
      </c>
      <c r="Q671" s="3">
        <f>_xlfn.XLOOKUP(A671&amp;B671,'original data'!$R$2:$R$3975,'original data'!$Q$2:$Q$3975,,0)</f>
        <v>0.56000000000000005</v>
      </c>
      <c r="R671" t="str">
        <f t="shared" si="20"/>
        <v>Kansas PERS2013</v>
      </c>
      <c r="S671">
        <f t="shared" si="21"/>
        <v>0.17382</v>
      </c>
    </row>
    <row r="672" spans="1:19" x14ac:dyDescent="0.35">
      <c r="A672" t="s">
        <v>51</v>
      </c>
      <c r="B672">
        <v>2014</v>
      </c>
      <c r="C672">
        <v>0.184</v>
      </c>
      <c r="D672">
        <v>0.109</v>
      </c>
      <c r="E672">
        <v>0.14000000000000001</v>
      </c>
      <c r="F672">
        <v>8.2000000000000003E-2</v>
      </c>
      <c r="G672">
        <v>6.207E-2</v>
      </c>
      <c r="H672">
        <v>0.58399999999999996</v>
      </c>
      <c r="I672">
        <v>0.20399999999999999</v>
      </c>
      <c r="J672">
        <v>0</v>
      </c>
      <c r="K672">
        <v>0</v>
      </c>
      <c r="L672">
        <v>8.4000000000000005E-2</v>
      </c>
      <c r="M672">
        <v>7.9000000000000001E-2</v>
      </c>
      <c r="N672">
        <v>2.9000000000000001E-2</v>
      </c>
      <c r="O672">
        <v>0.02</v>
      </c>
      <c r="P672">
        <v>0</v>
      </c>
      <c r="Q672" s="3">
        <f>_xlfn.XLOOKUP(A672&amp;B672,'original data'!$R$2:$R$3975,'original data'!$Q$2:$Q$3975,,0)</f>
        <v>0.6</v>
      </c>
      <c r="R672" t="str">
        <f t="shared" si="20"/>
        <v>Kansas PERS2014</v>
      </c>
      <c r="S672">
        <f t="shared" si="21"/>
        <v>0.192</v>
      </c>
    </row>
    <row r="673" spans="1:19" x14ac:dyDescent="0.35">
      <c r="A673" t="s">
        <v>51</v>
      </c>
      <c r="B673">
        <v>2015</v>
      </c>
      <c r="C673">
        <v>3.6999999999999998E-2</v>
      </c>
      <c r="D673">
        <v>0.11899999999999999</v>
      </c>
      <c r="E673">
        <v>0.11700000000000001</v>
      </c>
      <c r="F673">
        <v>7.3999999999999996E-2</v>
      </c>
      <c r="G673">
        <v>6.0380000000000003E-2</v>
      </c>
      <c r="H673">
        <v>0.54600000000000004</v>
      </c>
      <c r="I673">
        <v>0.19700000000000001</v>
      </c>
      <c r="J673">
        <v>0</v>
      </c>
      <c r="K673">
        <v>0</v>
      </c>
      <c r="L673">
        <v>0.106</v>
      </c>
      <c r="M673">
        <v>8.8999999999999996E-2</v>
      </c>
      <c r="N673">
        <v>3.6999999999999998E-2</v>
      </c>
      <c r="O673">
        <v>2.4E-2</v>
      </c>
      <c r="P673">
        <v>0</v>
      </c>
      <c r="Q673" s="3">
        <f>_xlfn.XLOOKUP(A673&amp;B673,'original data'!$R$2:$R$3975,'original data'!$Q$2:$Q$3975,,0)</f>
        <v>0.62</v>
      </c>
      <c r="R673" t="str">
        <f t="shared" si="20"/>
        <v>Kansas PERS2015</v>
      </c>
      <c r="S673">
        <f t="shared" si="21"/>
        <v>0.23200000000000001</v>
      </c>
    </row>
    <row r="674" spans="1:19" x14ac:dyDescent="0.35">
      <c r="A674" t="s">
        <v>51</v>
      </c>
      <c r="B674">
        <v>2016</v>
      </c>
      <c r="C674">
        <v>7.0000000000000001E-3</v>
      </c>
      <c r="D674">
        <v>7.2999999999999995E-2</v>
      </c>
      <c r="E674">
        <v>7.3999999999999996E-2</v>
      </c>
      <c r="F674">
        <v>6.2E-2</v>
      </c>
      <c r="G674">
        <v>5.6959999999999997E-2</v>
      </c>
      <c r="H674">
        <v>0.51100000000000001</v>
      </c>
      <c r="I674">
        <v>0.20499999999999999</v>
      </c>
      <c r="J674">
        <v>0</v>
      </c>
      <c r="K674">
        <v>0</v>
      </c>
      <c r="L674">
        <v>0.113</v>
      </c>
      <c r="M674">
        <v>9.9000000000000005E-2</v>
      </c>
      <c r="N674">
        <v>4.4999999999999998E-2</v>
      </c>
      <c r="O674">
        <v>2.7E-2</v>
      </c>
      <c r="P674">
        <v>0</v>
      </c>
      <c r="Q674" s="3">
        <f>_xlfn.XLOOKUP(A674&amp;B674,'original data'!$R$2:$R$3975,'original data'!$Q$2:$Q$3975,,0)</f>
        <v>0.67</v>
      </c>
      <c r="R674" t="str">
        <f t="shared" si="20"/>
        <v>Kansas PERS2016</v>
      </c>
      <c r="S674">
        <f t="shared" si="21"/>
        <v>0.25700000000000001</v>
      </c>
    </row>
    <row r="675" spans="1:19" x14ac:dyDescent="0.35">
      <c r="A675" t="s">
        <v>51</v>
      </c>
      <c r="B675">
        <v>2017</v>
      </c>
      <c r="C675">
        <v>0.127</v>
      </c>
      <c r="D675">
        <v>5.6000000000000001E-2</v>
      </c>
      <c r="E675">
        <v>9.7000000000000003E-2</v>
      </c>
      <c r="F675">
        <v>5.7000000000000002E-2</v>
      </c>
      <c r="G675">
        <v>6.096E-2</v>
      </c>
      <c r="H675">
        <v>0.52</v>
      </c>
      <c r="I675">
        <v>0.184</v>
      </c>
      <c r="J675">
        <v>0</v>
      </c>
      <c r="K675">
        <v>0</v>
      </c>
      <c r="L675">
        <v>0.108</v>
      </c>
      <c r="M675">
        <v>9.1999999999999998E-2</v>
      </c>
      <c r="N675">
        <v>5.0999999999999997E-2</v>
      </c>
      <c r="O675">
        <v>4.4999999999999998E-2</v>
      </c>
      <c r="P675">
        <v>0</v>
      </c>
      <c r="Q675" s="3">
        <f>_xlfn.XLOOKUP(A675&amp;B675,'original data'!$R$2:$R$3975,'original data'!$Q$2:$Q$3975,,0)</f>
        <v>0.66800000000000004</v>
      </c>
      <c r="R675" t="str">
        <f t="shared" si="20"/>
        <v>Kansas PERS2017</v>
      </c>
      <c r="S675">
        <f t="shared" si="21"/>
        <v>0.251</v>
      </c>
    </row>
    <row r="676" spans="1:19" x14ac:dyDescent="0.35">
      <c r="A676" t="s">
        <v>51</v>
      </c>
      <c r="B676">
        <v>2018</v>
      </c>
      <c r="C676">
        <v>8.6999999999999994E-2</v>
      </c>
      <c r="D676">
        <v>7.1999999999999995E-2</v>
      </c>
      <c r="E676">
        <v>8.6999999999999994E-2</v>
      </c>
      <c r="F676">
        <v>7.0999999999999994E-2</v>
      </c>
      <c r="G676">
        <v>6.2390000000000001E-2</v>
      </c>
      <c r="H676">
        <v>0.50197999999999998</v>
      </c>
      <c r="I676">
        <v>0.18614</v>
      </c>
      <c r="J676">
        <v>0</v>
      </c>
      <c r="K676">
        <v>0</v>
      </c>
      <c r="L676">
        <v>0.10396</v>
      </c>
      <c r="M676">
        <v>9.9010000000000001E-2</v>
      </c>
      <c r="N676">
        <v>6.5350000000000005E-2</v>
      </c>
      <c r="O676">
        <v>4.3560000000000001E-2</v>
      </c>
      <c r="P676">
        <v>0</v>
      </c>
      <c r="Q676" s="3">
        <f>_xlfn.XLOOKUP(A676&amp;B676,'original data'!$R$2:$R$3975,'original data'!$Q$2:$Q$3975,,0)</f>
        <v>0.68400000000000005</v>
      </c>
      <c r="R676" t="str">
        <f t="shared" si="20"/>
        <v>Kansas PERS2018</v>
      </c>
      <c r="S676">
        <f t="shared" si="21"/>
        <v>0.26832</v>
      </c>
    </row>
    <row r="677" spans="1:19" x14ac:dyDescent="0.35">
      <c r="A677" t="s">
        <v>51</v>
      </c>
      <c r="B677">
        <v>2019</v>
      </c>
      <c r="C677">
        <v>6.7000000000000004E-2</v>
      </c>
      <c r="D677">
        <v>9.4E-2</v>
      </c>
      <c r="E677">
        <v>6.4000000000000001E-2</v>
      </c>
      <c r="F677">
        <v>0.10100000000000001</v>
      </c>
      <c r="G677">
        <v>6.2630000000000005E-2</v>
      </c>
      <c r="H677">
        <v>0.49299999999999999</v>
      </c>
      <c r="I677">
        <v>0.189</v>
      </c>
      <c r="J677">
        <v>0</v>
      </c>
      <c r="K677">
        <v>0</v>
      </c>
      <c r="L677">
        <v>0.11</v>
      </c>
      <c r="M677">
        <v>9.6000000000000002E-2</v>
      </c>
      <c r="N677">
        <v>7.9000000000000001E-2</v>
      </c>
      <c r="O677">
        <v>3.3000000000000002E-2</v>
      </c>
      <c r="P677">
        <v>0</v>
      </c>
      <c r="Q677" s="3">
        <f>_xlfn.XLOOKUP(A677&amp;B677,'original data'!$R$2:$R$3975,'original data'!$Q$2:$Q$3975,,0)</f>
        <v>0.68400000000000005</v>
      </c>
      <c r="R677" t="str">
        <f t="shared" si="20"/>
        <v>Kansas PERS2019</v>
      </c>
      <c r="S677">
        <f t="shared" si="21"/>
        <v>0.28500000000000003</v>
      </c>
    </row>
    <row r="678" spans="1:19" x14ac:dyDescent="0.35">
      <c r="A678" t="s">
        <v>51</v>
      </c>
      <c r="B678">
        <v>2020</v>
      </c>
      <c r="C678">
        <v>2.1000000000000001E-2</v>
      </c>
      <c r="D678">
        <v>5.8000000000000003E-2</v>
      </c>
      <c r="E678">
        <v>6.0999999999999999E-2</v>
      </c>
      <c r="F678">
        <v>8.7999999999999995E-2</v>
      </c>
      <c r="G678">
        <v>6.0510000000000001E-2</v>
      </c>
      <c r="H678">
        <v>0.497</v>
      </c>
      <c r="I678">
        <v>0.16700000000000001</v>
      </c>
      <c r="J678">
        <v>0</v>
      </c>
      <c r="K678">
        <v>0</v>
      </c>
      <c r="L678">
        <v>0.12</v>
      </c>
      <c r="M678">
        <v>9.5000000000000001E-2</v>
      </c>
      <c r="N678">
        <v>7.9000000000000001E-2</v>
      </c>
      <c r="O678">
        <v>0.04</v>
      </c>
      <c r="P678">
        <v>0</v>
      </c>
      <c r="Q678" s="3">
        <f>_xlfn.XLOOKUP(A678&amp;B678,'original data'!$R$2:$R$3975,'original data'!$Q$2:$Q$3975,,0)</f>
        <v>0.7</v>
      </c>
      <c r="R678" t="str">
        <f t="shared" si="20"/>
        <v>Kansas PERS2020</v>
      </c>
      <c r="S678">
        <f t="shared" si="21"/>
        <v>0.29399999999999998</v>
      </c>
    </row>
    <row r="679" spans="1:19" x14ac:dyDescent="0.35">
      <c r="A679" t="s">
        <v>52</v>
      </c>
      <c r="B679">
        <v>2001</v>
      </c>
      <c r="C679">
        <v>-5.4199999999999998E-2</v>
      </c>
      <c r="D679">
        <v>4.7699999999999999E-2</v>
      </c>
      <c r="E679">
        <v>0.11509999999999999</v>
      </c>
      <c r="G679">
        <v>-5.4199999999999998E-2</v>
      </c>
      <c r="H679">
        <v>0.499</v>
      </c>
      <c r="I679">
        <v>0.378</v>
      </c>
      <c r="J679">
        <v>5.2999999999999999E-2</v>
      </c>
      <c r="K679">
        <v>0</v>
      </c>
      <c r="L679">
        <v>0</v>
      </c>
      <c r="M679">
        <v>0</v>
      </c>
      <c r="N679">
        <v>0</v>
      </c>
      <c r="O679">
        <v>7.0000000000000007E-2</v>
      </c>
      <c r="P679">
        <v>0</v>
      </c>
      <c r="Q679" s="3">
        <f>_xlfn.XLOOKUP(A679&amp;B679,'original data'!$R$2:$R$3975,'original data'!$Q$2:$Q$3975,,0)</f>
        <v>1.41</v>
      </c>
      <c r="R679" t="str">
        <f t="shared" si="20"/>
        <v>Kentucky County2001</v>
      </c>
      <c r="S679">
        <f t="shared" si="21"/>
        <v>5.2999999999999999E-2</v>
      </c>
    </row>
    <row r="680" spans="1:19" x14ac:dyDescent="0.35">
      <c r="A680" t="s">
        <v>52</v>
      </c>
      <c r="B680">
        <v>2002</v>
      </c>
      <c r="C680">
        <v>-4.2799999999999998E-2</v>
      </c>
      <c r="D680">
        <v>-1.24E-2</v>
      </c>
      <c r="E680">
        <v>5.8799999999999998E-2</v>
      </c>
      <c r="G680">
        <v>-4.8520000000000001E-2</v>
      </c>
      <c r="H680">
        <v>0.49</v>
      </c>
      <c r="I680">
        <v>0.41</v>
      </c>
      <c r="J680">
        <v>0.06</v>
      </c>
      <c r="K680">
        <v>0</v>
      </c>
      <c r="L680">
        <v>0</v>
      </c>
      <c r="M680">
        <v>0</v>
      </c>
      <c r="N680">
        <v>0</v>
      </c>
      <c r="O680">
        <v>0.04</v>
      </c>
      <c r="P680">
        <v>0</v>
      </c>
      <c r="Q680" s="3">
        <f>_xlfn.XLOOKUP(A680&amp;B680,'original data'!$R$2:$R$3975,'original data'!$Q$2:$Q$3975,,0)</f>
        <v>1.2529999999999999</v>
      </c>
      <c r="R680" t="str">
        <f t="shared" si="20"/>
        <v>Kentucky County2002</v>
      </c>
      <c r="S680">
        <f t="shared" si="21"/>
        <v>0.06</v>
      </c>
    </row>
    <row r="681" spans="1:19" x14ac:dyDescent="0.35">
      <c r="A681" t="s">
        <v>52</v>
      </c>
      <c r="B681">
        <v>2003</v>
      </c>
      <c r="C681">
        <v>4.2799999999999998E-2</v>
      </c>
      <c r="D681">
        <v>-1.9E-2</v>
      </c>
      <c r="E681">
        <v>2.8000000000000001E-2</v>
      </c>
      <c r="G681">
        <v>-1.9E-2</v>
      </c>
      <c r="H681">
        <v>0.51</v>
      </c>
      <c r="I681">
        <v>0.4</v>
      </c>
      <c r="J681">
        <v>0.04</v>
      </c>
      <c r="K681">
        <v>0</v>
      </c>
      <c r="L681">
        <v>0</v>
      </c>
      <c r="M681">
        <v>0</v>
      </c>
      <c r="N681">
        <v>0</v>
      </c>
      <c r="O681">
        <v>0.05</v>
      </c>
      <c r="P681">
        <v>0</v>
      </c>
      <c r="Q681" s="3">
        <f>_xlfn.XLOOKUP(A681&amp;B681,'original data'!$R$2:$R$3975,'original data'!$Q$2:$Q$3975,,0)</f>
        <v>1.141</v>
      </c>
      <c r="R681" t="str">
        <f t="shared" si="20"/>
        <v>Kentucky County2003</v>
      </c>
      <c r="S681">
        <f t="shared" si="21"/>
        <v>0.04</v>
      </c>
    </row>
    <row r="682" spans="1:19" x14ac:dyDescent="0.35">
      <c r="A682" t="s">
        <v>52</v>
      </c>
      <c r="B682">
        <v>2004</v>
      </c>
      <c r="C682">
        <v>0.13589999999999999</v>
      </c>
      <c r="D682">
        <v>4.2700000000000002E-2</v>
      </c>
      <c r="E682">
        <v>2.6700000000000002E-2</v>
      </c>
      <c r="G682">
        <v>1.762E-2</v>
      </c>
      <c r="H682">
        <v>0.56999999999999995</v>
      </c>
      <c r="I682">
        <v>0.35</v>
      </c>
      <c r="J682">
        <v>0.05</v>
      </c>
      <c r="K682">
        <v>0</v>
      </c>
      <c r="L682">
        <v>0</v>
      </c>
      <c r="M682">
        <v>0</v>
      </c>
      <c r="N682">
        <v>0</v>
      </c>
      <c r="O682">
        <v>0.03</v>
      </c>
      <c r="P682">
        <v>0</v>
      </c>
      <c r="Q682" s="3">
        <f>_xlfn.XLOOKUP(A682&amp;B682,'original data'!$R$2:$R$3975,'original data'!$Q$2:$Q$3975,,0)</f>
        <v>1.01</v>
      </c>
      <c r="R682" t="str">
        <f t="shared" si="20"/>
        <v>Kentucky County2004</v>
      </c>
      <c r="S682">
        <f t="shared" si="21"/>
        <v>0.05</v>
      </c>
    </row>
    <row r="683" spans="1:19" x14ac:dyDescent="0.35">
      <c r="A683" t="s">
        <v>52</v>
      </c>
      <c r="B683">
        <v>2005</v>
      </c>
      <c r="C683">
        <v>9.2999999999999999E-2</v>
      </c>
      <c r="D683">
        <v>0.09</v>
      </c>
      <c r="E683">
        <v>3.2000000000000001E-2</v>
      </c>
      <c r="F683">
        <v>9.7000000000000003E-2</v>
      </c>
      <c r="G683">
        <v>3.227E-2</v>
      </c>
      <c r="H683">
        <v>0.55200000000000005</v>
      </c>
      <c r="I683">
        <v>0.35599999999999998</v>
      </c>
      <c r="J683">
        <v>6.6000000000000003E-2</v>
      </c>
      <c r="K683">
        <v>0</v>
      </c>
      <c r="L683">
        <v>0</v>
      </c>
      <c r="M683">
        <v>0</v>
      </c>
      <c r="N683">
        <v>0</v>
      </c>
      <c r="O683">
        <v>2.5999999999999999E-2</v>
      </c>
      <c r="P683">
        <v>0</v>
      </c>
      <c r="Q683" s="3">
        <f>_xlfn.XLOOKUP(A683&amp;B683,'original data'!$R$2:$R$3975,'original data'!$Q$2:$Q$3975,,0)</f>
        <v>0.90700000000000003</v>
      </c>
      <c r="R683" t="str">
        <f t="shared" si="20"/>
        <v>Kentucky County2005</v>
      </c>
      <c r="S683">
        <f t="shared" si="21"/>
        <v>6.6000000000000003E-2</v>
      </c>
    </row>
    <row r="684" spans="1:19" x14ac:dyDescent="0.35">
      <c r="A684" t="s">
        <v>52</v>
      </c>
      <c r="B684">
        <v>2006</v>
      </c>
      <c r="C684">
        <v>9.7000000000000003E-2</v>
      </c>
      <c r="D684">
        <v>0.108</v>
      </c>
      <c r="E684">
        <v>6.3E-2</v>
      </c>
      <c r="F684">
        <v>8.8999999999999996E-2</v>
      </c>
      <c r="G684">
        <v>4.2790000000000002E-2</v>
      </c>
      <c r="H684">
        <v>0.56699999999999995</v>
      </c>
      <c r="I684">
        <v>0.35099999999999998</v>
      </c>
      <c r="J684">
        <v>5.8000000000000003E-2</v>
      </c>
      <c r="K684">
        <v>0</v>
      </c>
      <c r="L684">
        <v>0</v>
      </c>
      <c r="M684">
        <v>0</v>
      </c>
      <c r="N684">
        <v>0</v>
      </c>
      <c r="O684">
        <v>2.4E-2</v>
      </c>
      <c r="P684">
        <v>0</v>
      </c>
      <c r="Q684" s="3">
        <f>_xlfn.XLOOKUP(A684&amp;B684,'original data'!$R$2:$R$3975,'original data'!$Q$2:$Q$3975,,0)</f>
        <v>0.81399999999999995</v>
      </c>
      <c r="R684" t="str">
        <f t="shared" si="20"/>
        <v>Kentucky County2006</v>
      </c>
      <c r="S684">
        <f t="shared" si="21"/>
        <v>5.8000000000000003E-2</v>
      </c>
    </row>
    <row r="685" spans="1:19" x14ac:dyDescent="0.35">
      <c r="A685" t="s">
        <v>52</v>
      </c>
      <c r="B685">
        <v>2007</v>
      </c>
      <c r="C685">
        <v>0.153</v>
      </c>
      <c r="D685">
        <v>0.114</v>
      </c>
      <c r="E685">
        <v>0.104</v>
      </c>
      <c r="F685">
        <v>8.1000000000000003E-2</v>
      </c>
      <c r="G685">
        <v>5.7860000000000002E-2</v>
      </c>
      <c r="H685">
        <v>0.56799999999999995</v>
      </c>
      <c r="I685">
        <v>0.33300000000000002</v>
      </c>
      <c r="J685">
        <v>6.9000000000000006E-2</v>
      </c>
      <c r="K685">
        <v>0</v>
      </c>
      <c r="L685">
        <v>0</v>
      </c>
      <c r="M685">
        <v>0</v>
      </c>
      <c r="N685">
        <v>0</v>
      </c>
      <c r="O685">
        <v>0.03</v>
      </c>
      <c r="P685">
        <v>0</v>
      </c>
      <c r="Q685" s="3">
        <f>_xlfn.XLOOKUP(A685&amp;B685,'original data'!$R$2:$R$3975,'original data'!$Q$2:$Q$3975,,0)</f>
        <v>0.80100000000000005</v>
      </c>
      <c r="R685" t="str">
        <f t="shared" si="20"/>
        <v>Kentucky County2007</v>
      </c>
      <c r="S685">
        <f t="shared" si="21"/>
        <v>6.9000000000000006E-2</v>
      </c>
    </row>
    <row r="686" spans="1:19" x14ac:dyDescent="0.35">
      <c r="A686" t="s">
        <v>52</v>
      </c>
      <c r="B686">
        <v>2008</v>
      </c>
      <c r="C686">
        <v>-4.2099999999999999E-2</v>
      </c>
      <c r="E686">
        <v>8.5080000000000003E-2</v>
      </c>
      <c r="F686">
        <v>5.6000000000000001E-2</v>
      </c>
      <c r="G686">
        <v>4.4819999999999999E-2</v>
      </c>
      <c r="H686">
        <v>0.53400000000000003</v>
      </c>
      <c r="I686">
        <v>0.34899999999999998</v>
      </c>
      <c r="J686">
        <v>9.5000000000000001E-2</v>
      </c>
      <c r="K686">
        <v>0</v>
      </c>
      <c r="L686">
        <v>0</v>
      </c>
      <c r="M686">
        <v>0</v>
      </c>
      <c r="N686">
        <v>0</v>
      </c>
      <c r="O686">
        <v>2.1999999999999999E-2</v>
      </c>
      <c r="P686">
        <v>0</v>
      </c>
      <c r="Q686" s="3">
        <f>_xlfn.XLOOKUP(A686&amp;B686,'original data'!$R$2:$R$3975,'original data'!$Q$2:$Q$3975,,0)</f>
        <v>0.77100000000000002</v>
      </c>
      <c r="R686" t="str">
        <f t="shared" si="20"/>
        <v>Kentucky County2008</v>
      </c>
      <c r="S686">
        <f t="shared" si="21"/>
        <v>9.5000000000000001E-2</v>
      </c>
    </row>
    <row r="687" spans="1:19" x14ac:dyDescent="0.35">
      <c r="A687" t="s">
        <v>52</v>
      </c>
      <c r="B687">
        <v>2009</v>
      </c>
      <c r="C687">
        <v>-0.1721</v>
      </c>
      <c r="E687">
        <v>1.857E-2</v>
      </c>
      <c r="F687">
        <v>2.2599999999999999E-2</v>
      </c>
      <c r="G687">
        <v>1.8149999999999999E-2</v>
      </c>
      <c r="H687">
        <v>0.52100000000000002</v>
      </c>
      <c r="I687">
        <v>0.248</v>
      </c>
      <c r="J687">
        <v>9.9000000000000005E-2</v>
      </c>
      <c r="K687">
        <v>0</v>
      </c>
      <c r="L687">
        <v>9.7000000000000003E-2</v>
      </c>
      <c r="M687">
        <v>3.0000000000000001E-3</v>
      </c>
      <c r="N687">
        <v>0</v>
      </c>
      <c r="O687">
        <v>3.2000000000000001E-2</v>
      </c>
      <c r="P687">
        <v>0</v>
      </c>
      <c r="Q687" s="3">
        <f>_xlfn.XLOOKUP(A687&amp;B687,'original data'!$R$2:$R$3975,'original data'!$Q$2:$Q$3975,,0)</f>
        <v>0.70599999999999996</v>
      </c>
      <c r="R687" t="str">
        <f t="shared" si="20"/>
        <v>Kentucky County2009</v>
      </c>
      <c r="S687">
        <f t="shared" si="21"/>
        <v>0.19900000000000001</v>
      </c>
    </row>
    <row r="688" spans="1:19" x14ac:dyDescent="0.35">
      <c r="A688" t="s">
        <v>52</v>
      </c>
      <c r="B688">
        <v>2010</v>
      </c>
      <c r="C688">
        <v>0.15809999999999999</v>
      </c>
      <c r="E688">
        <v>3.0419999999999999E-2</v>
      </c>
      <c r="F688">
        <v>3.1199999999999999E-2</v>
      </c>
      <c r="G688">
        <v>3.1350000000000003E-2</v>
      </c>
      <c r="H688">
        <v>0.51400000000000001</v>
      </c>
      <c r="I688">
        <v>0.23899999999999999</v>
      </c>
      <c r="J688">
        <v>0.13700000000000001</v>
      </c>
      <c r="K688">
        <v>0</v>
      </c>
      <c r="L688">
        <v>9.4E-2</v>
      </c>
      <c r="M688">
        <v>6.0000000000000001E-3</v>
      </c>
      <c r="N688">
        <v>0</v>
      </c>
      <c r="O688">
        <v>0.01</v>
      </c>
      <c r="P688">
        <v>0</v>
      </c>
      <c r="Q688" s="3">
        <f>_xlfn.XLOOKUP(A688&amp;B688,'original data'!$R$2:$R$3975,'original data'!$Q$2:$Q$3975,,0)</f>
        <v>0.65500000000000003</v>
      </c>
      <c r="R688" t="str">
        <f t="shared" si="20"/>
        <v>Kentucky County2010</v>
      </c>
      <c r="S688">
        <f t="shared" si="21"/>
        <v>0.23700000000000002</v>
      </c>
    </row>
    <row r="689" spans="1:19" x14ac:dyDescent="0.35">
      <c r="A689" t="s">
        <v>52</v>
      </c>
      <c r="B689">
        <v>2011</v>
      </c>
      <c r="C689">
        <v>0.18959999999999999</v>
      </c>
      <c r="D689">
        <v>4.4699999999999997E-2</v>
      </c>
      <c r="E689">
        <v>4.7100000000000003E-2</v>
      </c>
      <c r="F689">
        <v>5.5100000000000003E-2</v>
      </c>
      <c r="G689">
        <v>4.4819999999999999E-2</v>
      </c>
      <c r="H689">
        <v>0.47599999999999998</v>
      </c>
      <c r="I689">
        <v>0.222</v>
      </c>
      <c r="J689">
        <v>0.113</v>
      </c>
      <c r="K689">
        <v>6.0000000000000001E-3</v>
      </c>
      <c r="L689">
        <v>9.8000000000000004E-2</v>
      </c>
      <c r="M689">
        <v>8.0000000000000002E-3</v>
      </c>
      <c r="N689">
        <v>0</v>
      </c>
      <c r="O689">
        <v>7.5999999999999998E-2</v>
      </c>
      <c r="P689">
        <v>0</v>
      </c>
      <c r="Q689" s="3">
        <f>_xlfn.XLOOKUP(A689&amp;B689,'original data'!$R$2:$R$3975,'original data'!$Q$2:$Q$3975,,0)</f>
        <v>0.629</v>
      </c>
      <c r="R689" t="str">
        <f t="shared" si="20"/>
        <v>Kentucky County2011</v>
      </c>
      <c r="S689">
        <f t="shared" si="21"/>
        <v>0.22500000000000003</v>
      </c>
    </row>
    <row r="690" spans="1:19" x14ac:dyDescent="0.35">
      <c r="A690" t="s">
        <v>52</v>
      </c>
      <c r="B690">
        <v>2012</v>
      </c>
      <c r="C690">
        <v>1.4E-3</v>
      </c>
      <c r="D690">
        <v>0.113</v>
      </c>
      <c r="E690">
        <v>1.7999999999999999E-2</v>
      </c>
      <c r="F690">
        <v>5.9900000000000002E-2</v>
      </c>
      <c r="G690">
        <v>4.113E-2</v>
      </c>
      <c r="H690">
        <v>0.41899999999999998</v>
      </c>
      <c r="I690">
        <v>0.21299999999999999</v>
      </c>
      <c r="J690">
        <v>0.123</v>
      </c>
      <c r="K690">
        <v>0.10199999999999999</v>
      </c>
      <c r="L690">
        <v>0.108</v>
      </c>
      <c r="M690">
        <v>0.02</v>
      </c>
      <c r="N690">
        <v>0</v>
      </c>
      <c r="O690">
        <v>1.4999999999999999E-2</v>
      </c>
      <c r="P690">
        <v>0</v>
      </c>
      <c r="Q690" s="3">
        <f>_xlfn.XLOOKUP(A690&amp;B690,'original data'!$R$2:$R$3975,'original data'!$Q$2:$Q$3975,,0)</f>
        <v>0.6</v>
      </c>
      <c r="R690" t="str">
        <f t="shared" si="20"/>
        <v>Kentucky County2012</v>
      </c>
      <c r="S690">
        <f t="shared" si="21"/>
        <v>0.35299999999999998</v>
      </c>
    </row>
    <row r="691" spans="1:19" x14ac:dyDescent="0.35">
      <c r="A691" t="s">
        <v>52</v>
      </c>
      <c r="B691">
        <v>2013</v>
      </c>
      <c r="C691">
        <v>0.1082</v>
      </c>
      <c r="D691">
        <v>9.5899999999999999E-2</v>
      </c>
      <c r="E691">
        <v>4.7500000000000001E-2</v>
      </c>
      <c r="F691">
        <v>6.6000000000000003E-2</v>
      </c>
      <c r="G691">
        <v>4.614E-2</v>
      </c>
      <c r="H691">
        <v>0.439</v>
      </c>
      <c r="I691">
        <v>0.19400000000000001</v>
      </c>
      <c r="J691">
        <v>0.112</v>
      </c>
      <c r="K691">
        <v>0.106</v>
      </c>
      <c r="L691">
        <v>9.8000000000000004E-2</v>
      </c>
      <c r="M691">
        <v>2.9000000000000001E-2</v>
      </c>
      <c r="N691">
        <v>0</v>
      </c>
      <c r="O691">
        <v>2.1999999999999999E-2</v>
      </c>
      <c r="P691">
        <v>0</v>
      </c>
      <c r="Q691" s="3">
        <f>_xlfn.XLOOKUP(A691&amp;B691,'original data'!$R$2:$R$3975,'original data'!$Q$2:$Q$3975,,0)</f>
        <v>0.59499999999999997</v>
      </c>
      <c r="R691" t="str">
        <f t="shared" si="20"/>
        <v>Kentucky County2013</v>
      </c>
      <c r="S691">
        <f t="shared" si="21"/>
        <v>0.34500000000000003</v>
      </c>
    </row>
    <row r="692" spans="1:19" x14ac:dyDescent="0.35">
      <c r="A692" t="s">
        <v>52</v>
      </c>
      <c r="B692">
        <v>2014</v>
      </c>
      <c r="C692">
        <v>0.1555</v>
      </c>
      <c r="D692">
        <v>8.5900000000000004E-2</v>
      </c>
      <c r="E692">
        <v>0.1197</v>
      </c>
      <c r="F692">
        <v>6.7799999999999999E-2</v>
      </c>
      <c r="G692">
        <v>5.3600000000000002E-2</v>
      </c>
      <c r="H692">
        <v>0.439</v>
      </c>
      <c r="I692">
        <v>0.19400000000000001</v>
      </c>
      <c r="J692">
        <v>0.112</v>
      </c>
      <c r="K692">
        <v>0.106</v>
      </c>
      <c r="L692">
        <v>9.8000000000000004E-2</v>
      </c>
      <c r="M692">
        <v>2.9000000000000001E-2</v>
      </c>
      <c r="N692">
        <v>0</v>
      </c>
      <c r="O692">
        <v>2.1999999999999999E-2</v>
      </c>
      <c r="P692">
        <v>0</v>
      </c>
      <c r="Q692" s="3">
        <f>_xlfn.XLOOKUP(A692&amp;B692,'original data'!$R$2:$R$3975,'original data'!$Q$2:$Q$3975,,0)</f>
        <v>0.61899999999999999</v>
      </c>
      <c r="R692" t="str">
        <f t="shared" si="20"/>
        <v>Kentucky County2014</v>
      </c>
      <c r="S692">
        <f t="shared" si="21"/>
        <v>0.34500000000000003</v>
      </c>
    </row>
    <row r="693" spans="1:19" x14ac:dyDescent="0.35">
      <c r="A693" t="s">
        <v>52</v>
      </c>
      <c r="B693">
        <v>2015</v>
      </c>
      <c r="C693">
        <v>2.01E-2</v>
      </c>
      <c r="D693">
        <v>9.3200000000000005E-2</v>
      </c>
      <c r="E693">
        <v>9.1800000000000007E-2</v>
      </c>
      <c r="F693">
        <v>6.0499999999999998E-2</v>
      </c>
      <c r="G693">
        <v>5.1330000000000001E-2</v>
      </c>
      <c r="H693">
        <v>0.438</v>
      </c>
      <c r="I693">
        <v>0.186</v>
      </c>
      <c r="J693">
        <v>9.6000000000000002E-2</v>
      </c>
      <c r="K693">
        <v>0.107</v>
      </c>
      <c r="L693">
        <v>9.7000000000000003E-2</v>
      </c>
      <c r="M693">
        <v>5.2999999999999999E-2</v>
      </c>
      <c r="N693">
        <v>0</v>
      </c>
      <c r="O693">
        <v>2.3E-2</v>
      </c>
      <c r="P693">
        <v>0</v>
      </c>
      <c r="Q693" s="3">
        <f>_xlfn.XLOOKUP(A693&amp;B693,'original data'!$R$2:$R$3975,'original data'!$Q$2:$Q$3975,,0)</f>
        <v>0.59699999999999998</v>
      </c>
      <c r="R693" t="str">
        <f t="shared" si="20"/>
        <v>Kentucky County2015</v>
      </c>
      <c r="S693">
        <f t="shared" si="21"/>
        <v>0.35300000000000004</v>
      </c>
    </row>
    <row r="694" spans="1:19" x14ac:dyDescent="0.35">
      <c r="A694" t="s">
        <v>52</v>
      </c>
      <c r="B694">
        <v>2016</v>
      </c>
      <c r="C694">
        <v>-5.1999999999999998E-3</v>
      </c>
      <c r="D694">
        <v>5.45E-2</v>
      </c>
      <c r="E694">
        <v>5.3800000000000001E-2</v>
      </c>
      <c r="F694">
        <v>5.0200000000000002E-2</v>
      </c>
      <c r="G694">
        <v>4.7699999999999999E-2</v>
      </c>
      <c r="H694">
        <v>0.51</v>
      </c>
      <c r="I694">
        <v>0.13700000000000001</v>
      </c>
      <c r="J694">
        <v>0.10199999999999999</v>
      </c>
      <c r="K694">
        <v>0.10199999999999999</v>
      </c>
      <c r="L694">
        <v>8.4000000000000005E-2</v>
      </c>
      <c r="M694">
        <v>4.7E-2</v>
      </c>
      <c r="N694">
        <v>0</v>
      </c>
      <c r="O694">
        <v>1.7999999999999999E-2</v>
      </c>
      <c r="P694">
        <v>0</v>
      </c>
      <c r="Q694" s="3">
        <f>_xlfn.XLOOKUP(A694&amp;B694,'original data'!$R$2:$R$3975,'original data'!$Q$2:$Q$3975,,0)</f>
        <v>0.58699999999999997</v>
      </c>
      <c r="R694" t="str">
        <f t="shared" si="20"/>
        <v>Kentucky County2016</v>
      </c>
      <c r="S694">
        <f t="shared" si="21"/>
        <v>0.33499999999999996</v>
      </c>
    </row>
    <row r="695" spans="1:19" x14ac:dyDescent="0.35">
      <c r="A695" t="s">
        <v>52</v>
      </c>
      <c r="B695">
        <v>2017</v>
      </c>
      <c r="C695">
        <v>0.13469999999999999</v>
      </c>
      <c r="D695">
        <v>4.8099999999999997E-2</v>
      </c>
      <c r="E695">
        <v>8.0799999999999997E-2</v>
      </c>
      <c r="F695">
        <v>4.8599999999999997E-2</v>
      </c>
      <c r="G695">
        <v>5.2630000000000003E-2</v>
      </c>
      <c r="H695">
        <v>0.496</v>
      </c>
      <c r="I695">
        <v>0.16900000000000001</v>
      </c>
      <c r="J695">
        <v>9.9000000000000005E-2</v>
      </c>
      <c r="K695">
        <v>7.5999999999999998E-2</v>
      </c>
      <c r="L695">
        <v>8.4000000000000005E-2</v>
      </c>
      <c r="M695">
        <v>4.4999999999999998E-2</v>
      </c>
      <c r="N695">
        <v>0</v>
      </c>
      <c r="O695">
        <v>0.03</v>
      </c>
      <c r="P695">
        <v>0</v>
      </c>
      <c r="Q695" s="3">
        <f>_xlfn.XLOOKUP(A695&amp;B695,'original data'!$R$2:$R$3975,'original data'!$Q$2:$Q$3975,,0)</f>
        <v>0.51600000000000001</v>
      </c>
      <c r="R695" t="str">
        <f t="shared" si="20"/>
        <v>Kentucky County2017</v>
      </c>
      <c r="S695">
        <f t="shared" si="21"/>
        <v>0.30399999999999999</v>
      </c>
    </row>
    <row r="696" spans="1:19" x14ac:dyDescent="0.35">
      <c r="A696" t="s">
        <v>52</v>
      </c>
      <c r="B696">
        <v>2018</v>
      </c>
      <c r="C696">
        <v>8.5699999999999998E-2</v>
      </c>
      <c r="D696">
        <v>7.0099999999999996E-2</v>
      </c>
      <c r="E696">
        <v>7.6300000000000007E-2</v>
      </c>
      <c r="F696">
        <v>6.1800000000000001E-2</v>
      </c>
      <c r="G696">
        <v>5.4440000000000002E-2</v>
      </c>
      <c r="H696">
        <v>0.38350000000000001</v>
      </c>
      <c r="I696">
        <v>0.30220000000000002</v>
      </c>
      <c r="J696">
        <v>9.8799999999999999E-2</v>
      </c>
      <c r="K696">
        <v>5.7099999999999998E-2</v>
      </c>
      <c r="L696">
        <v>8.5999999999999993E-2</v>
      </c>
      <c r="M696">
        <v>3.5499999999999997E-2</v>
      </c>
      <c r="N696">
        <v>0</v>
      </c>
      <c r="O696">
        <v>3.6900000000000002E-2</v>
      </c>
      <c r="P696">
        <v>0</v>
      </c>
      <c r="Q696" s="3">
        <f>_xlfn.XLOOKUP(A696&amp;B696,'original data'!$R$2:$R$3975,'original data'!$Q$2:$Q$3975,,0)</f>
        <v>0.51554</v>
      </c>
      <c r="R696" t="str">
        <f t="shared" si="20"/>
        <v>Kentucky County2018</v>
      </c>
      <c r="S696">
        <f t="shared" si="21"/>
        <v>0.27739999999999998</v>
      </c>
    </row>
    <row r="697" spans="1:19" x14ac:dyDescent="0.35">
      <c r="A697" t="s">
        <v>52</v>
      </c>
      <c r="B697">
        <v>2019</v>
      </c>
      <c r="C697">
        <v>5.8299999999999998E-2</v>
      </c>
      <c r="D697">
        <v>9.2399999999999996E-2</v>
      </c>
      <c r="E697">
        <v>5.7599999999999998E-2</v>
      </c>
      <c r="F697">
        <v>8.8200000000000001E-2</v>
      </c>
      <c r="G697">
        <v>5.4649999999999997E-2</v>
      </c>
      <c r="H697">
        <v>0.38850000000000001</v>
      </c>
      <c r="I697">
        <v>0.33560000000000001</v>
      </c>
      <c r="J697">
        <v>0.09</v>
      </c>
      <c r="K697">
        <v>1.52E-2</v>
      </c>
      <c r="L697">
        <v>8.4400000000000003E-2</v>
      </c>
      <c r="M697">
        <v>3.7400000000000003E-2</v>
      </c>
      <c r="N697">
        <v>0</v>
      </c>
      <c r="O697">
        <v>4.8899999999999999E-2</v>
      </c>
      <c r="P697">
        <v>0</v>
      </c>
      <c r="Q697" s="3">
        <f>_xlfn.XLOOKUP(A697&amp;B697,'original data'!$R$2:$R$3975,'original data'!$Q$2:$Q$3975,,0)</f>
        <v>0.48081000000000002</v>
      </c>
      <c r="R697" t="str">
        <f t="shared" si="20"/>
        <v>Kentucky County2019</v>
      </c>
      <c r="S697">
        <f t="shared" si="21"/>
        <v>0.22699999999999998</v>
      </c>
    </row>
    <row r="698" spans="1:19" x14ac:dyDescent="0.35">
      <c r="A698" t="s">
        <v>52</v>
      </c>
      <c r="B698">
        <v>2020</v>
      </c>
      <c r="C698">
        <v>1.15E-2</v>
      </c>
      <c r="D698">
        <v>5.1400000000000001E-2</v>
      </c>
      <c r="E698">
        <v>5.5800000000000002E-2</v>
      </c>
      <c r="F698">
        <v>7.3700000000000002E-2</v>
      </c>
      <c r="G698">
        <v>5.2449999999999997E-2</v>
      </c>
      <c r="H698">
        <v>0.39179999999999998</v>
      </c>
      <c r="I698">
        <v>0.3826</v>
      </c>
      <c r="J698">
        <v>7.9200000000000007E-2</v>
      </c>
      <c r="K698">
        <v>1.23E-2</v>
      </c>
      <c r="L698">
        <v>5.6599999999999998E-2</v>
      </c>
      <c r="M698">
        <v>4.4200000000000003E-2</v>
      </c>
      <c r="N698">
        <v>0</v>
      </c>
      <c r="O698">
        <v>3.3300000000000003E-2</v>
      </c>
      <c r="P698">
        <v>0</v>
      </c>
      <c r="Q698" s="3">
        <f>_xlfn.XLOOKUP(A698&amp;B698,'original data'!$R$2:$R$3975,'original data'!$Q$2:$Q$3975,,0)</f>
        <v>0.48241000000000001</v>
      </c>
      <c r="R698" t="str">
        <f t="shared" si="20"/>
        <v>Kentucky County2020</v>
      </c>
      <c r="S698">
        <f t="shared" si="21"/>
        <v>0.19230000000000003</v>
      </c>
    </row>
    <row r="699" spans="1:19" x14ac:dyDescent="0.35">
      <c r="A699" t="s">
        <v>53</v>
      </c>
      <c r="B699">
        <v>2001</v>
      </c>
      <c r="C699">
        <v>-5.4199999999999998E-2</v>
      </c>
      <c r="D699">
        <v>4.7699999999999999E-2</v>
      </c>
      <c r="E699">
        <v>0.11509999999999999</v>
      </c>
      <c r="G699">
        <v>-5.4199999999999998E-2</v>
      </c>
      <c r="H699">
        <v>0.499</v>
      </c>
      <c r="I699">
        <v>0.378</v>
      </c>
      <c r="J699">
        <v>5.2999999999999999E-2</v>
      </c>
      <c r="K699">
        <v>0</v>
      </c>
      <c r="L699">
        <v>0</v>
      </c>
      <c r="M699">
        <v>0</v>
      </c>
      <c r="N699">
        <v>0</v>
      </c>
      <c r="O699">
        <v>7.0000000000000007E-2</v>
      </c>
      <c r="P699">
        <v>0</v>
      </c>
      <c r="Q699" s="3">
        <f>_xlfn.XLOOKUP(A699&amp;B699,'original data'!$R$2:$R$3975,'original data'!$Q$2:$Q$3975,,0)</f>
        <v>1.258</v>
      </c>
      <c r="R699" t="str">
        <f t="shared" si="20"/>
        <v>Kentucky ERS2001</v>
      </c>
      <c r="S699">
        <f t="shared" si="21"/>
        <v>5.2999999999999999E-2</v>
      </c>
    </row>
    <row r="700" spans="1:19" x14ac:dyDescent="0.35">
      <c r="A700" t="s">
        <v>53</v>
      </c>
      <c r="B700">
        <v>2002</v>
      </c>
      <c r="C700">
        <v>-4.2799999999999998E-2</v>
      </c>
      <c r="D700">
        <v>-1.24E-2</v>
      </c>
      <c r="E700">
        <v>5.8799999999999998E-2</v>
      </c>
      <c r="G700">
        <v>-4.8520000000000001E-2</v>
      </c>
      <c r="H700">
        <v>0.49</v>
      </c>
      <c r="I700">
        <v>0.41</v>
      </c>
      <c r="J700">
        <v>0.06</v>
      </c>
      <c r="K700">
        <v>0</v>
      </c>
      <c r="L700">
        <v>0</v>
      </c>
      <c r="M700">
        <v>0</v>
      </c>
      <c r="N700">
        <v>0</v>
      </c>
      <c r="O700">
        <v>0.04</v>
      </c>
      <c r="P700">
        <v>0</v>
      </c>
      <c r="Q700" s="3">
        <f>_xlfn.XLOOKUP(A700&amp;B700,'original data'!$R$2:$R$3975,'original data'!$Q$2:$Q$3975,,0)</f>
        <v>1.107</v>
      </c>
      <c r="R700" t="str">
        <f t="shared" si="20"/>
        <v>Kentucky ERS2002</v>
      </c>
      <c r="S700">
        <f t="shared" si="21"/>
        <v>0.06</v>
      </c>
    </row>
    <row r="701" spans="1:19" x14ac:dyDescent="0.35">
      <c r="A701" t="s">
        <v>53</v>
      </c>
      <c r="B701">
        <v>2003</v>
      </c>
      <c r="C701">
        <v>4.2799999999999998E-2</v>
      </c>
      <c r="D701">
        <v>-1.9E-2</v>
      </c>
      <c r="E701">
        <v>2.8000000000000001E-2</v>
      </c>
      <c r="G701">
        <v>-1.9E-2</v>
      </c>
      <c r="H701">
        <v>0.51</v>
      </c>
      <c r="I701">
        <v>0.4</v>
      </c>
      <c r="J701">
        <v>0.04</v>
      </c>
      <c r="K701">
        <v>0</v>
      </c>
      <c r="L701">
        <v>0</v>
      </c>
      <c r="M701">
        <v>0</v>
      </c>
      <c r="N701">
        <v>0</v>
      </c>
      <c r="O701">
        <v>0.05</v>
      </c>
      <c r="P701">
        <v>0</v>
      </c>
      <c r="Q701" s="3">
        <f>_xlfn.XLOOKUP(A701&amp;B701,'original data'!$R$2:$R$3975,'original data'!$Q$2:$Q$3975,,0)</f>
        <v>0.98</v>
      </c>
      <c r="R701" t="str">
        <f t="shared" si="20"/>
        <v>Kentucky ERS2003</v>
      </c>
      <c r="S701">
        <f t="shared" si="21"/>
        <v>0.04</v>
      </c>
    </row>
    <row r="702" spans="1:19" x14ac:dyDescent="0.35">
      <c r="A702" t="s">
        <v>53</v>
      </c>
      <c r="B702">
        <v>2004</v>
      </c>
      <c r="C702">
        <v>0.13589999999999999</v>
      </c>
      <c r="D702">
        <v>4.2700000000000002E-2</v>
      </c>
      <c r="E702">
        <v>2.6700000000000002E-2</v>
      </c>
      <c r="G702">
        <v>1.762E-2</v>
      </c>
      <c r="H702">
        <v>0.56999999999999995</v>
      </c>
      <c r="I702">
        <v>0.35</v>
      </c>
      <c r="J702">
        <v>0.05</v>
      </c>
      <c r="K702">
        <v>0</v>
      </c>
      <c r="L702">
        <v>0</v>
      </c>
      <c r="M702">
        <v>0</v>
      </c>
      <c r="N702">
        <v>0</v>
      </c>
      <c r="O702">
        <v>0.03</v>
      </c>
      <c r="P702">
        <v>0</v>
      </c>
      <c r="Q702" s="3">
        <f>_xlfn.XLOOKUP(A702&amp;B702,'original data'!$R$2:$R$3975,'original data'!$Q$2:$Q$3975,,0)</f>
        <v>0.85799999999999998</v>
      </c>
      <c r="R702" t="str">
        <f t="shared" si="20"/>
        <v>Kentucky ERS2004</v>
      </c>
      <c r="S702">
        <f t="shared" si="21"/>
        <v>0.05</v>
      </c>
    </row>
    <row r="703" spans="1:19" x14ac:dyDescent="0.35">
      <c r="A703" t="s">
        <v>53</v>
      </c>
      <c r="B703">
        <v>2005</v>
      </c>
      <c r="C703">
        <v>9.2999999999999999E-2</v>
      </c>
      <c r="D703">
        <v>0.09</v>
      </c>
      <c r="E703">
        <v>3.2000000000000001E-2</v>
      </c>
      <c r="F703">
        <v>9.7000000000000003E-2</v>
      </c>
      <c r="G703">
        <v>3.227E-2</v>
      </c>
      <c r="H703">
        <v>0.55200000000000005</v>
      </c>
      <c r="I703">
        <v>0.35599999999999998</v>
      </c>
      <c r="J703">
        <v>6.6000000000000003E-2</v>
      </c>
      <c r="K703">
        <v>0</v>
      </c>
      <c r="L703">
        <v>0</v>
      </c>
      <c r="M703">
        <v>0</v>
      </c>
      <c r="N703">
        <v>0</v>
      </c>
      <c r="O703">
        <v>2.5999999999999999E-2</v>
      </c>
      <c r="P703">
        <v>0</v>
      </c>
      <c r="Q703" s="3">
        <f>_xlfn.XLOOKUP(A703&amp;B703,'original data'!$R$2:$R$3975,'original data'!$Q$2:$Q$3975,,0)</f>
        <v>0.746</v>
      </c>
      <c r="R703" t="str">
        <f t="shared" si="20"/>
        <v>Kentucky ERS2005</v>
      </c>
      <c r="S703">
        <f t="shared" si="21"/>
        <v>6.6000000000000003E-2</v>
      </c>
    </row>
    <row r="704" spans="1:19" x14ac:dyDescent="0.35">
      <c r="A704" t="s">
        <v>53</v>
      </c>
      <c r="B704">
        <v>2006</v>
      </c>
      <c r="C704">
        <v>9.7000000000000003E-2</v>
      </c>
      <c r="D704">
        <v>0.108</v>
      </c>
      <c r="E704">
        <v>6.3E-2</v>
      </c>
      <c r="F704">
        <v>8.8999999999999996E-2</v>
      </c>
      <c r="G704">
        <v>4.2790000000000002E-2</v>
      </c>
      <c r="H704">
        <v>0.56699999999999995</v>
      </c>
      <c r="I704">
        <v>0.35099999999999998</v>
      </c>
      <c r="J704">
        <v>5.8000000000000003E-2</v>
      </c>
      <c r="K704">
        <v>0</v>
      </c>
      <c r="L704">
        <v>0</v>
      </c>
      <c r="M704">
        <v>0</v>
      </c>
      <c r="N704">
        <v>0</v>
      </c>
      <c r="O704">
        <v>2.4E-2</v>
      </c>
      <c r="P704">
        <v>0</v>
      </c>
      <c r="Q704" s="3">
        <f>_xlfn.XLOOKUP(A704&amp;B704,'original data'!$R$2:$R$3975,'original data'!$Q$2:$Q$3975,,0)</f>
        <v>0.61299999999999999</v>
      </c>
      <c r="R704" t="str">
        <f t="shared" si="20"/>
        <v>Kentucky ERS2006</v>
      </c>
      <c r="S704">
        <f t="shared" si="21"/>
        <v>5.8000000000000003E-2</v>
      </c>
    </row>
    <row r="705" spans="1:19" x14ac:dyDescent="0.35">
      <c r="A705" t="s">
        <v>53</v>
      </c>
      <c r="B705">
        <v>2007</v>
      </c>
      <c r="C705">
        <v>0.153</v>
      </c>
      <c r="D705">
        <v>0.114</v>
      </c>
      <c r="E705">
        <v>0.104</v>
      </c>
      <c r="F705">
        <v>8.1000000000000003E-2</v>
      </c>
      <c r="G705">
        <v>5.7860000000000002E-2</v>
      </c>
      <c r="H705">
        <v>0.56799999999999995</v>
      </c>
      <c r="I705">
        <v>0.33300000000000002</v>
      </c>
      <c r="J705">
        <v>6.9000000000000006E-2</v>
      </c>
      <c r="K705">
        <v>0</v>
      </c>
      <c r="L705">
        <v>0</v>
      </c>
      <c r="M705">
        <v>0</v>
      </c>
      <c r="N705">
        <v>0</v>
      </c>
      <c r="O705">
        <v>0.03</v>
      </c>
      <c r="P705">
        <v>0</v>
      </c>
      <c r="Q705" s="3">
        <f>_xlfn.XLOOKUP(A705&amp;B705,'original data'!$R$2:$R$3975,'original data'!$Q$2:$Q$3975,,0)</f>
        <v>0.58399999999999996</v>
      </c>
      <c r="R705" t="str">
        <f t="shared" si="20"/>
        <v>Kentucky ERS2007</v>
      </c>
      <c r="S705">
        <f t="shared" si="21"/>
        <v>6.9000000000000006E-2</v>
      </c>
    </row>
    <row r="706" spans="1:19" x14ac:dyDescent="0.35">
      <c r="A706" t="s">
        <v>53</v>
      </c>
      <c r="B706">
        <v>2008</v>
      </c>
      <c r="C706">
        <v>-4.2099999999999999E-2</v>
      </c>
      <c r="E706">
        <v>8.5080000000000003E-2</v>
      </c>
      <c r="F706">
        <v>5.6000000000000001E-2</v>
      </c>
      <c r="G706">
        <v>4.4819999999999999E-2</v>
      </c>
      <c r="H706">
        <v>0.53400000000000003</v>
      </c>
      <c r="I706">
        <v>0.34899999999999998</v>
      </c>
      <c r="J706">
        <v>9.5000000000000001E-2</v>
      </c>
      <c r="K706">
        <v>0</v>
      </c>
      <c r="L706">
        <v>0</v>
      </c>
      <c r="M706">
        <v>0</v>
      </c>
      <c r="N706">
        <v>0</v>
      </c>
      <c r="O706">
        <v>2.1999999999999999E-2</v>
      </c>
      <c r="P706">
        <v>0</v>
      </c>
      <c r="Q706" s="3">
        <f>_xlfn.XLOOKUP(A706&amp;B706,'original data'!$R$2:$R$3975,'original data'!$Q$2:$Q$3975,,0)</f>
        <v>0.54200000000000004</v>
      </c>
      <c r="R706" t="str">
        <f t="shared" si="20"/>
        <v>Kentucky ERS2008</v>
      </c>
      <c r="S706">
        <f t="shared" si="21"/>
        <v>9.5000000000000001E-2</v>
      </c>
    </row>
    <row r="707" spans="1:19" x14ac:dyDescent="0.35">
      <c r="A707" t="s">
        <v>53</v>
      </c>
      <c r="B707">
        <v>2009</v>
      </c>
      <c r="C707">
        <v>-0.1721</v>
      </c>
      <c r="E707">
        <v>1.857E-2</v>
      </c>
      <c r="F707">
        <v>2.2599999999999999E-2</v>
      </c>
      <c r="G707">
        <v>1.8149999999999999E-2</v>
      </c>
      <c r="H707">
        <v>0.52100000000000002</v>
      </c>
      <c r="I707">
        <v>0.248</v>
      </c>
      <c r="J707">
        <v>9.9000000000000005E-2</v>
      </c>
      <c r="K707">
        <v>0</v>
      </c>
      <c r="L707">
        <v>9.7000000000000003E-2</v>
      </c>
      <c r="M707">
        <v>3.0000000000000001E-3</v>
      </c>
      <c r="N707">
        <v>0</v>
      </c>
      <c r="O707">
        <v>3.2000000000000001E-2</v>
      </c>
      <c r="P707">
        <v>0</v>
      </c>
      <c r="Q707" s="3">
        <f>_xlfn.XLOOKUP(A707&amp;B707,'original data'!$R$2:$R$3975,'original data'!$Q$2:$Q$3975,,0)</f>
        <v>0.46700000000000003</v>
      </c>
      <c r="R707" t="str">
        <f t="shared" ref="R707:R770" si="22">A707&amp;B707</f>
        <v>Kentucky ERS2009</v>
      </c>
      <c r="S707">
        <f t="shared" ref="S707:S770" si="23">SUM(J707:N707,P707)</f>
        <v>0.19900000000000001</v>
      </c>
    </row>
    <row r="708" spans="1:19" x14ac:dyDescent="0.35">
      <c r="A708" t="s">
        <v>53</v>
      </c>
      <c r="B708">
        <v>2010</v>
      </c>
      <c r="C708">
        <v>0.15809999999999999</v>
      </c>
      <c r="E708">
        <v>3.0419999999999999E-2</v>
      </c>
      <c r="F708">
        <v>3.1199999999999999E-2</v>
      </c>
      <c r="G708">
        <v>3.1350000000000003E-2</v>
      </c>
      <c r="H708">
        <v>0.51400000000000001</v>
      </c>
      <c r="I708">
        <v>0.23899999999999999</v>
      </c>
      <c r="J708">
        <v>0.13700000000000001</v>
      </c>
      <c r="K708">
        <v>0</v>
      </c>
      <c r="L708">
        <v>9.4E-2</v>
      </c>
      <c r="M708">
        <v>6.0000000000000001E-3</v>
      </c>
      <c r="N708">
        <v>0</v>
      </c>
      <c r="O708">
        <v>0.01</v>
      </c>
      <c r="P708">
        <v>0</v>
      </c>
      <c r="Q708" s="3">
        <f>_xlfn.XLOOKUP(A708&amp;B708,'original data'!$R$2:$R$3975,'original data'!$Q$2:$Q$3975,,0)</f>
        <v>0.40300000000000002</v>
      </c>
      <c r="R708" t="str">
        <f t="shared" si="22"/>
        <v>Kentucky ERS2010</v>
      </c>
      <c r="S708">
        <f t="shared" si="23"/>
        <v>0.23700000000000002</v>
      </c>
    </row>
    <row r="709" spans="1:19" x14ac:dyDescent="0.35">
      <c r="A709" t="s">
        <v>53</v>
      </c>
      <c r="B709">
        <v>2011</v>
      </c>
      <c r="C709">
        <v>0.18959999999999999</v>
      </c>
      <c r="D709">
        <v>4.4699999999999997E-2</v>
      </c>
      <c r="E709">
        <v>4.7100000000000003E-2</v>
      </c>
      <c r="F709">
        <v>5.5100000000000003E-2</v>
      </c>
      <c r="G709">
        <v>4.4819999999999999E-2</v>
      </c>
      <c r="H709">
        <v>0.47599999999999998</v>
      </c>
      <c r="I709">
        <v>0.222</v>
      </c>
      <c r="J709">
        <v>0.113</v>
      </c>
      <c r="K709">
        <v>6.0000000000000001E-3</v>
      </c>
      <c r="L709">
        <v>9.8000000000000004E-2</v>
      </c>
      <c r="M709">
        <v>8.0000000000000002E-3</v>
      </c>
      <c r="N709">
        <v>0</v>
      </c>
      <c r="O709">
        <v>7.5999999999999998E-2</v>
      </c>
      <c r="P709">
        <v>0</v>
      </c>
      <c r="Q709" s="3">
        <f>_xlfn.XLOOKUP(A709&amp;B709,'original data'!$R$2:$R$3975,'original data'!$Q$2:$Q$3975,,0)</f>
        <v>0.35599999999999998</v>
      </c>
      <c r="R709" t="str">
        <f t="shared" si="22"/>
        <v>Kentucky ERS2011</v>
      </c>
      <c r="S709">
        <f t="shared" si="23"/>
        <v>0.22500000000000003</v>
      </c>
    </row>
    <row r="710" spans="1:19" x14ac:dyDescent="0.35">
      <c r="A710" t="s">
        <v>53</v>
      </c>
      <c r="B710">
        <v>2012</v>
      </c>
      <c r="C710">
        <v>1.4E-3</v>
      </c>
      <c r="D710">
        <v>0.113</v>
      </c>
      <c r="E710">
        <v>1.7999999999999999E-2</v>
      </c>
      <c r="F710">
        <v>5.9900000000000002E-2</v>
      </c>
      <c r="G710">
        <v>4.113E-2</v>
      </c>
      <c r="H710">
        <v>0.41899999999999998</v>
      </c>
      <c r="I710">
        <v>0.21299999999999999</v>
      </c>
      <c r="J710">
        <v>0.123</v>
      </c>
      <c r="K710">
        <v>0.10199999999999999</v>
      </c>
      <c r="L710">
        <v>0.108</v>
      </c>
      <c r="M710">
        <v>0.02</v>
      </c>
      <c r="N710">
        <v>0</v>
      </c>
      <c r="O710">
        <v>1.4999999999999999E-2</v>
      </c>
      <c r="P710">
        <v>0</v>
      </c>
      <c r="Q710" s="3">
        <f>_xlfn.XLOOKUP(A710&amp;B710,'original data'!$R$2:$R$3975,'original data'!$Q$2:$Q$3975,,0)</f>
        <v>0.29699999999999999</v>
      </c>
      <c r="R710" t="str">
        <f t="shared" si="22"/>
        <v>Kentucky ERS2012</v>
      </c>
      <c r="S710">
        <f t="shared" si="23"/>
        <v>0.35299999999999998</v>
      </c>
    </row>
    <row r="711" spans="1:19" x14ac:dyDescent="0.35">
      <c r="A711" t="s">
        <v>53</v>
      </c>
      <c r="B711">
        <v>2013</v>
      </c>
      <c r="C711">
        <v>0.1082</v>
      </c>
      <c r="D711">
        <v>9.5899999999999999E-2</v>
      </c>
      <c r="E711">
        <v>4.7500000000000001E-2</v>
      </c>
      <c r="F711">
        <v>6.6000000000000003E-2</v>
      </c>
      <c r="G711">
        <v>4.614E-2</v>
      </c>
      <c r="H711">
        <v>0.439</v>
      </c>
      <c r="I711">
        <v>0.19400000000000001</v>
      </c>
      <c r="J711">
        <v>0.112</v>
      </c>
      <c r="K711">
        <v>0.106</v>
      </c>
      <c r="L711">
        <v>9.8000000000000004E-2</v>
      </c>
      <c r="M711">
        <v>2.9000000000000001E-2</v>
      </c>
      <c r="N711">
        <v>0</v>
      </c>
      <c r="O711">
        <v>2.1999999999999999E-2</v>
      </c>
      <c r="P711">
        <v>0</v>
      </c>
      <c r="Q711" s="3">
        <f>_xlfn.XLOOKUP(A711&amp;B711,'original data'!$R$2:$R$3975,'original data'!$Q$2:$Q$3975,,0)</f>
        <v>0.25800000000000001</v>
      </c>
      <c r="R711" t="str">
        <f t="shared" si="22"/>
        <v>Kentucky ERS2013</v>
      </c>
      <c r="S711">
        <f t="shared" si="23"/>
        <v>0.34500000000000003</v>
      </c>
    </row>
    <row r="712" spans="1:19" x14ac:dyDescent="0.35">
      <c r="A712" t="s">
        <v>53</v>
      </c>
      <c r="B712">
        <v>2014</v>
      </c>
      <c r="C712">
        <v>0.1555</v>
      </c>
      <c r="D712">
        <v>8.5900000000000004E-2</v>
      </c>
      <c r="E712">
        <v>0.1197</v>
      </c>
      <c r="F712">
        <v>6.7799999999999999E-2</v>
      </c>
      <c r="G712">
        <v>5.3600000000000002E-2</v>
      </c>
      <c r="H712">
        <v>0.44755</v>
      </c>
      <c r="I712">
        <v>0.18482000000000001</v>
      </c>
      <c r="J712">
        <v>9.9900000000000003E-2</v>
      </c>
      <c r="K712">
        <v>0.10390000000000001</v>
      </c>
      <c r="L712">
        <v>0.1009</v>
      </c>
      <c r="M712">
        <v>3.8960000000000002E-2</v>
      </c>
      <c r="N712">
        <v>0</v>
      </c>
      <c r="O712">
        <v>2.3980000000000001E-2</v>
      </c>
      <c r="P712">
        <v>0</v>
      </c>
      <c r="Q712" s="3">
        <f>_xlfn.XLOOKUP(A712&amp;B712,'original data'!$R$2:$R$3975,'original data'!$Q$2:$Q$3975,,0)</f>
        <v>0.23899999999999999</v>
      </c>
      <c r="R712" t="str">
        <f t="shared" si="22"/>
        <v>Kentucky ERS2014</v>
      </c>
      <c r="S712">
        <f t="shared" si="23"/>
        <v>0.34366000000000002</v>
      </c>
    </row>
    <row r="713" spans="1:19" x14ac:dyDescent="0.35">
      <c r="A713" t="s">
        <v>53</v>
      </c>
      <c r="B713">
        <v>2015</v>
      </c>
      <c r="C713">
        <v>2.01E-2</v>
      </c>
      <c r="D713">
        <v>9.3200000000000005E-2</v>
      </c>
      <c r="E713">
        <v>9.1800000000000007E-2</v>
      </c>
      <c r="F713">
        <v>6.0499999999999998E-2</v>
      </c>
      <c r="G713">
        <v>5.1330000000000001E-2</v>
      </c>
      <c r="H713">
        <v>0.438</v>
      </c>
      <c r="I713">
        <v>0.187</v>
      </c>
      <c r="J713">
        <v>9.6000000000000002E-2</v>
      </c>
      <c r="K713">
        <v>0.107</v>
      </c>
      <c r="L713">
        <v>9.7000000000000003E-2</v>
      </c>
      <c r="M713">
        <v>5.2999999999999999E-2</v>
      </c>
      <c r="N713">
        <v>0</v>
      </c>
      <c r="O713">
        <v>2.1000000000000001E-2</v>
      </c>
      <c r="P713">
        <v>0</v>
      </c>
      <c r="Q713" s="3">
        <f>_xlfn.XLOOKUP(A713&amp;B713,'original data'!$R$2:$R$3975,'original data'!$Q$2:$Q$3975,,0)</f>
        <v>0.219</v>
      </c>
      <c r="R713" t="str">
        <f t="shared" si="22"/>
        <v>Kentucky ERS2015</v>
      </c>
      <c r="S713">
        <f t="shared" si="23"/>
        <v>0.35300000000000004</v>
      </c>
    </row>
    <row r="714" spans="1:19" x14ac:dyDescent="0.35">
      <c r="A714" t="s">
        <v>53</v>
      </c>
      <c r="B714">
        <v>2016</v>
      </c>
      <c r="C714">
        <v>-5.1999999999999998E-3</v>
      </c>
      <c r="D714">
        <v>5.45E-2</v>
      </c>
      <c r="E714">
        <v>5.3800000000000001E-2</v>
      </c>
      <c r="F714">
        <v>5.0200000000000002E-2</v>
      </c>
      <c r="G714">
        <v>4.7699999999999999E-2</v>
      </c>
      <c r="H714">
        <v>0.51</v>
      </c>
      <c r="I714">
        <v>0.13700000000000001</v>
      </c>
      <c r="J714">
        <v>0.10199999999999999</v>
      </c>
      <c r="K714">
        <v>0.10199999999999999</v>
      </c>
      <c r="L714">
        <v>8.4000000000000005E-2</v>
      </c>
      <c r="M714">
        <v>4.7E-2</v>
      </c>
      <c r="N714">
        <v>0</v>
      </c>
      <c r="O714">
        <v>1.7999999999999999E-2</v>
      </c>
      <c r="P714">
        <v>0</v>
      </c>
      <c r="Q714" s="3">
        <f>_xlfn.XLOOKUP(A714&amp;B714,'original data'!$R$2:$R$3975,'original data'!$Q$2:$Q$3975,,0)</f>
        <v>0.189</v>
      </c>
      <c r="R714" t="str">
        <f t="shared" si="22"/>
        <v>Kentucky ERS2016</v>
      </c>
      <c r="S714">
        <f t="shared" si="23"/>
        <v>0.33499999999999996</v>
      </c>
    </row>
    <row r="715" spans="1:19" x14ac:dyDescent="0.35">
      <c r="A715" t="s">
        <v>53</v>
      </c>
      <c r="B715">
        <v>2017</v>
      </c>
      <c r="C715">
        <v>0.13469999999999999</v>
      </c>
      <c r="D715">
        <v>4.8099999999999997E-2</v>
      </c>
      <c r="E715">
        <v>8.0799999999999997E-2</v>
      </c>
      <c r="F715">
        <v>4.8599999999999997E-2</v>
      </c>
      <c r="G715">
        <v>5.2630000000000003E-2</v>
      </c>
      <c r="H715">
        <v>0.496</v>
      </c>
      <c r="I715">
        <v>0.16900000000000001</v>
      </c>
      <c r="J715">
        <v>9.9000000000000005E-2</v>
      </c>
      <c r="K715">
        <v>7.5999999999999998E-2</v>
      </c>
      <c r="L715">
        <v>8.4000000000000005E-2</v>
      </c>
      <c r="M715">
        <v>4.4999999999999998E-2</v>
      </c>
      <c r="N715">
        <v>0</v>
      </c>
      <c r="O715">
        <v>0.03</v>
      </c>
      <c r="P715">
        <v>0</v>
      </c>
      <c r="Q715" s="3">
        <f>_xlfn.XLOOKUP(A715&amp;B715,'original data'!$R$2:$R$3975,'original data'!$Q$2:$Q$3975,,0)</f>
        <v>0.16300000000000001</v>
      </c>
      <c r="R715" t="str">
        <f t="shared" si="22"/>
        <v>Kentucky ERS2017</v>
      </c>
      <c r="S715">
        <f t="shared" si="23"/>
        <v>0.30399999999999999</v>
      </c>
    </row>
    <row r="716" spans="1:19" x14ac:dyDescent="0.35">
      <c r="A716" t="s">
        <v>53</v>
      </c>
      <c r="B716">
        <v>2018</v>
      </c>
      <c r="C716">
        <v>8.5699999999999998E-2</v>
      </c>
      <c r="D716">
        <v>7.0099999999999996E-2</v>
      </c>
      <c r="E716">
        <v>7.6300000000000007E-2</v>
      </c>
      <c r="F716">
        <v>6.1800000000000001E-2</v>
      </c>
      <c r="G716">
        <v>5.4440000000000002E-2</v>
      </c>
      <c r="H716">
        <v>0.38350000000000001</v>
      </c>
      <c r="I716">
        <v>0.30220000000000002</v>
      </c>
      <c r="J716">
        <v>9.8799999999999999E-2</v>
      </c>
      <c r="K716">
        <v>5.7099999999999998E-2</v>
      </c>
      <c r="L716">
        <v>8.5999999999999993E-2</v>
      </c>
      <c r="M716">
        <v>3.5499999999999997E-2</v>
      </c>
      <c r="N716">
        <v>0</v>
      </c>
      <c r="O716">
        <v>3.6900000000000002E-2</v>
      </c>
      <c r="P716">
        <v>0</v>
      </c>
      <c r="Q716" s="3">
        <f>_xlfn.XLOOKUP(A716&amp;B716,'original data'!$R$2:$R$3975,'original data'!$Q$2:$Q$3975,,0)</f>
        <v>0.158</v>
      </c>
      <c r="R716" t="str">
        <f t="shared" si="22"/>
        <v>Kentucky ERS2018</v>
      </c>
      <c r="S716">
        <f t="shared" si="23"/>
        <v>0.27739999999999998</v>
      </c>
    </row>
    <row r="717" spans="1:19" x14ac:dyDescent="0.35">
      <c r="A717" t="s">
        <v>53</v>
      </c>
      <c r="B717">
        <v>2019</v>
      </c>
      <c r="C717">
        <v>5.8299999999999998E-2</v>
      </c>
      <c r="D717">
        <v>9.2399999999999996E-2</v>
      </c>
      <c r="E717">
        <v>5.7599999999999998E-2</v>
      </c>
      <c r="F717">
        <v>8.8200000000000001E-2</v>
      </c>
      <c r="G717">
        <v>5.4649999999999997E-2</v>
      </c>
      <c r="H717">
        <v>0.38850000000000001</v>
      </c>
      <c r="I717">
        <v>0.33560000000000001</v>
      </c>
      <c r="J717">
        <v>0.09</v>
      </c>
      <c r="K717">
        <v>1.52E-2</v>
      </c>
      <c r="L717">
        <v>8.4400000000000003E-2</v>
      </c>
      <c r="M717">
        <v>3.7400000000000003E-2</v>
      </c>
      <c r="N717">
        <v>0</v>
      </c>
      <c r="O717">
        <v>4.8899999999999999E-2</v>
      </c>
      <c r="P717">
        <v>0</v>
      </c>
      <c r="Q717" s="3">
        <f>_xlfn.XLOOKUP(A717&amp;B717,'original data'!$R$2:$R$3975,'original data'!$Q$2:$Q$3975,,0)</f>
        <v>0.16500000000000001</v>
      </c>
      <c r="R717" t="str">
        <f t="shared" si="22"/>
        <v>Kentucky ERS2019</v>
      </c>
      <c r="S717">
        <f t="shared" si="23"/>
        <v>0.22699999999999998</v>
      </c>
    </row>
    <row r="718" spans="1:19" x14ac:dyDescent="0.35">
      <c r="A718" t="s">
        <v>53</v>
      </c>
      <c r="B718">
        <v>2020</v>
      </c>
      <c r="C718">
        <v>1.15E-2</v>
      </c>
      <c r="D718">
        <v>5.1400000000000001E-2</v>
      </c>
      <c r="E718">
        <v>5.5800000000000002E-2</v>
      </c>
      <c r="F718">
        <v>7.3700000000000002E-2</v>
      </c>
      <c r="G718">
        <v>5.2449999999999997E-2</v>
      </c>
      <c r="H718">
        <v>0.39179999999999998</v>
      </c>
      <c r="I718">
        <v>0.3826</v>
      </c>
      <c r="J718">
        <v>7.9200000000000007E-2</v>
      </c>
      <c r="K718">
        <v>1.23E-2</v>
      </c>
      <c r="L718">
        <v>5.6599999999999998E-2</v>
      </c>
      <c r="M718">
        <v>4.4200000000000003E-2</v>
      </c>
      <c r="N718">
        <v>0</v>
      </c>
      <c r="O718">
        <v>3.3300000000000003E-2</v>
      </c>
      <c r="P718">
        <v>0</v>
      </c>
      <c r="Q718" s="3">
        <f>_xlfn.XLOOKUP(A718&amp;B718,'original data'!$R$2:$R$3975,'original data'!$Q$2:$Q$3975,,0)</f>
        <v>0.17199999999999999</v>
      </c>
      <c r="R718" t="str">
        <f t="shared" si="22"/>
        <v>Kentucky ERS2020</v>
      </c>
      <c r="S718">
        <f t="shared" si="23"/>
        <v>0.19230000000000003</v>
      </c>
    </row>
    <row r="719" spans="1:19" x14ac:dyDescent="0.35">
      <c r="A719" t="s">
        <v>54</v>
      </c>
      <c r="B719">
        <v>2001</v>
      </c>
      <c r="C719">
        <v>-7.0000000000000001E-3</v>
      </c>
      <c r="D719">
        <v>4.8000000000000001E-2</v>
      </c>
      <c r="E719">
        <v>0.105</v>
      </c>
      <c r="F719">
        <v>0.107</v>
      </c>
      <c r="G719">
        <v>-7.0000000000000001E-3</v>
      </c>
      <c r="H719">
        <v>0.52810000000000001</v>
      </c>
      <c r="I719">
        <v>0.36099999999999999</v>
      </c>
      <c r="J719">
        <v>0</v>
      </c>
      <c r="K719">
        <v>0</v>
      </c>
      <c r="L719">
        <v>0</v>
      </c>
      <c r="M719">
        <v>3.15E-2</v>
      </c>
      <c r="N719">
        <v>0</v>
      </c>
      <c r="O719">
        <v>7.9399999999999998E-2</v>
      </c>
      <c r="P719">
        <v>0</v>
      </c>
      <c r="Q719" s="3">
        <f>_xlfn.XLOOKUP(A719&amp;B719,'original data'!$R$2:$R$3975,'original data'!$Q$2:$Q$3975,,0)</f>
        <v>0.90800000000000003</v>
      </c>
      <c r="R719" t="str">
        <f t="shared" si="22"/>
        <v>Kentucky Teachers2001</v>
      </c>
      <c r="S719">
        <f t="shared" si="23"/>
        <v>3.15E-2</v>
      </c>
    </row>
    <row r="720" spans="1:19" x14ac:dyDescent="0.35">
      <c r="A720" t="s">
        <v>54</v>
      </c>
      <c r="B720">
        <v>2002</v>
      </c>
      <c r="C720">
        <v>-4.1000000000000002E-2</v>
      </c>
      <c r="D720">
        <v>-3.0000000000000001E-3</v>
      </c>
      <c r="E720">
        <v>5.7000000000000002E-2</v>
      </c>
      <c r="F720">
        <v>0.09</v>
      </c>
      <c r="G720">
        <v>-2.4150000000000001E-2</v>
      </c>
      <c r="H720">
        <v>0.49480000000000002</v>
      </c>
      <c r="I720">
        <v>0.3876</v>
      </c>
      <c r="J720">
        <v>0</v>
      </c>
      <c r="K720">
        <v>0</v>
      </c>
      <c r="L720">
        <v>0</v>
      </c>
      <c r="M720">
        <v>3.3000000000000002E-2</v>
      </c>
      <c r="N720">
        <v>0</v>
      </c>
      <c r="O720">
        <v>8.4599999999999995E-2</v>
      </c>
      <c r="P720">
        <v>0</v>
      </c>
      <c r="Q720" s="3">
        <f>_xlfn.XLOOKUP(A720&amp;B720,'original data'!$R$2:$R$3975,'original data'!$Q$2:$Q$3975,,0)</f>
        <v>0.86599999999999999</v>
      </c>
      <c r="R720" t="str">
        <f t="shared" si="22"/>
        <v>Kentucky Teachers2002</v>
      </c>
      <c r="S720">
        <f t="shared" si="23"/>
        <v>3.3000000000000002E-2</v>
      </c>
    </row>
    <row r="721" spans="1:19" x14ac:dyDescent="0.35">
      <c r="A721" t="s">
        <v>54</v>
      </c>
      <c r="B721">
        <v>2003</v>
      </c>
      <c r="C721">
        <v>4.8000000000000001E-2</v>
      </c>
      <c r="D721">
        <v>-1E-3</v>
      </c>
      <c r="E721">
        <v>0.03</v>
      </c>
      <c r="F721">
        <v>8.2000000000000003E-2</v>
      </c>
      <c r="G721">
        <v>-6.7000000000000002E-4</v>
      </c>
      <c r="H721">
        <v>0.48480000000000001</v>
      </c>
      <c r="I721">
        <v>0.4128</v>
      </c>
      <c r="J721">
        <v>0</v>
      </c>
      <c r="K721">
        <v>0</v>
      </c>
      <c r="L721">
        <v>0</v>
      </c>
      <c r="M721">
        <v>3.3599999999999998E-2</v>
      </c>
      <c r="N721">
        <v>0</v>
      </c>
      <c r="O721">
        <v>6.88E-2</v>
      </c>
      <c r="P721">
        <v>0</v>
      </c>
      <c r="Q721" s="3">
        <f>_xlfn.XLOOKUP(A721&amp;B721,'original data'!$R$2:$R$3975,'original data'!$Q$2:$Q$3975,,0)</f>
        <v>0.83499999999999996</v>
      </c>
      <c r="R721" t="str">
        <f t="shared" si="22"/>
        <v>Kentucky Teachers2003</v>
      </c>
      <c r="S721">
        <f t="shared" si="23"/>
        <v>3.3599999999999998E-2</v>
      </c>
    </row>
    <row r="722" spans="1:19" x14ac:dyDescent="0.35">
      <c r="A722" t="s">
        <v>54</v>
      </c>
      <c r="B722">
        <v>2004</v>
      </c>
      <c r="C722">
        <v>9.7000000000000003E-2</v>
      </c>
      <c r="D722">
        <v>3.3000000000000002E-2</v>
      </c>
      <c r="E722">
        <v>2.7E-2</v>
      </c>
      <c r="F722">
        <v>9.1999999999999998E-2</v>
      </c>
      <c r="G722">
        <v>2.29E-2</v>
      </c>
      <c r="H722">
        <v>0.55669999999999997</v>
      </c>
      <c r="I722">
        <v>0.3357</v>
      </c>
      <c r="J722">
        <v>0</v>
      </c>
      <c r="K722">
        <v>0</v>
      </c>
      <c r="L722">
        <v>0</v>
      </c>
      <c r="M722">
        <v>3.0300000000000001E-2</v>
      </c>
      <c r="N722">
        <v>0</v>
      </c>
      <c r="O722">
        <v>7.7299999999999994E-2</v>
      </c>
      <c r="P722">
        <v>0</v>
      </c>
      <c r="Q722" s="3">
        <f>_xlfn.XLOOKUP(A722&amp;B722,'original data'!$R$2:$R$3975,'original data'!$Q$2:$Q$3975,,0)</f>
        <v>0.80900000000000005</v>
      </c>
      <c r="R722" t="str">
        <f t="shared" si="22"/>
        <v>Kentucky Teachers2004</v>
      </c>
      <c r="S722">
        <f t="shared" si="23"/>
        <v>3.0300000000000001E-2</v>
      </c>
    </row>
    <row r="723" spans="1:19" x14ac:dyDescent="0.35">
      <c r="A723" t="s">
        <v>54</v>
      </c>
      <c r="B723">
        <v>2005</v>
      </c>
      <c r="C723">
        <v>7.4999999999999997E-2</v>
      </c>
      <c r="D723">
        <v>7.2999999999999995E-2</v>
      </c>
      <c r="E723">
        <v>3.3000000000000002E-2</v>
      </c>
      <c r="F723">
        <v>8.3000000000000004E-2</v>
      </c>
      <c r="G723">
        <v>3.3119999999999997E-2</v>
      </c>
      <c r="H723">
        <v>0.56159999999999999</v>
      </c>
      <c r="I723">
        <v>0.31359999999999999</v>
      </c>
      <c r="J723">
        <v>0</v>
      </c>
      <c r="K723">
        <v>0</v>
      </c>
      <c r="L723">
        <v>0</v>
      </c>
      <c r="M723">
        <v>2.98E-2</v>
      </c>
      <c r="N723">
        <v>0</v>
      </c>
      <c r="O723">
        <v>9.5000000000000001E-2</v>
      </c>
      <c r="P723">
        <v>0</v>
      </c>
      <c r="Q723" s="3">
        <f>_xlfn.XLOOKUP(A723&amp;B723,'original data'!$R$2:$R$3975,'original data'!$Q$2:$Q$3975,,0)</f>
        <v>0.76300000000000001</v>
      </c>
      <c r="R723" t="str">
        <f t="shared" si="22"/>
        <v>Kentucky Teachers2005</v>
      </c>
      <c r="S723">
        <f t="shared" si="23"/>
        <v>2.98E-2</v>
      </c>
    </row>
    <row r="724" spans="1:19" x14ac:dyDescent="0.35">
      <c r="A724" t="s">
        <v>54</v>
      </c>
      <c r="B724">
        <v>2006</v>
      </c>
      <c r="C724">
        <v>5.3999999999999999E-2</v>
      </c>
      <c r="D724">
        <v>7.4999999999999997E-2</v>
      </c>
      <c r="E724">
        <v>4.5999999999999999E-2</v>
      </c>
      <c r="F724">
        <v>7.4999999999999997E-2</v>
      </c>
      <c r="G724">
        <v>3.6569999999999998E-2</v>
      </c>
      <c r="H724">
        <v>0.6139</v>
      </c>
      <c r="I724">
        <v>0.30009999999999998</v>
      </c>
      <c r="J724">
        <v>0</v>
      </c>
      <c r="K724">
        <v>0</v>
      </c>
      <c r="L724">
        <v>0</v>
      </c>
      <c r="M724">
        <v>2.8799999999999999E-2</v>
      </c>
      <c r="N724">
        <v>0</v>
      </c>
      <c r="O724">
        <v>5.7200000000000001E-2</v>
      </c>
      <c r="P724">
        <v>0</v>
      </c>
      <c r="Q724" s="3">
        <f>_xlfn.XLOOKUP(A724&amp;B724,'original data'!$R$2:$R$3975,'original data'!$Q$2:$Q$3975,,0)</f>
        <v>0.73099999999999998</v>
      </c>
      <c r="R724" t="str">
        <f t="shared" si="22"/>
        <v>Kentucky Teachers2006</v>
      </c>
      <c r="S724">
        <f t="shared" si="23"/>
        <v>2.8799999999999999E-2</v>
      </c>
    </row>
    <row r="725" spans="1:19" x14ac:dyDescent="0.35">
      <c r="A725" t="s">
        <v>54</v>
      </c>
      <c r="B725">
        <v>2007</v>
      </c>
      <c r="C725">
        <v>0.153</v>
      </c>
      <c r="D725">
        <v>9.2999999999999999E-2</v>
      </c>
      <c r="E725">
        <v>8.5000000000000006E-2</v>
      </c>
      <c r="F725">
        <v>7.0999999999999994E-2</v>
      </c>
      <c r="G725">
        <v>5.2449999999999997E-2</v>
      </c>
      <c r="H725">
        <v>0.65100000000000002</v>
      </c>
      <c r="I725">
        <v>0.28710000000000002</v>
      </c>
      <c r="J725">
        <v>2.9999999999999997E-4</v>
      </c>
      <c r="K725">
        <v>0</v>
      </c>
      <c r="L725">
        <v>0</v>
      </c>
      <c r="M725">
        <v>2.52E-2</v>
      </c>
      <c r="N725">
        <v>0</v>
      </c>
      <c r="O725">
        <v>3.6400000000000002E-2</v>
      </c>
      <c r="P725">
        <v>0</v>
      </c>
      <c r="Q725" s="3">
        <f>_xlfn.XLOOKUP(A725&amp;B725,'original data'!$R$2:$R$3975,'original data'!$Q$2:$Q$3975,,0)</f>
        <v>0.71899999999999997</v>
      </c>
      <c r="R725" t="str">
        <f t="shared" si="22"/>
        <v>Kentucky Teachers2007</v>
      </c>
      <c r="S725">
        <f t="shared" si="23"/>
        <v>2.5500000000000002E-2</v>
      </c>
    </row>
    <row r="726" spans="1:19" x14ac:dyDescent="0.35">
      <c r="A726" t="s">
        <v>54</v>
      </c>
      <c r="B726">
        <v>2008</v>
      </c>
      <c r="C726">
        <v>-5.7000000000000002E-2</v>
      </c>
      <c r="D726">
        <v>4.7E-2</v>
      </c>
      <c r="E726">
        <v>6.2E-2</v>
      </c>
      <c r="F726">
        <v>4.5999999999999999E-2</v>
      </c>
      <c r="G726">
        <v>3.8100000000000002E-2</v>
      </c>
      <c r="H726">
        <v>0.63900000000000001</v>
      </c>
      <c r="I726">
        <v>0.308</v>
      </c>
      <c r="J726">
        <v>7.0000000000000001E-3</v>
      </c>
      <c r="K726">
        <v>0</v>
      </c>
      <c r="L726">
        <v>0</v>
      </c>
      <c r="M726">
        <v>0.03</v>
      </c>
      <c r="N726">
        <v>0</v>
      </c>
      <c r="O726">
        <v>1.6E-2</v>
      </c>
      <c r="P726">
        <v>0</v>
      </c>
      <c r="Q726" s="3">
        <f>_xlfn.XLOOKUP(A726&amp;B726,'original data'!$R$2:$R$3975,'original data'!$Q$2:$Q$3975,,0)</f>
        <v>0.68200000000000005</v>
      </c>
      <c r="R726" t="str">
        <f t="shared" si="22"/>
        <v>Kentucky Teachers2008</v>
      </c>
      <c r="S726">
        <f t="shared" si="23"/>
        <v>3.6999999999999998E-2</v>
      </c>
    </row>
    <row r="727" spans="1:19" x14ac:dyDescent="0.35">
      <c r="A727" t="s">
        <v>54</v>
      </c>
      <c r="B727">
        <v>2009</v>
      </c>
      <c r="C727">
        <v>-0.14299999999999999</v>
      </c>
      <c r="D727">
        <v>-2.3E-2</v>
      </c>
      <c r="E727">
        <v>1.0999999999999999E-2</v>
      </c>
      <c r="F727">
        <v>1.9E-2</v>
      </c>
      <c r="G727">
        <v>1.6219999999999998E-2</v>
      </c>
      <c r="H727">
        <v>0.60699999999999998</v>
      </c>
      <c r="I727">
        <v>0.33100000000000002</v>
      </c>
      <c r="J727">
        <v>1.4999999999999999E-2</v>
      </c>
      <c r="K727">
        <v>0</v>
      </c>
      <c r="L727">
        <v>0</v>
      </c>
      <c r="M727">
        <v>3.5999999999999997E-2</v>
      </c>
      <c r="N727">
        <v>0</v>
      </c>
      <c r="O727">
        <v>1.0999999999999999E-2</v>
      </c>
      <c r="P727">
        <v>0</v>
      </c>
      <c r="Q727" s="3">
        <f>_xlfn.XLOOKUP(A727&amp;B727,'original data'!$R$2:$R$3975,'original data'!$Q$2:$Q$3975,,0)</f>
        <v>0.63600000000000001</v>
      </c>
      <c r="R727" t="str">
        <f t="shared" si="22"/>
        <v>Kentucky Teachers2009</v>
      </c>
      <c r="S727">
        <f t="shared" si="23"/>
        <v>5.0999999999999997E-2</v>
      </c>
    </row>
    <row r="728" spans="1:19" x14ac:dyDescent="0.35">
      <c r="A728" t="s">
        <v>54</v>
      </c>
      <c r="B728">
        <v>2010</v>
      </c>
      <c r="C728">
        <v>0.13100000000000001</v>
      </c>
      <c r="D728">
        <v>-2.9000000000000001E-2</v>
      </c>
      <c r="E728">
        <v>2.1999999999999999E-2</v>
      </c>
      <c r="F728">
        <v>2.7E-2</v>
      </c>
      <c r="G728">
        <v>2.716E-2</v>
      </c>
      <c r="H728">
        <v>0.59699999999999998</v>
      </c>
      <c r="I728">
        <v>0.33600000000000002</v>
      </c>
      <c r="J728">
        <v>1.7000000000000001E-2</v>
      </c>
      <c r="K728">
        <v>0</v>
      </c>
      <c r="L728">
        <v>0</v>
      </c>
      <c r="M728">
        <v>3.3000000000000002E-2</v>
      </c>
      <c r="N728">
        <v>0</v>
      </c>
      <c r="O728">
        <v>1.7000000000000001E-2</v>
      </c>
      <c r="P728">
        <v>0</v>
      </c>
      <c r="Q728" s="3">
        <f>_xlfn.XLOOKUP(A728&amp;B728,'original data'!$R$2:$R$3975,'original data'!$Q$2:$Q$3975,,0)</f>
        <v>0.61</v>
      </c>
      <c r="R728" t="str">
        <f t="shared" si="22"/>
        <v>Kentucky Teachers2010</v>
      </c>
      <c r="S728">
        <f t="shared" si="23"/>
        <v>0.05</v>
      </c>
    </row>
    <row r="729" spans="1:19" x14ac:dyDescent="0.35">
      <c r="A729" t="s">
        <v>54</v>
      </c>
      <c r="B729">
        <v>2011</v>
      </c>
      <c r="C729">
        <v>0.216</v>
      </c>
      <c r="D729">
        <v>5.6000000000000001E-2</v>
      </c>
      <c r="E729">
        <v>5.0999999999999997E-2</v>
      </c>
      <c r="F729">
        <v>4.8000000000000001E-2</v>
      </c>
      <c r="G729">
        <v>4.3040000000000002E-2</v>
      </c>
      <c r="H729">
        <v>0.63500000000000001</v>
      </c>
      <c r="I729">
        <v>0.28599999999999998</v>
      </c>
      <c r="J729">
        <v>1.2E-2</v>
      </c>
      <c r="K729">
        <v>0</v>
      </c>
      <c r="L729">
        <v>1.2E-2</v>
      </c>
      <c r="M729">
        <v>3.1E-2</v>
      </c>
      <c r="N729">
        <v>0</v>
      </c>
      <c r="O729">
        <v>2.4E-2</v>
      </c>
      <c r="P729">
        <v>0</v>
      </c>
      <c r="Q729" s="3">
        <f>_xlfn.XLOOKUP(A729&amp;B729,'original data'!$R$2:$R$3975,'original data'!$Q$2:$Q$3975,,0)</f>
        <v>0.57399999999999995</v>
      </c>
      <c r="R729" t="str">
        <f t="shared" si="22"/>
        <v>Kentucky Teachers2011</v>
      </c>
      <c r="S729">
        <f t="shared" si="23"/>
        <v>5.5E-2</v>
      </c>
    </row>
    <row r="730" spans="1:19" x14ac:dyDescent="0.35">
      <c r="A730" t="s">
        <v>54</v>
      </c>
      <c r="B730">
        <v>2012</v>
      </c>
      <c r="C730">
        <v>2.4E-2</v>
      </c>
      <c r="D730">
        <v>0.121</v>
      </c>
      <c r="E730">
        <v>2.5999999999999999E-2</v>
      </c>
      <c r="F730">
        <v>5.5E-2</v>
      </c>
      <c r="G730">
        <v>4.1439999999999998E-2</v>
      </c>
      <c r="H730">
        <v>0.63100000000000001</v>
      </c>
      <c r="I730">
        <v>0.27</v>
      </c>
      <c r="J730">
        <v>1.7999999999999999E-2</v>
      </c>
      <c r="K730">
        <v>0</v>
      </c>
      <c r="L730">
        <v>1.2E-2</v>
      </c>
      <c r="M730">
        <v>0.04</v>
      </c>
      <c r="N730">
        <v>0</v>
      </c>
      <c r="O730">
        <v>2.9000000000000001E-2</v>
      </c>
      <c r="P730">
        <v>0</v>
      </c>
      <c r="Q730" s="3">
        <f>_xlfn.XLOOKUP(A730&amp;B730,'original data'!$R$2:$R$3975,'original data'!$Q$2:$Q$3975,,0)</f>
        <v>0.54500000000000004</v>
      </c>
      <c r="R730" t="str">
        <f t="shared" si="22"/>
        <v>Kentucky Teachers2012</v>
      </c>
      <c r="S730">
        <f t="shared" si="23"/>
        <v>7.0000000000000007E-2</v>
      </c>
    </row>
    <row r="731" spans="1:19" x14ac:dyDescent="0.35">
      <c r="A731" t="s">
        <v>54</v>
      </c>
      <c r="B731">
        <v>2013</v>
      </c>
      <c r="C731">
        <v>0.14099999999999999</v>
      </c>
      <c r="D731">
        <v>0.124</v>
      </c>
      <c r="E731">
        <v>6.6000000000000003E-2</v>
      </c>
      <c r="F731">
        <v>6.4000000000000001E-2</v>
      </c>
      <c r="G731">
        <v>4.8779999999999997E-2</v>
      </c>
      <c r="H731">
        <v>0.63200000000000001</v>
      </c>
      <c r="I731">
        <v>0.27100000000000002</v>
      </c>
      <c r="J731">
        <v>2.1000000000000001E-2</v>
      </c>
      <c r="K731">
        <v>0</v>
      </c>
      <c r="L731">
        <v>1.2E-2</v>
      </c>
      <c r="M731">
        <v>0.04</v>
      </c>
      <c r="N731">
        <v>0</v>
      </c>
      <c r="O731">
        <v>2.4E-2</v>
      </c>
      <c r="P731">
        <v>0</v>
      </c>
      <c r="Q731" s="3">
        <f>_xlfn.XLOOKUP(A731&amp;B731,'original data'!$R$2:$R$3975,'original data'!$Q$2:$Q$3975,,0)</f>
        <v>0.51900000000000002</v>
      </c>
      <c r="R731" t="str">
        <f t="shared" si="22"/>
        <v>Kentucky Teachers2013</v>
      </c>
      <c r="S731">
        <f t="shared" si="23"/>
        <v>7.3000000000000009E-2</v>
      </c>
    </row>
    <row r="732" spans="1:19" x14ac:dyDescent="0.35">
      <c r="A732" t="s">
        <v>54</v>
      </c>
      <c r="B732">
        <v>2014</v>
      </c>
      <c r="C732">
        <v>0.18099999999999999</v>
      </c>
      <c r="D732">
        <v>0.113</v>
      </c>
      <c r="E732">
        <v>0.13700000000000001</v>
      </c>
      <c r="F732">
        <v>7.1999999999999995E-2</v>
      </c>
      <c r="G732">
        <v>5.7709999999999997E-2</v>
      </c>
      <c r="H732">
        <v>0.63200000000000001</v>
      </c>
      <c r="I732">
        <v>0.26800000000000002</v>
      </c>
      <c r="J732">
        <v>2.5999999999999999E-2</v>
      </c>
      <c r="K732">
        <v>0</v>
      </c>
      <c r="L732">
        <v>0.01</v>
      </c>
      <c r="M732">
        <v>4.1000000000000002E-2</v>
      </c>
      <c r="N732">
        <v>0</v>
      </c>
      <c r="O732">
        <v>2.3E-2</v>
      </c>
      <c r="P732">
        <v>0</v>
      </c>
      <c r="Q732" s="3">
        <f>_xlfn.XLOOKUP(A732&amp;B732,'original data'!$R$2:$R$3975,'original data'!$Q$2:$Q$3975,,0)</f>
        <v>0.53600000000000003</v>
      </c>
      <c r="R732" t="str">
        <f t="shared" si="22"/>
        <v>Kentucky Teachers2014</v>
      </c>
      <c r="S732">
        <f t="shared" si="23"/>
        <v>7.6999999999999999E-2</v>
      </c>
    </row>
    <row r="733" spans="1:19" x14ac:dyDescent="0.35">
      <c r="A733" t="s">
        <v>54</v>
      </c>
      <c r="B733">
        <v>2015</v>
      </c>
      <c r="C733">
        <v>5.0999999999999997E-2</v>
      </c>
      <c r="D733">
        <v>0.123</v>
      </c>
      <c r="E733">
        <v>0.12</v>
      </c>
      <c r="F733">
        <v>7.0000000000000007E-2</v>
      </c>
      <c r="G733">
        <v>5.7259999999999998E-2</v>
      </c>
      <c r="H733">
        <v>0.628</v>
      </c>
      <c r="I733">
        <v>0.253</v>
      </c>
      <c r="J733">
        <v>3.5999999999999997E-2</v>
      </c>
      <c r="K733">
        <v>0</v>
      </c>
      <c r="L733">
        <v>1.0999999999999999E-2</v>
      </c>
      <c r="M733">
        <v>4.5999999999999999E-2</v>
      </c>
      <c r="N733">
        <v>0</v>
      </c>
      <c r="O733">
        <v>2.5999999999999999E-2</v>
      </c>
      <c r="P733">
        <v>0</v>
      </c>
      <c r="Q733" s="3">
        <f>_xlfn.XLOOKUP(A733&amp;B733,'original data'!$R$2:$R$3975,'original data'!$Q$2:$Q$3975,,0)</f>
        <v>0.55300000000000005</v>
      </c>
      <c r="R733" t="str">
        <f t="shared" si="22"/>
        <v>Kentucky Teachers2015</v>
      </c>
      <c r="S733">
        <f t="shared" si="23"/>
        <v>9.2999999999999999E-2</v>
      </c>
    </row>
    <row r="734" spans="1:19" x14ac:dyDescent="0.35">
      <c r="A734" t="s">
        <v>54</v>
      </c>
      <c r="B734">
        <v>2016</v>
      </c>
      <c r="C734">
        <v>-0.01</v>
      </c>
      <c r="D734">
        <v>7.0999999999999994E-2</v>
      </c>
      <c r="E734">
        <v>7.4999999999999997E-2</v>
      </c>
      <c r="F734">
        <v>6.3E-2</v>
      </c>
      <c r="G734">
        <v>5.2929999999999998E-2</v>
      </c>
      <c r="H734">
        <v>0.621</v>
      </c>
      <c r="I734">
        <v>0.25</v>
      </c>
      <c r="J734">
        <v>4.3999999999999997E-2</v>
      </c>
      <c r="K734">
        <v>0</v>
      </c>
      <c r="L734">
        <v>1.2E-2</v>
      </c>
      <c r="M734">
        <v>5.6000000000000001E-2</v>
      </c>
      <c r="N734">
        <v>0</v>
      </c>
      <c r="O734">
        <v>1.7000000000000001E-2</v>
      </c>
      <c r="P734">
        <v>0</v>
      </c>
      <c r="Q734" s="3">
        <f>_xlfn.XLOOKUP(A734&amp;B734,'original data'!$R$2:$R$3975,'original data'!$Q$2:$Q$3975,,0)</f>
        <v>0.54600000000000004</v>
      </c>
      <c r="R734" t="str">
        <f t="shared" si="22"/>
        <v>Kentucky Teachers2016</v>
      </c>
      <c r="S734">
        <f t="shared" si="23"/>
        <v>0.11199999999999999</v>
      </c>
    </row>
    <row r="735" spans="1:19" x14ac:dyDescent="0.35">
      <c r="A735" t="s">
        <v>54</v>
      </c>
      <c r="B735">
        <v>2017</v>
      </c>
      <c r="C735">
        <v>0.1537</v>
      </c>
      <c r="D735">
        <v>6.2700000000000006E-2</v>
      </c>
      <c r="E735">
        <v>0.1009</v>
      </c>
      <c r="F735">
        <v>6.2899999999999998E-2</v>
      </c>
      <c r="G735">
        <v>5.8599999999999999E-2</v>
      </c>
      <c r="H735">
        <v>0.628</v>
      </c>
      <c r="I735">
        <v>0.23899999999999999</v>
      </c>
      <c r="J735">
        <v>4.5999999999999999E-2</v>
      </c>
      <c r="K735">
        <v>0</v>
      </c>
      <c r="L735">
        <v>1.0999999999999999E-2</v>
      </c>
      <c r="M735">
        <v>5.6000000000000001E-2</v>
      </c>
      <c r="N735">
        <v>0</v>
      </c>
      <c r="O735">
        <v>0.02</v>
      </c>
      <c r="P735">
        <v>0</v>
      </c>
      <c r="Q735" s="3">
        <f>_xlfn.XLOOKUP(A735&amp;B735,'original data'!$R$2:$R$3975,'original data'!$Q$2:$Q$3975,,0)</f>
        <v>0.56399999999999995</v>
      </c>
      <c r="R735" t="str">
        <f t="shared" si="22"/>
        <v>Kentucky Teachers2017</v>
      </c>
      <c r="S735">
        <f t="shared" si="23"/>
        <v>0.11299999999999999</v>
      </c>
    </row>
    <row r="736" spans="1:19" x14ac:dyDescent="0.35">
      <c r="A736" t="s">
        <v>54</v>
      </c>
      <c r="B736">
        <v>2018</v>
      </c>
      <c r="C736">
        <v>0.1081</v>
      </c>
      <c r="D736">
        <v>8.1600000000000006E-2</v>
      </c>
      <c r="E736">
        <v>9.11E-2</v>
      </c>
      <c r="F736">
        <v>8.0199999999999994E-2</v>
      </c>
      <c r="G736">
        <v>6.13E-2</v>
      </c>
      <c r="H736">
        <v>0.64</v>
      </c>
      <c r="I736">
        <v>0.22500000000000001</v>
      </c>
      <c r="J736">
        <v>5.5E-2</v>
      </c>
      <c r="K736">
        <v>0</v>
      </c>
      <c r="L736">
        <v>0.01</v>
      </c>
      <c r="M736">
        <v>5.8000000000000003E-2</v>
      </c>
      <c r="N736">
        <v>0</v>
      </c>
      <c r="O736">
        <v>1.2E-2</v>
      </c>
      <c r="P736">
        <v>0</v>
      </c>
      <c r="Q736" s="3">
        <f>_xlfn.XLOOKUP(A736&amp;B736,'original data'!$R$2:$R$3975,'original data'!$Q$2:$Q$3975,,0)</f>
        <v>0.57699999999999996</v>
      </c>
      <c r="R736" t="str">
        <f t="shared" si="22"/>
        <v>Kentucky Teachers2018</v>
      </c>
      <c r="S736">
        <f t="shared" si="23"/>
        <v>0.123</v>
      </c>
    </row>
    <row r="737" spans="1:19" x14ac:dyDescent="0.35">
      <c r="A737" t="s">
        <v>54</v>
      </c>
      <c r="B737">
        <v>2019</v>
      </c>
      <c r="C737">
        <v>5.8999999999999997E-2</v>
      </c>
      <c r="D737">
        <v>0.1062</v>
      </c>
      <c r="E737">
        <v>7.0800000000000002E-2</v>
      </c>
      <c r="F737">
        <v>0.1033</v>
      </c>
      <c r="G737">
        <v>6.1170000000000002E-2</v>
      </c>
      <c r="H737">
        <v>0.61299999999999999</v>
      </c>
      <c r="I737">
        <v>0.24199999999999999</v>
      </c>
      <c r="J737">
        <v>5.8000000000000003E-2</v>
      </c>
      <c r="K737">
        <v>0</v>
      </c>
      <c r="L737">
        <v>8.9999999999999993E-3</v>
      </c>
      <c r="M737">
        <v>0.06</v>
      </c>
      <c r="N737">
        <v>0</v>
      </c>
      <c r="O737">
        <v>1.7999999999999999E-2</v>
      </c>
      <c r="P737">
        <v>0</v>
      </c>
      <c r="Q737" s="3">
        <f>_xlfn.XLOOKUP(A737&amp;B737,'original data'!$R$2:$R$3975,'original data'!$Q$2:$Q$3975,,0)</f>
        <v>0.58099999999999996</v>
      </c>
      <c r="R737" t="str">
        <f t="shared" si="22"/>
        <v>Kentucky Teachers2019</v>
      </c>
      <c r="S737">
        <f t="shared" si="23"/>
        <v>0.127</v>
      </c>
    </row>
    <row r="738" spans="1:19" x14ac:dyDescent="0.35">
      <c r="A738" t="s">
        <v>54</v>
      </c>
      <c r="B738">
        <v>2020</v>
      </c>
      <c r="C738">
        <v>5.8000000000000003E-2</v>
      </c>
      <c r="D738">
        <v>7.4800000000000005E-2</v>
      </c>
      <c r="E738">
        <v>7.2300000000000003E-2</v>
      </c>
      <c r="F738">
        <v>9.5899999999999999E-2</v>
      </c>
      <c r="G738">
        <v>6.1019999999999998E-2</v>
      </c>
      <c r="H738">
        <v>0.61899999999999999</v>
      </c>
      <c r="I738">
        <v>0.22700000000000001</v>
      </c>
      <c r="J738">
        <v>5.8999999999999997E-2</v>
      </c>
      <c r="K738">
        <v>0</v>
      </c>
      <c r="L738">
        <v>1.2E-2</v>
      </c>
      <c r="M738">
        <v>0.06</v>
      </c>
      <c r="N738">
        <v>0</v>
      </c>
      <c r="O738">
        <v>2.3E-2</v>
      </c>
      <c r="P738">
        <v>0</v>
      </c>
      <c r="Q738" s="3">
        <f>_xlfn.XLOOKUP(A738&amp;B738,'original data'!$R$2:$R$3975,'original data'!$Q$2:$Q$3975,,0)</f>
        <v>0.58399999999999996</v>
      </c>
      <c r="R738" t="str">
        <f t="shared" si="22"/>
        <v>Kentucky Teachers2020</v>
      </c>
      <c r="S738">
        <f t="shared" si="23"/>
        <v>0.13100000000000001</v>
      </c>
    </row>
    <row r="739" spans="1:19" x14ac:dyDescent="0.35">
      <c r="A739" t="s">
        <v>55</v>
      </c>
      <c r="B739">
        <v>2001</v>
      </c>
      <c r="C739">
        <v>-5.1999999999999998E-2</v>
      </c>
      <c r="D739">
        <v>7.2999999999999995E-2</v>
      </c>
      <c r="E739">
        <v>0.109</v>
      </c>
      <c r="G739">
        <v>-5.1999999999999998E-2</v>
      </c>
      <c r="H739">
        <v>0.49</v>
      </c>
      <c r="I739">
        <v>0.27</v>
      </c>
      <c r="J739">
        <v>0.05</v>
      </c>
      <c r="K739">
        <v>0</v>
      </c>
      <c r="L739">
        <v>0</v>
      </c>
      <c r="M739">
        <v>0.13</v>
      </c>
      <c r="N739">
        <v>0</v>
      </c>
      <c r="O739">
        <v>0.06</v>
      </c>
      <c r="P739">
        <v>0</v>
      </c>
      <c r="Q739" s="3">
        <f>_xlfn.XLOOKUP(A739&amp;B739,'original data'!$R$2:$R$3975,'original data'!$Q$2:$Q$3975,,0)</f>
        <v>1</v>
      </c>
      <c r="R739" t="str">
        <f t="shared" si="22"/>
        <v>LA County ERS2001</v>
      </c>
      <c r="S739">
        <f t="shared" si="23"/>
        <v>0.18</v>
      </c>
    </row>
    <row r="740" spans="1:19" x14ac:dyDescent="0.35">
      <c r="A740" t="s">
        <v>55</v>
      </c>
      <c r="B740">
        <v>2002</v>
      </c>
      <c r="C740">
        <v>-5.6000000000000001E-2</v>
      </c>
      <c r="D740">
        <v>1.0999999999999999E-2</v>
      </c>
      <c r="E740">
        <v>6.2E-2</v>
      </c>
      <c r="G740">
        <v>-5.3999999999999999E-2</v>
      </c>
      <c r="H740">
        <v>0.49</v>
      </c>
      <c r="I740">
        <v>0.28999999999999998</v>
      </c>
      <c r="J740">
        <v>0.05</v>
      </c>
      <c r="K740">
        <v>0</v>
      </c>
      <c r="L740">
        <v>0</v>
      </c>
      <c r="M740">
        <v>0.12</v>
      </c>
      <c r="N740">
        <v>0</v>
      </c>
      <c r="O740">
        <v>0.05</v>
      </c>
      <c r="P740">
        <v>0</v>
      </c>
      <c r="Q740" s="3">
        <f>_xlfn.XLOOKUP(A740&amp;B740,'original data'!$R$2:$R$3975,'original data'!$Q$2:$Q$3975,,0)</f>
        <v>0.99399999999999999</v>
      </c>
      <c r="R740" t="str">
        <f t="shared" si="22"/>
        <v>LA County ERS2002</v>
      </c>
      <c r="S740">
        <f t="shared" si="23"/>
        <v>0.16999999999999998</v>
      </c>
    </row>
    <row r="741" spans="1:19" x14ac:dyDescent="0.35">
      <c r="A741" t="s">
        <v>55</v>
      </c>
      <c r="B741">
        <v>2003</v>
      </c>
      <c r="C741">
        <v>3.5999999999999997E-2</v>
      </c>
      <c r="D741">
        <v>-2.5000000000000001E-2</v>
      </c>
      <c r="E741">
        <v>3.7999999999999999E-2</v>
      </c>
      <c r="G741">
        <v>-2.4910000000000002E-2</v>
      </c>
      <c r="H741">
        <v>0.5</v>
      </c>
      <c r="I741">
        <v>0.27</v>
      </c>
      <c r="J741">
        <v>0.05</v>
      </c>
      <c r="K741">
        <v>0</v>
      </c>
      <c r="L741">
        <v>0</v>
      </c>
      <c r="M741">
        <v>0.13</v>
      </c>
      <c r="N741">
        <v>0</v>
      </c>
      <c r="O741">
        <v>0.05</v>
      </c>
      <c r="P741">
        <v>0</v>
      </c>
      <c r="Q741" s="3">
        <f>_xlfn.XLOOKUP(A741&amp;B741,'original data'!$R$2:$R$3975,'original data'!$Q$2:$Q$3975,,0)</f>
        <v>0.872</v>
      </c>
      <c r="R741" t="str">
        <f t="shared" si="22"/>
        <v>LA County ERS2003</v>
      </c>
      <c r="S741">
        <f t="shared" si="23"/>
        <v>0.18</v>
      </c>
    </row>
    <row r="742" spans="1:19" x14ac:dyDescent="0.35">
      <c r="A742" t="s">
        <v>55</v>
      </c>
      <c r="B742">
        <v>2004</v>
      </c>
      <c r="C742">
        <v>0.16500000000000001</v>
      </c>
      <c r="D742">
        <v>4.3999999999999997E-2</v>
      </c>
      <c r="E742">
        <v>4.4999999999999998E-2</v>
      </c>
      <c r="G742">
        <v>1.9449999999999999E-2</v>
      </c>
      <c r="H742">
        <v>0.56000000000000005</v>
      </c>
      <c r="I742">
        <v>0.25</v>
      </c>
      <c r="J742">
        <v>0.05</v>
      </c>
      <c r="K742">
        <v>0</v>
      </c>
      <c r="L742">
        <v>0</v>
      </c>
      <c r="M742">
        <v>0.11</v>
      </c>
      <c r="N742">
        <v>0</v>
      </c>
      <c r="O742">
        <v>0.03</v>
      </c>
      <c r="P742">
        <v>0</v>
      </c>
      <c r="Q742" s="3">
        <f>_xlfn.XLOOKUP(A742&amp;B742,'original data'!$R$2:$R$3975,'original data'!$Q$2:$Q$3975,,0)</f>
        <v>0.82799999999999996</v>
      </c>
      <c r="R742" t="str">
        <f t="shared" si="22"/>
        <v>LA County ERS2004</v>
      </c>
      <c r="S742">
        <f t="shared" si="23"/>
        <v>0.16</v>
      </c>
    </row>
    <row r="743" spans="1:19" x14ac:dyDescent="0.35">
      <c r="A743" t="s">
        <v>55</v>
      </c>
      <c r="B743">
        <v>2005</v>
      </c>
      <c r="C743">
        <v>0.11</v>
      </c>
      <c r="D743">
        <v>0.10199999999999999</v>
      </c>
      <c r="E743">
        <v>3.6999999999999998E-2</v>
      </c>
      <c r="G743">
        <v>3.6949999999999997E-2</v>
      </c>
      <c r="H743">
        <v>0.54</v>
      </c>
      <c r="I743">
        <v>0.28999999999999998</v>
      </c>
      <c r="J743">
        <v>0.06</v>
      </c>
      <c r="K743">
        <v>0</v>
      </c>
      <c r="L743">
        <v>0</v>
      </c>
      <c r="M743">
        <v>0.11</v>
      </c>
      <c r="N743">
        <v>0</v>
      </c>
      <c r="O743">
        <v>0</v>
      </c>
      <c r="P743">
        <v>0</v>
      </c>
      <c r="Q743" s="3">
        <f>_xlfn.XLOOKUP(A743&amp;B743,'original data'!$R$2:$R$3975,'original data'!$Q$2:$Q$3975,,0)</f>
        <v>0.85799999999999998</v>
      </c>
      <c r="R743" t="str">
        <f t="shared" si="22"/>
        <v>LA County ERS2005</v>
      </c>
      <c r="S743">
        <f t="shared" si="23"/>
        <v>0.16999999999999998</v>
      </c>
    </row>
    <row r="744" spans="1:19" x14ac:dyDescent="0.35">
      <c r="A744" t="s">
        <v>55</v>
      </c>
      <c r="B744">
        <v>2006</v>
      </c>
      <c r="C744">
        <v>0.13</v>
      </c>
      <c r="D744">
        <v>0.13400000000000001</v>
      </c>
      <c r="E744">
        <v>7.3999999999999996E-2</v>
      </c>
      <c r="G744">
        <v>5.1909999999999998E-2</v>
      </c>
      <c r="H744">
        <v>0.53500000000000003</v>
      </c>
      <c r="I744">
        <v>0.30199999999999999</v>
      </c>
      <c r="J744">
        <v>6.2E-2</v>
      </c>
      <c r="K744">
        <v>0</v>
      </c>
      <c r="L744">
        <v>0</v>
      </c>
      <c r="M744">
        <v>0.10100000000000001</v>
      </c>
      <c r="N744">
        <v>0</v>
      </c>
      <c r="O744">
        <v>0</v>
      </c>
      <c r="P744">
        <v>0</v>
      </c>
      <c r="Q744" s="3">
        <f>_xlfn.XLOOKUP(A744&amp;B744,'original data'!$R$2:$R$3975,'original data'!$Q$2:$Q$3975,,0)</f>
        <v>0.90500000000000003</v>
      </c>
      <c r="R744" t="str">
        <f t="shared" si="22"/>
        <v>LA County ERS2006</v>
      </c>
      <c r="S744">
        <f t="shared" si="23"/>
        <v>0.16300000000000001</v>
      </c>
    </row>
    <row r="745" spans="1:19" x14ac:dyDescent="0.35">
      <c r="A745" t="s">
        <v>55</v>
      </c>
      <c r="B745">
        <v>2007</v>
      </c>
      <c r="C745">
        <v>0.188</v>
      </c>
      <c r="D745">
        <v>0.14099999999999999</v>
      </c>
      <c r="E745">
        <v>0.122</v>
      </c>
      <c r="G745">
        <v>7.0349999999999996E-2</v>
      </c>
      <c r="H745">
        <v>0.53</v>
      </c>
      <c r="I745">
        <v>0.28999999999999998</v>
      </c>
      <c r="J745">
        <v>7.0000000000000007E-2</v>
      </c>
      <c r="K745">
        <v>0</v>
      </c>
      <c r="L745">
        <v>0.01</v>
      </c>
      <c r="M745">
        <v>0.1</v>
      </c>
      <c r="N745">
        <v>0</v>
      </c>
      <c r="O745">
        <v>0</v>
      </c>
      <c r="P745">
        <v>0</v>
      </c>
      <c r="Q745" s="3">
        <f>_xlfn.XLOOKUP(A745&amp;B745,'original data'!$R$2:$R$3975,'original data'!$Q$2:$Q$3975,,0)</f>
        <v>0.93799999999999994</v>
      </c>
      <c r="R745" t="str">
        <f t="shared" si="22"/>
        <v>LA County ERS2007</v>
      </c>
      <c r="S745">
        <f t="shared" si="23"/>
        <v>0.18</v>
      </c>
    </row>
    <row r="746" spans="1:19" x14ac:dyDescent="0.35">
      <c r="A746" t="s">
        <v>55</v>
      </c>
      <c r="B746">
        <v>2008</v>
      </c>
      <c r="C746">
        <v>-1.4999999999999999E-2</v>
      </c>
      <c r="D746">
        <v>9.7000000000000003E-2</v>
      </c>
      <c r="E746">
        <v>0.112</v>
      </c>
      <c r="G746">
        <v>5.9290000000000002E-2</v>
      </c>
      <c r="H746">
        <v>0.49</v>
      </c>
      <c r="I746">
        <v>0.31</v>
      </c>
      <c r="J746">
        <v>0.08</v>
      </c>
      <c r="K746">
        <v>0</v>
      </c>
      <c r="L746">
        <v>0.02</v>
      </c>
      <c r="M746">
        <v>0.1</v>
      </c>
      <c r="N746">
        <v>0</v>
      </c>
      <c r="O746">
        <v>0</v>
      </c>
      <c r="P746">
        <v>0</v>
      </c>
      <c r="Q746" s="3">
        <f>_xlfn.XLOOKUP(A746&amp;B746,'original data'!$R$2:$R$3975,'original data'!$Q$2:$Q$3975,,0)</f>
        <v>0.94499999999999995</v>
      </c>
      <c r="R746" t="str">
        <f t="shared" si="22"/>
        <v>LA County ERS2008</v>
      </c>
      <c r="S746">
        <f t="shared" si="23"/>
        <v>0.2</v>
      </c>
    </row>
    <row r="747" spans="1:19" x14ac:dyDescent="0.35">
      <c r="A747" t="s">
        <v>55</v>
      </c>
      <c r="B747">
        <v>2009</v>
      </c>
      <c r="C747">
        <v>-0.183</v>
      </c>
      <c r="D747">
        <v>-1.4999999999999999E-2</v>
      </c>
      <c r="E747">
        <v>3.5999999999999997E-2</v>
      </c>
      <c r="G747">
        <v>2.9159999999999998E-2</v>
      </c>
      <c r="H747">
        <v>0.48</v>
      </c>
      <c r="I747">
        <v>0.32</v>
      </c>
      <c r="J747">
        <v>0.09</v>
      </c>
      <c r="K747">
        <v>0</v>
      </c>
      <c r="L747">
        <v>0.01</v>
      </c>
      <c r="M747">
        <v>0.1</v>
      </c>
      <c r="N747">
        <v>0</v>
      </c>
      <c r="O747">
        <v>0</v>
      </c>
      <c r="P747">
        <v>0</v>
      </c>
      <c r="Q747" s="3">
        <f>_xlfn.XLOOKUP(A747&amp;B747,'original data'!$R$2:$R$3975,'original data'!$Q$2:$Q$3975,,0)</f>
        <v>0.88900000000000001</v>
      </c>
      <c r="R747" t="str">
        <f t="shared" si="22"/>
        <v>LA County ERS2009</v>
      </c>
      <c r="S747">
        <f t="shared" si="23"/>
        <v>0.2</v>
      </c>
    </row>
    <row r="748" spans="1:19" x14ac:dyDescent="0.35">
      <c r="A748" t="s">
        <v>55</v>
      </c>
      <c r="B748">
        <v>2010</v>
      </c>
      <c r="C748">
        <v>0.11600000000000001</v>
      </c>
      <c r="D748">
        <v>-3.5000000000000003E-2</v>
      </c>
      <c r="E748">
        <v>3.7999999999999999E-2</v>
      </c>
      <c r="F748">
        <v>3.7530000000000001E-2</v>
      </c>
      <c r="G748">
        <v>3.7530000000000001E-2</v>
      </c>
      <c r="H748">
        <v>0.49</v>
      </c>
      <c r="I748">
        <v>0.3</v>
      </c>
      <c r="J748">
        <v>0.1</v>
      </c>
      <c r="K748">
        <v>0</v>
      </c>
      <c r="L748">
        <v>0.02</v>
      </c>
      <c r="M748">
        <v>0.09</v>
      </c>
      <c r="N748">
        <v>0</v>
      </c>
      <c r="O748">
        <v>0</v>
      </c>
      <c r="P748">
        <v>0</v>
      </c>
      <c r="Q748" s="3">
        <f>_xlfn.XLOOKUP(A748&amp;B748,'original data'!$R$2:$R$3975,'original data'!$Q$2:$Q$3975,,0)</f>
        <v>0.83299999999999996</v>
      </c>
      <c r="R748" t="str">
        <f t="shared" si="22"/>
        <v>LA County ERS2010</v>
      </c>
      <c r="S748">
        <f t="shared" si="23"/>
        <v>0.21000000000000002</v>
      </c>
    </row>
    <row r="749" spans="1:19" x14ac:dyDescent="0.35">
      <c r="A749" t="s">
        <v>55</v>
      </c>
      <c r="B749">
        <v>2011</v>
      </c>
      <c r="C749">
        <v>0.20200000000000001</v>
      </c>
      <c r="D749">
        <v>3.1E-2</v>
      </c>
      <c r="E749">
        <v>5.0999999999999997E-2</v>
      </c>
      <c r="F749">
        <v>6.2449999999999999E-2</v>
      </c>
      <c r="G749">
        <v>5.1499999999999997E-2</v>
      </c>
      <c r="H749">
        <v>0.51</v>
      </c>
      <c r="I749">
        <v>0.28000000000000003</v>
      </c>
      <c r="J749">
        <v>0.1</v>
      </c>
      <c r="K749">
        <v>0</v>
      </c>
      <c r="L749">
        <v>0.03</v>
      </c>
      <c r="M749">
        <v>0.08</v>
      </c>
      <c r="N749">
        <v>0</v>
      </c>
      <c r="O749">
        <v>0</v>
      </c>
      <c r="P749">
        <v>0</v>
      </c>
      <c r="Q749" s="3">
        <f>_xlfn.XLOOKUP(A749&amp;B749,'original data'!$R$2:$R$3975,'original data'!$Q$2:$Q$3975,,0)</f>
        <v>0.80600000000000005</v>
      </c>
      <c r="R749" t="str">
        <f t="shared" si="22"/>
        <v>LA County ERS2011</v>
      </c>
      <c r="S749">
        <f t="shared" si="23"/>
        <v>0.21000000000000002</v>
      </c>
    </row>
    <row r="750" spans="1:19" x14ac:dyDescent="0.35">
      <c r="A750" t="s">
        <v>55</v>
      </c>
      <c r="B750">
        <v>2012</v>
      </c>
      <c r="C750">
        <v>1E-3</v>
      </c>
      <c r="D750">
        <v>0.10299999999999999</v>
      </c>
      <c r="E750">
        <v>1.4999999999999999E-2</v>
      </c>
      <c r="F750">
        <v>6.8699999999999997E-2</v>
      </c>
      <c r="G750">
        <v>4.7199999999999999E-2</v>
      </c>
      <c r="H750">
        <v>0.49</v>
      </c>
      <c r="I750">
        <v>0.28000000000000003</v>
      </c>
      <c r="J750">
        <v>0.1</v>
      </c>
      <c r="K750">
        <v>0.01</v>
      </c>
      <c r="L750">
        <v>0.02</v>
      </c>
      <c r="M750">
        <v>0.1</v>
      </c>
      <c r="N750">
        <v>0</v>
      </c>
      <c r="O750">
        <v>0</v>
      </c>
      <c r="P750">
        <v>0</v>
      </c>
      <c r="Q750" s="3">
        <f>_xlfn.XLOOKUP(A750&amp;B750,'original data'!$R$2:$R$3975,'original data'!$Q$2:$Q$3975,,0)</f>
        <v>0.76100000000000001</v>
      </c>
      <c r="R750" t="str">
        <f t="shared" si="22"/>
        <v>LA County ERS2012</v>
      </c>
      <c r="S750">
        <f t="shared" si="23"/>
        <v>0.23</v>
      </c>
    </row>
    <row r="751" spans="1:19" x14ac:dyDescent="0.35">
      <c r="A751" t="s">
        <v>55</v>
      </c>
      <c r="B751">
        <v>2013</v>
      </c>
      <c r="C751">
        <v>0.11899999999999999</v>
      </c>
      <c r="D751">
        <v>0.104</v>
      </c>
      <c r="E751">
        <v>4.2000000000000003E-2</v>
      </c>
      <c r="F751">
        <v>7.6969999999999997E-2</v>
      </c>
      <c r="G751">
        <v>5.2549999999999999E-2</v>
      </c>
      <c r="H751">
        <v>0.5</v>
      </c>
      <c r="I751">
        <v>0.27</v>
      </c>
      <c r="J751">
        <v>0.09</v>
      </c>
      <c r="K751">
        <v>0.01</v>
      </c>
      <c r="L751">
        <v>0.03</v>
      </c>
      <c r="M751">
        <v>0.1</v>
      </c>
      <c r="N751">
        <v>0</v>
      </c>
      <c r="O751">
        <v>0</v>
      </c>
      <c r="P751">
        <v>0</v>
      </c>
      <c r="Q751" s="3">
        <f>_xlfn.XLOOKUP(A751&amp;B751,'original data'!$R$2:$R$3975,'original data'!$Q$2:$Q$3975,,0)</f>
        <v>0.75</v>
      </c>
      <c r="R751" t="str">
        <f t="shared" si="22"/>
        <v>LA County ERS2013</v>
      </c>
      <c r="S751">
        <f t="shared" si="23"/>
        <v>0.23</v>
      </c>
    </row>
    <row r="752" spans="1:19" x14ac:dyDescent="0.35">
      <c r="A752" t="s">
        <v>55</v>
      </c>
      <c r="B752">
        <v>2014</v>
      </c>
      <c r="C752">
        <v>0.16500000000000001</v>
      </c>
      <c r="D752">
        <v>9.1999999999999998E-2</v>
      </c>
      <c r="E752">
        <v>0.11799999999999999</v>
      </c>
      <c r="F752">
        <v>7.6969999999999997E-2</v>
      </c>
      <c r="G752">
        <v>6.021E-2</v>
      </c>
      <c r="H752">
        <v>0.52</v>
      </c>
      <c r="I752">
        <v>0.25</v>
      </c>
      <c r="J752">
        <v>0.08</v>
      </c>
      <c r="K752">
        <v>0.01</v>
      </c>
      <c r="L752">
        <v>0.04</v>
      </c>
      <c r="M752">
        <v>0.1</v>
      </c>
      <c r="N752">
        <v>0</v>
      </c>
      <c r="O752">
        <v>0</v>
      </c>
      <c r="P752">
        <v>0</v>
      </c>
      <c r="Q752" s="3">
        <f>_xlfn.XLOOKUP(A752&amp;B752,'original data'!$R$2:$R$3975,'original data'!$Q$2:$Q$3975,,0)</f>
        <v>0.79500000000000004</v>
      </c>
      <c r="R752" t="str">
        <f t="shared" si="22"/>
        <v>LA County ERS2014</v>
      </c>
      <c r="S752">
        <f t="shared" si="23"/>
        <v>0.23</v>
      </c>
    </row>
    <row r="753" spans="1:19" x14ac:dyDescent="0.35">
      <c r="A753" t="s">
        <v>55</v>
      </c>
      <c r="B753">
        <v>2015</v>
      </c>
      <c r="C753">
        <v>4.1000000000000002E-2</v>
      </c>
      <c r="D753">
        <v>0.107</v>
      </c>
      <c r="E753">
        <v>0.10299999999999999</v>
      </c>
      <c r="F753">
        <v>7.0080000000000003E-2</v>
      </c>
      <c r="G753">
        <v>5.892E-2</v>
      </c>
      <c r="H753">
        <v>0.51200000000000001</v>
      </c>
      <c r="I753">
        <v>0.255</v>
      </c>
      <c r="J753">
        <v>8.7999999999999995E-2</v>
      </c>
      <c r="K753">
        <v>1.2E-2</v>
      </c>
      <c r="L753">
        <v>2.1000000000000001E-2</v>
      </c>
      <c r="M753">
        <v>0.112</v>
      </c>
      <c r="N753">
        <v>0</v>
      </c>
      <c r="O753">
        <v>0</v>
      </c>
      <c r="P753">
        <v>0</v>
      </c>
      <c r="Q753" s="3">
        <f>_xlfn.XLOOKUP(A753&amp;B753,'original data'!$R$2:$R$3975,'original data'!$Q$2:$Q$3975,,0)</f>
        <v>0.83299999999999996</v>
      </c>
      <c r="R753" t="str">
        <f t="shared" si="22"/>
        <v>LA County ERS2015</v>
      </c>
      <c r="S753">
        <f t="shared" si="23"/>
        <v>0.23299999999999998</v>
      </c>
    </row>
    <row r="754" spans="1:19" x14ac:dyDescent="0.35">
      <c r="A754" t="s">
        <v>55</v>
      </c>
      <c r="B754">
        <v>2016</v>
      </c>
      <c r="C754">
        <v>8.0000000000000002E-3</v>
      </c>
      <c r="D754">
        <v>6.9000000000000006E-2</v>
      </c>
      <c r="E754">
        <v>6.5000000000000002E-2</v>
      </c>
      <c r="F754">
        <v>5.7919999999999999E-2</v>
      </c>
      <c r="G754">
        <v>5.5660000000000001E-2</v>
      </c>
      <c r="H754">
        <v>0.47299999999999998</v>
      </c>
      <c r="I754">
        <v>0.26200000000000001</v>
      </c>
      <c r="J754">
        <v>9.2999999999999999E-2</v>
      </c>
      <c r="K754">
        <v>2.5999999999999999E-2</v>
      </c>
      <c r="L754">
        <v>1.9E-2</v>
      </c>
      <c r="M754">
        <v>0.127</v>
      </c>
      <c r="N754">
        <v>0</v>
      </c>
      <c r="O754">
        <v>0</v>
      </c>
      <c r="P754">
        <v>0</v>
      </c>
      <c r="Q754" s="3">
        <f>_xlfn.XLOOKUP(A754&amp;B754,'original data'!$R$2:$R$3975,'original data'!$Q$2:$Q$3975,,0)</f>
        <v>0.79400000000000004</v>
      </c>
      <c r="R754" t="str">
        <f t="shared" si="22"/>
        <v>LA County ERS2016</v>
      </c>
      <c r="S754">
        <f t="shared" si="23"/>
        <v>0.26500000000000001</v>
      </c>
    </row>
    <row r="755" spans="1:19" x14ac:dyDescent="0.35">
      <c r="A755" t="s">
        <v>55</v>
      </c>
      <c r="B755">
        <v>2017</v>
      </c>
      <c r="C755">
        <v>0.127</v>
      </c>
      <c r="D755">
        <v>5.8000000000000003E-2</v>
      </c>
      <c r="E755">
        <v>0.09</v>
      </c>
      <c r="F755">
        <v>5.1999999999999998E-2</v>
      </c>
      <c r="G755">
        <v>5.9729999999999998E-2</v>
      </c>
      <c r="H755">
        <v>0.48499999999999999</v>
      </c>
      <c r="I755">
        <v>0.25700000000000001</v>
      </c>
      <c r="J755">
        <v>9.2999999999999999E-2</v>
      </c>
      <c r="K755">
        <v>2.7E-2</v>
      </c>
      <c r="L755">
        <v>0.02</v>
      </c>
      <c r="M755">
        <v>0.11799999999999999</v>
      </c>
      <c r="N755">
        <v>0</v>
      </c>
      <c r="O755">
        <v>0</v>
      </c>
      <c r="P755">
        <v>0</v>
      </c>
      <c r="Q755" s="3">
        <f>_xlfn.XLOOKUP(A755&amp;B755,'original data'!$R$2:$R$3975,'original data'!$Q$2:$Q$3975,,0)</f>
        <v>0.79900000000000004</v>
      </c>
      <c r="R755" t="str">
        <f t="shared" si="22"/>
        <v>LA County ERS2017</v>
      </c>
      <c r="S755">
        <f t="shared" si="23"/>
        <v>0.25800000000000001</v>
      </c>
    </row>
    <row r="756" spans="1:19" x14ac:dyDescent="0.35">
      <c r="A756" t="s">
        <v>55</v>
      </c>
      <c r="B756">
        <v>2018</v>
      </c>
      <c r="C756">
        <v>0.09</v>
      </c>
      <c r="D756">
        <v>7.3999999999999996E-2</v>
      </c>
      <c r="E756">
        <v>8.5000000000000006E-2</v>
      </c>
      <c r="F756">
        <v>6.3E-2</v>
      </c>
      <c r="G756">
        <v>6.139E-2</v>
      </c>
      <c r="H756">
        <v>0.46300000000000002</v>
      </c>
      <c r="I756">
        <v>0.25</v>
      </c>
      <c r="J756">
        <v>0.10299999999999999</v>
      </c>
      <c r="K756">
        <v>2.9000000000000001E-2</v>
      </c>
      <c r="L756">
        <v>2.5000000000000001E-2</v>
      </c>
      <c r="M756">
        <v>0.112</v>
      </c>
      <c r="N756">
        <v>0</v>
      </c>
      <c r="O756">
        <v>1.7999999999999999E-2</v>
      </c>
      <c r="P756">
        <v>0</v>
      </c>
      <c r="Q756" s="3">
        <f>_xlfn.XLOOKUP(A756&amp;B756,'original data'!$R$2:$R$3975,'original data'!$Q$2:$Q$3975,,0)</f>
        <v>0.80600000000000005</v>
      </c>
      <c r="R756" t="str">
        <f t="shared" si="22"/>
        <v>LA County ERS2018</v>
      </c>
      <c r="S756">
        <f t="shared" si="23"/>
        <v>0.26900000000000002</v>
      </c>
    </row>
    <row r="757" spans="1:19" x14ac:dyDescent="0.35">
      <c r="A757" t="s">
        <v>55</v>
      </c>
      <c r="B757">
        <v>2019</v>
      </c>
      <c r="C757">
        <v>6.4000000000000001E-2</v>
      </c>
      <c r="D757">
        <v>9.4E-2</v>
      </c>
      <c r="E757">
        <v>6.5000000000000002E-2</v>
      </c>
      <c r="F757">
        <v>9.0999999999999998E-2</v>
      </c>
      <c r="G757">
        <v>6.1530000000000001E-2</v>
      </c>
      <c r="H757">
        <v>0.42199999999999999</v>
      </c>
      <c r="I757">
        <v>0.27700000000000002</v>
      </c>
      <c r="J757">
        <v>9.6000000000000002E-2</v>
      </c>
      <c r="K757">
        <v>4.3999999999999997E-2</v>
      </c>
      <c r="L757">
        <v>4.3999999999999997E-2</v>
      </c>
      <c r="M757">
        <v>0.108</v>
      </c>
      <c r="N757">
        <v>0</v>
      </c>
      <c r="O757">
        <v>8.9999999999999993E-3</v>
      </c>
      <c r="P757">
        <v>0</v>
      </c>
      <c r="Q757" s="3">
        <f>_xlfn.XLOOKUP(A757&amp;B757,'original data'!$R$2:$R$3975,'original data'!$Q$2:$Q$3975,,0)</f>
        <v>0.77200000000000002</v>
      </c>
      <c r="R757" t="str">
        <f t="shared" si="22"/>
        <v>LA County ERS2019</v>
      </c>
      <c r="S757">
        <f t="shared" si="23"/>
        <v>0.29199999999999998</v>
      </c>
    </row>
    <row r="758" spans="1:19" x14ac:dyDescent="0.35">
      <c r="A758" t="s">
        <v>55</v>
      </c>
      <c r="B758">
        <v>2020</v>
      </c>
      <c r="C758">
        <v>1.7999999999999999E-2</v>
      </c>
      <c r="D758">
        <v>5.7000000000000002E-2</v>
      </c>
      <c r="E758">
        <v>6.0999999999999999E-2</v>
      </c>
      <c r="F758">
        <v>8.2000000000000003E-2</v>
      </c>
      <c r="G758">
        <v>5.9310000000000002E-2</v>
      </c>
      <c r="H758">
        <v>0.35699999999999998</v>
      </c>
      <c r="I758">
        <v>0.3</v>
      </c>
      <c r="J758">
        <v>0.109</v>
      </c>
      <c r="K758">
        <v>5.0999999999999997E-2</v>
      </c>
      <c r="L758">
        <v>6.4000000000000001E-2</v>
      </c>
      <c r="M758">
        <v>9.2999999999999999E-2</v>
      </c>
      <c r="N758">
        <v>0</v>
      </c>
      <c r="O758">
        <v>1.6E-2</v>
      </c>
      <c r="P758">
        <v>0.01</v>
      </c>
      <c r="Q758" s="3">
        <f>_xlfn.XLOOKUP(A758&amp;B758,'original data'!$R$2:$R$3975,'original data'!$Q$2:$Q$3975,,0)</f>
        <v>0.77200000000000002</v>
      </c>
      <c r="R758" t="str">
        <f t="shared" si="22"/>
        <v>LA County ERS2020</v>
      </c>
      <c r="S758">
        <f t="shared" si="23"/>
        <v>0.32700000000000001</v>
      </c>
    </row>
    <row r="759" spans="1:19" x14ac:dyDescent="0.35">
      <c r="A759" t="s">
        <v>56</v>
      </c>
      <c r="B759">
        <v>2003</v>
      </c>
      <c r="C759">
        <v>4.2000000000000003E-2</v>
      </c>
      <c r="D759">
        <v>-2.7E-2</v>
      </c>
      <c r="E759">
        <v>2.3E-2</v>
      </c>
      <c r="G759">
        <v>-2.647E-2</v>
      </c>
      <c r="H759">
        <v>0.57699999999999996</v>
      </c>
      <c r="I759">
        <v>0.35299999999999998</v>
      </c>
      <c r="J759">
        <v>4.1000000000000002E-2</v>
      </c>
      <c r="K759">
        <v>1.2E-2</v>
      </c>
      <c r="L759">
        <v>0</v>
      </c>
      <c r="M759">
        <v>0</v>
      </c>
      <c r="N759">
        <v>0</v>
      </c>
      <c r="O759">
        <v>1.4E-2</v>
      </c>
      <c r="P759">
        <v>0</v>
      </c>
      <c r="Q759" s="3">
        <f>_xlfn.XLOOKUP(A759&amp;B759,'original data'!$R$2:$R$3975,'original data'!$Q$2:$Q$3975,,0)</f>
        <v>0.66200000000000003</v>
      </c>
      <c r="R759" t="str">
        <f t="shared" si="22"/>
        <v>Louisiana SERS2003</v>
      </c>
      <c r="S759">
        <f t="shared" si="23"/>
        <v>5.3000000000000005E-2</v>
      </c>
    </row>
    <row r="760" spans="1:19" x14ac:dyDescent="0.35">
      <c r="A760" t="s">
        <v>56</v>
      </c>
      <c r="B760">
        <v>2004</v>
      </c>
      <c r="C760">
        <v>0.18</v>
      </c>
      <c r="D760">
        <v>5.0999999999999997E-2</v>
      </c>
      <c r="E760">
        <v>0.04</v>
      </c>
      <c r="G760">
        <v>2.1479999999999999E-2</v>
      </c>
      <c r="H760">
        <v>0.63300000000000001</v>
      </c>
      <c r="I760">
        <v>0.246</v>
      </c>
      <c r="J760">
        <v>4.3999999999999997E-2</v>
      </c>
      <c r="K760">
        <v>2.8000000000000001E-2</v>
      </c>
      <c r="L760">
        <v>0</v>
      </c>
      <c r="M760">
        <v>0</v>
      </c>
      <c r="N760">
        <v>0</v>
      </c>
      <c r="O760">
        <v>4.5999999999999999E-2</v>
      </c>
      <c r="P760">
        <v>0</v>
      </c>
      <c r="Q760" s="3">
        <f>_xlfn.XLOOKUP(A760&amp;B760,'original data'!$R$2:$R$3975,'original data'!$Q$2:$Q$3975,,0)</f>
        <v>0.59599999999999997</v>
      </c>
      <c r="R760" t="str">
        <f t="shared" si="22"/>
        <v>Louisiana SERS2004</v>
      </c>
      <c r="S760">
        <f t="shared" si="23"/>
        <v>7.1999999999999995E-2</v>
      </c>
    </row>
    <row r="761" spans="1:19" x14ac:dyDescent="0.35">
      <c r="A761" t="s">
        <v>56</v>
      </c>
      <c r="B761">
        <v>2005</v>
      </c>
      <c r="C761">
        <v>0.10199999999999999</v>
      </c>
      <c r="D761">
        <v>0.107</v>
      </c>
      <c r="E761">
        <v>3.6999999999999998E-2</v>
      </c>
      <c r="G761">
        <v>3.7100000000000001E-2</v>
      </c>
      <c r="H761">
        <v>0.628</v>
      </c>
      <c r="I761">
        <v>0.252</v>
      </c>
      <c r="J761">
        <v>4.7E-2</v>
      </c>
      <c r="K761">
        <v>4.9000000000000002E-2</v>
      </c>
      <c r="L761">
        <v>0</v>
      </c>
      <c r="M761">
        <v>0</v>
      </c>
      <c r="N761">
        <v>0</v>
      </c>
      <c r="O761">
        <v>2.4E-2</v>
      </c>
      <c r="P761">
        <v>0</v>
      </c>
      <c r="Q761" s="3">
        <f>_xlfn.XLOOKUP(A761&amp;B761,'original data'!$R$2:$R$3975,'original data'!$Q$2:$Q$3975,,0)</f>
        <v>0.61499999999999999</v>
      </c>
      <c r="R761" t="str">
        <f t="shared" si="22"/>
        <v>Louisiana SERS2005</v>
      </c>
      <c r="S761">
        <f t="shared" si="23"/>
        <v>9.6000000000000002E-2</v>
      </c>
    </row>
    <row r="762" spans="1:19" x14ac:dyDescent="0.35">
      <c r="A762" t="s">
        <v>56</v>
      </c>
      <c r="B762">
        <v>2006</v>
      </c>
      <c r="C762">
        <v>0.11899999999999999</v>
      </c>
      <c r="D762">
        <v>0.13300000000000001</v>
      </c>
      <c r="E762">
        <v>7.3999999999999996E-2</v>
      </c>
      <c r="G762">
        <v>5.0319999999999997E-2</v>
      </c>
      <c r="H762">
        <v>0.63400000000000001</v>
      </c>
      <c r="I762">
        <v>0.23899999999999999</v>
      </c>
      <c r="J762">
        <v>5.1999999999999998E-2</v>
      </c>
      <c r="K762">
        <v>5.0999999999999997E-2</v>
      </c>
      <c r="L762">
        <v>0</v>
      </c>
      <c r="M762">
        <v>0</v>
      </c>
      <c r="N762">
        <v>0</v>
      </c>
      <c r="O762">
        <v>2.4E-2</v>
      </c>
      <c r="P762">
        <v>0</v>
      </c>
      <c r="Q762" s="3">
        <f>_xlfn.XLOOKUP(A762&amp;B762,'original data'!$R$2:$R$3975,'original data'!$Q$2:$Q$3975,,0)</f>
        <v>0.64300000000000002</v>
      </c>
      <c r="R762" t="str">
        <f t="shared" si="22"/>
        <v>Louisiana SERS2006</v>
      </c>
      <c r="S762">
        <f t="shared" si="23"/>
        <v>0.10299999999999999</v>
      </c>
    </row>
    <row r="763" spans="1:19" x14ac:dyDescent="0.35">
      <c r="A763" t="s">
        <v>56</v>
      </c>
      <c r="B763">
        <v>2007</v>
      </c>
      <c r="C763">
        <v>0.192</v>
      </c>
      <c r="D763">
        <v>0.13700000000000001</v>
      </c>
      <c r="E763">
        <v>0.126</v>
      </c>
      <c r="G763">
        <v>6.948E-2</v>
      </c>
      <c r="H763">
        <v>0.64200000000000002</v>
      </c>
      <c r="I763">
        <v>0.20300000000000001</v>
      </c>
      <c r="J763">
        <v>6.0999999999999999E-2</v>
      </c>
      <c r="K763">
        <v>4.9000000000000002E-2</v>
      </c>
      <c r="L763">
        <v>0</v>
      </c>
      <c r="M763">
        <v>0</v>
      </c>
      <c r="N763">
        <v>0</v>
      </c>
      <c r="O763">
        <v>4.2999999999999997E-2</v>
      </c>
      <c r="P763">
        <v>0</v>
      </c>
      <c r="Q763" s="3">
        <f>_xlfn.XLOOKUP(A763&amp;B763,'original data'!$R$2:$R$3975,'original data'!$Q$2:$Q$3975,,0)</f>
        <v>0.67200000000000004</v>
      </c>
      <c r="R763" t="str">
        <f t="shared" si="22"/>
        <v>Louisiana SERS2007</v>
      </c>
      <c r="S763">
        <f t="shared" si="23"/>
        <v>0.11</v>
      </c>
    </row>
    <row r="764" spans="1:19" x14ac:dyDescent="0.35">
      <c r="A764" t="s">
        <v>56</v>
      </c>
      <c r="B764">
        <v>2008</v>
      </c>
      <c r="C764">
        <v>-3.7999999999999999E-2</v>
      </c>
      <c r="D764">
        <v>8.6999999999999994E-2</v>
      </c>
      <c r="E764">
        <v>0.105</v>
      </c>
      <c r="G764">
        <v>5.5419999999999997E-2</v>
      </c>
      <c r="H764">
        <v>0.54781000000000002</v>
      </c>
      <c r="I764">
        <v>0.20916000000000001</v>
      </c>
      <c r="J764">
        <v>8.3669999999999994E-2</v>
      </c>
      <c r="K764">
        <v>0.14940000000000001</v>
      </c>
      <c r="L764">
        <v>0</v>
      </c>
      <c r="M764">
        <v>0</v>
      </c>
      <c r="N764">
        <v>0</v>
      </c>
      <c r="O764">
        <v>9.9600000000000001E-3</v>
      </c>
      <c r="P764">
        <v>0</v>
      </c>
      <c r="Q764" s="3">
        <f>_xlfn.XLOOKUP(A764&amp;B764,'original data'!$R$2:$R$3975,'original data'!$Q$2:$Q$3975,,0)</f>
        <v>0.67600000000000005</v>
      </c>
      <c r="R764" t="str">
        <f t="shared" si="22"/>
        <v>Louisiana SERS2008</v>
      </c>
      <c r="S764">
        <f t="shared" si="23"/>
        <v>0.23307</v>
      </c>
    </row>
    <row r="765" spans="1:19" x14ac:dyDescent="0.35">
      <c r="A765" t="s">
        <v>56</v>
      </c>
      <c r="B765">
        <v>2009</v>
      </c>
      <c r="C765">
        <v>-0.191</v>
      </c>
      <c r="D765">
        <v>2.5000000000000001E-2</v>
      </c>
      <c r="E765">
        <v>2.7E-2</v>
      </c>
      <c r="G765">
        <v>2.469E-2</v>
      </c>
      <c r="H765">
        <v>0.5</v>
      </c>
      <c r="I765">
        <v>0.24</v>
      </c>
      <c r="J765">
        <v>0.11309</v>
      </c>
      <c r="K765">
        <v>0.13691999999999999</v>
      </c>
      <c r="L765">
        <v>0</v>
      </c>
      <c r="M765">
        <v>0</v>
      </c>
      <c r="N765">
        <v>0</v>
      </c>
      <c r="O765">
        <v>0.01</v>
      </c>
      <c r="P765">
        <v>0</v>
      </c>
      <c r="Q765" s="3">
        <f>_xlfn.XLOOKUP(A765&amp;B765,'original data'!$R$2:$R$3975,'original data'!$Q$2:$Q$3975,,0)</f>
        <v>0.60799999999999998</v>
      </c>
      <c r="R765" t="str">
        <f t="shared" si="22"/>
        <v>Louisiana SERS2009</v>
      </c>
      <c r="S765">
        <f t="shared" si="23"/>
        <v>0.25000999999999995</v>
      </c>
    </row>
    <row r="766" spans="1:19" x14ac:dyDescent="0.35">
      <c r="A766" t="s">
        <v>56</v>
      </c>
      <c r="B766">
        <v>2010</v>
      </c>
      <c r="C766">
        <v>0.161</v>
      </c>
      <c r="D766">
        <v>-3.3000000000000002E-2</v>
      </c>
      <c r="E766">
        <v>3.7999999999999999E-2</v>
      </c>
      <c r="F766">
        <v>3.7999999999999999E-2</v>
      </c>
      <c r="G766">
        <v>3.7569999999999999E-2</v>
      </c>
      <c r="H766">
        <v>0.48199999999999998</v>
      </c>
      <c r="I766">
        <v>0.25</v>
      </c>
      <c r="J766">
        <v>0</v>
      </c>
      <c r="K766">
        <v>0</v>
      </c>
      <c r="L766">
        <v>0</v>
      </c>
      <c r="M766">
        <v>0</v>
      </c>
      <c r="N766">
        <v>0.252</v>
      </c>
      <c r="O766">
        <v>1.6E-2</v>
      </c>
      <c r="P766">
        <v>0</v>
      </c>
      <c r="Q766" s="3">
        <f>_xlfn.XLOOKUP(A766&amp;B766,'original data'!$R$2:$R$3975,'original data'!$Q$2:$Q$3975,,0)</f>
        <v>0.57699999999999996</v>
      </c>
      <c r="R766" t="str">
        <f t="shared" si="22"/>
        <v>Louisiana SERS2010</v>
      </c>
      <c r="S766">
        <f t="shared" si="23"/>
        <v>0.252</v>
      </c>
    </row>
    <row r="767" spans="1:19" x14ac:dyDescent="0.35">
      <c r="A767" t="s">
        <v>56</v>
      </c>
      <c r="B767">
        <v>2011</v>
      </c>
      <c r="C767">
        <v>0.24299999999999999</v>
      </c>
      <c r="D767">
        <v>5.2999999999999999E-2</v>
      </c>
      <c r="E767">
        <v>0.06</v>
      </c>
      <c r="F767">
        <v>6.7000000000000004E-2</v>
      </c>
      <c r="G767">
        <v>5.475E-2</v>
      </c>
      <c r="H767">
        <v>0.5</v>
      </c>
      <c r="I767">
        <v>0.22</v>
      </c>
      <c r="J767">
        <v>0</v>
      </c>
      <c r="K767">
        <v>0.05</v>
      </c>
      <c r="L767">
        <v>0</v>
      </c>
      <c r="M767">
        <v>0</v>
      </c>
      <c r="N767">
        <v>0.2</v>
      </c>
      <c r="O767">
        <v>0.03</v>
      </c>
      <c r="P767">
        <v>0</v>
      </c>
      <c r="Q767" s="3">
        <f>_xlfn.XLOOKUP(A767&amp;B767,'original data'!$R$2:$R$3975,'original data'!$Q$2:$Q$3975,,0)</f>
        <v>0.57599999999999996</v>
      </c>
      <c r="R767" t="str">
        <f t="shared" si="22"/>
        <v>Louisiana SERS2011</v>
      </c>
      <c r="S767">
        <f t="shared" si="23"/>
        <v>0.25</v>
      </c>
    </row>
    <row r="768" spans="1:19" x14ac:dyDescent="0.35">
      <c r="A768" t="s">
        <v>56</v>
      </c>
      <c r="B768">
        <v>2012</v>
      </c>
      <c r="C768">
        <v>2E-3</v>
      </c>
      <c r="D768">
        <v>0.13100000000000001</v>
      </c>
      <c r="E768">
        <v>2.4E-2</v>
      </c>
      <c r="F768">
        <v>7.2999999999999995E-2</v>
      </c>
      <c r="G768">
        <v>5.0250000000000003E-2</v>
      </c>
      <c r="H768">
        <v>0.5</v>
      </c>
      <c r="I768">
        <v>0.2</v>
      </c>
      <c r="J768">
        <v>0</v>
      </c>
      <c r="K768">
        <v>0.06</v>
      </c>
      <c r="L768">
        <v>0</v>
      </c>
      <c r="M768">
        <v>0</v>
      </c>
      <c r="N768">
        <v>0.21</v>
      </c>
      <c r="O768">
        <v>0.03</v>
      </c>
      <c r="P768">
        <v>0</v>
      </c>
      <c r="Q768" s="3">
        <f>_xlfn.XLOOKUP(A768&amp;B768,'original data'!$R$2:$R$3975,'original data'!$Q$2:$Q$3975,,0)</f>
        <v>0.55900000000000005</v>
      </c>
      <c r="R768" t="str">
        <f t="shared" si="22"/>
        <v>Louisiana SERS2012</v>
      </c>
      <c r="S768">
        <f t="shared" si="23"/>
        <v>0.27</v>
      </c>
    </row>
    <row r="769" spans="1:19" x14ac:dyDescent="0.35">
      <c r="A769" t="s">
        <v>56</v>
      </c>
      <c r="B769">
        <v>2013</v>
      </c>
      <c r="C769">
        <v>0.126</v>
      </c>
      <c r="D769">
        <v>0.11899999999999999</v>
      </c>
      <c r="E769">
        <v>5.7000000000000002E-2</v>
      </c>
      <c r="F769">
        <v>8.2000000000000003E-2</v>
      </c>
      <c r="G769">
        <v>5.5890000000000002E-2</v>
      </c>
      <c r="H769">
        <v>0.53</v>
      </c>
      <c r="I769">
        <v>0.16</v>
      </c>
      <c r="J769">
        <v>0</v>
      </c>
      <c r="K769">
        <v>0.06</v>
      </c>
      <c r="L769">
        <v>0</v>
      </c>
      <c r="M769">
        <v>0</v>
      </c>
      <c r="N769">
        <v>0.22</v>
      </c>
      <c r="O769">
        <v>0.03</v>
      </c>
      <c r="P769">
        <v>0</v>
      </c>
      <c r="Q769" s="3">
        <f>_xlfn.XLOOKUP(A769&amp;B769,'original data'!$R$2:$R$3975,'original data'!$Q$2:$Q$3975,,0)</f>
        <v>0.60199999999999998</v>
      </c>
      <c r="R769" t="str">
        <f t="shared" si="22"/>
        <v>Louisiana SERS2013</v>
      </c>
      <c r="S769">
        <f t="shared" si="23"/>
        <v>0.28000000000000003</v>
      </c>
    </row>
    <row r="770" spans="1:19" x14ac:dyDescent="0.35">
      <c r="A770" t="s">
        <v>56</v>
      </c>
      <c r="B770">
        <v>2014</v>
      </c>
      <c r="C770">
        <v>0.188</v>
      </c>
      <c r="D770">
        <v>0.10199999999999999</v>
      </c>
      <c r="E770">
        <v>0.14099999999999999</v>
      </c>
      <c r="F770">
        <v>8.3000000000000004E-2</v>
      </c>
      <c r="G770">
        <v>6.4820000000000003E-2</v>
      </c>
      <c r="H770">
        <v>0.54900000000000004</v>
      </c>
      <c r="I770">
        <v>0.13700000000000001</v>
      </c>
      <c r="J770">
        <v>0</v>
      </c>
      <c r="K770">
        <v>6.5000000000000002E-2</v>
      </c>
      <c r="L770">
        <v>0</v>
      </c>
      <c r="M770">
        <v>0</v>
      </c>
      <c r="N770">
        <v>0.22</v>
      </c>
      <c r="O770">
        <v>2.9000000000000001E-2</v>
      </c>
      <c r="P770">
        <v>0</v>
      </c>
      <c r="Q770" s="3">
        <f>_xlfn.XLOOKUP(A770&amp;B770,'original data'!$R$2:$R$3975,'original data'!$Q$2:$Q$3975,,0)</f>
        <v>0.59299999999999997</v>
      </c>
      <c r="R770" t="str">
        <f t="shared" si="22"/>
        <v>Louisiana SERS2014</v>
      </c>
      <c r="S770">
        <f t="shared" si="23"/>
        <v>0.28500000000000003</v>
      </c>
    </row>
    <row r="771" spans="1:19" x14ac:dyDescent="0.35">
      <c r="A771" t="s">
        <v>56</v>
      </c>
      <c r="B771">
        <v>2015</v>
      </c>
      <c r="C771">
        <v>1.7000000000000001E-2</v>
      </c>
      <c r="D771">
        <v>0.108</v>
      </c>
      <c r="E771">
        <v>0.111</v>
      </c>
      <c r="F771">
        <v>7.3999999999999996E-2</v>
      </c>
      <c r="G771">
        <v>6.1559999999999997E-2</v>
      </c>
      <c r="H771">
        <v>0.54500000000000004</v>
      </c>
      <c r="I771">
        <v>0.14199999999999999</v>
      </c>
      <c r="J771">
        <v>0</v>
      </c>
      <c r="K771">
        <v>6.5000000000000002E-2</v>
      </c>
      <c r="L771">
        <v>0</v>
      </c>
      <c r="M771">
        <v>0</v>
      </c>
      <c r="N771">
        <v>0.216</v>
      </c>
      <c r="O771">
        <v>3.2000000000000001E-2</v>
      </c>
      <c r="P771">
        <v>0</v>
      </c>
      <c r="Q771" s="3">
        <f>_xlfn.XLOOKUP(A771&amp;B771,'original data'!$R$2:$R$3975,'original data'!$Q$2:$Q$3975,,0)</f>
        <v>0.62129999999999996</v>
      </c>
      <c r="R771" t="str">
        <f t="shared" ref="R771:R834" si="24">A771&amp;B771</f>
        <v>Louisiana SERS2015</v>
      </c>
      <c r="S771">
        <f t="shared" ref="S771:S834" si="25">SUM(J771:N771,P771)</f>
        <v>0.28100000000000003</v>
      </c>
    </row>
    <row r="772" spans="1:19" x14ac:dyDescent="0.35">
      <c r="A772" t="s">
        <v>56</v>
      </c>
      <c r="B772">
        <v>2016</v>
      </c>
      <c r="C772">
        <v>-2.4E-2</v>
      </c>
      <c r="D772">
        <v>5.6000000000000001E-2</v>
      </c>
      <c r="E772">
        <v>5.8999999999999997E-2</v>
      </c>
      <c r="F772">
        <v>5.8999999999999997E-2</v>
      </c>
      <c r="G772">
        <v>5.6000000000000001E-2</v>
      </c>
      <c r="H772">
        <v>0.53</v>
      </c>
      <c r="I772">
        <v>0.154</v>
      </c>
      <c r="J772">
        <v>0</v>
      </c>
      <c r="K772">
        <v>7.0000000000000007E-2</v>
      </c>
      <c r="L772">
        <v>0</v>
      </c>
      <c r="M772">
        <v>0</v>
      </c>
      <c r="N772">
        <v>0.216</v>
      </c>
      <c r="O772">
        <v>0.03</v>
      </c>
      <c r="P772">
        <v>0</v>
      </c>
      <c r="Q772" s="3">
        <f>_xlfn.XLOOKUP(A772&amp;B772,'original data'!$R$2:$R$3975,'original data'!$Q$2:$Q$3975,,0)</f>
        <v>0.62609999999999999</v>
      </c>
      <c r="R772" t="str">
        <f t="shared" si="24"/>
        <v>Louisiana SERS2016</v>
      </c>
      <c r="S772">
        <f t="shared" si="25"/>
        <v>0.28600000000000003</v>
      </c>
    </row>
    <row r="773" spans="1:19" x14ac:dyDescent="0.35">
      <c r="A773" t="s">
        <v>56</v>
      </c>
      <c r="B773">
        <v>2017</v>
      </c>
      <c r="C773">
        <v>0.158</v>
      </c>
      <c r="D773">
        <v>4.7E-2</v>
      </c>
      <c r="E773">
        <v>0.09</v>
      </c>
      <c r="F773">
        <v>5.6000000000000001E-2</v>
      </c>
      <c r="G773">
        <v>6.1749999999999999E-2</v>
      </c>
      <c r="H773">
        <v>0.56299999999999994</v>
      </c>
      <c r="I773">
        <v>0.16</v>
      </c>
      <c r="J773">
        <v>0</v>
      </c>
      <c r="K773">
        <v>6.4000000000000001E-2</v>
      </c>
      <c r="L773">
        <v>0</v>
      </c>
      <c r="M773">
        <v>0</v>
      </c>
      <c r="N773">
        <v>0.20100000000000001</v>
      </c>
      <c r="O773">
        <v>1.2E-2</v>
      </c>
      <c r="P773">
        <v>0</v>
      </c>
      <c r="Q773" s="3">
        <f>_xlfn.XLOOKUP(A773&amp;B773,'original data'!$R$2:$R$3975,'original data'!$Q$2:$Q$3975,,0)</f>
        <v>0.63700000000000001</v>
      </c>
      <c r="R773" t="str">
        <f t="shared" si="24"/>
        <v>Louisiana SERS2017</v>
      </c>
      <c r="S773">
        <f t="shared" si="25"/>
        <v>0.26500000000000001</v>
      </c>
    </row>
    <row r="774" spans="1:19" x14ac:dyDescent="0.35">
      <c r="A774" t="s">
        <v>56</v>
      </c>
      <c r="B774">
        <v>2018</v>
      </c>
      <c r="C774">
        <v>9.5000000000000001E-2</v>
      </c>
      <c r="D774">
        <v>7.3999999999999996E-2</v>
      </c>
      <c r="E774">
        <v>8.4000000000000005E-2</v>
      </c>
      <c r="F774">
        <v>7.0000000000000007E-2</v>
      </c>
      <c r="G774">
        <v>6.3570000000000002E-2</v>
      </c>
      <c r="H774">
        <v>0.56699999999999995</v>
      </c>
      <c r="I774">
        <v>0.16200000000000001</v>
      </c>
      <c r="J774">
        <v>0</v>
      </c>
      <c r="K774">
        <v>6.5000000000000002E-2</v>
      </c>
      <c r="L774">
        <v>0</v>
      </c>
      <c r="M774">
        <v>0</v>
      </c>
      <c r="N774">
        <v>0.19600000000000001</v>
      </c>
      <c r="O774">
        <v>0.01</v>
      </c>
      <c r="P774">
        <v>0</v>
      </c>
      <c r="Q774" s="3">
        <f>_xlfn.XLOOKUP(A774&amp;B774,'original data'!$R$2:$R$3975,'original data'!$Q$2:$Q$3975,,0)</f>
        <v>0.64700000000000002</v>
      </c>
      <c r="R774" t="str">
        <f t="shared" si="24"/>
        <v>Louisiana SERS2018</v>
      </c>
      <c r="S774">
        <f t="shared" si="25"/>
        <v>0.26100000000000001</v>
      </c>
    </row>
    <row r="775" spans="1:19" x14ac:dyDescent="0.35">
      <c r="A775" t="s">
        <v>56</v>
      </c>
      <c r="B775">
        <v>2019</v>
      </c>
      <c r="C775">
        <v>4.3999999999999997E-2</v>
      </c>
      <c r="D775">
        <v>9.8000000000000004E-2</v>
      </c>
      <c r="E775">
        <v>5.6000000000000001E-2</v>
      </c>
      <c r="F775">
        <v>9.8000000000000004E-2</v>
      </c>
      <c r="G775">
        <v>6.2530000000000002E-2</v>
      </c>
      <c r="H775">
        <v>0.54600000000000004</v>
      </c>
      <c r="I775">
        <v>0.158</v>
      </c>
      <c r="J775">
        <v>0</v>
      </c>
      <c r="K775">
        <v>7.2999999999999995E-2</v>
      </c>
      <c r="L775">
        <v>0</v>
      </c>
      <c r="M775">
        <v>0</v>
      </c>
      <c r="N775">
        <v>0.217</v>
      </c>
      <c r="O775">
        <v>6.0000000000000001E-3</v>
      </c>
      <c r="P775">
        <v>0</v>
      </c>
      <c r="Q775" s="3">
        <f>_xlfn.XLOOKUP(A775&amp;B775,'original data'!$R$2:$R$3975,'original data'!$Q$2:$Q$3975,,0)</f>
        <v>0.64100000000000001</v>
      </c>
      <c r="R775" t="str">
        <f t="shared" si="24"/>
        <v>Louisiana SERS2019</v>
      </c>
      <c r="S775">
        <f t="shared" si="25"/>
        <v>0.28999999999999998</v>
      </c>
    </row>
    <row r="776" spans="1:19" x14ac:dyDescent="0.35">
      <c r="A776" t="s">
        <v>56</v>
      </c>
      <c r="B776">
        <v>2020</v>
      </c>
      <c r="C776">
        <v>-3.7999999999999999E-2</v>
      </c>
      <c r="D776">
        <v>3.2000000000000001E-2</v>
      </c>
      <c r="E776">
        <v>4.3999999999999997E-2</v>
      </c>
      <c r="F776">
        <v>7.6999999999999999E-2</v>
      </c>
      <c r="G776">
        <v>5.7259999999999998E-2</v>
      </c>
      <c r="H776">
        <v>0.47499999999999998</v>
      </c>
      <c r="I776">
        <v>0.19400000000000001</v>
      </c>
      <c r="J776">
        <v>0</v>
      </c>
      <c r="K776">
        <v>0</v>
      </c>
      <c r="L776">
        <v>0</v>
      </c>
      <c r="M776">
        <v>0</v>
      </c>
      <c r="N776">
        <v>0.28499999999999998</v>
      </c>
      <c r="O776">
        <v>4.5999999999999999E-2</v>
      </c>
      <c r="P776">
        <v>0</v>
      </c>
      <c r="Q776" s="3">
        <f>_xlfn.XLOOKUP(A776&amp;B776,'original data'!$R$2:$R$3975,'original data'!$Q$2:$Q$3975,,0)</f>
        <v>0.64100000000000001</v>
      </c>
      <c r="R776" t="str">
        <f t="shared" si="24"/>
        <v>Louisiana SERS2020</v>
      </c>
      <c r="S776">
        <f t="shared" si="25"/>
        <v>0.28499999999999998</v>
      </c>
    </row>
    <row r="777" spans="1:19" x14ac:dyDescent="0.35">
      <c r="A777" t="s">
        <v>57</v>
      </c>
      <c r="B777">
        <v>2001</v>
      </c>
      <c r="C777">
        <v>-4.1000000000000002E-2</v>
      </c>
      <c r="G777">
        <v>-4.1000000000000002E-2</v>
      </c>
      <c r="H777">
        <v>0.56833</v>
      </c>
      <c r="I777">
        <v>0.19611999999999999</v>
      </c>
      <c r="J777">
        <v>0</v>
      </c>
      <c r="K777">
        <v>0</v>
      </c>
      <c r="L777">
        <v>0</v>
      </c>
      <c r="M777">
        <v>0</v>
      </c>
      <c r="N777">
        <v>0.19534000000000001</v>
      </c>
      <c r="O777">
        <v>4.0210000000000003E-2</v>
      </c>
      <c r="P777">
        <v>0</v>
      </c>
      <c r="Q777" s="3">
        <f>_xlfn.XLOOKUP(A777&amp;B777,'original data'!$R$2:$R$3975,'original data'!$Q$2:$Q$3975,,0)</f>
        <v>0.78400000000000003</v>
      </c>
      <c r="R777" t="str">
        <f t="shared" si="24"/>
        <v>Louisiana Teachers2001</v>
      </c>
      <c r="S777">
        <f t="shared" si="25"/>
        <v>0.19534000000000001</v>
      </c>
    </row>
    <row r="778" spans="1:19" x14ac:dyDescent="0.35">
      <c r="A778" t="s">
        <v>57</v>
      </c>
      <c r="B778">
        <v>2002</v>
      </c>
      <c r="C778">
        <v>-7.5999999999999998E-2</v>
      </c>
      <c r="G778">
        <v>-5.8659999999999997E-2</v>
      </c>
      <c r="H778">
        <v>0.53873000000000004</v>
      </c>
      <c r="I778">
        <v>0.22589000000000001</v>
      </c>
      <c r="J778">
        <v>0</v>
      </c>
      <c r="K778">
        <v>0</v>
      </c>
      <c r="L778">
        <v>0</v>
      </c>
      <c r="M778">
        <v>0</v>
      </c>
      <c r="N778">
        <v>0.19064</v>
      </c>
      <c r="O778">
        <v>4.4740000000000002E-2</v>
      </c>
      <c r="P778">
        <v>0</v>
      </c>
      <c r="Q778" s="3">
        <f>_xlfn.XLOOKUP(A778&amp;B778,'original data'!$R$2:$R$3975,'original data'!$Q$2:$Q$3975,,0)</f>
        <v>0.73899999999999999</v>
      </c>
      <c r="R778" t="str">
        <f t="shared" si="24"/>
        <v>Louisiana Teachers2002</v>
      </c>
      <c r="S778">
        <f t="shared" si="25"/>
        <v>0.19064</v>
      </c>
    </row>
    <row r="779" spans="1:19" x14ac:dyDescent="0.35">
      <c r="A779" t="s">
        <v>57</v>
      </c>
      <c r="B779">
        <v>2003</v>
      </c>
      <c r="C779">
        <v>2.7E-2</v>
      </c>
      <c r="D779">
        <v>-3.1E-2</v>
      </c>
      <c r="E779">
        <v>2.5999999999999999E-2</v>
      </c>
      <c r="G779">
        <v>-3.0929999999999999E-2</v>
      </c>
      <c r="H779">
        <v>0.53032000000000001</v>
      </c>
      <c r="I779">
        <v>0.20441000000000001</v>
      </c>
      <c r="J779">
        <v>0</v>
      </c>
      <c r="K779">
        <v>0</v>
      </c>
      <c r="L779">
        <v>0</v>
      </c>
      <c r="M779">
        <v>0</v>
      </c>
      <c r="N779">
        <v>0.22344</v>
      </c>
      <c r="O779">
        <v>4.1829999999999999E-2</v>
      </c>
      <c r="P779">
        <v>0</v>
      </c>
      <c r="Q779" s="3">
        <f>_xlfn.XLOOKUP(A779&amp;B779,'original data'!$R$2:$R$3975,'original data'!$Q$2:$Q$3975,,0)</f>
        <v>0.68799999999999994</v>
      </c>
      <c r="R779" t="str">
        <f t="shared" si="24"/>
        <v>Louisiana Teachers2003</v>
      </c>
      <c r="S779">
        <f t="shared" si="25"/>
        <v>0.22344</v>
      </c>
    </row>
    <row r="780" spans="1:19" x14ac:dyDescent="0.35">
      <c r="A780" t="s">
        <v>57</v>
      </c>
      <c r="B780">
        <v>2004</v>
      </c>
      <c r="C780">
        <v>0.182</v>
      </c>
      <c r="D780">
        <v>3.9E-2</v>
      </c>
      <c r="E780">
        <v>4.2000000000000003E-2</v>
      </c>
      <c r="G780">
        <v>1.84E-2</v>
      </c>
      <c r="H780">
        <v>0.54191</v>
      </c>
      <c r="I780">
        <v>0.18855</v>
      </c>
      <c r="J780">
        <v>0</v>
      </c>
      <c r="K780">
        <v>0</v>
      </c>
      <c r="L780">
        <v>0</v>
      </c>
      <c r="M780">
        <v>0</v>
      </c>
      <c r="N780">
        <v>0.19220000000000001</v>
      </c>
      <c r="O780">
        <v>7.7340000000000006E-2</v>
      </c>
      <c r="P780">
        <v>0</v>
      </c>
      <c r="Q780" s="3">
        <f>_xlfn.XLOOKUP(A780&amp;B780,'original data'!$R$2:$R$3975,'original data'!$Q$2:$Q$3975,,0)</f>
        <v>0.63100000000000001</v>
      </c>
      <c r="R780" t="str">
        <f t="shared" si="24"/>
        <v>Louisiana Teachers2004</v>
      </c>
      <c r="S780">
        <f t="shared" si="25"/>
        <v>0.19220000000000001</v>
      </c>
    </row>
    <row r="781" spans="1:19" x14ac:dyDescent="0.35">
      <c r="A781" t="s">
        <v>57</v>
      </c>
      <c r="B781">
        <v>2005</v>
      </c>
      <c r="C781">
        <v>0.109</v>
      </c>
      <c r="D781">
        <v>0.104</v>
      </c>
      <c r="E781">
        <v>3.5999999999999997E-2</v>
      </c>
      <c r="G781">
        <v>3.5909999999999997E-2</v>
      </c>
      <c r="H781">
        <v>0.62173999999999996</v>
      </c>
      <c r="I781">
        <v>0.19295999999999999</v>
      </c>
      <c r="J781">
        <v>0</v>
      </c>
      <c r="K781">
        <v>0</v>
      </c>
      <c r="L781">
        <v>0</v>
      </c>
      <c r="M781">
        <v>0</v>
      </c>
      <c r="N781">
        <v>0.16153000000000001</v>
      </c>
      <c r="O781">
        <v>2.3769999999999999E-2</v>
      </c>
      <c r="P781">
        <v>0</v>
      </c>
      <c r="Q781" s="3">
        <f>_xlfn.XLOOKUP(A781&amp;B781,'original data'!$R$2:$R$3975,'original data'!$Q$2:$Q$3975,,0)</f>
        <v>0.64600000000000002</v>
      </c>
      <c r="R781" t="str">
        <f t="shared" si="24"/>
        <v>Louisiana Teachers2005</v>
      </c>
      <c r="S781">
        <f t="shared" si="25"/>
        <v>0.16153000000000001</v>
      </c>
    </row>
    <row r="782" spans="1:19" x14ac:dyDescent="0.35">
      <c r="A782" t="s">
        <v>57</v>
      </c>
      <c r="B782">
        <v>2006</v>
      </c>
      <c r="C782">
        <v>0.14299999999999999</v>
      </c>
      <c r="D782">
        <v>0.14499999999999999</v>
      </c>
      <c r="E782">
        <v>7.3999999999999996E-2</v>
      </c>
      <c r="G782">
        <v>5.3039999999999997E-2</v>
      </c>
      <c r="H782">
        <v>0.64105999999999996</v>
      </c>
      <c r="I782">
        <v>0.18694</v>
      </c>
      <c r="J782">
        <v>0</v>
      </c>
      <c r="K782">
        <v>0</v>
      </c>
      <c r="L782">
        <v>0</v>
      </c>
      <c r="M782">
        <v>0</v>
      </c>
      <c r="N782">
        <v>0.15720000000000001</v>
      </c>
      <c r="O782">
        <v>1.4800000000000001E-2</v>
      </c>
      <c r="P782">
        <v>0</v>
      </c>
      <c r="Q782" s="3">
        <f>_xlfn.XLOOKUP(A782&amp;B782,'original data'!$R$2:$R$3975,'original data'!$Q$2:$Q$3975,,0)</f>
        <v>0.67500000000000004</v>
      </c>
      <c r="R782" t="str">
        <f t="shared" si="24"/>
        <v>Louisiana Teachers2006</v>
      </c>
      <c r="S782">
        <f t="shared" si="25"/>
        <v>0.15720000000000001</v>
      </c>
    </row>
    <row r="783" spans="1:19" x14ac:dyDescent="0.35">
      <c r="A783" t="s">
        <v>57</v>
      </c>
      <c r="B783">
        <v>2007</v>
      </c>
      <c r="C783">
        <v>0.19700000000000001</v>
      </c>
      <c r="D783">
        <v>0.15</v>
      </c>
      <c r="E783">
        <v>0.14000000000000001</v>
      </c>
      <c r="G783">
        <v>7.2489999999999999E-2</v>
      </c>
      <c r="H783">
        <v>0.59567999999999999</v>
      </c>
      <c r="I783">
        <v>0.16711999999999999</v>
      </c>
      <c r="J783">
        <v>0</v>
      </c>
      <c r="K783">
        <v>0</v>
      </c>
      <c r="L783">
        <v>0</v>
      </c>
      <c r="M783">
        <v>0</v>
      </c>
      <c r="N783">
        <v>0.17602999999999999</v>
      </c>
      <c r="O783">
        <v>6.1170000000000002E-2</v>
      </c>
      <c r="P783">
        <v>0</v>
      </c>
      <c r="Q783" s="3">
        <f>_xlfn.XLOOKUP(A783&amp;B783,'original data'!$R$2:$R$3975,'original data'!$Q$2:$Q$3975,,0)</f>
        <v>0.71299999999999997</v>
      </c>
      <c r="R783" t="str">
        <f t="shared" si="24"/>
        <v>Louisiana Teachers2007</v>
      </c>
      <c r="S783">
        <f t="shared" si="25"/>
        <v>0.17602999999999999</v>
      </c>
    </row>
    <row r="784" spans="1:19" x14ac:dyDescent="0.35">
      <c r="A784" t="s">
        <v>57</v>
      </c>
      <c r="B784">
        <v>2008</v>
      </c>
      <c r="C784">
        <v>-4.8000000000000001E-2</v>
      </c>
      <c r="D784">
        <v>9.1999999999999998E-2</v>
      </c>
      <c r="E784">
        <v>0.114</v>
      </c>
      <c r="G784">
        <v>5.663E-2</v>
      </c>
      <c r="H784">
        <v>0.54569999999999996</v>
      </c>
      <c r="I784">
        <v>0.19367999999999999</v>
      </c>
      <c r="J784">
        <v>0</v>
      </c>
      <c r="K784">
        <v>0</v>
      </c>
      <c r="L784">
        <v>0</v>
      </c>
      <c r="M784">
        <v>0</v>
      </c>
      <c r="N784">
        <v>0.21831</v>
      </c>
      <c r="O784">
        <v>4.231E-2</v>
      </c>
      <c r="P784">
        <v>0</v>
      </c>
      <c r="Q784" s="3">
        <f>_xlfn.XLOOKUP(A784&amp;B784,'original data'!$R$2:$R$3975,'original data'!$Q$2:$Q$3975,,0)</f>
        <v>0.70199999999999996</v>
      </c>
      <c r="R784" t="str">
        <f t="shared" si="24"/>
        <v>Louisiana Teachers2008</v>
      </c>
      <c r="S784">
        <f t="shared" si="25"/>
        <v>0.21831</v>
      </c>
    </row>
    <row r="785" spans="1:19" x14ac:dyDescent="0.35">
      <c r="A785" t="s">
        <v>57</v>
      </c>
      <c r="B785">
        <v>2009</v>
      </c>
      <c r="C785">
        <v>-0.223</v>
      </c>
      <c r="D785">
        <v>-0.04</v>
      </c>
      <c r="E785">
        <v>2.4E-2</v>
      </c>
      <c r="G785">
        <v>2.1149999999999999E-2</v>
      </c>
      <c r="H785">
        <v>0.51983999999999997</v>
      </c>
      <c r="I785">
        <v>0.18658</v>
      </c>
      <c r="J785">
        <v>0</v>
      </c>
      <c r="K785">
        <v>0</v>
      </c>
      <c r="L785">
        <v>0</v>
      </c>
      <c r="M785">
        <v>0</v>
      </c>
      <c r="N785">
        <v>0.23258000000000001</v>
      </c>
      <c r="O785">
        <v>6.0630000000000003E-2</v>
      </c>
      <c r="P785">
        <v>0</v>
      </c>
      <c r="Q785" s="3">
        <f>_xlfn.XLOOKUP(A785&amp;B785,'original data'!$R$2:$R$3975,'original data'!$Q$2:$Q$3975,,0)</f>
        <v>0.59099999999999997</v>
      </c>
      <c r="R785" t="str">
        <f t="shared" si="24"/>
        <v>Louisiana Teachers2009</v>
      </c>
      <c r="S785">
        <f t="shared" si="25"/>
        <v>0.23258000000000001</v>
      </c>
    </row>
    <row r="786" spans="1:19" x14ac:dyDescent="0.35">
      <c r="A786" t="s">
        <v>57</v>
      </c>
      <c r="B786">
        <v>2010</v>
      </c>
      <c r="C786">
        <v>0.126</v>
      </c>
      <c r="D786">
        <v>-5.8999999999999997E-2</v>
      </c>
      <c r="E786">
        <v>2.5999999999999999E-2</v>
      </c>
      <c r="F786">
        <v>3.1179999999999999E-2</v>
      </c>
      <c r="G786">
        <v>3.1179999999999999E-2</v>
      </c>
      <c r="H786">
        <v>0.54449000000000003</v>
      </c>
      <c r="I786">
        <v>0.16092000000000001</v>
      </c>
      <c r="J786">
        <v>0</v>
      </c>
      <c r="K786">
        <v>0</v>
      </c>
      <c r="L786">
        <v>0</v>
      </c>
      <c r="M786">
        <v>0</v>
      </c>
      <c r="N786">
        <v>0.23391000000000001</v>
      </c>
      <c r="O786">
        <v>6.0679999999999998E-2</v>
      </c>
      <c r="P786">
        <v>0</v>
      </c>
      <c r="Q786" s="3">
        <f>_xlfn.XLOOKUP(A786&amp;B786,'original data'!$R$2:$R$3975,'original data'!$Q$2:$Q$3975,,0)</f>
        <v>0.54400000000000004</v>
      </c>
      <c r="R786" t="str">
        <f t="shared" si="24"/>
        <v>Louisiana Teachers2010</v>
      </c>
      <c r="S786">
        <f t="shared" si="25"/>
        <v>0.23391000000000001</v>
      </c>
    </row>
    <row r="787" spans="1:19" x14ac:dyDescent="0.35">
      <c r="A787" t="s">
        <v>57</v>
      </c>
      <c r="B787">
        <v>2011</v>
      </c>
      <c r="C787">
        <v>0.26800000000000002</v>
      </c>
      <c r="D787">
        <v>3.5000000000000003E-2</v>
      </c>
      <c r="E787">
        <v>4.8000000000000001E-2</v>
      </c>
      <c r="F787">
        <v>6.0999999999999999E-2</v>
      </c>
      <c r="G787">
        <v>5.074E-2</v>
      </c>
      <c r="H787">
        <v>0.56725999999999999</v>
      </c>
      <c r="I787">
        <v>0.14371</v>
      </c>
      <c r="J787">
        <v>0</v>
      </c>
      <c r="K787">
        <v>0</v>
      </c>
      <c r="L787">
        <v>0</v>
      </c>
      <c r="M787">
        <v>0</v>
      </c>
      <c r="N787">
        <v>0.23713999999999999</v>
      </c>
      <c r="O787">
        <v>5.1889999999999999E-2</v>
      </c>
      <c r="P787">
        <v>0</v>
      </c>
      <c r="Q787" s="3">
        <f>_xlfn.XLOOKUP(A787&amp;B787,'original data'!$R$2:$R$3975,'original data'!$Q$2:$Q$3975,,0)</f>
        <v>0.55100000000000005</v>
      </c>
      <c r="R787" t="str">
        <f t="shared" si="24"/>
        <v>Louisiana Teachers2011</v>
      </c>
      <c r="S787">
        <f t="shared" si="25"/>
        <v>0.23713999999999999</v>
      </c>
    </row>
    <row r="788" spans="1:19" x14ac:dyDescent="0.35">
      <c r="A788" t="s">
        <v>57</v>
      </c>
      <c r="B788">
        <v>2012</v>
      </c>
      <c r="C788">
        <v>1E-3</v>
      </c>
      <c r="D788">
        <v>0.126</v>
      </c>
      <c r="E788">
        <v>1.0999999999999999E-2</v>
      </c>
      <c r="F788">
        <v>6.9000000000000006E-2</v>
      </c>
      <c r="G788">
        <v>4.6510000000000003E-2</v>
      </c>
      <c r="H788">
        <v>0.48166999999999999</v>
      </c>
      <c r="I788">
        <v>0.17615</v>
      </c>
      <c r="J788">
        <v>0</v>
      </c>
      <c r="K788">
        <v>0</v>
      </c>
      <c r="L788">
        <v>0</v>
      </c>
      <c r="M788">
        <v>0</v>
      </c>
      <c r="N788">
        <v>0.27860000000000001</v>
      </c>
      <c r="O788">
        <v>6.3579999999999998E-2</v>
      </c>
      <c r="P788">
        <v>0</v>
      </c>
      <c r="Q788" s="3">
        <f>_xlfn.XLOOKUP(A788&amp;B788,'original data'!$R$2:$R$3975,'original data'!$Q$2:$Q$3975,,0)</f>
        <v>0.55400000000000005</v>
      </c>
      <c r="R788" t="str">
        <f t="shared" si="24"/>
        <v>Louisiana Teachers2012</v>
      </c>
      <c r="S788">
        <f t="shared" si="25"/>
        <v>0.27860000000000001</v>
      </c>
    </row>
    <row r="789" spans="1:19" x14ac:dyDescent="0.35">
      <c r="A789" t="s">
        <v>57</v>
      </c>
      <c r="B789">
        <v>2013</v>
      </c>
      <c r="C789">
        <v>0.13900000000000001</v>
      </c>
      <c r="D789">
        <v>0.13100000000000001</v>
      </c>
      <c r="E789">
        <v>4.8000000000000001E-2</v>
      </c>
      <c r="F789">
        <v>0.08</v>
      </c>
      <c r="G789">
        <v>5.3350000000000002E-2</v>
      </c>
      <c r="H789">
        <v>0.49219000000000002</v>
      </c>
      <c r="I789">
        <v>0.18276999999999999</v>
      </c>
      <c r="J789">
        <v>0</v>
      </c>
      <c r="K789">
        <v>0</v>
      </c>
      <c r="L789">
        <v>0</v>
      </c>
      <c r="M789">
        <v>0</v>
      </c>
      <c r="N789">
        <v>0.25875999999999999</v>
      </c>
      <c r="O789">
        <v>6.6280000000000006E-2</v>
      </c>
      <c r="P789">
        <v>0</v>
      </c>
      <c r="Q789" s="3">
        <f>_xlfn.XLOOKUP(A789&amp;B789,'original data'!$R$2:$R$3975,'original data'!$Q$2:$Q$3975,,0)</f>
        <v>0.56399999999999995</v>
      </c>
      <c r="R789" t="str">
        <f t="shared" si="24"/>
        <v>Louisiana Teachers2013</v>
      </c>
      <c r="S789">
        <f t="shared" si="25"/>
        <v>0.25875999999999999</v>
      </c>
    </row>
    <row r="790" spans="1:19" x14ac:dyDescent="0.35">
      <c r="A790" t="s">
        <v>57</v>
      </c>
      <c r="B790">
        <v>2014</v>
      </c>
      <c r="C790">
        <v>0.19900000000000001</v>
      </c>
      <c r="D790">
        <v>0.11</v>
      </c>
      <c r="E790">
        <v>0.14299999999999999</v>
      </c>
      <c r="F790">
        <v>8.2000000000000003E-2</v>
      </c>
      <c r="G790">
        <v>6.3140000000000002E-2</v>
      </c>
      <c r="H790">
        <v>0.50763999999999998</v>
      </c>
      <c r="I790">
        <v>0.19631999999999999</v>
      </c>
      <c r="J790">
        <v>0</v>
      </c>
      <c r="K790">
        <v>0</v>
      </c>
      <c r="L790">
        <v>0</v>
      </c>
      <c r="M790">
        <v>0</v>
      </c>
      <c r="N790">
        <v>0.24628</v>
      </c>
      <c r="O790">
        <v>4.9759999999999999E-2</v>
      </c>
      <c r="P790">
        <v>0</v>
      </c>
      <c r="Q790" s="3">
        <f>_xlfn.XLOOKUP(A790&amp;B790,'original data'!$R$2:$R$3975,'original data'!$Q$2:$Q$3975,,0)</f>
        <v>0.57399999999999995</v>
      </c>
      <c r="R790" t="str">
        <f t="shared" si="24"/>
        <v>Louisiana Teachers2014</v>
      </c>
      <c r="S790">
        <f t="shared" si="25"/>
        <v>0.24628</v>
      </c>
    </row>
    <row r="791" spans="1:19" x14ac:dyDescent="0.35">
      <c r="A791" t="s">
        <v>57</v>
      </c>
      <c r="B791">
        <v>2015</v>
      </c>
      <c r="C791">
        <v>3.1E-2</v>
      </c>
      <c r="D791">
        <v>0.121</v>
      </c>
      <c r="E791">
        <v>0.123</v>
      </c>
      <c r="F791">
        <v>7.3999999999999996E-2</v>
      </c>
      <c r="G791">
        <v>6.096E-2</v>
      </c>
      <c r="H791">
        <v>0.50838000000000005</v>
      </c>
      <c r="I791">
        <v>0.18636</v>
      </c>
      <c r="J791">
        <v>0</v>
      </c>
      <c r="K791">
        <v>0</v>
      </c>
      <c r="L791">
        <v>0</v>
      </c>
      <c r="M791">
        <v>0</v>
      </c>
      <c r="N791">
        <v>0.24872</v>
      </c>
      <c r="O791">
        <v>5.654E-2</v>
      </c>
      <c r="P791">
        <v>0</v>
      </c>
      <c r="Q791" s="3">
        <f>_xlfn.XLOOKUP(A791&amp;B791,'original data'!$R$2:$R$3975,'original data'!$Q$2:$Q$3975,,0)</f>
        <v>0.60899999999999999</v>
      </c>
      <c r="R791" t="str">
        <f t="shared" si="24"/>
        <v>Louisiana Teachers2015</v>
      </c>
      <c r="S791">
        <f t="shared" si="25"/>
        <v>0.24872</v>
      </c>
    </row>
    <row r="792" spans="1:19" x14ac:dyDescent="0.35">
      <c r="A792" t="s">
        <v>57</v>
      </c>
      <c r="B792">
        <v>2016</v>
      </c>
      <c r="C792">
        <v>1.6E-2</v>
      </c>
      <c r="D792">
        <v>7.9000000000000001E-2</v>
      </c>
      <c r="E792">
        <v>7.4999999999999997E-2</v>
      </c>
      <c r="F792">
        <v>6.0999999999999999E-2</v>
      </c>
      <c r="G792">
        <v>5.8099999999999999E-2</v>
      </c>
      <c r="H792">
        <v>0.47721999999999998</v>
      </c>
      <c r="I792">
        <v>0.18579000000000001</v>
      </c>
      <c r="J792">
        <v>0</v>
      </c>
      <c r="K792">
        <v>0</v>
      </c>
      <c r="L792">
        <v>0</v>
      </c>
      <c r="M792">
        <v>0</v>
      </c>
      <c r="N792">
        <v>0.26207000000000003</v>
      </c>
      <c r="O792">
        <v>7.492E-2</v>
      </c>
      <c r="P792">
        <v>0</v>
      </c>
      <c r="Q792" s="3">
        <f>_xlfn.XLOOKUP(A792&amp;B792,'original data'!$R$2:$R$3975,'original data'!$Q$2:$Q$3975,,0)</f>
        <v>0.624</v>
      </c>
      <c r="R792" t="str">
        <f t="shared" si="24"/>
        <v>Louisiana Teachers2016</v>
      </c>
      <c r="S792">
        <f t="shared" si="25"/>
        <v>0.26207000000000003</v>
      </c>
    </row>
    <row r="793" spans="1:19" x14ac:dyDescent="0.35">
      <c r="A793" t="s">
        <v>57</v>
      </c>
      <c r="B793">
        <v>2017</v>
      </c>
      <c r="C793">
        <v>0.16500000000000001</v>
      </c>
      <c r="D793">
        <v>6.9000000000000006E-2</v>
      </c>
      <c r="E793">
        <v>0.108</v>
      </c>
      <c r="F793">
        <v>5.8000000000000003E-2</v>
      </c>
      <c r="G793">
        <v>6.4100000000000004E-2</v>
      </c>
      <c r="H793">
        <v>0.48909999999999998</v>
      </c>
      <c r="I793">
        <v>0.18132999999999999</v>
      </c>
      <c r="J793">
        <v>0</v>
      </c>
      <c r="K793">
        <v>0</v>
      </c>
      <c r="L793">
        <v>0</v>
      </c>
      <c r="M793">
        <v>0</v>
      </c>
      <c r="N793">
        <v>0.27578000000000003</v>
      </c>
      <c r="O793">
        <v>5.3789999999999998E-2</v>
      </c>
      <c r="P793">
        <v>0</v>
      </c>
      <c r="Q793" s="3">
        <f>_xlfn.XLOOKUP(A793&amp;B793,'original data'!$R$2:$R$3975,'original data'!$Q$2:$Q$3975,,0)</f>
        <v>0.64500000000000002</v>
      </c>
      <c r="R793" t="str">
        <f t="shared" si="24"/>
        <v>Louisiana Teachers2017</v>
      </c>
      <c r="S793">
        <f t="shared" si="25"/>
        <v>0.27578000000000003</v>
      </c>
    </row>
    <row r="794" spans="1:19" x14ac:dyDescent="0.35">
      <c r="A794" t="s">
        <v>57</v>
      </c>
      <c r="B794">
        <v>2018</v>
      </c>
      <c r="C794">
        <v>0.121</v>
      </c>
      <c r="D794">
        <v>9.9000000000000005E-2</v>
      </c>
      <c r="E794">
        <v>0.104</v>
      </c>
      <c r="F794">
        <v>7.5999999999999998E-2</v>
      </c>
      <c r="G794">
        <v>6.719E-2</v>
      </c>
      <c r="H794">
        <v>0.4708</v>
      </c>
      <c r="I794">
        <v>0.17257</v>
      </c>
      <c r="J794">
        <v>0</v>
      </c>
      <c r="K794">
        <v>0</v>
      </c>
      <c r="L794">
        <v>0</v>
      </c>
      <c r="M794">
        <v>0</v>
      </c>
      <c r="N794">
        <v>0.30571999999999999</v>
      </c>
      <c r="O794">
        <v>5.0909999999999997E-2</v>
      </c>
      <c r="P794">
        <v>0</v>
      </c>
      <c r="Q794" s="3">
        <f>_xlfn.XLOOKUP(A794&amp;B794,'original data'!$R$2:$R$3975,'original data'!$Q$2:$Q$3975,,0)</f>
        <v>0.65800000000000003</v>
      </c>
      <c r="R794" t="str">
        <f t="shared" si="24"/>
        <v>Louisiana Teachers2018</v>
      </c>
      <c r="S794">
        <f t="shared" si="25"/>
        <v>0.30571999999999999</v>
      </c>
    </row>
    <row r="795" spans="1:19" x14ac:dyDescent="0.35">
      <c r="A795" t="s">
        <v>57</v>
      </c>
      <c r="B795">
        <v>2019</v>
      </c>
      <c r="C795">
        <v>6.6000000000000003E-2</v>
      </c>
      <c r="D795">
        <v>0.11700000000000001</v>
      </c>
      <c r="E795">
        <v>7.9000000000000001E-2</v>
      </c>
      <c r="F795">
        <v>0.11</v>
      </c>
      <c r="G795">
        <v>6.7119999999999999E-2</v>
      </c>
      <c r="H795">
        <v>0.45356999999999997</v>
      </c>
      <c r="I795">
        <v>0.17227999999999999</v>
      </c>
      <c r="J795">
        <v>0</v>
      </c>
      <c r="K795">
        <v>0</v>
      </c>
      <c r="L795">
        <v>0</v>
      </c>
      <c r="M795">
        <v>0</v>
      </c>
      <c r="N795">
        <v>0.33243</v>
      </c>
      <c r="O795">
        <v>4.172E-2</v>
      </c>
      <c r="P795">
        <v>0</v>
      </c>
      <c r="Q795" s="3">
        <f>_xlfn.XLOOKUP(A795&amp;B795,'original data'!$R$2:$R$3975,'original data'!$Q$2:$Q$3975,,0)</f>
        <v>0.67100000000000004</v>
      </c>
      <c r="R795" t="str">
        <f t="shared" si="24"/>
        <v>Louisiana Teachers2019</v>
      </c>
      <c r="S795">
        <f t="shared" si="25"/>
        <v>0.33243</v>
      </c>
    </row>
    <row r="796" spans="1:19" x14ac:dyDescent="0.35">
      <c r="A796" t="s">
        <v>57</v>
      </c>
      <c r="B796">
        <v>2020</v>
      </c>
      <c r="C796">
        <v>1.4E-2</v>
      </c>
      <c r="D796">
        <v>6.6000000000000003E-2</v>
      </c>
      <c r="E796">
        <v>7.4999999999999997E-2</v>
      </c>
      <c r="F796">
        <v>9.9000000000000005E-2</v>
      </c>
      <c r="G796">
        <v>6.4399999999999999E-2</v>
      </c>
      <c r="H796">
        <v>0.42884</v>
      </c>
      <c r="I796">
        <v>0.16791</v>
      </c>
      <c r="J796">
        <v>0</v>
      </c>
      <c r="K796">
        <v>0</v>
      </c>
      <c r="L796">
        <v>0</v>
      </c>
      <c r="M796">
        <v>0</v>
      </c>
      <c r="N796">
        <v>0.36244999999999999</v>
      </c>
      <c r="O796">
        <v>4.0800000000000003E-2</v>
      </c>
      <c r="P796">
        <v>0</v>
      </c>
      <c r="Q796" s="3">
        <f>_xlfn.XLOOKUP(A796&amp;B796,'original data'!$R$2:$R$3975,'original data'!$Q$2:$Q$3975,,0)</f>
        <v>0.67900000000000005</v>
      </c>
      <c r="R796" t="str">
        <f t="shared" si="24"/>
        <v>Louisiana Teachers2020</v>
      </c>
      <c r="S796">
        <f t="shared" si="25"/>
        <v>0.36244999999999999</v>
      </c>
    </row>
    <row r="797" spans="1:19" x14ac:dyDescent="0.35">
      <c r="A797" t="s">
        <v>58</v>
      </c>
      <c r="B797">
        <v>2001</v>
      </c>
      <c r="C797">
        <v>-7.8E-2</v>
      </c>
      <c r="D797">
        <v>0.04</v>
      </c>
      <c r="E797">
        <v>9.5000000000000001E-2</v>
      </c>
      <c r="F797">
        <v>9.5000000000000001E-2</v>
      </c>
      <c r="G797">
        <v>-7.8E-2</v>
      </c>
      <c r="H797">
        <v>0.625</v>
      </c>
      <c r="I797">
        <v>0.374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 s="3">
        <f>_xlfn.XLOOKUP(A797&amp;B797,'original data'!$R$2:$R$3975,'original data'!$Q$2:$Q$3975,,0)</f>
        <v>0.73099999999999998</v>
      </c>
      <c r="R797" t="str">
        <f t="shared" si="24"/>
        <v>Maine State and Teacher2001</v>
      </c>
      <c r="S797">
        <f t="shared" si="25"/>
        <v>0</v>
      </c>
    </row>
    <row r="798" spans="1:19" x14ac:dyDescent="0.35">
      <c r="A798" t="s">
        <v>58</v>
      </c>
      <c r="B798">
        <v>2002</v>
      </c>
      <c r="C798">
        <v>-7.4999999999999997E-2</v>
      </c>
      <c r="D798">
        <v>-2.1999999999999999E-2</v>
      </c>
      <c r="E798">
        <v>4.1000000000000002E-2</v>
      </c>
      <c r="F798">
        <v>4.1000000000000002E-2</v>
      </c>
      <c r="G798">
        <v>-7.6499999999999999E-2</v>
      </c>
      <c r="H798">
        <v>0.61299999999999999</v>
      </c>
      <c r="I798">
        <v>0.38600000000000001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 s="3">
        <f>_xlfn.XLOOKUP(A798&amp;B798,'original data'!$R$2:$R$3975,'original data'!$Q$2:$Q$3975,,0)</f>
        <v>0.69599999999999995</v>
      </c>
      <c r="R798" t="str">
        <f t="shared" si="24"/>
        <v>Maine State and Teacher2002</v>
      </c>
      <c r="S798">
        <f t="shared" si="25"/>
        <v>0</v>
      </c>
    </row>
    <row r="799" spans="1:19" x14ac:dyDescent="0.35">
      <c r="A799" t="s">
        <v>58</v>
      </c>
      <c r="B799">
        <v>2003</v>
      </c>
      <c r="C799">
        <v>5.2999999999999999E-2</v>
      </c>
      <c r="D799">
        <v>-3.5999999999999997E-2</v>
      </c>
      <c r="E799">
        <v>1.7999999999999999E-2</v>
      </c>
      <c r="F799">
        <v>1.7999999999999999E-2</v>
      </c>
      <c r="G799">
        <v>-3.5209999999999998E-2</v>
      </c>
      <c r="H799">
        <v>0.66700000000000004</v>
      </c>
      <c r="I799">
        <v>0.33300000000000002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 s="3">
        <f>_xlfn.XLOOKUP(A799&amp;B799,'original data'!$R$2:$R$3975,'original data'!$Q$2:$Q$3975,,0)</f>
        <v>0.67600000000000005</v>
      </c>
      <c r="R799" t="str">
        <f t="shared" si="24"/>
        <v>Maine State and Teacher2003</v>
      </c>
      <c r="S799">
        <f t="shared" si="25"/>
        <v>0</v>
      </c>
    </row>
    <row r="800" spans="1:19" x14ac:dyDescent="0.35">
      <c r="A800" t="s">
        <v>58</v>
      </c>
      <c r="B800">
        <v>2005</v>
      </c>
      <c r="C800">
        <v>0.11799999999999999</v>
      </c>
      <c r="D800">
        <v>0.111</v>
      </c>
      <c r="E800">
        <v>3.2000000000000001E-2</v>
      </c>
      <c r="F800">
        <v>8.7999999999999995E-2</v>
      </c>
      <c r="G800">
        <v>3.202E-2</v>
      </c>
      <c r="H800">
        <v>0.65</v>
      </c>
      <c r="I800">
        <v>0.34</v>
      </c>
      <c r="J800">
        <v>0</v>
      </c>
      <c r="K800">
        <v>0</v>
      </c>
      <c r="L800">
        <v>0</v>
      </c>
      <c r="M800">
        <v>0.01</v>
      </c>
      <c r="N800">
        <v>0</v>
      </c>
      <c r="O800">
        <v>0</v>
      </c>
      <c r="P800">
        <v>0</v>
      </c>
      <c r="Q800" s="3">
        <f>_xlfn.XLOOKUP(A800&amp;B800,'original data'!$R$2:$R$3975,'original data'!$Q$2:$Q$3975,,0)</f>
        <v>0.69799999999999995</v>
      </c>
      <c r="R800" t="str">
        <f t="shared" si="24"/>
        <v>Maine State and Teacher2005</v>
      </c>
      <c r="S800">
        <f t="shared" si="25"/>
        <v>0.01</v>
      </c>
    </row>
    <row r="801" spans="1:19" x14ac:dyDescent="0.35">
      <c r="A801" t="s">
        <v>58</v>
      </c>
      <c r="B801">
        <v>2006</v>
      </c>
      <c r="C801">
        <v>7.4999999999999997E-2</v>
      </c>
      <c r="D801">
        <v>0.11899999999999999</v>
      </c>
      <c r="E801">
        <v>6.4000000000000001E-2</v>
      </c>
      <c r="F801">
        <v>7.9000000000000001E-2</v>
      </c>
      <c r="G801">
        <v>3.9059999999999997E-2</v>
      </c>
      <c r="H801">
        <v>0.66</v>
      </c>
      <c r="I801">
        <v>0.31</v>
      </c>
      <c r="J801">
        <v>0</v>
      </c>
      <c r="K801">
        <v>0</v>
      </c>
      <c r="L801">
        <v>0</v>
      </c>
      <c r="M801">
        <v>0.03</v>
      </c>
      <c r="N801">
        <v>0</v>
      </c>
      <c r="O801">
        <v>0</v>
      </c>
      <c r="P801">
        <v>0</v>
      </c>
      <c r="Q801" s="3">
        <f>_xlfn.XLOOKUP(A801&amp;B801,'original data'!$R$2:$R$3975,'original data'!$Q$2:$Q$3975,,0)</f>
        <v>0.71299999999999997</v>
      </c>
      <c r="R801" t="str">
        <f t="shared" si="24"/>
        <v>Maine State and Teacher2006</v>
      </c>
      <c r="S801">
        <f t="shared" si="25"/>
        <v>0.03</v>
      </c>
    </row>
    <row r="802" spans="1:19" x14ac:dyDescent="0.35">
      <c r="A802" t="s">
        <v>58</v>
      </c>
      <c r="B802">
        <v>2007</v>
      </c>
      <c r="C802">
        <v>0.16200000000000001</v>
      </c>
      <c r="D802">
        <v>0.11799999999999999</v>
      </c>
      <c r="E802">
        <v>0.114</v>
      </c>
      <c r="F802">
        <v>7.6999999999999999E-2</v>
      </c>
      <c r="G802">
        <v>5.5800000000000002E-2</v>
      </c>
      <c r="H802">
        <v>0.68</v>
      </c>
      <c r="I802">
        <v>0.27</v>
      </c>
      <c r="J802">
        <v>0</v>
      </c>
      <c r="K802">
        <v>0</v>
      </c>
      <c r="L802">
        <v>0</v>
      </c>
      <c r="M802">
        <v>0.05</v>
      </c>
      <c r="N802">
        <v>0</v>
      </c>
      <c r="O802">
        <v>0</v>
      </c>
      <c r="P802">
        <v>0</v>
      </c>
      <c r="Q802" s="3">
        <f>_xlfn.XLOOKUP(A802&amp;B802,'original data'!$R$2:$R$3975,'original data'!$Q$2:$Q$3975,,0)</f>
        <v>0.74099999999999999</v>
      </c>
      <c r="R802" t="str">
        <f t="shared" si="24"/>
        <v>Maine State and Teacher2007</v>
      </c>
      <c r="S802">
        <f t="shared" si="25"/>
        <v>0.05</v>
      </c>
    </row>
    <row r="803" spans="1:19" x14ac:dyDescent="0.35">
      <c r="A803" t="s">
        <v>58</v>
      </c>
      <c r="B803">
        <v>2008</v>
      </c>
      <c r="C803">
        <v>-3.1E-2</v>
      </c>
      <c r="D803">
        <v>6.5000000000000002E-2</v>
      </c>
      <c r="E803">
        <v>9.5000000000000001E-2</v>
      </c>
      <c r="F803">
        <v>5.6000000000000001E-2</v>
      </c>
      <c r="G803">
        <v>4.453E-2</v>
      </c>
      <c r="H803">
        <v>0.60699999999999998</v>
      </c>
      <c r="I803">
        <v>0.33200000000000002</v>
      </c>
      <c r="J803">
        <v>0</v>
      </c>
      <c r="K803">
        <v>0</v>
      </c>
      <c r="L803">
        <v>3.0000000000000001E-3</v>
      </c>
      <c r="M803">
        <v>0.05</v>
      </c>
      <c r="N803">
        <v>0</v>
      </c>
      <c r="O803">
        <v>8.0000000000000002E-3</v>
      </c>
      <c r="P803">
        <v>0</v>
      </c>
      <c r="Q803" s="3">
        <f>_xlfn.XLOOKUP(A803&amp;B803,'original data'!$R$2:$R$3975,'original data'!$Q$2:$Q$3975,,0)</f>
        <v>0.74099999999999999</v>
      </c>
      <c r="R803" t="str">
        <f t="shared" si="24"/>
        <v>Maine State and Teacher2008</v>
      </c>
      <c r="S803">
        <f t="shared" si="25"/>
        <v>5.3000000000000005E-2</v>
      </c>
    </row>
    <row r="804" spans="1:19" x14ac:dyDescent="0.35">
      <c r="A804" t="s">
        <v>58</v>
      </c>
      <c r="B804">
        <v>2009</v>
      </c>
      <c r="C804">
        <v>-0.188</v>
      </c>
      <c r="D804">
        <v>-2.9000000000000001E-2</v>
      </c>
      <c r="E804">
        <v>1.9E-2</v>
      </c>
      <c r="F804">
        <v>2.3E-2</v>
      </c>
      <c r="G804">
        <v>1.5709999999999998E-2</v>
      </c>
      <c r="H804">
        <v>0.59699999999999998</v>
      </c>
      <c r="I804">
        <v>0.28899999999999998</v>
      </c>
      <c r="J804">
        <v>0</v>
      </c>
      <c r="K804">
        <v>6.8000000000000005E-2</v>
      </c>
      <c r="L804">
        <v>4.0000000000000001E-3</v>
      </c>
      <c r="M804">
        <v>4.1000000000000002E-2</v>
      </c>
      <c r="N804">
        <v>0</v>
      </c>
      <c r="O804">
        <v>1E-3</v>
      </c>
      <c r="P804">
        <v>0</v>
      </c>
      <c r="Q804" s="3">
        <f>_xlfn.XLOOKUP(A804&amp;B804,'original data'!$R$2:$R$3975,'original data'!$Q$2:$Q$3975,,0)</f>
        <v>0.67700000000000005</v>
      </c>
      <c r="R804" t="str">
        <f t="shared" si="24"/>
        <v>Maine State and Teacher2009</v>
      </c>
      <c r="S804">
        <f t="shared" si="25"/>
        <v>0.11300000000000002</v>
      </c>
    </row>
    <row r="805" spans="1:19" x14ac:dyDescent="0.35">
      <c r="A805" t="s">
        <v>58</v>
      </c>
      <c r="B805">
        <v>2010</v>
      </c>
      <c r="C805">
        <v>0.111</v>
      </c>
      <c r="D805">
        <v>-4.3999999999999997E-2</v>
      </c>
      <c r="E805">
        <v>1.6E-2</v>
      </c>
      <c r="F805">
        <v>2.4E-2</v>
      </c>
      <c r="G805">
        <v>2.486E-2</v>
      </c>
      <c r="H805">
        <v>0.58599999999999997</v>
      </c>
      <c r="I805">
        <v>0.29899999999999999</v>
      </c>
      <c r="J805">
        <v>1E-3</v>
      </c>
      <c r="K805">
        <v>5.5E-2</v>
      </c>
      <c r="L805">
        <v>1.0999999999999999E-2</v>
      </c>
      <c r="M805">
        <v>3.6999999999999998E-2</v>
      </c>
      <c r="N805">
        <v>0</v>
      </c>
      <c r="O805">
        <v>1.0999999999999999E-2</v>
      </c>
      <c r="P805">
        <v>0</v>
      </c>
      <c r="Q805" s="3">
        <f>_xlfn.XLOOKUP(A805&amp;B805,'original data'!$R$2:$R$3975,'original data'!$Q$2:$Q$3975,,0)</f>
        <v>0.66</v>
      </c>
      <c r="R805" t="str">
        <f t="shared" si="24"/>
        <v>Maine State and Teacher2010</v>
      </c>
      <c r="S805">
        <f t="shared" si="25"/>
        <v>0.10400000000000001</v>
      </c>
    </row>
    <row r="806" spans="1:19" x14ac:dyDescent="0.35">
      <c r="A806" t="s">
        <v>58</v>
      </c>
      <c r="B806">
        <v>2011</v>
      </c>
      <c r="C806">
        <v>0.224</v>
      </c>
      <c r="D806">
        <v>3.3000000000000002E-2</v>
      </c>
      <c r="E806">
        <v>4.3999999999999997E-2</v>
      </c>
      <c r="F806">
        <v>5.3999999999999999E-2</v>
      </c>
      <c r="G806">
        <v>4.1540000000000001E-2</v>
      </c>
      <c r="H806">
        <v>0.62238000000000004</v>
      </c>
      <c r="I806">
        <v>0.27073000000000003</v>
      </c>
      <c r="J806">
        <v>5.0000000000000001E-3</v>
      </c>
      <c r="K806">
        <v>3.8960000000000002E-2</v>
      </c>
      <c r="L806">
        <v>1.3990000000000001E-2</v>
      </c>
      <c r="M806">
        <v>4.0960000000000003E-2</v>
      </c>
      <c r="N806">
        <v>0</v>
      </c>
      <c r="O806">
        <v>7.9900000000000006E-3</v>
      </c>
      <c r="P806">
        <v>0</v>
      </c>
      <c r="Q806" s="3">
        <f>_xlfn.XLOOKUP(A806&amp;B806,'original data'!$R$2:$R$3975,'original data'!$Q$2:$Q$3975,,0)</f>
        <v>0.77600000000000002</v>
      </c>
      <c r="R806" t="str">
        <f t="shared" si="24"/>
        <v>Maine State and Teacher2011</v>
      </c>
      <c r="S806">
        <f t="shared" si="25"/>
        <v>9.8909999999999998E-2</v>
      </c>
    </row>
    <row r="807" spans="1:19" x14ac:dyDescent="0.35">
      <c r="A807" t="s">
        <v>58</v>
      </c>
      <c r="B807">
        <v>2012</v>
      </c>
      <c r="C807">
        <v>6.0000000000000001E-3</v>
      </c>
      <c r="D807">
        <v>0.11</v>
      </c>
      <c r="E807">
        <v>1.4999999999999999E-2</v>
      </c>
      <c r="F807">
        <v>6.3E-2</v>
      </c>
      <c r="G807">
        <v>3.8530000000000002E-2</v>
      </c>
      <c r="H807">
        <v>0.58740999999999999</v>
      </c>
      <c r="I807">
        <v>0.28971000000000002</v>
      </c>
      <c r="J807">
        <v>1.099E-2</v>
      </c>
      <c r="K807">
        <v>2.997E-2</v>
      </c>
      <c r="L807">
        <v>2.198E-2</v>
      </c>
      <c r="M807">
        <v>5.8939999999999999E-2</v>
      </c>
      <c r="N807">
        <v>0</v>
      </c>
      <c r="O807">
        <v>1E-3</v>
      </c>
      <c r="P807">
        <v>0</v>
      </c>
      <c r="Q807" s="3">
        <f>_xlfn.XLOOKUP(A807&amp;B807,'original data'!$R$2:$R$3975,'original data'!$Q$2:$Q$3975,,0)</f>
        <v>0.77</v>
      </c>
      <c r="R807" t="str">
        <f t="shared" si="24"/>
        <v>Maine State and Teacher2012</v>
      </c>
      <c r="S807">
        <f t="shared" si="25"/>
        <v>0.12187999999999999</v>
      </c>
    </row>
    <row r="808" spans="1:19" x14ac:dyDescent="0.35">
      <c r="A808" t="s">
        <v>58</v>
      </c>
      <c r="B808">
        <v>2013</v>
      </c>
      <c r="C808">
        <v>0.111</v>
      </c>
      <c r="D808">
        <v>0.11</v>
      </c>
      <c r="E808">
        <v>4.2999999999999997E-2</v>
      </c>
      <c r="F808">
        <v>6.9000000000000006E-2</v>
      </c>
      <c r="G808">
        <v>4.3929999999999997E-2</v>
      </c>
      <c r="H808">
        <v>0.58699999999999997</v>
      </c>
      <c r="I808">
        <v>0.25600000000000001</v>
      </c>
      <c r="J808">
        <v>1.9E-2</v>
      </c>
      <c r="K808">
        <v>0.05</v>
      </c>
      <c r="L808">
        <v>2.5999999999999999E-2</v>
      </c>
      <c r="M808">
        <v>5.7000000000000002E-2</v>
      </c>
      <c r="N808">
        <v>0</v>
      </c>
      <c r="O808">
        <v>5.0000000000000001E-3</v>
      </c>
      <c r="P808">
        <v>0</v>
      </c>
      <c r="Q808" s="3">
        <f>_xlfn.XLOOKUP(A808&amp;B808,'original data'!$R$2:$R$3975,'original data'!$Q$2:$Q$3975,,0)</f>
        <v>0.77700000000000002</v>
      </c>
      <c r="R808" t="str">
        <f t="shared" si="24"/>
        <v>Maine State and Teacher2013</v>
      </c>
      <c r="S808">
        <f t="shared" si="25"/>
        <v>0.152</v>
      </c>
    </row>
    <row r="809" spans="1:19" x14ac:dyDescent="0.35">
      <c r="A809" t="s">
        <v>58</v>
      </c>
      <c r="B809">
        <v>2014</v>
      </c>
      <c r="C809">
        <v>0.16700000000000001</v>
      </c>
      <c r="D809">
        <v>9.2999999999999999E-2</v>
      </c>
      <c r="E809">
        <v>0.121</v>
      </c>
      <c r="F809">
        <v>6.9000000000000006E-2</v>
      </c>
      <c r="G809">
        <v>5.228E-2</v>
      </c>
      <c r="H809">
        <v>0.57842000000000005</v>
      </c>
      <c r="I809">
        <v>0.23477000000000001</v>
      </c>
      <c r="J809">
        <v>2.8969999999999999E-2</v>
      </c>
      <c r="K809">
        <v>4.9950000000000001E-2</v>
      </c>
      <c r="L809">
        <v>3.2969999999999999E-2</v>
      </c>
      <c r="M809">
        <v>7.2929999999999995E-2</v>
      </c>
      <c r="N809">
        <v>0</v>
      </c>
      <c r="O809">
        <v>2E-3</v>
      </c>
      <c r="P809">
        <v>0</v>
      </c>
      <c r="Q809" s="3">
        <f>_xlfn.XLOOKUP(A809&amp;B809,'original data'!$R$2:$R$3975,'original data'!$Q$2:$Q$3975,,0)</f>
        <v>0.81399999999999995</v>
      </c>
      <c r="R809" t="str">
        <f t="shared" si="24"/>
        <v>Maine State and Teacher2014</v>
      </c>
      <c r="S809">
        <f t="shared" si="25"/>
        <v>0.18481999999999998</v>
      </c>
    </row>
    <row r="810" spans="1:19" x14ac:dyDescent="0.35">
      <c r="A810" t="s">
        <v>58</v>
      </c>
      <c r="B810">
        <v>2015</v>
      </c>
      <c r="C810">
        <v>0.02</v>
      </c>
      <c r="D810">
        <v>9.8000000000000004E-2</v>
      </c>
      <c r="E810">
        <v>0.10199999999999999</v>
      </c>
      <c r="F810">
        <v>5.8999999999999997E-2</v>
      </c>
      <c r="G810">
        <v>5.0090000000000003E-2</v>
      </c>
      <c r="H810">
        <v>0.51900000000000002</v>
      </c>
      <c r="I810">
        <v>0.23599999999999999</v>
      </c>
      <c r="J810">
        <v>4.9000000000000002E-2</v>
      </c>
      <c r="K810">
        <v>4.9000000000000002E-2</v>
      </c>
      <c r="L810">
        <v>4.9000000000000002E-2</v>
      </c>
      <c r="M810">
        <v>9.7000000000000003E-2</v>
      </c>
      <c r="N810">
        <v>0</v>
      </c>
      <c r="O810">
        <v>1E-3</v>
      </c>
      <c r="P810">
        <v>0</v>
      </c>
      <c r="Q810" s="3">
        <f>_xlfn.XLOOKUP(A810&amp;B810,'original data'!$R$2:$R$3975,'original data'!$Q$2:$Q$3975,,0)</f>
        <v>0.82199999999999995</v>
      </c>
      <c r="R810" t="str">
        <f t="shared" si="24"/>
        <v>Maine State and Teacher2015</v>
      </c>
      <c r="S810">
        <f t="shared" si="25"/>
        <v>0.24400000000000002</v>
      </c>
    </row>
    <row r="811" spans="1:19" x14ac:dyDescent="0.35">
      <c r="A811" t="s">
        <v>58</v>
      </c>
      <c r="B811">
        <v>2016</v>
      </c>
      <c r="C811">
        <v>6.0000000000000001E-3</v>
      </c>
      <c r="D811">
        <v>6.2E-2</v>
      </c>
      <c r="E811">
        <v>0.06</v>
      </c>
      <c r="F811">
        <v>5.1999999999999998E-2</v>
      </c>
      <c r="G811">
        <v>4.7280000000000003E-2</v>
      </c>
      <c r="H811">
        <v>0.42099999999999999</v>
      </c>
      <c r="I811">
        <v>0.247</v>
      </c>
      <c r="J811">
        <v>7.5999999999999998E-2</v>
      </c>
      <c r="K811">
        <v>4.9000000000000002E-2</v>
      </c>
      <c r="L811">
        <v>9.8000000000000004E-2</v>
      </c>
      <c r="M811">
        <v>0.105</v>
      </c>
      <c r="N811">
        <v>0</v>
      </c>
      <c r="O811">
        <v>3.0000000000000001E-3</v>
      </c>
      <c r="P811">
        <v>0</v>
      </c>
      <c r="Q811" s="3">
        <f>_xlfn.XLOOKUP(A811&amp;B811,'original data'!$R$2:$R$3975,'original data'!$Q$2:$Q$3975,,0)</f>
        <v>0.80400000000000005</v>
      </c>
      <c r="R811" t="str">
        <f t="shared" si="24"/>
        <v>Maine State and Teacher2016</v>
      </c>
      <c r="S811">
        <f t="shared" si="25"/>
        <v>0.32800000000000001</v>
      </c>
    </row>
    <row r="812" spans="1:19" x14ac:dyDescent="0.35">
      <c r="A812" t="s">
        <v>58</v>
      </c>
      <c r="B812">
        <v>2017</v>
      </c>
      <c r="C812">
        <v>0.125</v>
      </c>
      <c r="D812">
        <v>4.9000000000000002E-2</v>
      </c>
      <c r="E812">
        <v>8.4000000000000005E-2</v>
      </c>
      <c r="F812">
        <v>4.9000000000000002E-2</v>
      </c>
      <c r="G812">
        <v>5.1700000000000003E-2</v>
      </c>
      <c r="H812">
        <v>0.39960000000000001</v>
      </c>
      <c r="I812">
        <v>0.23876</v>
      </c>
      <c r="J812">
        <v>0.10889</v>
      </c>
      <c r="K812">
        <v>4.895E-2</v>
      </c>
      <c r="L812">
        <v>0.10789</v>
      </c>
      <c r="M812">
        <v>9.1910000000000006E-2</v>
      </c>
      <c r="N812">
        <v>0</v>
      </c>
      <c r="O812">
        <v>4.0000000000000001E-3</v>
      </c>
      <c r="P812">
        <v>0</v>
      </c>
      <c r="Q812" s="3">
        <f>_xlfn.XLOOKUP(A812&amp;B812,'original data'!$R$2:$R$3975,'original data'!$Q$2:$Q$3975,,0)</f>
        <v>0.80900000000000005</v>
      </c>
      <c r="R812" t="str">
        <f t="shared" si="24"/>
        <v>Maine State and Teacher2017</v>
      </c>
      <c r="S812">
        <f t="shared" si="25"/>
        <v>0.35764000000000001</v>
      </c>
    </row>
    <row r="813" spans="1:19" x14ac:dyDescent="0.35">
      <c r="A813" t="s">
        <v>58</v>
      </c>
      <c r="B813">
        <v>2018</v>
      </c>
      <c r="C813">
        <v>0.10299999999999999</v>
      </c>
      <c r="D813">
        <v>7.6999999999999999E-2</v>
      </c>
      <c r="E813">
        <v>8.2000000000000003E-2</v>
      </c>
      <c r="F813">
        <v>6.3E-2</v>
      </c>
      <c r="G813">
        <v>5.4489999999999997E-2</v>
      </c>
      <c r="H813">
        <v>0.33300000000000002</v>
      </c>
      <c r="I813">
        <v>0.19400000000000001</v>
      </c>
      <c r="J813">
        <v>0.13200000000000001</v>
      </c>
      <c r="K813">
        <v>0.1</v>
      </c>
      <c r="L813">
        <v>0.14599999999999999</v>
      </c>
      <c r="M813">
        <v>8.8999999999999996E-2</v>
      </c>
      <c r="N813">
        <v>0</v>
      </c>
      <c r="O813">
        <v>6.0000000000000001E-3</v>
      </c>
      <c r="P813">
        <v>0</v>
      </c>
      <c r="Q813" s="3">
        <f>_xlfn.XLOOKUP(A813&amp;B813,'original data'!$R$2:$R$3975,'original data'!$Q$2:$Q$3975,,0)</f>
        <v>0.81399999999999995</v>
      </c>
      <c r="R813" t="str">
        <f t="shared" si="24"/>
        <v>Maine State and Teacher2018</v>
      </c>
      <c r="S813">
        <f t="shared" si="25"/>
        <v>0.46699999999999997</v>
      </c>
    </row>
    <row r="814" spans="1:19" x14ac:dyDescent="0.35">
      <c r="A814" t="s">
        <v>58</v>
      </c>
      <c r="B814">
        <v>2019</v>
      </c>
      <c r="C814">
        <v>7.2999999999999995E-2</v>
      </c>
      <c r="D814">
        <v>0.1</v>
      </c>
      <c r="E814">
        <v>6.4000000000000001E-2</v>
      </c>
      <c r="F814">
        <v>9.2999999999999999E-2</v>
      </c>
      <c r="G814">
        <v>5.5449999999999999E-2</v>
      </c>
      <c r="H814">
        <v>0.308</v>
      </c>
      <c r="I814">
        <v>0.16</v>
      </c>
      <c r="J814">
        <v>0.15</v>
      </c>
      <c r="K814">
        <v>0.11700000000000001</v>
      </c>
      <c r="L814">
        <v>0.16600000000000001</v>
      </c>
      <c r="M814">
        <v>9.4E-2</v>
      </c>
      <c r="N814">
        <v>0</v>
      </c>
      <c r="O814">
        <v>5.0000000000000001E-3</v>
      </c>
      <c r="P814">
        <v>0</v>
      </c>
      <c r="Q814" s="3">
        <f>_xlfn.XLOOKUP(A814&amp;B814,'original data'!$R$2:$R$3975,'original data'!$Q$2:$Q$3975,,0)</f>
        <v>0.81799999999999995</v>
      </c>
      <c r="R814" t="str">
        <f t="shared" si="24"/>
        <v>Maine State and Teacher2019</v>
      </c>
      <c r="S814">
        <f t="shared" si="25"/>
        <v>0.52700000000000002</v>
      </c>
    </row>
    <row r="815" spans="1:19" x14ac:dyDescent="0.35">
      <c r="A815" t="s">
        <v>59</v>
      </c>
      <c r="B815">
        <v>2001</v>
      </c>
      <c r="C815">
        <v>-9.4E-2</v>
      </c>
      <c r="D815">
        <v>3.1E-2</v>
      </c>
      <c r="E815">
        <v>8.6999999999999994E-2</v>
      </c>
      <c r="F815">
        <v>0.10299999999999999</v>
      </c>
      <c r="G815">
        <v>-9.4E-2</v>
      </c>
      <c r="H815">
        <v>0.65700000000000003</v>
      </c>
      <c r="I815">
        <v>0.27600000000000002</v>
      </c>
      <c r="J815">
        <v>0</v>
      </c>
      <c r="K815">
        <v>0</v>
      </c>
      <c r="L815">
        <v>0</v>
      </c>
      <c r="M815">
        <v>0.05</v>
      </c>
      <c r="N815">
        <v>0</v>
      </c>
      <c r="O815">
        <v>1.4999999999999999E-2</v>
      </c>
      <c r="P815">
        <v>0</v>
      </c>
      <c r="Q815" s="3">
        <f>_xlfn.XLOOKUP(A815&amp;B815,'original data'!$R$2:$R$3975,'original data'!$Q$2:$Q$3975,,0)</f>
        <v>0.95309999999999995</v>
      </c>
      <c r="R815" t="str">
        <f t="shared" si="24"/>
        <v>Maryland Teachers2001</v>
      </c>
      <c r="S815">
        <f t="shared" si="25"/>
        <v>0.05</v>
      </c>
    </row>
    <row r="816" spans="1:19" x14ac:dyDescent="0.35">
      <c r="A816" t="s">
        <v>59</v>
      </c>
      <c r="B816">
        <v>2002</v>
      </c>
      <c r="C816">
        <v>-7.5999999999999998E-2</v>
      </c>
      <c r="D816">
        <v>-2.1999999999999999E-2</v>
      </c>
      <c r="E816">
        <v>3.2000000000000001E-2</v>
      </c>
      <c r="F816">
        <v>7.9000000000000001E-2</v>
      </c>
      <c r="G816">
        <v>-8.5040000000000004E-2</v>
      </c>
      <c r="H816">
        <v>0.625</v>
      </c>
      <c r="I816">
        <v>0.3</v>
      </c>
      <c r="J816">
        <v>0</v>
      </c>
      <c r="K816">
        <v>0</v>
      </c>
      <c r="L816">
        <v>0</v>
      </c>
      <c r="M816">
        <v>6.0999999999999999E-2</v>
      </c>
      <c r="N816">
        <v>0</v>
      </c>
      <c r="O816">
        <v>1.2E-2</v>
      </c>
      <c r="P816">
        <v>0</v>
      </c>
      <c r="Q816" s="3">
        <f>_xlfn.XLOOKUP(A816&amp;B816,'original data'!$R$2:$R$3975,'original data'!$Q$2:$Q$3975,,0)</f>
        <v>0.91979999999999995</v>
      </c>
      <c r="R816" t="str">
        <f t="shared" si="24"/>
        <v>Maryland Teachers2002</v>
      </c>
      <c r="S816">
        <f t="shared" si="25"/>
        <v>6.0999999999999999E-2</v>
      </c>
    </row>
    <row r="817" spans="1:19" x14ac:dyDescent="0.35">
      <c r="A817" t="s">
        <v>59</v>
      </c>
      <c r="B817">
        <v>2003</v>
      </c>
      <c r="C817">
        <v>3.2000000000000001E-2</v>
      </c>
      <c r="D817">
        <v>4.7699999999999999E-2</v>
      </c>
      <c r="E817">
        <v>8.8999999999999999E-3</v>
      </c>
      <c r="F817">
        <v>5.3999999999999999E-2</v>
      </c>
      <c r="G817">
        <v>-4.7579999999999997E-2</v>
      </c>
      <c r="H817">
        <v>0.57099999999999995</v>
      </c>
      <c r="I817">
        <v>0.313</v>
      </c>
      <c r="J817">
        <v>0</v>
      </c>
      <c r="K817">
        <v>0</v>
      </c>
      <c r="L817">
        <v>0</v>
      </c>
      <c r="M817">
        <v>6.4000000000000001E-2</v>
      </c>
      <c r="N817">
        <v>0</v>
      </c>
      <c r="O817">
        <v>4.9000000000000002E-2</v>
      </c>
      <c r="P817">
        <v>0</v>
      </c>
      <c r="Q817" s="3">
        <f>_xlfn.XLOOKUP(A817&amp;B817,'original data'!$R$2:$R$3975,'original data'!$Q$2:$Q$3975,,0)</f>
        <v>0.92789999999999995</v>
      </c>
      <c r="R817" t="str">
        <f t="shared" si="24"/>
        <v>Maryland Teachers2003</v>
      </c>
      <c r="S817">
        <f t="shared" si="25"/>
        <v>6.4000000000000001E-2</v>
      </c>
    </row>
    <row r="818" spans="1:19" x14ac:dyDescent="0.35">
      <c r="A818" t="s">
        <v>59</v>
      </c>
      <c r="B818">
        <v>2004</v>
      </c>
      <c r="C818">
        <v>0.16200000000000001</v>
      </c>
      <c r="D818">
        <v>3.5000000000000003E-2</v>
      </c>
      <c r="E818">
        <v>2.3E-2</v>
      </c>
      <c r="F818">
        <v>8.2000000000000003E-2</v>
      </c>
      <c r="G818">
        <v>9.7000000000000005E-4</v>
      </c>
      <c r="H818">
        <v>0.63400000000000001</v>
      </c>
      <c r="I818">
        <v>0.28899999999999998</v>
      </c>
      <c r="J818">
        <v>0</v>
      </c>
      <c r="K818">
        <v>0</v>
      </c>
      <c r="L818">
        <v>0</v>
      </c>
      <c r="M818">
        <v>6.8000000000000005E-2</v>
      </c>
      <c r="N818">
        <v>0</v>
      </c>
      <c r="O818">
        <v>5.0000000000000001E-3</v>
      </c>
      <c r="P818">
        <v>0</v>
      </c>
      <c r="Q818" s="3">
        <f>_xlfn.XLOOKUP(A818&amp;B818,'original data'!$R$2:$R$3975,'original data'!$Q$2:$Q$3975,,0)</f>
        <v>0.92779999999999996</v>
      </c>
      <c r="R818" t="str">
        <f t="shared" si="24"/>
        <v>Maryland Teachers2004</v>
      </c>
      <c r="S818">
        <f t="shared" si="25"/>
        <v>6.8000000000000005E-2</v>
      </c>
    </row>
    <row r="819" spans="1:19" x14ac:dyDescent="0.35">
      <c r="A819" t="s">
        <v>59</v>
      </c>
      <c r="B819">
        <v>2005</v>
      </c>
      <c r="C819">
        <v>9.5000000000000001E-2</v>
      </c>
      <c r="D819">
        <v>9.5000000000000001E-2</v>
      </c>
      <c r="E819">
        <v>1.9E-2</v>
      </c>
      <c r="F819">
        <v>7.5999999999999998E-2</v>
      </c>
      <c r="G819">
        <v>1.9109999999999999E-2</v>
      </c>
      <c r="H819">
        <v>0.63900000000000001</v>
      </c>
      <c r="I819">
        <v>0.29699999999999999</v>
      </c>
      <c r="J819">
        <v>0</v>
      </c>
      <c r="K819">
        <v>0</v>
      </c>
      <c r="L819">
        <v>0</v>
      </c>
      <c r="M819">
        <v>5.0999999999999997E-2</v>
      </c>
      <c r="N819">
        <v>0</v>
      </c>
      <c r="O819">
        <v>8.0000000000000002E-3</v>
      </c>
      <c r="P819">
        <v>0</v>
      </c>
      <c r="Q819" s="3">
        <f>_xlfn.XLOOKUP(A819&amp;B819,'original data'!$R$2:$R$3975,'original data'!$Q$2:$Q$3975,,0)</f>
        <v>0.89259999999999995</v>
      </c>
      <c r="R819" t="str">
        <f t="shared" si="24"/>
        <v>Maryland Teachers2005</v>
      </c>
      <c r="S819">
        <f t="shared" si="25"/>
        <v>5.0999999999999997E-2</v>
      </c>
    </row>
    <row r="820" spans="1:19" x14ac:dyDescent="0.35">
      <c r="A820" t="s">
        <v>59</v>
      </c>
      <c r="B820">
        <v>2006</v>
      </c>
      <c r="C820">
        <v>0.104</v>
      </c>
      <c r="D820">
        <v>0.12</v>
      </c>
      <c r="E820">
        <v>0.06</v>
      </c>
      <c r="F820">
        <v>7.2999999999999995E-2</v>
      </c>
      <c r="G820">
        <v>3.279E-2</v>
      </c>
      <c r="H820">
        <v>0.63500000000000001</v>
      </c>
      <c r="I820">
        <v>0.30199999999999999</v>
      </c>
      <c r="J820">
        <v>6.0000000000000001E-3</v>
      </c>
      <c r="K820">
        <v>0</v>
      </c>
      <c r="L820">
        <v>0</v>
      </c>
      <c r="M820">
        <v>5.2999999999999999E-2</v>
      </c>
      <c r="N820">
        <v>0</v>
      </c>
      <c r="O820">
        <v>4.0000000000000001E-3</v>
      </c>
      <c r="P820">
        <v>0</v>
      </c>
      <c r="Q820" s="3">
        <f>_xlfn.XLOOKUP(A820&amp;B820,'original data'!$R$2:$R$3975,'original data'!$Q$2:$Q$3975,,0)</f>
        <v>0.84219999999999995</v>
      </c>
      <c r="R820" t="str">
        <f t="shared" si="24"/>
        <v>Maryland Teachers2006</v>
      </c>
      <c r="S820">
        <f t="shared" si="25"/>
        <v>5.8999999999999997E-2</v>
      </c>
    </row>
    <row r="821" spans="1:19" x14ac:dyDescent="0.35">
      <c r="A821" t="s">
        <v>59</v>
      </c>
      <c r="B821">
        <v>2007</v>
      </c>
      <c r="C821">
        <v>0.17599999999999999</v>
      </c>
      <c r="D821">
        <v>0.124</v>
      </c>
      <c r="E821">
        <v>0.113</v>
      </c>
      <c r="F821">
        <v>7.1999999999999995E-2</v>
      </c>
      <c r="G821">
        <v>5.2130000000000003E-2</v>
      </c>
      <c r="H821">
        <v>0.64</v>
      </c>
      <c r="I821">
        <v>0.29399999999999998</v>
      </c>
      <c r="J821">
        <v>0.01</v>
      </c>
      <c r="K821">
        <v>0</v>
      </c>
      <c r="L821">
        <v>0</v>
      </c>
      <c r="M821">
        <v>4.9000000000000002E-2</v>
      </c>
      <c r="N821">
        <v>0</v>
      </c>
      <c r="O821">
        <v>7.0000000000000001E-3</v>
      </c>
      <c r="P821">
        <v>0</v>
      </c>
      <c r="Q821" s="3">
        <f>_xlfn.XLOOKUP(A821&amp;B821,'original data'!$R$2:$R$3975,'original data'!$Q$2:$Q$3975,,0)</f>
        <v>0.81130000000000002</v>
      </c>
      <c r="R821" t="str">
        <f t="shared" si="24"/>
        <v>Maryland Teachers2007</v>
      </c>
      <c r="S821">
        <f t="shared" si="25"/>
        <v>5.9000000000000004E-2</v>
      </c>
    </row>
    <row r="822" spans="1:19" x14ac:dyDescent="0.35">
      <c r="A822" t="s">
        <v>59</v>
      </c>
      <c r="B822">
        <v>2008</v>
      </c>
      <c r="C822">
        <v>-5.3999999999999999E-2</v>
      </c>
      <c r="D822">
        <v>7.0999999999999994E-2</v>
      </c>
      <c r="E822">
        <v>9.2999999999999999E-2</v>
      </c>
      <c r="F822">
        <v>0.05</v>
      </c>
      <c r="G822">
        <v>3.8240000000000003E-2</v>
      </c>
      <c r="H822">
        <v>0.61038999999999999</v>
      </c>
      <c r="I822">
        <v>0.24376</v>
      </c>
      <c r="J822">
        <v>1.6979999999999999E-2</v>
      </c>
      <c r="K822">
        <v>2.198E-2</v>
      </c>
      <c r="L822">
        <v>4.1959999999999997E-2</v>
      </c>
      <c r="M822">
        <v>6.4939999999999998E-2</v>
      </c>
      <c r="N822">
        <v>0</v>
      </c>
      <c r="O822">
        <v>0</v>
      </c>
      <c r="P822">
        <v>0</v>
      </c>
      <c r="Q822" s="3">
        <f>_xlfn.XLOOKUP(A822&amp;B822,'original data'!$R$2:$R$3975,'original data'!$Q$2:$Q$3975,,0)</f>
        <v>0.79630000000000001</v>
      </c>
      <c r="R822" t="str">
        <f t="shared" si="24"/>
        <v>Maryland Teachers2008</v>
      </c>
      <c r="S822">
        <f t="shared" si="25"/>
        <v>0.14585999999999999</v>
      </c>
    </row>
    <row r="823" spans="1:19" x14ac:dyDescent="0.35">
      <c r="A823" t="s">
        <v>59</v>
      </c>
      <c r="B823">
        <v>2009</v>
      </c>
      <c r="C823">
        <v>-0.2</v>
      </c>
      <c r="D823">
        <v>-3.7999999999999999E-2</v>
      </c>
      <c r="E823">
        <v>1.4999999999999999E-2</v>
      </c>
      <c r="F823">
        <v>1.9E-2</v>
      </c>
      <c r="G823">
        <v>8.6E-3</v>
      </c>
      <c r="H823">
        <v>0.55900000000000005</v>
      </c>
      <c r="I823">
        <v>0.183</v>
      </c>
      <c r="J823">
        <v>3.4000000000000002E-2</v>
      </c>
      <c r="K823">
        <v>5.0999999999999997E-2</v>
      </c>
      <c r="L823">
        <v>0.05</v>
      </c>
      <c r="M823">
        <v>5.8999999999999997E-2</v>
      </c>
      <c r="N823">
        <v>0</v>
      </c>
      <c r="O823">
        <v>6.4000000000000001E-2</v>
      </c>
      <c r="P823">
        <v>0</v>
      </c>
      <c r="Q823" s="3">
        <f>_xlfn.XLOOKUP(A823&amp;B823,'original data'!$R$2:$R$3975,'original data'!$Q$2:$Q$3975,,0)</f>
        <v>0.66100000000000003</v>
      </c>
      <c r="R823" t="str">
        <f t="shared" si="24"/>
        <v>Maryland Teachers2009</v>
      </c>
      <c r="S823">
        <f t="shared" si="25"/>
        <v>0.19400000000000001</v>
      </c>
    </row>
    <row r="824" spans="1:19" x14ac:dyDescent="0.35">
      <c r="A824" t="s">
        <v>59</v>
      </c>
      <c r="B824">
        <v>2010</v>
      </c>
      <c r="C824">
        <v>0.14030000000000001</v>
      </c>
      <c r="D824">
        <v>-4.8000000000000001E-2</v>
      </c>
      <c r="E824">
        <v>2.3E-2</v>
      </c>
      <c r="F824">
        <v>2.1000000000000001E-2</v>
      </c>
      <c r="G824">
        <v>2.1049999999999999E-2</v>
      </c>
      <c r="H824">
        <v>0.503</v>
      </c>
      <c r="I824">
        <v>0.185</v>
      </c>
      <c r="J824">
        <v>3.2000000000000001E-2</v>
      </c>
      <c r="K824">
        <v>7.9000000000000001E-2</v>
      </c>
      <c r="L824">
        <v>0.10199999999999999</v>
      </c>
      <c r="M824">
        <v>6.3E-2</v>
      </c>
      <c r="N824">
        <v>0</v>
      </c>
      <c r="O824">
        <v>3.5999999999999997E-2</v>
      </c>
      <c r="P824">
        <v>0</v>
      </c>
      <c r="Q824" s="3">
        <f>_xlfn.XLOOKUP(A824&amp;B824,'original data'!$R$2:$R$3975,'original data'!$Q$2:$Q$3975,,0)</f>
        <v>0.65410000000000001</v>
      </c>
      <c r="R824" t="str">
        <f t="shared" si="24"/>
        <v>Maryland Teachers2010</v>
      </c>
      <c r="S824">
        <f t="shared" si="25"/>
        <v>0.27600000000000002</v>
      </c>
    </row>
    <row r="825" spans="1:19" x14ac:dyDescent="0.35">
      <c r="A825" t="s">
        <v>59</v>
      </c>
      <c r="B825">
        <v>2011</v>
      </c>
      <c r="C825">
        <v>0.2</v>
      </c>
      <c r="D825">
        <v>3.1E-2</v>
      </c>
      <c r="E825">
        <v>0.04</v>
      </c>
      <c r="F825">
        <v>0.05</v>
      </c>
      <c r="G825">
        <v>3.6150000000000002E-2</v>
      </c>
      <c r="H825">
        <v>0.46700000000000003</v>
      </c>
      <c r="I825">
        <v>0.215</v>
      </c>
      <c r="J825">
        <v>4.2999999999999997E-2</v>
      </c>
      <c r="K825">
        <v>0.10199999999999999</v>
      </c>
      <c r="L825">
        <v>0.10199999999999999</v>
      </c>
      <c r="M825">
        <v>5.7000000000000002E-2</v>
      </c>
      <c r="N825">
        <v>0</v>
      </c>
      <c r="O825">
        <v>1.4E-2</v>
      </c>
      <c r="P825">
        <v>0</v>
      </c>
      <c r="Q825" s="3">
        <f>_xlfn.XLOOKUP(A825&amp;B825,'original data'!$R$2:$R$3975,'original data'!$Q$2:$Q$3975,,0)</f>
        <v>0.66300000000000003</v>
      </c>
      <c r="R825" t="str">
        <f t="shared" si="24"/>
        <v>Maryland Teachers2011</v>
      </c>
      <c r="S825">
        <f t="shared" si="25"/>
        <v>0.30399999999999999</v>
      </c>
    </row>
    <row r="826" spans="1:19" x14ac:dyDescent="0.35">
      <c r="A826" t="s">
        <v>59</v>
      </c>
      <c r="B826">
        <v>2012</v>
      </c>
      <c r="C826">
        <v>3.5999999999999999E-3</v>
      </c>
      <c r="D826">
        <v>0.112</v>
      </c>
      <c r="E826">
        <v>8.0000000000000002E-3</v>
      </c>
      <c r="F826">
        <v>5.8999999999999997E-2</v>
      </c>
      <c r="G826">
        <v>3.3399999999999999E-2</v>
      </c>
      <c r="H826">
        <v>0.41399999999999998</v>
      </c>
      <c r="I826">
        <v>0.192</v>
      </c>
      <c r="J826">
        <v>5.7000000000000002E-2</v>
      </c>
      <c r="K826">
        <v>0.14599999999999999</v>
      </c>
      <c r="L826">
        <v>9.1999999999999998E-2</v>
      </c>
      <c r="M826">
        <v>6.4000000000000001E-2</v>
      </c>
      <c r="N826">
        <v>0</v>
      </c>
      <c r="O826">
        <v>3.5000000000000003E-2</v>
      </c>
      <c r="P826">
        <v>0</v>
      </c>
      <c r="Q826" s="3">
        <f>_xlfn.XLOOKUP(A826&amp;B826,'original data'!$R$2:$R$3975,'original data'!$Q$2:$Q$3975,,0)</f>
        <v>0.65759999999999996</v>
      </c>
      <c r="R826" t="str">
        <f t="shared" si="24"/>
        <v>Maryland Teachers2012</v>
      </c>
      <c r="S826">
        <f t="shared" si="25"/>
        <v>0.35899999999999999</v>
      </c>
    </row>
    <row r="827" spans="1:19" x14ac:dyDescent="0.35">
      <c r="A827" t="s">
        <v>59</v>
      </c>
      <c r="B827">
        <v>2013</v>
      </c>
      <c r="C827">
        <v>0.1057</v>
      </c>
      <c r="D827">
        <v>0.1</v>
      </c>
      <c r="E827">
        <v>0.04</v>
      </c>
      <c r="F827">
        <v>6.6000000000000003E-2</v>
      </c>
      <c r="G827">
        <v>3.8789999999999998E-2</v>
      </c>
      <c r="H827">
        <v>0.41599999999999998</v>
      </c>
      <c r="I827">
        <v>0.16</v>
      </c>
      <c r="J827">
        <v>6.2E-2</v>
      </c>
      <c r="K827">
        <v>0.14899999999999999</v>
      </c>
      <c r="L827">
        <v>0.113</v>
      </c>
      <c r="M827">
        <v>5.7000000000000002E-2</v>
      </c>
      <c r="N827">
        <v>0</v>
      </c>
      <c r="O827">
        <v>4.2999999999999997E-2</v>
      </c>
      <c r="P827">
        <v>0</v>
      </c>
      <c r="Q827" s="3">
        <f>_xlfn.XLOOKUP(A827&amp;B827,'original data'!$R$2:$R$3975,'original data'!$Q$2:$Q$3975,,0)</f>
        <v>0.67110000000000003</v>
      </c>
      <c r="R827" t="str">
        <f t="shared" si="24"/>
        <v>Maryland Teachers2013</v>
      </c>
      <c r="S827">
        <f t="shared" si="25"/>
        <v>0.38100000000000001</v>
      </c>
    </row>
    <row r="828" spans="1:19" x14ac:dyDescent="0.35">
      <c r="A828" t="s">
        <v>59</v>
      </c>
      <c r="B828">
        <v>2014</v>
      </c>
      <c r="C828">
        <v>0.14369999999999999</v>
      </c>
      <c r="D828">
        <v>8.3000000000000004E-2</v>
      </c>
      <c r="E828">
        <v>0.11700000000000001</v>
      </c>
      <c r="F828">
        <v>6.5000000000000002E-2</v>
      </c>
      <c r="G828">
        <v>4.5949999999999998E-2</v>
      </c>
      <c r="H828">
        <v>0.38400000000000001</v>
      </c>
      <c r="I828">
        <v>0.14699999999999999</v>
      </c>
      <c r="J828">
        <v>7.0000000000000007E-2</v>
      </c>
      <c r="K828">
        <v>0.189</v>
      </c>
      <c r="L828">
        <v>0.112</v>
      </c>
      <c r="M828">
        <v>6.8000000000000005E-2</v>
      </c>
      <c r="N828">
        <v>0</v>
      </c>
      <c r="O828">
        <v>0.03</v>
      </c>
      <c r="P828">
        <v>0</v>
      </c>
      <c r="Q828" s="3">
        <f>_xlfn.XLOOKUP(A828&amp;B828,'original data'!$R$2:$R$3975,'original data'!$Q$2:$Q$3975,,0)</f>
        <v>0.70679999999999998</v>
      </c>
      <c r="R828" t="str">
        <f t="shared" si="24"/>
        <v>Maryland Teachers2014</v>
      </c>
      <c r="S828">
        <f t="shared" si="25"/>
        <v>0.439</v>
      </c>
    </row>
    <row r="829" spans="1:19" x14ac:dyDescent="0.35">
      <c r="A829" t="s">
        <v>59</v>
      </c>
      <c r="B829">
        <v>2015</v>
      </c>
      <c r="C829">
        <v>2.7E-2</v>
      </c>
      <c r="D829">
        <v>9.0999999999999998E-2</v>
      </c>
      <c r="E829">
        <v>9.4E-2</v>
      </c>
      <c r="F829">
        <v>5.8000000000000003E-2</v>
      </c>
      <c r="G829">
        <v>4.4679999999999997E-2</v>
      </c>
      <c r="H829">
        <v>0.36799999999999999</v>
      </c>
      <c r="I829">
        <v>0.13500000000000001</v>
      </c>
      <c r="J829">
        <v>0.08</v>
      </c>
      <c r="K829">
        <v>0.19900000000000001</v>
      </c>
      <c r="L829">
        <v>0.13</v>
      </c>
      <c r="M829">
        <v>7.3999999999999996E-2</v>
      </c>
      <c r="N829">
        <v>0</v>
      </c>
      <c r="O829">
        <v>1.4E-2</v>
      </c>
      <c r="P829">
        <v>0</v>
      </c>
      <c r="Q829" s="3">
        <f>_xlfn.XLOOKUP(A829&amp;B829,'original data'!$R$2:$R$3975,'original data'!$Q$2:$Q$3975,,0)</f>
        <v>0.71899999999999997</v>
      </c>
      <c r="R829" t="str">
        <f t="shared" si="24"/>
        <v>Maryland Teachers2015</v>
      </c>
      <c r="S829">
        <f t="shared" si="25"/>
        <v>0.48300000000000004</v>
      </c>
    </row>
    <row r="830" spans="1:19" x14ac:dyDescent="0.35">
      <c r="A830" t="s">
        <v>59</v>
      </c>
      <c r="B830">
        <v>2016</v>
      </c>
      <c r="C830">
        <v>1.2E-2</v>
      </c>
      <c r="D830">
        <v>5.8999999999999997E-2</v>
      </c>
      <c r="E830">
        <v>5.7000000000000002E-2</v>
      </c>
      <c r="F830">
        <v>4.9000000000000002E-2</v>
      </c>
      <c r="G830">
        <v>4.2610000000000002E-2</v>
      </c>
      <c r="H830">
        <v>0.36899999999999999</v>
      </c>
      <c r="I830">
        <v>0.22700000000000001</v>
      </c>
      <c r="J830">
        <v>9.1999999999999998E-2</v>
      </c>
      <c r="K830">
        <v>0.17899999999999999</v>
      </c>
      <c r="L830">
        <v>0</v>
      </c>
      <c r="M830">
        <v>0.127</v>
      </c>
      <c r="N830">
        <v>0</v>
      </c>
      <c r="O830">
        <v>6.0000000000000001E-3</v>
      </c>
      <c r="P830">
        <v>0</v>
      </c>
      <c r="Q830" s="3">
        <f>_xlfn.XLOOKUP(A830&amp;B830,'original data'!$R$2:$R$3975,'original data'!$Q$2:$Q$3975,,0)</f>
        <v>0.72670000000000001</v>
      </c>
      <c r="R830" t="str">
        <f t="shared" si="24"/>
        <v>Maryland Teachers2016</v>
      </c>
      <c r="S830">
        <f t="shared" si="25"/>
        <v>0.39800000000000002</v>
      </c>
    </row>
    <row r="831" spans="1:19" x14ac:dyDescent="0.35">
      <c r="A831" t="s">
        <v>59</v>
      </c>
      <c r="B831">
        <v>2017</v>
      </c>
      <c r="C831">
        <v>0.1</v>
      </c>
      <c r="D831">
        <v>4.5999999999999999E-2</v>
      </c>
      <c r="E831">
        <v>7.5999999999999998E-2</v>
      </c>
      <c r="F831">
        <v>4.2000000000000003E-2</v>
      </c>
      <c r="G831">
        <v>4.5900000000000003E-2</v>
      </c>
      <c r="H831">
        <v>0.36731000000000003</v>
      </c>
      <c r="I831">
        <v>0.21346000000000001</v>
      </c>
      <c r="J831">
        <v>9.9040000000000003E-2</v>
      </c>
      <c r="K831">
        <v>0.16058</v>
      </c>
      <c r="L831">
        <v>3.8460000000000001E-2</v>
      </c>
      <c r="M831">
        <v>0.11539000000000001</v>
      </c>
      <c r="N831">
        <v>0</v>
      </c>
      <c r="O831">
        <v>5.77E-3</v>
      </c>
      <c r="P831">
        <v>0</v>
      </c>
      <c r="Q831" s="3">
        <f>_xlfn.XLOOKUP(A831&amp;B831,'original data'!$R$2:$R$3975,'original data'!$Q$2:$Q$3975,,0)</f>
        <v>0.74029999999999996</v>
      </c>
      <c r="R831" t="str">
        <f t="shared" si="24"/>
        <v>Maryland Teachers2017</v>
      </c>
      <c r="S831">
        <f t="shared" si="25"/>
        <v>0.41347</v>
      </c>
    </row>
    <row r="832" spans="1:19" x14ac:dyDescent="0.35">
      <c r="A832" t="s">
        <v>59</v>
      </c>
      <c r="B832">
        <v>2018</v>
      </c>
      <c r="C832">
        <v>8.0600000000000005E-2</v>
      </c>
      <c r="D832">
        <v>6.3399999999999998E-2</v>
      </c>
      <c r="E832">
        <v>7.1499999999999994E-2</v>
      </c>
      <c r="F832">
        <v>5.5509999999999997E-2</v>
      </c>
      <c r="G832">
        <v>4.7800000000000002E-2</v>
      </c>
      <c r="H832">
        <v>0.371</v>
      </c>
      <c r="I832">
        <v>0.217</v>
      </c>
      <c r="J832">
        <v>0.125</v>
      </c>
      <c r="K832">
        <v>0.16400000000000001</v>
      </c>
      <c r="L832">
        <v>2.9000000000000001E-2</v>
      </c>
      <c r="M832">
        <v>8.8999999999999996E-2</v>
      </c>
      <c r="N832">
        <v>0</v>
      </c>
      <c r="O832">
        <v>5.0000000000000001E-3</v>
      </c>
      <c r="P832">
        <v>0</v>
      </c>
      <c r="Q832" s="3">
        <f>_xlfn.XLOOKUP(A832&amp;B832,'original data'!$R$2:$R$3975,'original data'!$Q$2:$Q$3975,,0)</f>
        <v>0.74750000000000005</v>
      </c>
      <c r="R832" t="str">
        <f t="shared" si="24"/>
        <v>Maryland Teachers2018</v>
      </c>
      <c r="S832">
        <f t="shared" si="25"/>
        <v>0.40700000000000003</v>
      </c>
    </row>
    <row r="833" spans="1:19" x14ac:dyDescent="0.35">
      <c r="A833" t="s">
        <v>59</v>
      </c>
      <c r="B833">
        <v>2019</v>
      </c>
      <c r="C833">
        <v>6.4600000000000005E-2</v>
      </c>
      <c r="D833">
        <v>8.1699999999999995E-2</v>
      </c>
      <c r="E833">
        <v>5.62E-2</v>
      </c>
      <c r="F833">
        <v>8.6099999999999996E-2</v>
      </c>
      <c r="G833">
        <v>4.8669999999999998E-2</v>
      </c>
      <c r="H833">
        <v>0.35799999999999998</v>
      </c>
      <c r="I833">
        <v>0.186</v>
      </c>
      <c r="J833">
        <v>0.14000000000000001</v>
      </c>
      <c r="K833">
        <v>0.17599999999999999</v>
      </c>
      <c r="L833">
        <v>3.9E-2</v>
      </c>
      <c r="M833">
        <v>9.2999999999999999E-2</v>
      </c>
      <c r="N833">
        <v>0</v>
      </c>
      <c r="O833">
        <v>8.0000000000000002E-3</v>
      </c>
      <c r="P833">
        <v>0</v>
      </c>
      <c r="Q833" s="3">
        <f>_xlfn.XLOOKUP(A833&amp;B833,'original data'!$R$2:$R$3975,'original data'!$Q$2:$Q$3975,,0)</f>
        <v>0.76219999999999999</v>
      </c>
      <c r="R833" t="str">
        <f t="shared" si="24"/>
        <v>Maryland Teachers2019</v>
      </c>
      <c r="S833">
        <f t="shared" si="25"/>
        <v>0.44799999999999995</v>
      </c>
    </row>
    <row r="834" spans="1:19" x14ac:dyDescent="0.35">
      <c r="A834" t="s">
        <v>59</v>
      </c>
      <c r="B834">
        <v>2020</v>
      </c>
      <c r="C834">
        <v>3.5700000000000003E-2</v>
      </c>
      <c r="D834">
        <v>6.0100000000000001E-2</v>
      </c>
      <c r="E834">
        <v>5.8000000000000003E-2</v>
      </c>
      <c r="F834">
        <v>7.5700000000000003E-2</v>
      </c>
      <c r="G834">
        <v>4.802E-2</v>
      </c>
      <c r="H834">
        <v>0.34714</v>
      </c>
      <c r="I834">
        <v>0.18343000000000001</v>
      </c>
      <c r="J834">
        <v>0.14004</v>
      </c>
      <c r="K834">
        <v>0.16963</v>
      </c>
      <c r="L834">
        <v>1.4789999999999999E-2</v>
      </c>
      <c r="M834">
        <v>0.14004</v>
      </c>
      <c r="N834">
        <v>0</v>
      </c>
      <c r="O834">
        <v>4.9300000000000004E-3</v>
      </c>
      <c r="P834">
        <v>0</v>
      </c>
      <c r="Q834" s="3">
        <f>_xlfn.XLOOKUP(A834&amp;B834,'original data'!$R$2:$R$3975,'original data'!$Q$2:$Q$3975,,0)</f>
        <v>0.76990000000000003</v>
      </c>
      <c r="R834" t="str">
        <f t="shared" si="24"/>
        <v>Maryland Teachers2020</v>
      </c>
      <c r="S834">
        <f t="shared" si="25"/>
        <v>0.46450000000000002</v>
      </c>
    </row>
    <row r="835" spans="1:19" x14ac:dyDescent="0.35">
      <c r="A835" t="s">
        <v>60</v>
      </c>
      <c r="B835">
        <v>2001</v>
      </c>
      <c r="C835">
        <v>-6.6000000000000003E-2</v>
      </c>
      <c r="G835">
        <v>-6.6000000000000003E-2</v>
      </c>
      <c r="H835">
        <v>0.59699999999999998</v>
      </c>
      <c r="I835">
        <v>0.26200000000000001</v>
      </c>
      <c r="J835">
        <v>5.6000000000000001E-2</v>
      </c>
      <c r="K835">
        <v>0</v>
      </c>
      <c r="L835">
        <v>0</v>
      </c>
      <c r="M835">
        <v>5.7000000000000002E-2</v>
      </c>
      <c r="N835">
        <v>0</v>
      </c>
      <c r="O835">
        <v>2.8000000000000001E-2</v>
      </c>
      <c r="P835">
        <v>0</v>
      </c>
      <c r="Q835" s="3">
        <f>_xlfn.XLOOKUP(A835&amp;B835,'original data'!$R$2:$R$3975,'original data'!$Q$2:$Q$3975,,0)</f>
        <v>0.91800000000000004</v>
      </c>
      <c r="R835" t="str">
        <f t="shared" ref="R835:R898" si="26">A835&amp;B835</f>
        <v>Massachusetts SRS2001</v>
      </c>
      <c r="S835">
        <f t="shared" ref="S835:S898" si="27">SUM(J835:N835,P835)</f>
        <v>0.113</v>
      </c>
    </row>
    <row r="836" spans="1:19" x14ac:dyDescent="0.35">
      <c r="A836" t="s">
        <v>60</v>
      </c>
      <c r="B836">
        <v>2002</v>
      </c>
      <c r="C836">
        <v>-6.4899999999999999E-2</v>
      </c>
      <c r="D836">
        <v>4.7000000000000002E-3</v>
      </c>
      <c r="E836">
        <v>6.08E-2</v>
      </c>
      <c r="F836">
        <v>0.1055</v>
      </c>
      <c r="G836">
        <v>-6.5449999999999994E-2</v>
      </c>
      <c r="H836">
        <v>0.59199999999999997</v>
      </c>
      <c r="I836">
        <v>0.28699999999999998</v>
      </c>
      <c r="J836">
        <v>5.5E-2</v>
      </c>
      <c r="K836">
        <v>0</v>
      </c>
      <c r="L836">
        <v>2E-3</v>
      </c>
      <c r="M836">
        <v>6.3E-2</v>
      </c>
      <c r="N836">
        <v>0</v>
      </c>
      <c r="O836">
        <v>0</v>
      </c>
      <c r="P836">
        <v>0</v>
      </c>
      <c r="Q836" s="3">
        <f>_xlfn.XLOOKUP(A836&amp;B836,'original data'!$R$2:$R$3975,'original data'!$Q$2:$Q$3975,,0)</f>
        <v>0.94</v>
      </c>
      <c r="R836" t="str">
        <f t="shared" si="26"/>
        <v>Massachusetts SRS2002</v>
      </c>
      <c r="S836">
        <f t="shared" si="27"/>
        <v>0.12</v>
      </c>
    </row>
    <row r="837" spans="1:19" x14ac:dyDescent="0.35">
      <c r="A837" t="s">
        <v>60</v>
      </c>
      <c r="B837">
        <v>2003</v>
      </c>
      <c r="C837">
        <v>4.02E-2</v>
      </c>
      <c r="G837">
        <v>-3.1480000000000001E-2</v>
      </c>
      <c r="H837">
        <v>0.59692000000000001</v>
      </c>
      <c r="I837">
        <v>0.24173</v>
      </c>
      <c r="J837">
        <v>5.2850000000000001E-2</v>
      </c>
      <c r="K837">
        <v>0</v>
      </c>
      <c r="L837">
        <v>1.7590000000000001E-2</v>
      </c>
      <c r="M837">
        <v>6.5759999999999999E-2</v>
      </c>
      <c r="N837">
        <v>0</v>
      </c>
      <c r="O837">
        <v>2.5159999999999998E-2</v>
      </c>
      <c r="P837">
        <v>0</v>
      </c>
      <c r="Q837" s="3">
        <f>_xlfn.XLOOKUP(A837&amp;B837,'original data'!$R$2:$R$3975,'original data'!$Q$2:$Q$3975,,0)</f>
        <v>0.79500000000000004</v>
      </c>
      <c r="R837" t="str">
        <f t="shared" si="26"/>
        <v>Massachusetts SRS2003</v>
      </c>
      <c r="S837">
        <f t="shared" si="27"/>
        <v>0.13619999999999999</v>
      </c>
    </row>
    <row r="838" spans="1:19" x14ac:dyDescent="0.35">
      <c r="A838" t="s">
        <v>60</v>
      </c>
      <c r="B838">
        <v>2004</v>
      </c>
      <c r="C838">
        <v>0.1943</v>
      </c>
      <c r="G838">
        <v>2.061E-2</v>
      </c>
      <c r="H838">
        <v>0.54466000000000003</v>
      </c>
      <c r="I838">
        <v>0.23164999999999999</v>
      </c>
      <c r="J838">
        <v>5.4080000000000003E-2</v>
      </c>
      <c r="K838">
        <v>0</v>
      </c>
      <c r="L838">
        <v>2.809E-2</v>
      </c>
      <c r="M838">
        <v>8.3760000000000001E-2</v>
      </c>
      <c r="N838">
        <v>0</v>
      </c>
      <c r="O838">
        <v>5.7759999999999999E-2</v>
      </c>
      <c r="P838">
        <v>0</v>
      </c>
      <c r="Q838" s="3">
        <f>_xlfn.XLOOKUP(A838&amp;B838,'original data'!$R$2:$R$3975,'original data'!$Q$2:$Q$3975,,0)</f>
        <v>0.83899999999999997</v>
      </c>
      <c r="R838" t="str">
        <f t="shared" si="26"/>
        <v>Massachusetts SRS2004</v>
      </c>
      <c r="S838">
        <f t="shared" si="27"/>
        <v>0.16593000000000002</v>
      </c>
    </row>
    <row r="839" spans="1:19" x14ac:dyDescent="0.35">
      <c r="A839" t="s">
        <v>60</v>
      </c>
      <c r="B839">
        <v>2005</v>
      </c>
      <c r="C839">
        <v>0.13389999999999999</v>
      </c>
      <c r="D839">
        <v>0.121</v>
      </c>
      <c r="E839">
        <v>4.24E-2</v>
      </c>
      <c r="F839">
        <v>0.106</v>
      </c>
      <c r="G839">
        <v>4.2320000000000003E-2</v>
      </c>
      <c r="H839">
        <v>0.53800000000000003</v>
      </c>
      <c r="I839">
        <v>0.23699999999999999</v>
      </c>
      <c r="J839">
        <v>0.06</v>
      </c>
      <c r="K839">
        <v>4.8000000000000001E-2</v>
      </c>
      <c r="L839">
        <v>3.5999999999999997E-2</v>
      </c>
      <c r="M839">
        <v>8.1000000000000003E-2</v>
      </c>
      <c r="N839">
        <v>0</v>
      </c>
      <c r="O839">
        <v>0</v>
      </c>
      <c r="P839">
        <v>0</v>
      </c>
      <c r="Q839" s="3">
        <f>_xlfn.XLOOKUP(A839&amp;B839,'original data'!$R$2:$R$3975,'original data'!$Q$2:$Q$3975,,0)</f>
        <v>0.82799999999999996</v>
      </c>
      <c r="R839" t="str">
        <f t="shared" si="26"/>
        <v>Massachusetts SRS2005</v>
      </c>
      <c r="S839">
        <f t="shared" si="27"/>
        <v>0.22499999999999998</v>
      </c>
    </row>
    <row r="840" spans="1:19" x14ac:dyDescent="0.35">
      <c r="A840" t="s">
        <v>60</v>
      </c>
      <c r="B840">
        <v>2006</v>
      </c>
      <c r="C840">
        <v>0.15490000000000001</v>
      </c>
      <c r="D840">
        <v>0.161</v>
      </c>
      <c r="E840">
        <v>8.77E-2</v>
      </c>
      <c r="F840">
        <v>0.10290000000000001</v>
      </c>
      <c r="G840">
        <v>6.0290000000000003E-2</v>
      </c>
      <c r="H840">
        <v>0.53200000000000003</v>
      </c>
      <c r="I840">
        <v>0.20699999999999999</v>
      </c>
      <c r="J840">
        <v>6.5000000000000002E-2</v>
      </c>
      <c r="K840">
        <v>5.0999999999999997E-2</v>
      </c>
      <c r="L840">
        <v>3.5000000000000003E-2</v>
      </c>
      <c r="M840">
        <v>0.11</v>
      </c>
      <c r="N840">
        <v>0</v>
      </c>
      <c r="O840">
        <v>0</v>
      </c>
      <c r="P840">
        <v>0</v>
      </c>
      <c r="Q840" s="3">
        <f>_xlfn.XLOOKUP(A840&amp;B840,'original data'!$R$2:$R$3975,'original data'!$Q$2:$Q$3975,,0)</f>
        <v>0.81499999999999995</v>
      </c>
      <c r="R840" t="str">
        <f t="shared" si="26"/>
        <v>Massachusetts SRS2006</v>
      </c>
      <c r="S840">
        <f t="shared" si="27"/>
        <v>0.26100000000000001</v>
      </c>
    </row>
    <row r="841" spans="1:19" x14ac:dyDescent="0.35">
      <c r="A841" t="s">
        <v>60</v>
      </c>
      <c r="B841">
        <v>2007</v>
      </c>
      <c r="C841">
        <v>0.19950000000000001</v>
      </c>
      <c r="D841">
        <v>0.16250000000000001</v>
      </c>
      <c r="E841">
        <v>0.14319999999999999</v>
      </c>
      <c r="F841">
        <v>0.1013</v>
      </c>
      <c r="G841">
        <v>7.9140000000000002E-2</v>
      </c>
      <c r="H841">
        <v>0.51600000000000001</v>
      </c>
      <c r="I841">
        <v>0.2</v>
      </c>
      <c r="J841">
        <v>6.7000000000000004E-2</v>
      </c>
      <c r="K841">
        <v>9.9000000000000005E-2</v>
      </c>
      <c r="L841">
        <v>3.2000000000000001E-2</v>
      </c>
      <c r="M841">
        <v>8.5999999999999993E-2</v>
      </c>
      <c r="N841">
        <v>0</v>
      </c>
      <c r="O841">
        <v>0</v>
      </c>
      <c r="P841">
        <v>0</v>
      </c>
      <c r="Q841" s="3">
        <f>_xlfn.XLOOKUP(A841&amp;B841,'original data'!$R$2:$R$3975,'original data'!$Q$2:$Q$3975,,0)</f>
        <v>0.85099999999999998</v>
      </c>
      <c r="R841" t="str">
        <f t="shared" si="26"/>
        <v>Massachusetts SRS2007</v>
      </c>
      <c r="S841">
        <f t="shared" si="27"/>
        <v>0.28400000000000003</v>
      </c>
    </row>
    <row r="842" spans="1:19" x14ac:dyDescent="0.35">
      <c r="A842" t="s">
        <v>60</v>
      </c>
      <c r="B842">
        <v>2008</v>
      </c>
      <c r="C842">
        <v>-1.8200000000000001E-2</v>
      </c>
      <c r="D842">
        <v>0.108</v>
      </c>
      <c r="E842">
        <v>0.13009999999999999</v>
      </c>
      <c r="F842">
        <v>8.1600000000000006E-2</v>
      </c>
      <c r="G842">
        <v>6.6470000000000001E-2</v>
      </c>
      <c r="H842">
        <v>0.46700000000000003</v>
      </c>
      <c r="I842">
        <v>0.218</v>
      </c>
      <c r="J842">
        <v>8.4000000000000005E-2</v>
      </c>
      <c r="K842">
        <v>0.10100000000000001</v>
      </c>
      <c r="L842">
        <v>2.1000000000000001E-2</v>
      </c>
      <c r="M842">
        <v>0.109</v>
      </c>
      <c r="N842">
        <v>0</v>
      </c>
      <c r="O842">
        <v>0</v>
      </c>
      <c r="P842">
        <v>0</v>
      </c>
      <c r="Q842" s="3">
        <f>_xlfn.XLOOKUP(A842&amp;B842,'original data'!$R$2:$R$3975,'original data'!$Q$2:$Q$3975,,0)</f>
        <v>0.89400000000000002</v>
      </c>
      <c r="R842" t="str">
        <f t="shared" si="26"/>
        <v>Massachusetts SRS2008</v>
      </c>
      <c r="S842">
        <f t="shared" si="27"/>
        <v>0.315</v>
      </c>
    </row>
    <row r="843" spans="1:19" x14ac:dyDescent="0.35">
      <c r="A843" t="s">
        <v>60</v>
      </c>
      <c r="B843">
        <v>2009</v>
      </c>
      <c r="C843">
        <v>-0.23910000000000001</v>
      </c>
      <c r="D843">
        <v>-3.5900000000000001E-2</v>
      </c>
      <c r="E843">
        <v>3.2500000000000001E-2</v>
      </c>
      <c r="F843">
        <v>0.04</v>
      </c>
      <c r="G843">
        <v>2.7199999999999998E-2</v>
      </c>
      <c r="H843">
        <v>0.48399999999999999</v>
      </c>
      <c r="I843">
        <v>0.20699999999999999</v>
      </c>
      <c r="J843">
        <v>9.6000000000000002E-2</v>
      </c>
      <c r="K843">
        <v>5.7000000000000002E-2</v>
      </c>
      <c r="L843">
        <v>4.7E-2</v>
      </c>
      <c r="M843">
        <v>0.109</v>
      </c>
      <c r="N843">
        <v>0</v>
      </c>
      <c r="O843">
        <v>0</v>
      </c>
      <c r="P843">
        <v>0</v>
      </c>
      <c r="Q843" s="3">
        <f>_xlfn.XLOOKUP(A843&amp;B843,'original data'!$R$2:$R$3975,'original data'!$Q$2:$Q$3975,,0)</f>
        <v>0.71599999999999997</v>
      </c>
      <c r="R843" t="str">
        <f t="shared" si="26"/>
        <v>Massachusetts SRS2009</v>
      </c>
      <c r="S843">
        <f t="shared" si="27"/>
        <v>0.309</v>
      </c>
    </row>
    <row r="844" spans="1:19" x14ac:dyDescent="0.35">
      <c r="A844" t="s">
        <v>60</v>
      </c>
      <c r="B844">
        <v>2010</v>
      </c>
      <c r="C844">
        <v>0.12859999999999999</v>
      </c>
      <c r="D844">
        <v>-5.5300000000000002E-2</v>
      </c>
      <c r="E844">
        <v>3.15E-2</v>
      </c>
      <c r="F844">
        <v>3.6999999999999998E-2</v>
      </c>
      <c r="G844">
        <v>3.6920000000000001E-2</v>
      </c>
      <c r="H844">
        <v>0.45600000000000002</v>
      </c>
      <c r="I844">
        <v>0.21</v>
      </c>
      <c r="J844">
        <v>0.106</v>
      </c>
      <c r="K844">
        <v>9.6000000000000002E-2</v>
      </c>
      <c r="L844">
        <v>4.1000000000000002E-2</v>
      </c>
      <c r="M844">
        <v>9.0999999999999998E-2</v>
      </c>
      <c r="N844">
        <v>0</v>
      </c>
      <c r="O844">
        <v>0</v>
      </c>
      <c r="P844">
        <v>0</v>
      </c>
      <c r="Q844" s="3">
        <f>_xlfn.XLOOKUP(A844&amp;B844,'original data'!$R$2:$R$3975,'original data'!$Q$2:$Q$3975,,0)</f>
        <v>0.76500000000000001</v>
      </c>
      <c r="R844" t="str">
        <f t="shared" si="26"/>
        <v>Massachusetts SRS2010</v>
      </c>
      <c r="S844">
        <f t="shared" si="27"/>
        <v>0.33400000000000002</v>
      </c>
    </row>
    <row r="845" spans="1:19" x14ac:dyDescent="0.35">
      <c r="A845" t="s">
        <v>60</v>
      </c>
      <c r="B845">
        <v>2011</v>
      </c>
      <c r="C845">
        <v>0.22359999999999999</v>
      </c>
      <c r="D845">
        <v>1.66E-2</v>
      </c>
      <c r="E845">
        <v>4.3499999999999997E-2</v>
      </c>
      <c r="F845">
        <v>6.54E-2</v>
      </c>
      <c r="G845">
        <v>5.2639999999999999E-2</v>
      </c>
      <c r="H845">
        <v>0.503</v>
      </c>
      <c r="I845">
        <v>0.192</v>
      </c>
      <c r="J845">
        <v>0.107</v>
      </c>
      <c r="K845">
        <v>7.1999999999999995E-2</v>
      </c>
      <c r="L845">
        <v>0.04</v>
      </c>
      <c r="M845">
        <v>8.2000000000000003E-2</v>
      </c>
      <c r="N845">
        <v>0</v>
      </c>
      <c r="O845">
        <v>0</v>
      </c>
      <c r="P845">
        <v>0</v>
      </c>
      <c r="Q845" s="3">
        <f>_xlfn.XLOOKUP(A845&amp;B845,'original data'!$R$2:$R$3975,'original data'!$Q$2:$Q$3975,,0)</f>
        <v>0.81</v>
      </c>
      <c r="R845" t="str">
        <f t="shared" si="26"/>
        <v>Massachusetts SRS2011</v>
      </c>
      <c r="S845">
        <f t="shared" si="27"/>
        <v>0.30099999999999999</v>
      </c>
    </row>
    <row r="846" spans="1:19" x14ac:dyDescent="0.35">
      <c r="A846" t="s">
        <v>60</v>
      </c>
      <c r="B846">
        <v>2012</v>
      </c>
      <c r="C846">
        <v>-8.0000000000000004E-4</v>
      </c>
      <c r="D846">
        <v>0.1135</v>
      </c>
      <c r="E846">
        <v>6.1000000000000004E-3</v>
      </c>
      <c r="F846">
        <v>7.2499999999999995E-2</v>
      </c>
      <c r="G846">
        <v>4.8079999999999998E-2</v>
      </c>
      <c r="H846">
        <v>0.42599999999999999</v>
      </c>
      <c r="I846">
        <v>0.216</v>
      </c>
      <c r="J846">
        <v>0.121</v>
      </c>
      <c r="K846">
        <v>9.9000000000000005E-2</v>
      </c>
      <c r="L846">
        <v>3.9E-2</v>
      </c>
      <c r="M846">
        <v>9.7000000000000003E-2</v>
      </c>
      <c r="N846">
        <v>0</v>
      </c>
      <c r="O846">
        <v>0</v>
      </c>
      <c r="P846">
        <v>0</v>
      </c>
      <c r="Q846" s="3">
        <f>_xlfn.XLOOKUP(A846&amp;B846,'original data'!$R$2:$R$3975,'original data'!$Q$2:$Q$3975,,0)</f>
        <v>0.73799999999999999</v>
      </c>
      <c r="R846" t="str">
        <f t="shared" si="26"/>
        <v>Massachusetts SRS2012</v>
      </c>
      <c r="S846">
        <f t="shared" si="27"/>
        <v>0.35599999999999998</v>
      </c>
    </row>
    <row r="847" spans="1:19" x14ac:dyDescent="0.35">
      <c r="A847" t="s">
        <v>60</v>
      </c>
      <c r="B847">
        <v>2013</v>
      </c>
      <c r="C847">
        <v>0.1273</v>
      </c>
      <c r="D847">
        <v>0.113</v>
      </c>
      <c r="E847">
        <v>3.4299999999999997E-2</v>
      </c>
      <c r="F847">
        <v>8.1199999999999994E-2</v>
      </c>
      <c r="G847">
        <v>5.3969999999999997E-2</v>
      </c>
      <c r="H847">
        <v>0.45300000000000001</v>
      </c>
      <c r="I847">
        <v>0.215</v>
      </c>
      <c r="J847">
        <v>0.11700000000000001</v>
      </c>
      <c r="K847">
        <v>9.1999999999999998E-2</v>
      </c>
      <c r="L847">
        <v>0.04</v>
      </c>
      <c r="M847">
        <v>8.2000000000000003E-2</v>
      </c>
      <c r="N847">
        <v>0</v>
      </c>
      <c r="O847">
        <v>0</v>
      </c>
      <c r="P847">
        <v>0</v>
      </c>
      <c r="Q847" s="3">
        <f>_xlfn.XLOOKUP(A847&amp;B847,'original data'!$R$2:$R$3975,'original data'!$Q$2:$Q$3975,,0)</f>
        <v>0.69099999999999995</v>
      </c>
      <c r="R847" t="str">
        <f t="shared" si="26"/>
        <v>Massachusetts SRS2013</v>
      </c>
      <c r="S847">
        <f t="shared" si="27"/>
        <v>0.33100000000000002</v>
      </c>
    </row>
    <row r="848" spans="1:19" x14ac:dyDescent="0.35">
      <c r="A848" t="s">
        <v>60</v>
      </c>
      <c r="B848">
        <v>2014</v>
      </c>
      <c r="C848">
        <v>0.17599999999999999</v>
      </c>
      <c r="D848">
        <v>9.8299999999999998E-2</v>
      </c>
      <c r="E848">
        <v>0.1285</v>
      </c>
      <c r="F848">
        <v>7.9399999999999998E-2</v>
      </c>
      <c r="G848">
        <v>6.225E-2</v>
      </c>
      <c r="H848">
        <v>0.43099999999999999</v>
      </c>
      <c r="I848">
        <v>0.224</v>
      </c>
      <c r="J848">
        <v>0.111</v>
      </c>
      <c r="K848">
        <v>9.6000000000000002E-2</v>
      </c>
      <c r="L848">
        <v>3.9E-2</v>
      </c>
      <c r="M848">
        <v>8.8999999999999996E-2</v>
      </c>
      <c r="N848">
        <v>0</v>
      </c>
      <c r="O848">
        <v>0.01</v>
      </c>
      <c r="P848">
        <v>0</v>
      </c>
      <c r="Q848" s="3">
        <f>_xlfn.XLOOKUP(A848&amp;B848,'original data'!$R$2:$R$3975,'original data'!$Q$2:$Q$3975,,0)</f>
        <v>0.70299999999999996</v>
      </c>
      <c r="R848" t="str">
        <f t="shared" si="26"/>
        <v>Massachusetts SRS2014</v>
      </c>
      <c r="S848">
        <f t="shared" si="27"/>
        <v>0.33500000000000002</v>
      </c>
    </row>
    <row r="849" spans="1:19" x14ac:dyDescent="0.35">
      <c r="A849" t="s">
        <v>60</v>
      </c>
      <c r="B849">
        <v>2015</v>
      </c>
      <c r="C849">
        <v>3.8699999999999998E-2</v>
      </c>
      <c r="D849">
        <v>0.1125</v>
      </c>
      <c r="E849">
        <v>0.1099</v>
      </c>
      <c r="F849">
        <v>7.0000000000000007E-2</v>
      </c>
      <c r="G849">
        <v>6.0670000000000002E-2</v>
      </c>
      <c r="H849">
        <v>0.42657</v>
      </c>
      <c r="I849">
        <v>0.21978</v>
      </c>
      <c r="J849">
        <v>0.11289</v>
      </c>
      <c r="K849">
        <v>9.0910000000000005E-2</v>
      </c>
      <c r="L849">
        <v>3.7960000000000001E-2</v>
      </c>
      <c r="M849">
        <v>9.9900000000000003E-2</v>
      </c>
      <c r="N849">
        <v>0</v>
      </c>
      <c r="O849">
        <v>1.1990000000000001E-2</v>
      </c>
      <c r="P849">
        <v>0</v>
      </c>
      <c r="Q849" s="3">
        <f>_xlfn.XLOOKUP(A849&amp;B849,'original data'!$R$2:$R$3975,'original data'!$Q$2:$Q$3975,,0)</f>
        <v>0.67500000000000004</v>
      </c>
      <c r="R849" t="str">
        <f t="shared" si="26"/>
        <v>Massachusetts SRS2015</v>
      </c>
      <c r="S849">
        <f t="shared" si="27"/>
        <v>0.34166000000000002</v>
      </c>
    </row>
    <row r="850" spans="1:19" x14ac:dyDescent="0.35">
      <c r="A850" t="s">
        <v>60</v>
      </c>
      <c r="B850">
        <v>2016</v>
      </c>
      <c r="C850">
        <v>2.3E-2</v>
      </c>
      <c r="D850">
        <v>7.7100000000000002E-2</v>
      </c>
      <c r="E850">
        <v>7.0800000000000002E-2</v>
      </c>
      <c r="F850">
        <v>5.7099999999999998E-2</v>
      </c>
      <c r="G850">
        <v>5.8270000000000002E-2</v>
      </c>
      <c r="H850">
        <v>0.42199999999999999</v>
      </c>
      <c r="I850">
        <v>0.223</v>
      </c>
      <c r="J850">
        <v>0.111</v>
      </c>
      <c r="K850">
        <v>9.8000000000000004E-2</v>
      </c>
      <c r="L850">
        <v>3.3000000000000002E-2</v>
      </c>
      <c r="M850">
        <v>0.104</v>
      </c>
      <c r="N850">
        <v>0</v>
      </c>
      <c r="O850">
        <v>5.0000000000000001E-3</v>
      </c>
      <c r="P850">
        <v>0</v>
      </c>
      <c r="Q850" s="3">
        <f>_xlfn.XLOOKUP(A850&amp;B850,'original data'!$R$2:$R$3975,'original data'!$Q$2:$Q$3975,,0)</f>
        <v>0.63500000000000001</v>
      </c>
      <c r="R850" t="str">
        <f t="shared" si="26"/>
        <v>Massachusetts SRS2016</v>
      </c>
      <c r="S850">
        <f t="shared" si="27"/>
        <v>0.34600000000000003</v>
      </c>
    </row>
    <row r="851" spans="1:19" x14ac:dyDescent="0.35">
      <c r="A851" t="s">
        <v>60</v>
      </c>
      <c r="B851">
        <v>2017</v>
      </c>
      <c r="C851">
        <v>0.13239999999999999</v>
      </c>
      <c r="D851">
        <v>6.3600000000000004E-2</v>
      </c>
      <c r="E851">
        <v>9.7900000000000001E-2</v>
      </c>
      <c r="F851">
        <v>5.0999999999999997E-2</v>
      </c>
      <c r="G851">
        <v>6.2489999999999997E-2</v>
      </c>
      <c r="H851">
        <v>0.46054</v>
      </c>
      <c r="I851">
        <v>0.20080000000000001</v>
      </c>
      <c r="J851">
        <v>0.10589</v>
      </c>
      <c r="K851">
        <v>9.4909999999999994E-2</v>
      </c>
      <c r="L851">
        <v>3.696E-2</v>
      </c>
      <c r="M851">
        <v>9.0910000000000005E-2</v>
      </c>
      <c r="N851">
        <v>0</v>
      </c>
      <c r="O851">
        <v>9.9900000000000006E-3</v>
      </c>
      <c r="P851">
        <v>0</v>
      </c>
      <c r="Q851" s="3">
        <f>_xlfn.XLOOKUP(A851&amp;B851,'original data'!$R$2:$R$3975,'original data'!$Q$2:$Q$3975,,0)</f>
        <v>0.64700000000000002</v>
      </c>
      <c r="R851" t="str">
        <f t="shared" si="26"/>
        <v>Massachusetts SRS2017</v>
      </c>
      <c r="S851">
        <f t="shared" si="27"/>
        <v>0.32866999999999996</v>
      </c>
    </row>
    <row r="852" spans="1:19" x14ac:dyDescent="0.35">
      <c r="A852" t="s">
        <v>60</v>
      </c>
      <c r="B852">
        <v>2018</v>
      </c>
      <c r="C852">
        <v>0.1</v>
      </c>
      <c r="D852">
        <v>8.4199999999999997E-2</v>
      </c>
      <c r="E852">
        <v>9.2499999999999999E-2</v>
      </c>
      <c r="F852">
        <v>6.3E-2</v>
      </c>
      <c r="G852">
        <v>6.454E-2</v>
      </c>
      <c r="H852">
        <v>0.42199999999999999</v>
      </c>
      <c r="I852">
        <v>0.20799999999999999</v>
      </c>
      <c r="J852">
        <v>0.108</v>
      </c>
      <c r="K852">
        <v>0.13400000000000001</v>
      </c>
      <c r="L852">
        <v>3.4000000000000002E-2</v>
      </c>
      <c r="M852">
        <v>0.09</v>
      </c>
      <c r="N852">
        <v>0</v>
      </c>
      <c r="O852">
        <v>4.0000000000000001E-3</v>
      </c>
      <c r="P852">
        <v>0</v>
      </c>
      <c r="Q852" s="3">
        <f>_xlfn.XLOOKUP(A852&amp;B852,'original data'!$R$2:$R$3975,'original data'!$Q$2:$Q$3975,,0)</f>
        <v>0.64900000000000002</v>
      </c>
      <c r="R852" t="str">
        <f t="shared" si="26"/>
        <v>Massachusetts SRS2018</v>
      </c>
      <c r="S852">
        <f t="shared" si="27"/>
        <v>0.36599999999999999</v>
      </c>
    </row>
    <row r="853" spans="1:19" x14ac:dyDescent="0.35">
      <c r="A853" t="s">
        <v>60</v>
      </c>
      <c r="B853">
        <v>2019</v>
      </c>
      <c r="C853">
        <v>6.13E-2</v>
      </c>
      <c r="D853">
        <v>9.7500000000000003E-2</v>
      </c>
      <c r="E853">
        <v>7.0300000000000001E-2</v>
      </c>
      <c r="F853">
        <v>9.9000000000000005E-2</v>
      </c>
      <c r="G853">
        <v>6.4369999999999997E-2</v>
      </c>
      <c r="H853">
        <v>0.43357000000000001</v>
      </c>
      <c r="I853">
        <v>0.21479000000000001</v>
      </c>
      <c r="J853">
        <v>0.11289</v>
      </c>
      <c r="K853">
        <v>9.9900000000000003E-2</v>
      </c>
      <c r="L853">
        <v>3.8960000000000002E-2</v>
      </c>
      <c r="M853">
        <v>9.3909999999999993E-2</v>
      </c>
      <c r="N853">
        <v>0</v>
      </c>
      <c r="O853">
        <v>5.9899999999999997E-3</v>
      </c>
      <c r="P853">
        <v>0</v>
      </c>
      <c r="Q853" s="3">
        <f>_xlfn.XLOOKUP(A853&amp;B853,'original data'!$R$2:$R$3975,'original data'!$Q$2:$Q$3975,,0)</f>
        <v>0.63700000000000001</v>
      </c>
      <c r="R853" t="str">
        <f t="shared" si="26"/>
        <v>Massachusetts SRS2019</v>
      </c>
      <c r="S853">
        <f t="shared" si="27"/>
        <v>0.34566000000000002</v>
      </c>
    </row>
    <row r="854" spans="1:19" x14ac:dyDescent="0.35">
      <c r="A854" t="s">
        <v>60</v>
      </c>
      <c r="B854">
        <v>2020</v>
      </c>
      <c r="C854">
        <v>2.3800000000000002E-2</v>
      </c>
      <c r="D854">
        <v>6.13E-2</v>
      </c>
      <c r="E854">
        <v>6.7199999999999996E-2</v>
      </c>
      <c r="F854">
        <v>8.8400000000000006E-2</v>
      </c>
      <c r="G854">
        <v>6.2309999999999997E-2</v>
      </c>
      <c r="H854">
        <v>0.42099999999999999</v>
      </c>
      <c r="I854">
        <v>0.23200000000000001</v>
      </c>
      <c r="J854">
        <v>0.114</v>
      </c>
      <c r="K854">
        <v>9.7000000000000003E-2</v>
      </c>
      <c r="L854">
        <v>3.6999999999999998E-2</v>
      </c>
      <c r="M854">
        <v>9.1999999999999998E-2</v>
      </c>
      <c r="N854">
        <v>0</v>
      </c>
      <c r="O854">
        <v>1E-3</v>
      </c>
      <c r="P854">
        <v>6.0000000000000001E-3</v>
      </c>
      <c r="Q854" s="3">
        <f>_xlfn.XLOOKUP(A854&amp;B854,'original data'!$R$2:$R$3975,'original data'!$Q$2:$Q$3975,,0)</f>
        <v>0</v>
      </c>
      <c r="R854" t="str">
        <f t="shared" si="26"/>
        <v>Massachusetts SRS2020</v>
      </c>
      <c r="S854">
        <f t="shared" si="27"/>
        <v>0.34600000000000003</v>
      </c>
    </row>
    <row r="855" spans="1:19" x14ac:dyDescent="0.35">
      <c r="A855" t="s">
        <v>61</v>
      </c>
      <c r="B855">
        <v>2001</v>
      </c>
      <c r="C855">
        <v>-2.1000000000000001E-2</v>
      </c>
      <c r="D855">
        <v>3.5000000000000003E-2</v>
      </c>
      <c r="E855">
        <v>7.5999999999999998E-2</v>
      </c>
      <c r="G855">
        <v>-2.1000000000000001E-2</v>
      </c>
      <c r="H855">
        <v>0.58599999999999997</v>
      </c>
      <c r="I855">
        <v>0.36</v>
      </c>
      <c r="J855">
        <v>1E-3</v>
      </c>
      <c r="K855">
        <v>0</v>
      </c>
      <c r="L855">
        <v>0</v>
      </c>
      <c r="M855">
        <v>4.8000000000000001E-2</v>
      </c>
      <c r="N855">
        <v>0</v>
      </c>
      <c r="O855">
        <v>5.0000000000000001E-3</v>
      </c>
      <c r="P855">
        <v>0</v>
      </c>
      <c r="Q855" s="3">
        <f>_xlfn.XLOOKUP(A855&amp;B855,'original data'!$R$2:$R$3975,'original data'!$Q$2:$Q$3975,,0)</f>
        <v>0.84333000000000002</v>
      </c>
      <c r="R855" t="str">
        <f t="shared" si="26"/>
        <v>Michigan Municipal2001</v>
      </c>
      <c r="S855">
        <f t="shared" si="27"/>
        <v>4.9000000000000002E-2</v>
      </c>
    </row>
    <row r="856" spans="1:19" x14ac:dyDescent="0.35">
      <c r="A856" t="s">
        <v>61</v>
      </c>
      <c r="B856">
        <v>2002</v>
      </c>
      <c r="C856">
        <v>-8.5999999999999993E-2</v>
      </c>
      <c r="D856">
        <v>-4.5999999999999999E-2</v>
      </c>
      <c r="E856">
        <v>0.03</v>
      </c>
      <c r="G856">
        <v>-5.4059999999999997E-2</v>
      </c>
      <c r="H856">
        <v>0.56000000000000005</v>
      </c>
      <c r="I856">
        <v>0.378</v>
      </c>
      <c r="J856">
        <v>3.0000000000000001E-3</v>
      </c>
      <c r="K856">
        <v>0</v>
      </c>
      <c r="L856">
        <v>0</v>
      </c>
      <c r="M856">
        <v>5.1999999999999998E-2</v>
      </c>
      <c r="N856">
        <v>0</v>
      </c>
      <c r="O856">
        <v>7.0000000000000001E-3</v>
      </c>
      <c r="P856">
        <v>0</v>
      </c>
      <c r="Q856" s="3">
        <f>_xlfn.XLOOKUP(A856&amp;B856,'original data'!$R$2:$R$3975,'original data'!$Q$2:$Q$3975,,0)</f>
        <v>0.79769000000000001</v>
      </c>
      <c r="R856" t="str">
        <f t="shared" si="26"/>
        <v>Michigan Municipal2002</v>
      </c>
      <c r="S856">
        <f t="shared" si="27"/>
        <v>5.5E-2</v>
      </c>
    </row>
    <row r="857" spans="1:19" x14ac:dyDescent="0.35">
      <c r="A857" t="s">
        <v>61</v>
      </c>
      <c r="B857">
        <v>2003</v>
      </c>
      <c r="C857">
        <v>0.247</v>
      </c>
      <c r="D857">
        <v>3.9E-2</v>
      </c>
      <c r="E857">
        <v>5.8999999999999997E-2</v>
      </c>
      <c r="G857">
        <v>3.721E-2</v>
      </c>
      <c r="H857">
        <v>0.60899999999999999</v>
      </c>
      <c r="I857">
        <v>0.28899999999999998</v>
      </c>
      <c r="J857">
        <v>3.6999999999999998E-2</v>
      </c>
      <c r="K857">
        <v>0</v>
      </c>
      <c r="L857">
        <v>0</v>
      </c>
      <c r="M857">
        <v>5.1999999999999998E-2</v>
      </c>
      <c r="N857">
        <v>0</v>
      </c>
      <c r="O857">
        <v>1.2999999999999999E-2</v>
      </c>
      <c r="P857">
        <v>0</v>
      </c>
      <c r="Q857" s="3">
        <f>_xlfn.XLOOKUP(A857&amp;B857,'original data'!$R$2:$R$3975,'original data'!$Q$2:$Q$3975,,0)</f>
        <v>0.78683000000000003</v>
      </c>
      <c r="R857" t="str">
        <f t="shared" si="26"/>
        <v>Michigan Municipal2003</v>
      </c>
      <c r="S857">
        <f t="shared" si="27"/>
        <v>8.8999999999999996E-2</v>
      </c>
    </row>
    <row r="858" spans="1:19" x14ac:dyDescent="0.35">
      <c r="A858" t="s">
        <v>61</v>
      </c>
      <c r="B858">
        <v>2005</v>
      </c>
      <c r="C858">
        <v>6.8000000000000005E-2</v>
      </c>
      <c r="D858">
        <v>0.152</v>
      </c>
      <c r="E858">
        <v>6.6000000000000003E-2</v>
      </c>
      <c r="G858">
        <v>4.9419999999999999E-2</v>
      </c>
      <c r="H858">
        <v>0.59</v>
      </c>
      <c r="I858">
        <v>0.28000000000000003</v>
      </c>
      <c r="J858">
        <v>4.8000000000000001E-2</v>
      </c>
      <c r="K858">
        <v>0</v>
      </c>
      <c r="L858">
        <v>0</v>
      </c>
      <c r="M858">
        <v>6.9000000000000006E-2</v>
      </c>
      <c r="N858">
        <v>0</v>
      </c>
      <c r="O858">
        <v>1.2999999999999999E-2</v>
      </c>
      <c r="P858">
        <v>0</v>
      </c>
      <c r="Q858" s="3">
        <f>_xlfn.XLOOKUP(A858&amp;B858,'original data'!$R$2:$R$3975,'original data'!$Q$2:$Q$3975,,0)</f>
        <v>0.76048000000000004</v>
      </c>
      <c r="R858" t="str">
        <f t="shared" si="26"/>
        <v>Michigan Municipal2005</v>
      </c>
      <c r="S858">
        <f t="shared" si="27"/>
        <v>0.11700000000000001</v>
      </c>
    </row>
    <row r="859" spans="1:19" x14ac:dyDescent="0.35">
      <c r="A859" t="s">
        <v>61</v>
      </c>
      <c r="B859">
        <v>2006</v>
      </c>
      <c r="C859">
        <v>0.13600000000000001</v>
      </c>
      <c r="D859">
        <v>0.11700000000000001</v>
      </c>
      <c r="E859">
        <v>9.8000000000000004E-2</v>
      </c>
      <c r="G859">
        <v>6.3369999999999996E-2</v>
      </c>
      <c r="H859">
        <v>0.52900000000000003</v>
      </c>
      <c r="I859">
        <v>0.28299999999999997</v>
      </c>
      <c r="J859">
        <v>7.9000000000000001E-2</v>
      </c>
      <c r="K859">
        <v>0</v>
      </c>
      <c r="L859">
        <v>1.9E-2</v>
      </c>
      <c r="M859">
        <v>7.5999999999999998E-2</v>
      </c>
      <c r="N859">
        <v>0</v>
      </c>
      <c r="O859">
        <v>1.4E-2</v>
      </c>
      <c r="P859">
        <v>0</v>
      </c>
      <c r="Q859" s="3">
        <f>_xlfn.XLOOKUP(A859&amp;B859,'original data'!$R$2:$R$3975,'original data'!$Q$2:$Q$3975,,0)</f>
        <v>0.76432</v>
      </c>
      <c r="R859" t="str">
        <f t="shared" si="26"/>
        <v>Michigan Municipal2006</v>
      </c>
      <c r="S859">
        <f t="shared" si="27"/>
        <v>0.17399999999999999</v>
      </c>
    </row>
    <row r="860" spans="1:19" x14ac:dyDescent="0.35">
      <c r="A860" t="s">
        <v>61</v>
      </c>
      <c r="B860">
        <v>2007</v>
      </c>
      <c r="C860">
        <v>8.5999999999999993E-2</v>
      </c>
      <c r="D860">
        <v>9.6000000000000002E-2</v>
      </c>
      <c r="E860">
        <v>0.13600000000000001</v>
      </c>
      <c r="F860">
        <v>8.2000000000000003E-2</v>
      </c>
      <c r="G860">
        <v>6.658E-2</v>
      </c>
      <c r="H860">
        <v>0.50800000000000001</v>
      </c>
      <c r="I860">
        <v>0.30099999999999999</v>
      </c>
      <c r="J860">
        <v>0.09</v>
      </c>
      <c r="K860">
        <v>0</v>
      </c>
      <c r="L860">
        <v>2.3E-2</v>
      </c>
      <c r="M860">
        <v>6.6000000000000003E-2</v>
      </c>
      <c r="N860">
        <v>0</v>
      </c>
      <c r="O860">
        <v>1.2E-2</v>
      </c>
      <c r="P860">
        <v>0</v>
      </c>
      <c r="Q860" s="3">
        <f>_xlfn.XLOOKUP(A860&amp;B860,'original data'!$R$2:$R$3975,'original data'!$Q$2:$Q$3975,,0)</f>
        <v>0.77329999999999999</v>
      </c>
      <c r="R860" t="str">
        <f t="shared" si="26"/>
        <v>Michigan Municipal2007</v>
      </c>
      <c r="S860">
        <f t="shared" si="27"/>
        <v>0.17899999999999999</v>
      </c>
    </row>
    <row r="861" spans="1:19" x14ac:dyDescent="0.35">
      <c r="A861" t="s">
        <v>61</v>
      </c>
      <c r="B861">
        <v>2008</v>
      </c>
      <c r="C861">
        <v>-0.248</v>
      </c>
      <c r="D861">
        <v>-2.5000000000000001E-2</v>
      </c>
      <c r="E861">
        <v>2.5999999999999999E-2</v>
      </c>
      <c r="F861">
        <v>3.7999999999999999E-2</v>
      </c>
      <c r="G861">
        <v>2.0990000000000002E-2</v>
      </c>
      <c r="H861">
        <v>0.39500000000000002</v>
      </c>
      <c r="I861">
        <v>0.34399999999999997</v>
      </c>
      <c r="J861">
        <v>0.128</v>
      </c>
      <c r="K861">
        <v>0</v>
      </c>
      <c r="L861">
        <v>2.1999999999999999E-2</v>
      </c>
      <c r="M861">
        <v>8.1000000000000003E-2</v>
      </c>
      <c r="N861">
        <v>0</v>
      </c>
      <c r="O861">
        <v>0.03</v>
      </c>
      <c r="P861">
        <v>0</v>
      </c>
      <c r="Q861" s="3">
        <f>_xlfn.XLOOKUP(A861&amp;B861,'original data'!$R$2:$R$3975,'original data'!$Q$2:$Q$3975,,0)</f>
        <v>0.75053999999999998</v>
      </c>
      <c r="R861" t="str">
        <f t="shared" si="26"/>
        <v>Michigan Municipal2008</v>
      </c>
      <c r="S861">
        <f t="shared" si="27"/>
        <v>0.23099999999999998</v>
      </c>
    </row>
    <row r="862" spans="1:19" x14ac:dyDescent="0.35">
      <c r="A862" t="s">
        <v>61</v>
      </c>
      <c r="B862">
        <v>2009</v>
      </c>
      <c r="C862">
        <v>0.17299999999999999</v>
      </c>
      <c r="D862">
        <v>-1.4E-2</v>
      </c>
      <c r="E862">
        <v>3.1E-2</v>
      </c>
      <c r="F862">
        <v>3.7999999999999999E-2</v>
      </c>
      <c r="G862">
        <v>3.6859999999999997E-2</v>
      </c>
      <c r="H862">
        <v>0.46700000000000003</v>
      </c>
      <c r="I862">
        <v>0.314</v>
      </c>
      <c r="J862">
        <v>9.9000000000000005E-2</v>
      </c>
      <c r="K862">
        <v>0</v>
      </c>
      <c r="L862">
        <v>5.0999999999999997E-2</v>
      </c>
      <c r="M862">
        <v>0.06</v>
      </c>
      <c r="N862">
        <v>0</v>
      </c>
      <c r="O862">
        <v>8.9999999999999993E-3</v>
      </c>
      <c r="P862">
        <v>0</v>
      </c>
      <c r="Q862" s="3">
        <f>_xlfn.XLOOKUP(A862&amp;B862,'original data'!$R$2:$R$3975,'original data'!$Q$2:$Q$3975,,0)</f>
        <v>0.75488999999999995</v>
      </c>
      <c r="R862" t="str">
        <f t="shared" si="26"/>
        <v>Michigan Municipal2009</v>
      </c>
      <c r="S862">
        <f t="shared" si="27"/>
        <v>0.21</v>
      </c>
    </row>
    <row r="863" spans="1:19" x14ac:dyDescent="0.35">
      <c r="A863" t="s">
        <v>61</v>
      </c>
      <c r="B863">
        <v>2010</v>
      </c>
      <c r="C863">
        <v>0.14430000000000001</v>
      </c>
      <c r="D863">
        <v>3.2000000000000002E-3</v>
      </c>
      <c r="E863">
        <v>4.4900000000000002E-2</v>
      </c>
      <c r="F863">
        <v>5.5300000000000002E-2</v>
      </c>
      <c r="G863">
        <v>4.7129999999999998E-2</v>
      </c>
      <c r="H863">
        <v>0.438</v>
      </c>
      <c r="I863">
        <v>0.32700000000000001</v>
      </c>
      <c r="J863">
        <v>0.1</v>
      </c>
      <c r="K863">
        <v>0</v>
      </c>
      <c r="L863">
        <v>5.5E-2</v>
      </c>
      <c r="M863">
        <v>5.0999999999999997E-2</v>
      </c>
      <c r="N863">
        <v>0</v>
      </c>
      <c r="O863">
        <v>2.9000000000000001E-2</v>
      </c>
      <c r="P863">
        <v>0</v>
      </c>
      <c r="Q863" s="3">
        <f>_xlfn.XLOOKUP(A863&amp;B863,'original data'!$R$2:$R$3975,'original data'!$Q$2:$Q$3975,,0)</f>
        <v>0.74541000000000002</v>
      </c>
      <c r="R863" t="str">
        <f t="shared" si="26"/>
        <v>Michigan Municipal2010</v>
      </c>
      <c r="S863">
        <f t="shared" si="27"/>
        <v>0.20599999999999999</v>
      </c>
    </row>
    <row r="864" spans="1:19" x14ac:dyDescent="0.35">
      <c r="A864" t="s">
        <v>61</v>
      </c>
      <c r="B864">
        <v>2011</v>
      </c>
      <c r="C864">
        <v>2.3E-2</v>
      </c>
      <c r="D864">
        <v>0.1115</v>
      </c>
      <c r="E864">
        <v>2.3199999999999998E-2</v>
      </c>
      <c r="F864">
        <v>5.9799999999999999E-2</v>
      </c>
      <c r="G864">
        <v>4.4909999999999999E-2</v>
      </c>
      <c r="H864">
        <v>0.433</v>
      </c>
      <c r="I864">
        <v>0.32900000000000001</v>
      </c>
      <c r="J864">
        <v>9.8000000000000004E-2</v>
      </c>
      <c r="K864">
        <v>0</v>
      </c>
      <c r="L864">
        <v>0.05</v>
      </c>
      <c r="M864">
        <v>6.2E-2</v>
      </c>
      <c r="N864">
        <v>0</v>
      </c>
      <c r="O864">
        <v>1.7000000000000001E-2</v>
      </c>
      <c r="P864">
        <v>1.0999999999999999E-2</v>
      </c>
      <c r="Q864" s="3">
        <f>_xlfn.XLOOKUP(A864&amp;B864,'original data'!$R$2:$R$3975,'original data'!$Q$2:$Q$3975,,0)</f>
        <v>0.72633000000000003</v>
      </c>
      <c r="R864" t="str">
        <f t="shared" si="26"/>
        <v>Michigan Municipal2011</v>
      </c>
      <c r="S864">
        <f t="shared" si="27"/>
        <v>0.22100000000000003</v>
      </c>
    </row>
    <row r="865" spans="1:19" x14ac:dyDescent="0.35">
      <c r="A865" t="s">
        <v>61</v>
      </c>
      <c r="B865">
        <v>2012</v>
      </c>
      <c r="C865">
        <v>0.1139</v>
      </c>
      <c r="D865">
        <v>9.2499999999999999E-2</v>
      </c>
      <c r="E865">
        <v>2.8400000000000002E-2</v>
      </c>
      <c r="F865">
        <v>8.0600000000000005E-2</v>
      </c>
      <c r="G865">
        <v>5.049E-2</v>
      </c>
      <c r="H865">
        <v>0.43</v>
      </c>
      <c r="I865">
        <v>0.308</v>
      </c>
      <c r="J865">
        <v>7.4999999999999997E-2</v>
      </c>
      <c r="K865">
        <v>0</v>
      </c>
      <c r="L865">
        <v>5.3999999999999999E-2</v>
      </c>
      <c r="M865">
        <v>0.06</v>
      </c>
      <c r="N865">
        <v>0</v>
      </c>
      <c r="O865">
        <v>6.5000000000000002E-2</v>
      </c>
      <c r="P865">
        <v>8.0000000000000002E-3</v>
      </c>
      <c r="Q865" s="3">
        <f>_xlfn.XLOOKUP(A865&amp;B865,'original data'!$R$2:$R$3975,'original data'!$Q$2:$Q$3975,,0)</f>
        <v>0.71389999999999998</v>
      </c>
      <c r="R865" t="str">
        <f t="shared" si="26"/>
        <v>Michigan Municipal2012</v>
      </c>
      <c r="S865">
        <f t="shared" si="27"/>
        <v>0.19700000000000001</v>
      </c>
    </row>
    <row r="866" spans="1:19" x14ac:dyDescent="0.35">
      <c r="A866" t="s">
        <v>61</v>
      </c>
      <c r="B866">
        <v>2013</v>
      </c>
      <c r="C866">
        <v>0.15</v>
      </c>
      <c r="D866">
        <v>9.4299999999999995E-2</v>
      </c>
      <c r="E866">
        <v>0.1196</v>
      </c>
      <c r="F866">
        <v>7.1900000000000006E-2</v>
      </c>
      <c r="G866">
        <v>5.7829999999999999E-2</v>
      </c>
      <c r="H866">
        <v>0.49</v>
      </c>
      <c r="I866">
        <v>0.28499999999999998</v>
      </c>
      <c r="J866">
        <v>7.0999999999999994E-2</v>
      </c>
      <c r="K866">
        <v>0</v>
      </c>
      <c r="L866">
        <v>4.3999999999999997E-2</v>
      </c>
      <c r="M866">
        <v>4.2999999999999997E-2</v>
      </c>
      <c r="N866">
        <v>0</v>
      </c>
      <c r="O866">
        <v>5.8000000000000003E-2</v>
      </c>
      <c r="P866">
        <v>8.9999999999999993E-3</v>
      </c>
      <c r="Q866" s="3">
        <f>_xlfn.XLOOKUP(A866&amp;B866,'original data'!$R$2:$R$3975,'original data'!$Q$2:$Q$3975,,0)</f>
        <v>0.71743999999999997</v>
      </c>
      <c r="R866" t="str">
        <f t="shared" si="26"/>
        <v>Michigan Municipal2013</v>
      </c>
      <c r="S866">
        <f t="shared" si="27"/>
        <v>0.16699999999999998</v>
      </c>
    </row>
    <row r="867" spans="1:19" x14ac:dyDescent="0.35">
      <c r="A867" t="s">
        <v>61</v>
      </c>
      <c r="B867">
        <v>2014</v>
      </c>
      <c r="C867">
        <v>6.6799999999999998E-2</v>
      </c>
      <c r="D867">
        <v>0.10970000000000001</v>
      </c>
      <c r="E867">
        <v>9.8500000000000004E-2</v>
      </c>
      <c r="F867">
        <v>6.4000000000000001E-2</v>
      </c>
      <c r="G867">
        <v>5.8470000000000001E-2</v>
      </c>
      <c r="H867">
        <v>0.52066000000000001</v>
      </c>
      <c r="I867">
        <v>0.22800000000000001</v>
      </c>
      <c r="J867">
        <v>6.5339999999999995E-2</v>
      </c>
      <c r="K867">
        <v>7.0999999999999994E-2</v>
      </c>
      <c r="L867">
        <v>9.0980000000000005E-2</v>
      </c>
      <c r="M867">
        <v>2.402E-2</v>
      </c>
      <c r="N867">
        <v>0</v>
      </c>
      <c r="O867">
        <v>0</v>
      </c>
      <c r="P867">
        <v>0</v>
      </c>
      <c r="Q867" s="3">
        <f>_xlfn.XLOOKUP(A867&amp;B867,'original data'!$R$2:$R$3975,'original data'!$Q$2:$Q$3975,,0)</f>
        <v>0.70594999999999997</v>
      </c>
      <c r="R867" t="str">
        <f t="shared" si="26"/>
        <v>Michigan Municipal2014</v>
      </c>
      <c r="S867">
        <f t="shared" si="27"/>
        <v>0.25134000000000001</v>
      </c>
    </row>
    <row r="868" spans="1:19" x14ac:dyDescent="0.35">
      <c r="A868" t="s">
        <v>61</v>
      </c>
      <c r="B868">
        <v>2017</v>
      </c>
      <c r="C868">
        <v>0.13200000000000001</v>
      </c>
      <c r="D868">
        <v>7.4499999999999997E-2</v>
      </c>
      <c r="E868">
        <v>8.6699999999999999E-2</v>
      </c>
      <c r="F868">
        <v>5.5599999999999997E-2</v>
      </c>
      <c r="G868">
        <v>6.1359999999999998E-2</v>
      </c>
      <c r="H868">
        <v>0.52910999999999997</v>
      </c>
      <c r="I868">
        <v>0.18426999999999999</v>
      </c>
      <c r="J868">
        <v>4.4889999999999999E-2</v>
      </c>
      <c r="K868">
        <v>9.1999999999999998E-2</v>
      </c>
      <c r="L868">
        <v>6.8059999999999996E-2</v>
      </c>
      <c r="M868">
        <v>2.8760000000000001E-2</v>
      </c>
      <c r="N868">
        <v>0</v>
      </c>
      <c r="O868">
        <v>5.2920000000000002E-2</v>
      </c>
      <c r="P868">
        <v>0</v>
      </c>
      <c r="Q868" s="3">
        <f>_xlfn.XLOOKUP(A868&amp;B868,'original data'!$R$2:$R$3975,'original data'!$Q$2:$Q$3975,,0)</f>
        <v>0.67718999999999996</v>
      </c>
      <c r="R868" t="str">
        <f t="shared" si="26"/>
        <v>Michigan Municipal2017</v>
      </c>
      <c r="S868">
        <f t="shared" si="27"/>
        <v>0.23371000000000003</v>
      </c>
    </row>
    <row r="869" spans="1:19" x14ac:dyDescent="0.35">
      <c r="A869" t="s">
        <v>61</v>
      </c>
      <c r="B869">
        <v>2018</v>
      </c>
      <c r="C869">
        <v>-3.6400000000000002E-2</v>
      </c>
      <c r="D869">
        <v>6.5100000000000005E-2</v>
      </c>
      <c r="E869">
        <v>4.9399999999999999E-2</v>
      </c>
      <c r="F869">
        <v>8.2500000000000004E-2</v>
      </c>
      <c r="G869">
        <v>5.5669999999999997E-2</v>
      </c>
      <c r="H869">
        <v>0.44406000000000001</v>
      </c>
      <c r="I869">
        <v>0.24203</v>
      </c>
      <c r="J869">
        <v>4.9450000000000001E-2</v>
      </c>
      <c r="K869">
        <v>0.10390000000000001</v>
      </c>
      <c r="L869">
        <v>8.1019999999999995E-2</v>
      </c>
      <c r="M869">
        <v>3.2870000000000003E-2</v>
      </c>
      <c r="N869">
        <v>0</v>
      </c>
      <c r="O869">
        <v>4.6690000000000002E-2</v>
      </c>
      <c r="P869">
        <v>0</v>
      </c>
      <c r="Q869" s="3">
        <f>_xlfn.XLOOKUP(A869&amp;B869,'original data'!$R$2:$R$3975,'original data'!$Q$2:$Q$3975,,0)</f>
        <v>0.67998000000000003</v>
      </c>
      <c r="R869" t="str">
        <f t="shared" si="26"/>
        <v>Michigan Municipal2018</v>
      </c>
      <c r="S869">
        <f t="shared" si="27"/>
        <v>0.26724000000000003</v>
      </c>
    </row>
    <row r="870" spans="1:19" x14ac:dyDescent="0.35">
      <c r="A870" t="s">
        <v>61</v>
      </c>
      <c r="B870">
        <v>2019</v>
      </c>
      <c r="C870">
        <v>0.14019999999999999</v>
      </c>
      <c r="D870">
        <v>7.5399999999999995E-2</v>
      </c>
      <c r="E870">
        <v>6.3899999999999998E-2</v>
      </c>
      <c r="F870">
        <v>7.9699999999999993E-2</v>
      </c>
      <c r="G870">
        <v>0</v>
      </c>
      <c r="H870">
        <v>0.5151</v>
      </c>
      <c r="I870">
        <v>0.15174000000000001</v>
      </c>
      <c r="J870">
        <v>4.0149999999999998E-2</v>
      </c>
      <c r="K870">
        <v>7.2580000000000006E-2</v>
      </c>
      <c r="L870">
        <v>0.10822</v>
      </c>
      <c r="M870">
        <v>0</v>
      </c>
      <c r="N870">
        <v>0</v>
      </c>
      <c r="O870">
        <v>0.11219999999999999</v>
      </c>
      <c r="P870">
        <v>0</v>
      </c>
      <c r="Q870" s="3">
        <f>_xlfn.XLOOKUP(A870&amp;B870,'original data'!$R$2:$R$3975,'original data'!$Q$2:$Q$3975,,0)</f>
        <v>0.65769999999999995</v>
      </c>
      <c r="R870" t="str">
        <f t="shared" si="26"/>
        <v>Michigan Municipal2019</v>
      </c>
      <c r="S870">
        <f t="shared" si="27"/>
        <v>0.22094999999999998</v>
      </c>
    </row>
    <row r="871" spans="1:19" x14ac:dyDescent="0.35">
      <c r="A871" t="s">
        <v>62</v>
      </c>
      <c r="B871">
        <v>2001</v>
      </c>
      <c r="C871">
        <v>-0.115</v>
      </c>
      <c r="D871">
        <v>5.6000000000000001E-2</v>
      </c>
      <c r="E871">
        <v>9.5000000000000001E-2</v>
      </c>
      <c r="F871">
        <v>0.10199999999999999</v>
      </c>
      <c r="G871">
        <v>-0.115</v>
      </c>
      <c r="H871">
        <v>0.47699999999999998</v>
      </c>
      <c r="I871">
        <v>0.20100000000000001</v>
      </c>
      <c r="J871">
        <v>0.15</v>
      </c>
      <c r="K871">
        <v>0</v>
      </c>
      <c r="L871">
        <v>0</v>
      </c>
      <c r="M871">
        <v>9.0999999999999998E-2</v>
      </c>
      <c r="N871">
        <v>0</v>
      </c>
      <c r="O871">
        <v>8.1000000000000003E-2</v>
      </c>
      <c r="P871">
        <v>0</v>
      </c>
      <c r="Q871" s="3">
        <f>_xlfn.XLOOKUP(A871&amp;B871,'original data'!$R$2:$R$3975,'original data'!$Q$2:$Q$3975,,0)</f>
        <v>0.96499999999999997</v>
      </c>
      <c r="R871" t="str">
        <f t="shared" si="26"/>
        <v>Michigan Public Schools2001</v>
      </c>
      <c r="S871">
        <f t="shared" si="27"/>
        <v>0.24099999999999999</v>
      </c>
    </row>
    <row r="872" spans="1:19" x14ac:dyDescent="0.35">
      <c r="A872" t="s">
        <v>62</v>
      </c>
      <c r="B872">
        <v>2002</v>
      </c>
      <c r="C872">
        <v>-0.105</v>
      </c>
      <c r="D872">
        <v>-3.2000000000000001E-2</v>
      </c>
      <c r="E872">
        <v>2.7E-2</v>
      </c>
      <c r="F872">
        <v>8.1000000000000003E-2</v>
      </c>
      <c r="G872">
        <v>-0.11001</v>
      </c>
      <c r="H872">
        <v>0.495</v>
      </c>
      <c r="I872">
        <v>0.23599999999999999</v>
      </c>
      <c r="J872">
        <v>0.14299999999999999</v>
      </c>
      <c r="K872">
        <v>0</v>
      </c>
      <c r="L872">
        <v>0</v>
      </c>
      <c r="M872">
        <v>9.8000000000000004E-2</v>
      </c>
      <c r="N872">
        <v>0</v>
      </c>
      <c r="O872">
        <v>2.8000000000000001E-2</v>
      </c>
      <c r="P872">
        <v>0</v>
      </c>
      <c r="Q872" s="3">
        <f>_xlfn.XLOOKUP(A872&amp;B872,'original data'!$R$2:$R$3975,'original data'!$Q$2:$Q$3975,,0)</f>
        <v>0.91500000000000004</v>
      </c>
      <c r="R872" t="str">
        <f t="shared" si="26"/>
        <v>Michigan Public Schools2002</v>
      </c>
      <c r="S872">
        <f t="shared" si="27"/>
        <v>0.24099999999999999</v>
      </c>
    </row>
    <row r="873" spans="1:19" x14ac:dyDescent="0.35">
      <c r="A873" t="s">
        <v>62</v>
      </c>
      <c r="B873">
        <v>2003</v>
      </c>
      <c r="C873">
        <v>0.14799999999999999</v>
      </c>
      <c r="D873">
        <v>-3.1E-2</v>
      </c>
      <c r="E873">
        <v>3.9E-2</v>
      </c>
      <c r="F873">
        <v>8.3000000000000004E-2</v>
      </c>
      <c r="G873">
        <v>-3.1199999999999999E-2</v>
      </c>
      <c r="H873">
        <v>0.55600000000000005</v>
      </c>
      <c r="I873">
        <v>0.17799999999999999</v>
      </c>
      <c r="J873">
        <v>0.14199999999999999</v>
      </c>
      <c r="K873">
        <v>0</v>
      </c>
      <c r="L873">
        <v>0</v>
      </c>
      <c r="M873">
        <v>8.6999999999999994E-2</v>
      </c>
      <c r="N873">
        <v>0</v>
      </c>
      <c r="O873">
        <v>3.6999999999999998E-2</v>
      </c>
      <c r="P873">
        <v>0</v>
      </c>
      <c r="Q873" s="3">
        <f>_xlfn.XLOOKUP(A873&amp;B873,'original data'!$R$2:$R$3975,'original data'!$Q$2:$Q$3975,,0)</f>
        <v>0.86499999999999999</v>
      </c>
      <c r="R873" t="str">
        <f t="shared" si="26"/>
        <v>Michigan Public Schools2003</v>
      </c>
      <c r="S873">
        <f t="shared" si="27"/>
        <v>0.22899999999999998</v>
      </c>
    </row>
    <row r="874" spans="1:19" x14ac:dyDescent="0.35">
      <c r="A874" t="s">
        <v>62</v>
      </c>
      <c r="B874">
        <v>2004</v>
      </c>
      <c r="C874">
        <v>0.126</v>
      </c>
      <c r="D874">
        <v>0.05</v>
      </c>
      <c r="E874">
        <v>3.2000000000000001E-2</v>
      </c>
      <c r="F874">
        <v>9.4E-2</v>
      </c>
      <c r="G874">
        <v>5.9199999999999999E-3</v>
      </c>
      <c r="H874">
        <v>0.59299999999999997</v>
      </c>
      <c r="I874">
        <v>0.17499999999999999</v>
      </c>
      <c r="J874">
        <v>0.13300000000000001</v>
      </c>
      <c r="K874">
        <v>0</v>
      </c>
      <c r="L874">
        <v>0</v>
      </c>
      <c r="M874">
        <v>6.7000000000000004E-2</v>
      </c>
      <c r="N874">
        <v>0</v>
      </c>
      <c r="O874">
        <v>3.2000000000000001E-2</v>
      </c>
      <c r="P874">
        <v>0</v>
      </c>
      <c r="Q874" s="3">
        <f>_xlfn.XLOOKUP(A874&amp;B874,'original data'!$R$2:$R$3975,'original data'!$Q$2:$Q$3975,,0)</f>
        <v>0.83699999999999997</v>
      </c>
      <c r="R874" t="str">
        <f t="shared" si="26"/>
        <v>Michigan Public Schools2004</v>
      </c>
      <c r="S874">
        <f t="shared" si="27"/>
        <v>0.2</v>
      </c>
    </row>
    <row r="875" spans="1:19" x14ac:dyDescent="0.35">
      <c r="A875" t="s">
        <v>62</v>
      </c>
      <c r="B875">
        <v>2005</v>
      </c>
      <c r="C875">
        <v>0.128</v>
      </c>
      <c r="D875">
        <v>0.13400000000000001</v>
      </c>
      <c r="E875">
        <v>2.9000000000000001E-2</v>
      </c>
      <c r="F875">
        <v>0.09</v>
      </c>
      <c r="G875">
        <v>2.9229999999999999E-2</v>
      </c>
      <c r="H875">
        <v>0.60799999999999998</v>
      </c>
      <c r="I875">
        <v>0.16400000000000001</v>
      </c>
      <c r="J875">
        <v>0.11600000000000001</v>
      </c>
      <c r="K875">
        <v>0</v>
      </c>
      <c r="L875">
        <v>0</v>
      </c>
      <c r="M875">
        <v>7.4999999999999997E-2</v>
      </c>
      <c r="N875">
        <v>0</v>
      </c>
      <c r="O875">
        <v>3.6999999999999998E-2</v>
      </c>
      <c r="P875">
        <v>0</v>
      </c>
      <c r="Q875" s="3">
        <f>_xlfn.XLOOKUP(A875&amp;B875,'original data'!$R$2:$R$3975,'original data'!$Q$2:$Q$3975,,0)</f>
        <v>0.79300000000000004</v>
      </c>
      <c r="R875" t="str">
        <f t="shared" si="26"/>
        <v>Michigan Public Schools2005</v>
      </c>
      <c r="S875">
        <f t="shared" si="27"/>
        <v>0.191</v>
      </c>
    </row>
    <row r="876" spans="1:19" x14ac:dyDescent="0.35">
      <c r="A876" t="s">
        <v>62</v>
      </c>
      <c r="B876">
        <v>2006</v>
      </c>
      <c r="C876">
        <v>0.128</v>
      </c>
      <c r="D876">
        <v>0.127</v>
      </c>
      <c r="E876">
        <v>0.08</v>
      </c>
      <c r="F876">
        <v>8.7999999999999995E-2</v>
      </c>
      <c r="G876">
        <v>4.5069999999999999E-2</v>
      </c>
      <c r="H876">
        <v>0.60599999999999998</v>
      </c>
      <c r="I876">
        <v>0.16300000000000001</v>
      </c>
      <c r="J876">
        <v>0.127</v>
      </c>
      <c r="K876">
        <v>0</v>
      </c>
      <c r="L876">
        <v>0</v>
      </c>
      <c r="M876">
        <v>7.4999999999999997E-2</v>
      </c>
      <c r="N876">
        <v>0</v>
      </c>
      <c r="O876">
        <v>2.9000000000000001E-2</v>
      </c>
      <c r="P876">
        <v>0</v>
      </c>
      <c r="Q876" s="3">
        <f>_xlfn.XLOOKUP(A876&amp;B876,'original data'!$R$2:$R$3975,'original data'!$Q$2:$Q$3975,,0)</f>
        <v>0.875</v>
      </c>
      <c r="R876" t="str">
        <f t="shared" si="26"/>
        <v>Michigan Public Schools2006</v>
      </c>
      <c r="S876">
        <f t="shared" si="27"/>
        <v>0.20200000000000001</v>
      </c>
    </row>
    <row r="877" spans="1:19" x14ac:dyDescent="0.35">
      <c r="A877" t="s">
        <v>62</v>
      </c>
      <c r="B877">
        <v>2007</v>
      </c>
      <c r="C877">
        <v>0.17199999999999999</v>
      </c>
      <c r="D877">
        <v>0.14299999999999999</v>
      </c>
      <c r="E877">
        <v>0.14000000000000001</v>
      </c>
      <c r="F877">
        <v>8.2000000000000003E-2</v>
      </c>
      <c r="G877">
        <v>6.232E-2</v>
      </c>
      <c r="H877">
        <v>0.58299999999999996</v>
      </c>
      <c r="I877">
        <v>0.16400000000000001</v>
      </c>
      <c r="J877">
        <v>0.14000000000000001</v>
      </c>
      <c r="K877">
        <v>0</v>
      </c>
      <c r="L877">
        <v>0</v>
      </c>
      <c r="M877">
        <v>8.8999999999999996E-2</v>
      </c>
      <c r="N877">
        <v>0</v>
      </c>
      <c r="O877">
        <v>2.4E-2</v>
      </c>
      <c r="P877">
        <v>0</v>
      </c>
      <c r="Q877" s="3">
        <f>_xlfn.XLOOKUP(A877&amp;B877,'original data'!$R$2:$R$3975,'original data'!$Q$2:$Q$3975,,0)</f>
        <v>0.88700000000000001</v>
      </c>
      <c r="R877" t="str">
        <f t="shared" si="26"/>
        <v>Michigan Public Schools2007</v>
      </c>
      <c r="S877">
        <f t="shared" si="27"/>
        <v>0.22900000000000001</v>
      </c>
    </row>
    <row r="878" spans="1:19" x14ac:dyDescent="0.35">
      <c r="A878" t="s">
        <v>62</v>
      </c>
      <c r="B878">
        <v>2008</v>
      </c>
      <c r="C878">
        <v>-0.123</v>
      </c>
      <c r="D878">
        <v>5.0999999999999997E-2</v>
      </c>
      <c r="E878">
        <v>8.1000000000000003E-2</v>
      </c>
      <c r="F878">
        <v>5.8999999999999997E-2</v>
      </c>
      <c r="G878">
        <v>3.7170000000000002E-2</v>
      </c>
      <c r="H878">
        <v>0.51</v>
      </c>
      <c r="I878">
        <v>0.17199999999999999</v>
      </c>
      <c r="J878">
        <v>0.187</v>
      </c>
      <c r="K878">
        <v>0</v>
      </c>
      <c r="L878">
        <v>0</v>
      </c>
      <c r="M878">
        <v>0.109</v>
      </c>
      <c r="N878">
        <v>0</v>
      </c>
      <c r="O878">
        <v>2.1999999999999999E-2</v>
      </c>
      <c r="P878">
        <v>0</v>
      </c>
      <c r="Q878" s="3">
        <f>_xlfn.XLOOKUP(A878&amp;B878,'original data'!$R$2:$R$3975,'original data'!$Q$2:$Q$3975,,0)</f>
        <v>0.83599999999999997</v>
      </c>
      <c r="R878" t="str">
        <f t="shared" si="26"/>
        <v>Michigan Public Schools2008</v>
      </c>
      <c r="S878">
        <f t="shared" si="27"/>
        <v>0.29599999999999999</v>
      </c>
    </row>
    <row r="879" spans="1:19" x14ac:dyDescent="0.35">
      <c r="A879" t="s">
        <v>62</v>
      </c>
      <c r="B879">
        <v>2009</v>
      </c>
      <c r="C879">
        <v>-6.0999999999999999E-2</v>
      </c>
      <c r="D879">
        <v>-1.2E-2</v>
      </c>
      <c r="E879">
        <v>4.2000000000000003E-2</v>
      </c>
      <c r="F879">
        <v>3.6999999999999998E-2</v>
      </c>
      <c r="G879">
        <v>2.5770000000000001E-2</v>
      </c>
      <c r="H879">
        <v>0.49099999999999999</v>
      </c>
      <c r="I879">
        <v>0.188</v>
      </c>
      <c r="J879">
        <v>0.191</v>
      </c>
      <c r="K879">
        <v>1.7999999999999999E-2</v>
      </c>
      <c r="L879">
        <v>0</v>
      </c>
      <c r="M879">
        <v>8.5999999999999993E-2</v>
      </c>
      <c r="N879">
        <v>0</v>
      </c>
      <c r="O879">
        <v>2.5999999999999999E-2</v>
      </c>
      <c r="P879">
        <v>0</v>
      </c>
      <c r="Q879" s="3">
        <f>_xlfn.XLOOKUP(A879&amp;B879,'original data'!$R$2:$R$3975,'original data'!$Q$2:$Q$3975,,0)</f>
        <v>0.78900000000000003</v>
      </c>
      <c r="R879" t="str">
        <f t="shared" si="26"/>
        <v>Michigan Public Schools2009</v>
      </c>
      <c r="S879">
        <f t="shared" si="27"/>
        <v>0.29499999999999998</v>
      </c>
    </row>
    <row r="880" spans="1:19" x14ac:dyDescent="0.35">
      <c r="A880" t="s">
        <v>62</v>
      </c>
      <c r="B880">
        <v>2010</v>
      </c>
      <c r="C880">
        <v>8.7999999999999995E-2</v>
      </c>
      <c r="D880">
        <v>-3.5999999999999997E-2</v>
      </c>
      <c r="E880">
        <v>3.5000000000000003E-2</v>
      </c>
      <c r="F880">
        <v>3.2000000000000001E-2</v>
      </c>
      <c r="G880">
        <v>3.1829999999999997E-2</v>
      </c>
      <c r="H880">
        <v>0.48599999999999999</v>
      </c>
      <c r="I880">
        <v>0.16500000000000001</v>
      </c>
      <c r="J880">
        <v>0.216</v>
      </c>
      <c r="K880">
        <v>3.6999999999999998E-2</v>
      </c>
      <c r="L880">
        <v>0</v>
      </c>
      <c r="M880">
        <v>8.5000000000000006E-2</v>
      </c>
      <c r="N880">
        <v>0</v>
      </c>
      <c r="O880">
        <v>1.0999999999999999E-2</v>
      </c>
      <c r="P880">
        <v>0</v>
      </c>
      <c r="Q880" s="3">
        <f>_xlfn.XLOOKUP(A880&amp;B880,'original data'!$R$2:$R$3975,'original data'!$Q$2:$Q$3975,,0)</f>
        <v>0.71099999999999997</v>
      </c>
      <c r="R880" t="str">
        <f t="shared" si="26"/>
        <v>Michigan Public Schools2010</v>
      </c>
      <c r="S880">
        <f t="shared" si="27"/>
        <v>0.33800000000000002</v>
      </c>
    </row>
    <row r="881" spans="1:19" x14ac:dyDescent="0.35">
      <c r="A881" t="s">
        <v>62</v>
      </c>
      <c r="B881">
        <v>2011</v>
      </c>
      <c r="C881">
        <v>6.6000000000000003E-2</v>
      </c>
      <c r="D881">
        <v>2.9000000000000001E-2</v>
      </c>
      <c r="E881">
        <v>2.3E-2</v>
      </c>
      <c r="F881">
        <v>5.0999999999999997E-2</v>
      </c>
      <c r="G881">
        <v>3.4889999999999997E-2</v>
      </c>
      <c r="H881">
        <v>0.40899999999999997</v>
      </c>
      <c r="I881">
        <v>0.151</v>
      </c>
      <c r="J881">
        <v>0.22700000000000001</v>
      </c>
      <c r="K881">
        <v>6.3E-2</v>
      </c>
      <c r="L881">
        <v>0</v>
      </c>
      <c r="M881">
        <v>0.104</v>
      </c>
      <c r="N881">
        <v>0</v>
      </c>
      <c r="O881">
        <v>4.5999999999999999E-2</v>
      </c>
      <c r="P881">
        <v>0</v>
      </c>
      <c r="Q881" s="3">
        <f>_xlfn.XLOOKUP(A881&amp;B881,'original data'!$R$2:$R$3975,'original data'!$Q$2:$Q$3975,,0)</f>
        <v>0.64700000000000002</v>
      </c>
      <c r="R881" t="str">
        <f t="shared" si="26"/>
        <v>Michigan Public Schools2011</v>
      </c>
      <c r="S881">
        <f t="shared" si="27"/>
        <v>0.39400000000000002</v>
      </c>
    </row>
    <row r="882" spans="1:19" x14ac:dyDescent="0.35">
      <c r="A882" t="s">
        <v>62</v>
      </c>
      <c r="B882">
        <v>2012</v>
      </c>
      <c r="C882">
        <v>0.13500000000000001</v>
      </c>
      <c r="D882">
        <v>9.6000000000000002E-2</v>
      </c>
      <c r="E882">
        <v>1.6E-2</v>
      </c>
      <c r="F882">
        <v>7.6999999999999999E-2</v>
      </c>
      <c r="G882">
        <v>4.2889999999999998E-2</v>
      </c>
      <c r="H882">
        <v>0.40600000000000003</v>
      </c>
      <c r="I882">
        <v>0.13</v>
      </c>
      <c r="J882">
        <v>0.21199999999999999</v>
      </c>
      <c r="K882">
        <v>8.7999999999999995E-2</v>
      </c>
      <c r="L882">
        <v>0</v>
      </c>
      <c r="M882">
        <v>0.10199999999999999</v>
      </c>
      <c r="N882">
        <v>0</v>
      </c>
      <c r="O882">
        <v>6.2E-2</v>
      </c>
      <c r="P882">
        <v>0</v>
      </c>
      <c r="Q882" s="3">
        <f>_xlfn.XLOOKUP(A882&amp;B882,'original data'!$R$2:$R$3975,'original data'!$Q$2:$Q$3975,,0)</f>
        <v>0.61299999999999999</v>
      </c>
      <c r="R882" t="str">
        <f t="shared" si="26"/>
        <v>Michigan Public Schools2012</v>
      </c>
      <c r="S882">
        <f t="shared" si="27"/>
        <v>0.40199999999999997</v>
      </c>
    </row>
    <row r="883" spans="1:19" x14ac:dyDescent="0.35">
      <c r="A883" t="s">
        <v>62</v>
      </c>
      <c r="B883">
        <v>2013</v>
      </c>
      <c r="C883">
        <v>0.125</v>
      </c>
      <c r="D883">
        <v>0.108</v>
      </c>
      <c r="E883">
        <v>6.8000000000000005E-2</v>
      </c>
      <c r="F883">
        <v>7.3999999999999996E-2</v>
      </c>
      <c r="G883">
        <v>4.8980000000000003E-2</v>
      </c>
      <c r="H883">
        <v>0.41799999999999998</v>
      </c>
      <c r="I883">
        <v>0.121</v>
      </c>
      <c r="J883">
        <v>0.19400000000000001</v>
      </c>
      <c r="K883">
        <v>0.105</v>
      </c>
      <c r="L883">
        <v>0</v>
      </c>
      <c r="M883">
        <v>0.108</v>
      </c>
      <c r="N883">
        <v>0</v>
      </c>
      <c r="O883">
        <v>5.3999999999999999E-2</v>
      </c>
      <c r="P883">
        <v>0</v>
      </c>
      <c r="Q883" s="3">
        <f>_xlfn.XLOOKUP(A883&amp;B883,'original data'!$R$2:$R$3975,'original data'!$Q$2:$Q$3975,,0)</f>
        <v>0.59599999999999997</v>
      </c>
      <c r="R883" t="str">
        <f t="shared" si="26"/>
        <v>Michigan Public Schools2013</v>
      </c>
      <c r="S883">
        <f t="shared" si="27"/>
        <v>0.40699999999999997</v>
      </c>
    </row>
    <row r="884" spans="1:19" x14ac:dyDescent="0.35">
      <c r="A884" t="s">
        <v>62</v>
      </c>
      <c r="B884">
        <v>2014</v>
      </c>
      <c r="C884">
        <v>0.156</v>
      </c>
      <c r="D884">
        <v>0.13800000000000001</v>
      </c>
      <c r="E884">
        <v>0.114</v>
      </c>
      <c r="F884">
        <v>7.6999999999999999E-2</v>
      </c>
      <c r="G884">
        <v>5.629E-2</v>
      </c>
      <c r="H884">
        <v>0.44500000000000001</v>
      </c>
      <c r="I884">
        <v>0.11</v>
      </c>
      <c r="J884">
        <v>0.17</v>
      </c>
      <c r="K884">
        <v>0.105</v>
      </c>
      <c r="L884">
        <v>0</v>
      </c>
      <c r="M884">
        <v>9.0999999999999998E-2</v>
      </c>
      <c r="N884">
        <v>0</v>
      </c>
      <c r="O884">
        <v>7.3999999999999996E-2</v>
      </c>
      <c r="P884">
        <v>0</v>
      </c>
      <c r="Q884" s="3">
        <f>_xlfn.XLOOKUP(A884&amp;B884,'original data'!$R$2:$R$3975,'original data'!$Q$2:$Q$3975,,0)</f>
        <v>0.59899999999999998</v>
      </c>
      <c r="R884" t="str">
        <f t="shared" si="26"/>
        <v>Michigan Public Schools2014</v>
      </c>
      <c r="S884">
        <f t="shared" si="27"/>
        <v>0.36599999999999999</v>
      </c>
    </row>
    <row r="885" spans="1:19" x14ac:dyDescent="0.35">
      <c r="A885" t="s">
        <v>62</v>
      </c>
      <c r="B885">
        <v>2015</v>
      </c>
      <c r="C885">
        <v>2.1399999999999999E-2</v>
      </c>
      <c r="D885">
        <v>0.10100000000000001</v>
      </c>
      <c r="E885">
        <v>0.1</v>
      </c>
      <c r="F885">
        <v>6.2700000000000006E-2</v>
      </c>
      <c r="G885">
        <v>5.3929999999999999E-2</v>
      </c>
      <c r="H885">
        <v>0.41299999999999998</v>
      </c>
      <c r="I885">
        <v>0.121</v>
      </c>
      <c r="J885">
        <v>0.16700000000000001</v>
      </c>
      <c r="K885">
        <v>0.14499999999999999</v>
      </c>
      <c r="L885">
        <v>0</v>
      </c>
      <c r="M885">
        <v>0.1</v>
      </c>
      <c r="N885">
        <v>0</v>
      </c>
      <c r="O885">
        <v>5.3999999999999999E-2</v>
      </c>
      <c r="P885">
        <v>0</v>
      </c>
      <c r="Q885" s="3">
        <f>_xlfn.XLOOKUP(A885&amp;B885,'original data'!$R$2:$R$3975,'original data'!$Q$2:$Q$3975,,0)</f>
        <v>0.60499999999999998</v>
      </c>
      <c r="R885" t="str">
        <f t="shared" si="26"/>
        <v>Michigan Public Schools2015</v>
      </c>
      <c r="S885">
        <f t="shared" si="27"/>
        <v>0.41200000000000003</v>
      </c>
    </row>
    <row r="886" spans="1:19" x14ac:dyDescent="0.35">
      <c r="A886" t="s">
        <v>62</v>
      </c>
      <c r="B886">
        <v>2016</v>
      </c>
      <c r="C886">
        <v>7.5999999999999998E-2</v>
      </c>
      <c r="D886">
        <v>8.5000000000000006E-2</v>
      </c>
      <c r="E886">
        <v>0.10199999999999999</v>
      </c>
      <c r="F886">
        <v>6.2E-2</v>
      </c>
      <c r="G886">
        <v>5.5289999999999999E-2</v>
      </c>
      <c r="H886">
        <v>0.41499999999999998</v>
      </c>
      <c r="I886">
        <v>0.13</v>
      </c>
      <c r="J886">
        <v>0.152</v>
      </c>
      <c r="K886">
        <v>0.151</v>
      </c>
      <c r="L886">
        <v>0</v>
      </c>
      <c r="M886">
        <v>0.105</v>
      </c>
      <c r="N886">
        <v>0</v>
      </c>
      <c r="O886">
        <v>4.7E-2</v>
      </c>
      <c r="P886">
        <v>0</v>
      </c>
      <c r="Q886" s="3">
        <f>_xlfn.XLOOKUP(A886&amp;B886,'original data'!$R$2:$R$3975,'original data'!$Q$2:$Q$3975,,0)</f>
        <v>0.59699999999999998</v>
      </c>
      <c r="R886" t="str">
        <f t="shared" si="26"/>
        <v>Michigan Public Schools2016</v>
      </c>
      <c r="S886">
        <f t="shared" si="27"/>
        <v>0.40799999999999997</v>
      </c>
    </row>
    <row r="887" spans="1:19" x14ac:dyDescent="0.35">
      <c r="A887" t="s">
        <v>62</v>
      </c>
      <c r="B887">
        <v>2017</v>
      </c>
      <c r="C887">
        <v>0.13800000000000001</v>
      </c>
      <c r="D887">
        <v>7.9000000000000001E-2</v>
      </c>
      <c r="E887">
        <v>0.10299999999999999</v>
      </c>
      <c r="F887">
        <v>5.8999999999999997E-2</v>
      </c>
      <c r="G887">
        <v>5.9990000000000002E-2</v>
      </c>
      <c r="H887">
        <v>0.42699999999999999</v>
      </c>
      <c r="I887">
        <v>0.122</v>
      </c>
      <c r="J887">
        <v>0.156</v>
      </c>
      <c r="K887">
        <v>0.14799999999999999</v>
      </c>
      <c r="L887">
        <v>0</v>
      </c>
      <c r="M887">
        <v>9.6000000000000002E-2</v>
      </c>
      <c r="N887">
        <v>0</v>
      </c>
      <c r="O887">
        <v>5.0999999999999997E-2</v>
      </c>
      <c r="P887">
        <v>0</v>
      </c>
      <c r="Q887" s="3">
        <f>_xlfn.XLOOKUP(A887&amp;B887,'original data'!$R$2:$R$3975,'original data'!$Q$2:$Q$3975,,0)</f>
        <v>0.61599999999999999</v>
      </c>
      <c r="R887" t="str">
        <f t="shared" si="26"/>
        <v>Michigan Public Schools2017</v>
      </c>
      <c r="S887">
        <f t="shared" si="27"/>
        <v>0.4</v>
      </c>
    </row>
    <row r="888" spans="1:19" x14ac:dyDescent="0.35">
      <c r="A888" t="s">
        <v>62</v>
      </c>
      <c r="B888">
        <v>2018</v>
      </c>
      <c r="C888">
        <v>0.11600000000000001</v>
      </c>
      <c r="D888">
        <v>0.109</v>
      </c>
      <c r="E888">
        <v>0.10100000000000001</v>
      </c>
      <c r="F888">
        <v>8.5000000000000006E-2</v>
      </c>
      <c r="G888">
        <v>6.3020000000000007E-2</v>
      </c>
      <c r="H888">
        <v>0.435</v>
      </c>
      <c r="I888">
        <v>0.121</v>
      </c>
      <c r="J888">
        <v>0.16400000000000001</v>
      </c>
      <c r="K888">
        <v>0.15</v>
      </c>
      <c r="L888">
        <v>0</v>
      </c>
      <c r="M888">
        <v>0.105</v>
      </c>
      <c r="N888">
        <v>0</v>
      </c>
      <c r="O888">
        <v>2.5000000000000001E-2</v>
      </c>
      <c r="P888">
        <v>0</v>
      </c>
      <c r="Q888" s="3">
        <f>_xlfn.XLOOKUP(A888&amp;B888,'original data'!$R$2:$R$3975,'original data'!$Q$2:$Q$3975,,0)</f>
        <v>0.60699999999999998</v>
      </c>
      <c r="R888" t="str">
        <f t="shared" si="26"/>
        <v>Michigan Public Schools2018</v>
      </c>
      <c r="S888">
        <f t="shared" si="27"/>
        <v>0.41899999999999998</v>
      </c>
    </row>
    <row r="889" spans="1:19" x14ac:dyDescent="0.35">
      <c r="A889" t="s">
        <v>62</v>
      </c>
      <c r="B889">
        <v>2019</v>
      </c>
      <c r="C889">
        <v>5.0999999999999997E-2</v>
      </c>
      <c r="D889">
        <v>9.8000000000000004E-2</v>
      </c>
      <c r="E889">
        <v>7.6999999999999999E-2</v>
      </c>
      <c r="F889">
        <v>9.2999999999999999E-2</v>
      </c>
      <c r="G889">
        <v>6.2390000000000001E-2</v>
      </c>
      <c r="H889">
        <v>0.38500000000000001</v>
      </c>
      <c r="I889">
        <v>0.13600000000000001</v>
      </c>
      <c r="J889">
        <v>0.186</v>
      </c>
      <c r="K889">
        <v>0.16300000000000001</v>
      </c>
      <c r="L889">
        <v>0</v>
      </c>
      <c r="M889">
        <v>9.5000000000000001E-2</v>
      </c>
      <c r="N889">
        <v>0</v>
      </c>
      <c r="O889">
        <v>3.5000000000000003E-2</v>
      </c>
      <c r="P889">
        <v>0</v>
      </c>
      <c r="Q889" s="3">
        <f>_xlfn.XLOOKUP(A889&amp;B889,'original data'!$R$2:$R$3975,'original data'!$Q$2:$Q$3975,,0)</f>
        <v>0.60399999999999998</v>
      </c>
      <c r="R889" t="str">
        <f t="shared" si="26"/>
        <v>Michigan Public Schools2019</v>
      </c>
      <c r="S889">
        <f t="shared" si="27"/>
        <v>0.44399999999999995</v>
      </c>
    </row>
    <row r="890" spans="1:19" x14ac:dyDescent="0.35">
      <c r="A890" t="s">
        <v>62</v>
      </c>
      <c r="B890">
        <v>2020</v>
      </c>
      <c r="C890">
        <v>0.05</v>
      </c>
      <c r="D890">
        <v>7.0000000000000007E-2</v>
      </c>
      <c r="E890">
        <v>8.3000000000000004E-2</v>
      </c>
      <c r="F890">
        <v>0.09</v>
      </c>
      <c r="G890">
        <v>6.1760000000000002E-2</v>
      </c>
      <c r="H890">
        <v>0.377</v>
      </c>
      <c r="I890">
        <v>0.124</v>
      </c>
      <c r="J890">
        <v>0.19900000000000001</v>
      </c>
      <c r="K890">
        <v>0.17199999999999999</v>
      </c>
      <c r="L890">
        <v>0</v>
      </c>
      <c r="M890">
        <v>8.1000000000000003E-2</v>
      </c>
      <c r="N890">
        <v>0</v>
      </c>
      <c r="O890">
        <v>4.7E-2</v>
      </c>
      <c r="P890">
        <v>0</v>
      </c>
      <c r="Q890" s="3">
        <f>_xlfn.XLOOKUP(A890&amp;B890,'original data'!$R$2:$R$3975,'original data'!$Q$2:$Q$3975,,0)</f>
        <v>0.60899999999999999</v>
      </c>
      <c r="R890" t="str">
        <f t="shared" si="26"/>
        <v>Michigan Public Schools2020</v>
      </c>
      <c r="S890">
        <f t="shared" si="27"/>
        <v>0.45200000000000001</v>
      </c>
    </row>
    <row r="891" spans="1:19" x14ac:dyDescent="0.35">
      <c r="A891" t="s">
        <v>63</v>
      </c>
      <c r="B891">
        <v>2001</v>
      </c>
      <c r="C891">
        <v>-0.115</v>
      </c>
      <c r="D891">
        <v>5.7000000000000002E-2</v>
      </c>
      <c r="E891">
        <v>9.5000000000000001E-2</v>
      </c>
      <c r="F891">
        <v>0.10199999999999999</v>
      </c>
      <c r="G891">
        <v>-0.115</v>
      </c>
      <c r="H891">
        <v>0.47399999999999998</v>
      </c>
      <c r="I891">
        <v>0.20699999999999999</v>
      </c>
      <c r="J891">
        <v>0.155</v>
      </c>
      <c r="K891">
        <v>0</v>
      </c>
      <c r="L891">
        <v>0</v>
      </c>
      <c r="M891">
        <v>9.7000000000000003E-2</v>
      </c>
      <c r="N891">
        <v>0</v>
      </c>
      <c r="O891">
        <v>6.7000000000000004E-2</v>
      </c>
      <c r="P891">
        <v>0</v>
      </c>
      <c r="Q891" s="3">
        <f>_xlfn.XLOOKUP(A891&amp;B891,'original data'!$R$2:$R$3975,'original data'!$Q$2:$Q$3975,,0)</f>
        <v>1.0760000000000001</v>
      </c>
      <c r="R891" t="str">
        <f t="shared" si="26"/>
        <v>Michigan SERS2001</v>
      </c>
      <c r="S891">
        <f t="shared" si="27"/>
        <v>0.252</v>
      </c>
    </row>
    <row r="892" spans="1:19" x14ac:dyDescent="0.35">
      <c r="A892" t="s">
        <v>63</v>
      </c>
      <c r="B892">
        <v>2002</v>
      </c>
      <c r="C892">
        <v>-0.10299999999999999</v>
      </c>
      <c r="D892">
        <v>-3.1E-2</v>
      </c>
      <c r="E892">
        <v>2.8000000000000001E-2</v>
      </c>
      <c r="F892">
        <v>0.08</v>
      </c>
      <c r="G892">
        <v>-0.10902000000000001</v>
      </c>
      <c r="H892">
        <v>0.48699999999999999</v>
      </c>
      <c r="I892">
        <v>0.24199999999999999</v>
      </c>
      <c r="J892">
        <v>0.14699999999999999</v>
      </c>
      <c r="K892">
        <v>0</v>
      </c>
      <c r="L892">
        <v>0</v>
      </c>
      <c r="M892">
        <v>0.105</v>
      </c>
      <c r="N892">
        <v>0</v>
      </c>
      <c r="O892">
        <v>1.9E-2</v>
      </c>
      <c r="P892">
        <v>0</v>
      </c>
      <c r="Q892" s="3">
        <f>_xlfn.XLOOKUP(A892&amp;B892,'original data'!$R$2:$R$3975,'original data'!$Q$2:$Q$3975,,0)</f>
        <v>0.98699999999999999</v>
      </c>
      <c r="R892" t="str">
        <f t="shared" si="26"/>
        <v>Michigan SERS2002</v>
      </c>
      <c r="S892">
        <f t="shared" si="27"/>
        <v>0.252</v>
      </c>
    </row>
    <row r="893" spans="1:19" x14ac:dyDescent="0.35">
      <c r="A893" t="s">
        <v>63</v>
      </c>
      <c r="B893">
        <v>2003</v>
      </c>
      <c r="C893">
        <v>0.14699999999999999</v>
      </c>
      <c r="D893">
        <v>-3.1E-2</v>
      </c>
      <c r="E893">
        <v>0.04</v>
      </c>
      <c r="F893">
        <v>8.3000000000000004E-2</v>
      </c>
      <c r="G893">
        <v>-3.0759999999999999E-2</v>
      </c>
      <c r="H893">
        <v>0.54500000000000004</v>
      </c>
      <c r="I893">
        <v>0.17299999999999999</v>
      </c>
      <c r="J893">
        <v>0.13300000000000001</v>
      </c>
      <c r="K893">
        <v>0</v>
      </c>
      <c r="L893">
        <v>0</v>
      </c>
      <c r="M893">
        <v>9.6000000000000002E-2</v>
      </c>
      <c r="N893">
        <v>0</v>
      </c>
      <c r="O893">
        <v>5.2999999999999999E-2</v>
      </c>
      <c r="P893">
        <v>0</v>
      </c>
      <c r="Q893" s="3">
        <f>_xlfn.XLOOKUP(A893&amp;B893,'original data'!$R$2:$R$3975,'original data'!$Q$2:$Q$3975,,0)</f>
        <v>0.88800000000000001</v>
      </c>
      <c r="R893" t="str">
        <f t="shared" si="26"/>
        <v>Michigan SERS2003</v>
      </c>
      <c r="S893">
        <f t="shared" si="27"/>
        <v>0.22900000000000001</v>
      </c>
    </row>
    <row r="894" spans="1:19" x14ac:dyDescent="0.35">
      <c r="A894" t="s">
        <v>63</v>
      </c>
      <c r="B894">
        <v>2004</v>
      </c>
      <c r="C894">
        <v>0.124</v>
      </c>
      <c r="D894">
        <v>0.05</v>
      </c>
      <c r="E894">
        <v>3.3000000000000002E-2</v>
      </c>
      <c r="F894">
        <v>9.2999999999999999E-2</v>
      </c>
      <c r="G894">
        <v>5.8100000000000001E-3</v>
      </c>
      <c r="H894">
        <v>0.59799999999999998</v>
      </c>
      <c r="I894">
        <v>0.17100000000000001</v>
      </c>
      <c r="J894">
        <v>0.129</v>
      </c>
      <c r="K894">
        <v>0</v>
      </c>
      <c r="L894">
        <v>0</v>
      </c>
      <c r="M894">
        <v>7.8E-2</v>
      </c>
      <c r="N894">
        <v>0</v>
      </c>
      <c r="O894">
        <v>2.4E-2</v>
      </c>
      <c r="P894">
        <v>0</v>
      </c>
      <c r="Q894" s="3">
        <f>_xlfn.XLOOKUP(A894&amp;B894,'original data'!$R$2:$R$3975,'original data'!$Q$2:$Q$3975,,0)</f>
        <v>0.84499999999999997</v>
      </c>
      <c r="R894" t="str">
        <f t="shared" si="26"/>
        <v>Michigan SERS2004</v>
      </c>
      <c r="S894">
        <f t="shared" si="27"/>
        <v>0.20700000000000002</v>
      </c>
    </row>
    <row r="895" spans="1:19" x14ac:dyDescent="0.35">
      <c r="A895" t="s">
        <v>63</v>
      </c>
      <c r="B895">
        <v>2005</v>
      </c>
      <c r="C895">
        <v>0.128</v>
      </c>
      <c r="D895">
        <v>0.13300000000000001</v>
      </c>
      <c r="E895">
        <v>2.9000000000000001E-2</v>
      </c>
      <c r="F895">
        <v>0.09</v>
      </c>
      <c r="G895">
        <v>2.9139999999999999E-2</v>
      </c>
      <c r="H895">
        <v>0.60699999999999998</v>
      </c>
      <c r="I895">
        <v>0.16</v>
      </c>
      <c r="J895">
        <v>0.111</v>
      </c>
      <c r="K895">
        <v>0</v>
      </c>
      <c r="L895">
        <v>0</v>
      </c>
      <c r="M895">
        <v>8.5000000000000006E-2</v>
      </c>
      <c r="N895">
        <v>0</v>
      </c>
      <c r="O895">
        <v>3.6999999999999998E-2</v>
      </c>
      <c r="P895">
        <v>0</v>
      </c>
      <c r="Q895" s="3">
        <f>_xlfn.XLOOKUP(A895&amp;B895,'original data'!$R$2:$R$3975,'original data'!$Q$2:$Q$3975,,0)</f>
        <v>0.79800000000000004</v>
      </c>
      <c r="R895" t="str">
        <f t="shared" si="26"/>
        <v>Michigan SERS2005</v>
      </c>
      <c r="S895">
        <f t="shared" si="27"/>
        <v>0.19600000000000001</v>
      </c>
    </row>
    <row r="896" spans="1:19" x14ac:dyDescent="0.35">
      <c r="A896" t="s">
        <v>63</v>
      </c>
      <c r="B896">
        <v>2006</v>
      </c>
      <c r="C896">
        <v>0.128</v>
      </c>
      <c r="D896">
        <v>0.127</v>
      </c>
      <c r="E896">
        <v>0.08</v>
      </c>
      <c r="F896">
        <v>8.7999999999999995E-2</v>
      </c>
      <c r="G896">
        <v>4.4990000000000002E-2</v>
      </c>
      <c r="H896">
        <v>0.60799999999999998</v>
      </c>
      <c r="I896">
        <v>0.16300000000000001</v>
      </c>
      <c r="J896">
        <v>0.12</v>
      </c>
      <c r="K896">
        <v>0</v>
      </c>
      <c r="L896">
        <v>0</v>
      </c>
      <c r="M896">
        <v>8.6999999999999994E-2</v>
      </c>
      <c r="N896">
        <v>0</v>
      </c>
      <c r="O896">
        <v>2.1999999999999999E-2</v>
      </c>
      <c r="P896">
        <v>0</v>
      </c>
      <c r="Q896" s="3">
        <f>_xlfn.XLOOKUP(A896&amp;B896,'original data'!$R$2:$R$3975,'original data'!$Q$2:$Q$3975,,0)</f>
        <v>0.85099999999999998</v>
      </c>
      <c r="R896" t="str">
        <f t="shared" si="26"/>
        <v>Michigan SERS2006</v>
      </c>
      <c r="S896">
        <f t="shared" si="27"/>
        <v>0.20699999999999999</v>
      </c>
    </row>
    <row r="897" spans="1:19" x14ac:dyDescent="0.35">
      <c r="A897" t="s">
        <v>63</v>
      </c>
      <c r="B897">
        <v>2007</v>
      </c>
      <c r="C897">
        <v>0.17199999999999999</v>
      </c>
      <c r="D897">
        <v>0.14299999999999999</v>
      </c>
      <c r="E897">
        <v>0.14000000000000001</v>
      </c>
      <c r="F897">
        <v>8.2000000000000003E-2</v>
      </c>
      <c r="G897">
        <v>6.2260000000000003E-2</v>
      </c>
      <c r="H897">
        <v>0.58799999999999997</v>
      </c>
      <c r="I897">
        <v>0.16600000000000001</v>
      </c>
      <c r="J897">
        <v>0.13100000000000001</v>
      </c>
      <c r="K897">
        <v>0</v>
      </c>
      <c r="L897">
        <v>0</v>
      </c>
      <c r="M897">
        <v>9.7000000000000003E-2</v>
      </c>
      <c r="N897">
        <v>0</v>
      </c>
      <c r="O897">
        <v>1.7999999999999999E-2</v>
      </c>
      <c r="P897">
        <v>0</v>
      </c>
      <c r="Q897" s="3">
        <f>_xlfn.XLOOKUP(A897&amp;B897,'original data'!$R$2:$R$3975,'original data'!$Q$2:$Q$3975,,0)</f>
        <v>0.86199999999999999</v>
      </c>
      <c r="R897" t="str">
        <f t="shared" si="26"/>
        <v>Michigan SERS2007</v>
      </c>
      <c r="S897">
        <f t="shared" si="27"/>
        <v>0.22800000000000001</v>
      </c>
    </row>
    <row r="898" spans="1:19" x14ac:dyDescent="0.35">
      <c r="A898" t="s">
        <v>63</v>
      </c>
      <c r="B898">
        <v>2008</v>
      </c>
      <c r="C898">
        <v>-0.125</v>
      </c>
      <c r="D898">
        <v>0.05</v>
      </c>
      <c r="E898">
        <v>0.08</v>
      </c>
      <c r="F898">
        <v>0.06</v>
      </c>
      <c r="G898">
        <v>3.6819999999999999E-2</v>
      </c>
      <c r="H898">
        <v>0.50900000000000001</v>
      </c>
      <c r="I898">
        <v>0.16700000000000001</v>
      </c>
      <c r="J898">
        <v>0.17799999999999999</v>
      </c>
      <c r="K898">
        <v>0</v>
      </c>
      <c r="L898">
        <v>0</v>
      </c>
      <c r="M898">
        <v>0.11700000000000001</v>
      </c>
      <c r="N898">
        <v>0</v>
      </c>
      <c r="O898">
        <v>2.9000000000000001E-2</v>
      </c>
      <c r="P898">
        <v>0</v>
      </c>
      <c r="Q898" s="3">
        <f>_xlfn.XLOOKUP(A898&amp;B898,'original data'!$R$2:$R$3975,'original data'!$Q$2:$Q$3975,,0)</f>
        <v>0.82799999999999996</v>
      </c>
      <c r="R898" t="str">
        <f t="shared" si="26"/>
        <v>Michigan SERS2008</v>
      </c>
      <c r="S898">
        <f t="shared" si="27"/>
        <v>0.29499999999999998</v>
      </c>
    </row>
    <row r="899" spans="1:19" x14ac:dyDescent="0.35">
      <c r="A899" t="s">
        <v>63</v>
      </c>
      <c r="B899">
        <v>2009</v>
      </c>
      <c r="C899">
        <v>-6.3E-2</v>
      </c>
      <c r="D899">
        <v>-1.2999999999999999E-2</v>
      </c>
      <c r="E899">
        <v>4.1000000000000002E-2</v>
      </c>
      <c r="F899">
        <v>3.6999999999999998E-2</v>
      </c>
      <c r="G899">
        <v>2.5219999999999999E-2</v>
      </c>
      <c r="H899">
        <v>0.495</v>
      </c>
      <c r="I899">
        <v>0.184</v>
      </c>
      <c r="J899">
        <v>0.183</v>
      </c>
      <c r="K899">
        <v>2.1999999999999999E-2</v>
      </c>
      <c r="L899">
        <v>0</v>
      </c>
      <c r="M899">
        <v>9.1999999999999998E-2</v>
      </c>
      <c r="N899">
        <v>0</v>
      </c>
      <c r="O899">
        <v>2.4E-2</v>
      </c>
      <c r="P899">
        <v>0</v>
      </c>
      <c r="Q899" s="3">
        <f>_xlfn.XLOOKUP(A899&amp;B899,'original data'!$R$2:$R$3975,'original data'!$Q$2:$Q$3975,,0)</f>
        <v>0.78</v>
      </c>
      <c r="R899" t="str">
        <f t="shared" ref="R899:R962" si="28">A899&amp;B899</f>
        <v>Michigan SERS2009</v>
      </c>
      <c r="S899">
        <f t="shared" ref="S899:S962" si="29">SUM(J899:N899,P899)</f>
        <v>0.29699999999999999</v>
      </c>
    </row>
    <row r="900" spans="1:19" x14ac:dyDescent="0.35">
      <c r="A900" t="s">
        <v>63</v>
      </c>
      <c r="B900">
        <v>2010</v>
      </c>
      <c r="C900">
        <v>8.5000000000000006E-2</v>
      </c>
      <c r="D900">
        <v>-3.7999999999999999E-2</v>
      </c>
      <c r="E900">
        <v>3.3000000000000002E-2</v>
      </c>
      <c r="F900">
        <v>3.1E-2</v>
      </c>
      <c r="G900">
        <v>3.1050000000000001E-2</v>
      </c>
      <c r="H900">
        <v>0.48599999999999999</v>
      </c>
      <c r="I900">
        <v>0.16</v>
      </c>
      <c r="J900">
        <v>0.20599999999999999</v>
      </c>
      <c r="K900">
        <v>3.6999999999999998E-2</v>
      </c>
      <c r="L900">
        <v>0</v>
      </c>
      <c r="M900">
        <v>9.1999999999999998E-2</v>
      </c>
      <c r="N900">
        <v>0</v>
      </c>
      <c r="O900">
        <v>1.9E-2</v>
      </c>
      <c r="P900">
        <v>0</v>
      </c>
      <c r="Q900" s="3">
        <f>_xlfn.XLOOKUP(A900&amp;B900,'original data'!$R$2:$R$3975,'original data'!$Q$2:$Q$3975,,0)</f>
        <v>0.72599999999999998</v>
      </c>
      <c r="R900" t="str">
        <f t="shared" si="28"/>
        <v>Michigan SERS2010</v>
      </c>
      <c r="S900">
        <f t="shared" si="29"/>
        <v>0.33499999999999996</v>
      </c>
    </row>
    <row r="901" spans="1:19" x14ac:dyDescent="0.35">
      <c r="A901" t="s">
        <v>63</v>
      </c>
      <c r="B901">
        <v>2011</v>
      </c>
      <c r="C901">
        <v>6.5000000000000002E-2</v>
      </c>
      <c r="D901">
        <v>2.7E-2</v>
      </c>
      <c r="E901">
        <v>2.1000000000000001E-2</v>
      </c>
      <c r="F901">
        <v>0.05</v>
      </c>
      <c r="G901">
        <v>3.4090000000000002E-2</v>
      </c>
      <c r="H901">
        <v>0.40799999999999997</v>
      </c>
      <c r="I901">
        <v>0.152</v>
      </c>
      <c r="J901">
        <v>0.223</v>
      </c>
      <c r="K901">
        <v>6.0999999999999999E-2</v>
      </c>
      <c r="L901">
        <v>0</v>
      </c>
      <c r="M901">
        <v>0.108</v>
      </c>
      <c r="N901">
        <v>0</v>
      </c>
      <c r="O901">
        <v>4.8000000000000001E-2</v>
      </c>
      <c r="P901">
        <v>0</v>
      </c>
      <c r="Q901" s="3">
        <f>_xlfn.XLOOKUP(A901&amp;B901,'original data'!$R$2:$R$3975,'original data'!$Q$2:$Q$3975,,0)</f>
        <v>0.65500000000000003</v>
      </c>
      <c r="R901" t="str">
        <f t="shared" si="28"/>
        <v>Michigan SERS2011</v>
      </c>
      <c r="S901">
        <f t="shared" si="29"/>
        <v>0.39200000000000002</v>
      </c>
    </row>
    <row r="902" spans="1:19" x14ac:dyDescent="0.35">
      <c r="A902" t="s">
        <v>63</v>
      </c>
      <c r="B902">
        <v>2012</v>
      </c>
      <c r="C902">
        <v>0.13400000000000001</v>
      </c>
      <c r="D902">
        <v>9.4E-2</v>
      </c>
      <c r="E902">
        <v>1.4999999999999999E-2</v>
      </c>
      <c r="F902">
        <v>7.4999999999999997E-2</v>
      </c>
      <c r="G902">
        <v>4.2070000000000003E-2</v>
      </c>
      <c r="H902">
        <v>0.40799999999999997</v>
      </c>
      <c r="I902">
        <v>0.13200000000000001</v>
      </c>
      <c r="J902">
        <v>0.20899999999999999</v>
      </c>
      <c r="K902">
        <v>8.5000000000000006E-2</v>
      </c>
      <c r="L902">
        <v>0</v>
      </c>
      <c r="M902">
        <v>0.106</v>
      </c>
      <c r="N902">
        <v>0</v>
      </c>
      <c r="O902">
        <v>0.06</v>
      </c>
      <c r="P902">
        <v>0</v>
      </c>
      <c r="Q902" s="3">
        <f>_xlfn.XLOOKUP(A902&amp;B902,'original data'!$R$2:$R$3975,'original data'!$Q$2:$Q$3975,,0)</f>
        <v>0.60299999999999998</v>
      </c>
      <c r="R902" t="str">
        <f t="shared" si="28"/>
        <v>Michigan SERS2012</v>
      </c>
      <c r="S902">
        <f t="shared" si="29"/>
        <v>0.39999999999999997</v>
      </c>
    </row>
    <row r="903" spans="1:19" x14ac:dyDescent="0.35">
      <c r="A903" t="s">
        <v>63</v>
      </c>
      <c r="B903">
        <v>2013</v>
      </c>
      <c r="C903">
        <v>0.125</v>
      </c>
      <c r="D903">
        <v>0.107</v>
      </c>
      <c r="E903">
        <v>6.7000000000000004E-2</v>
      </c>
      <c r="F903">
        <v>7.2999999999999995E-2</v>
      </c>
      <c r="G903">
        <v>4.8219999999999999E-2</v>
      </c>
      <c r="H903">
        <v>0.41899999999999998</v>
      </c>
      <c r="I903">
        <v>0.121</v>
      </c>
      <c r="J903">
        <v>0.19400000000000001</v>
      </c>
      <c r="K903">
        <v>0.105</v>
      </c>
      <c r="L903">
        <v>0</v>
      </c>
      <c r="M903">
        <v>0.109</v>
      </c>
      <c r="N903">
        <v>0</v>
      </c>
      <c r="O903">
        <v>5.1999999999999998E-2</v>
      </c>
      <c r="P903">
        <v>0</v>
      </c>
      <c r="Q903" s="3">
        <f>_xlfn.XLOOKUP(A903&amp;B903,'original data'!$R$2:$R$3975,'original data'!$Q$2:$Q$3975,,0)</f>
        <v>0.60299999999999998</v>
      </c>
      <c r="R903" t="str">
        <f t="shared" si="28"/>
        <v>Michigan SERS2013</v>
      </c>
      <c r="S903">
        <f t="shared" si="29"/>
        <v>0.40799999999999997</v>
      </c>
    </row>
    <row r="904" spans="1:19" x14ac:dyDescent="0.35">
      <c r="A904" t="s">
        <v>63</v>
      </c>
      <c r="B904">
        <v>2014</v>
      </c>
      <c r="C904">
        <v>0.155</v>
      </c>
      <c r="D904">
        <v>0.13800000000000001</v>
      </c>
      <c r="E904">
        <v>0.112</v>
      </c>
      <c r="F904">
        <v>7.5999999999999998E-2</v>
      </c>
      <c r="G904">
        <v>5.5509999999999997E-2</v>
      </c>
      <c r="H904">
        <v>0.45100000000000001</v>
      </c>
      <c r="I904">
        <v>0.11700000000000001</v>
      </c>
      <c r="J904">
        <v>0.17199999999999999</v>
      </c>
      <c r="K904">
        <v>0.106</v>
      </c>
      <c r="L904">
        <v>0</v>
      </c>
      <c r="M904">
        <v>9.1999999999999998E-2</v>
      </c>
      <c r="N904">
        <v>0</v>
      </c>
      <c r="O904">
        <v>6.2E-2</v>
      </c>
      <c r="P904">
        <v>0</v>
      </c>
      <c r="Q904" s="3">
        <f>_xlfn.XLOOKUP(A904&amp;B904,'original data'!$R$2:$R$3975,'original data'!$Q$2:$Q$3975,,0)</f>
        <v>0.61599999999999999</v>
      </c>
      <c r="R904" t="str">
        <f t="shared" si="28"/>
        <v>Michigan SERS2014</v>
      </c>
      <c r="S904">
        <f t="shared" si="29"/>
        <v>0.37</v>
      </c>
    </row>
    <row r="905" spans="1:19" x14ac:dyDescent="0.35">
      <c r="A905" t="s">
        <v>63</v>
      </c>
      <c r="B905">
        <v>2015</v>
      </c>
      <c r="C905">
        <v>2.5999999999999999E-2</v>
      </c>
      <c r="D905">
        <v>0.1</v>
      </c>
      <c r="E905">
        <v>0.1</v>
      </c>
      <c r="F905">
        <v>6.6000000000000003E-2</v>
      </c>
      <c r="G905">
        <v>5.3519999999999998E-2</v>
      </c>
      <c r="H905">
        <v>0.41799999999999998</v>
      </c>
      <c r="I905">
        <v>0.122</v>
      </c>
      <c r="J905">
        <v>0.16900000000000001</v>
      </c>
      <c r="K905">
        <v>0.14799999999999999</v>
      </c>
      <c r="L905">
        <v>0</v>
      </c>
      <c r="M905">
        <v>0.10100000000000001</v>
      </c>
      <c r="N905">
        <v>0</v>
      </c>
      <c r="O905">
        <v>4.2000000000000003E-2</v>
      </c>
      <c r="P905">
        <v>0</v>
      </c>
      <c r="Q905" s="3">
        <f>_xlfn.XLOOKUP(A905&amp;B905,'original data'!$R$2:$R$3975,'original data'!$Q$2:$Q$3975,,0)</f>
        <v>0.64200000000000002</v>
      </c>
      <c r="R905" t="str">
        <f t="shared" si="28"/>
        <v>Michigan SERS2015</v>
      </c>
      <c r="S905">
        <f t="shared" si="29"/>
        <v>0.41800000000000004</v>
      </c>
    </row>
    <row r="906" spans="1:19" x14ac:dyDescent="0.35">
      <c r="A906" t="s">
        <v>63</v>
      </c>
      <c r="B906">
        <v>2016</v>
      </c>
      <c r="C906">
        <v>7.5999999999999998E-2</v>
      </c>
      <c r="D906">
        <v>8.4000000000000005E-2</v>
      </c>
      <c r="E906">
        <v>0.10199999999999999</v>
      </c>
      <c r="F906">
        <v>6.0999999999999999E-2</v>
      </c>
      <c r="G906">
        <v>5.491E-2</v>
      </c>
      <c r="H906">
        <v>0.42</v>
      </c>
      <c r="I906">
        <v>0.13200000000000001</v>
      </c>
      <c r="J906">
        <v>0.153</v>
      </c>
      <c r="K906">
        <v>0.152</v>
      </c>
      <c r="L906">
        <v>0</v>
      </c>
      <c r="M906">
        <v>0.106</v>
      </c>
      <c r="N906">
        <v>0</v>
      </c>
      <c r="O906">
        <v>3.6999999999999998E-2</v>
      </c>
      <c r="P906">
        <v>0</v>
      </c>
      <c r="Q906" s="3">
        <f>_xlfn.XLOOKUP(A906&amp;B906,'original data'!$R$2:$R$3975,'original data'!$Q$2:$Q$3975,,0)</f>
        <v>0.64300000000000002</v>
      </c>
      <c r="R906" t="str">
        <f t="shared" si="28"/>
        <v>Michigan SERS2016</v>
      </c>
      <c r="S906">
        <f t="shared" si="29"/>
        <v>0.41099999999999998</v>
      </c>
    </row>
    <row r="907" spans="1:19" x14ac:dyDescent="0.35">
      <c r="A907" t="s">
        <v>63</v>
      </c>
      <c r="B907">
        <v>2017</v>
      </c>
      <c r="C907">
        <v>0.13800000000000001</v>
      </c>
      <c r="D907">
        <v>7.9000000000000001E-2</v>
      </c>
      <c r="E907">
        <v>0.10299999999999999</v>
      </c>
      <c r="F907">
        <v>5.8000000000000003E-2</v>
      </c>
      <c r="G907">
        <v>5.9630000000000002E-2</v>
      </c>
      <c r="H907">
        <v>0.42899999999999999</v>
      </c>
      <c r="I907">
        <v>0.123</v>
      </c>
      <c r="J907">
        <v>0.156</v>
      </c>
      <c r="K907">
        <v>0.14899999999999999</v>
      </c>
      <c r="L907">
        <v>0</v>
      </c>
      <c r="M907">
        <v>9.7000000000000003E-2</v>
      </c>
      <c r="N907">
        <v>0</v>
      </c>
      <c r="O907">
        <v>4.5999999999999999E-2</v>
      </c>
      <c r="P907">
        <v>0</v>
      </c>
      <c r="Q907" s="3">
        <f>_xlfn.XLOOKUP(A907&amp;B907,'original data'!$R$2:$R$3975,'original data'!$Q$2:$Q$3975,,0)</f>
        <v>0.66500000000000004</v>
      </c>
      <c r="R907" t="str">
        <f t="shared" si="28"/>
        <v>Michigan SERS2017</v>
      </c>
      <c r="S907">
        <f t="shared" si="29"/>
        <v>0.40200000000000002</v>
      </c>
    </row>
    <row r="908" spans="1:19" x14ac:dyDescent="0.35">
      <c r="A908" t="s">
        <v>63</v>
      </c>
      <c r="B908">
        <v>2018</v>
      </c>
      <c r="C908">
        <v>0.114</v>
      </c>
      <c r="D908">
        <v>0.108</v>
      </c>
      <c r="E908">
        <v>9.9000000000000005E-2</v>
      </c>
      <c r="F908">
        <v>8.3640000000000006E-2</v>
      </c>
      <c r="G908">
        <v>6.2579999999999997E-2</v>
      </c>
      <c r="H908">
        <v>0.432</v>
      </c>
      <c r="I908">
        <v>0.12</v>
      </c>
      <c r="J908">
        <v>0.16300000000000001</v>
      </c>
      <c r="K908">
        <v>0.14899999999999999</v>
      </c>
      <c r="L908">
        <v>0</v>
      </c>
      <c r="M908">
        <v>0.105</v>
      </c>
      <c r="N908">
        <v>0</v>
      </c>
      <c r="O908">
        <v>3.1E-2</v>
      </c>
      <c r="P908">
        <v>0</v>
      </c>
      <c r="Q908" s="3">
        <f>_xlfn.XLOOKUP(A908&amp;B908,'original data'!$R$2:$R$3975,'original data'!$Q$2:$Q$3975,,0)</f>
        <v>0.65800000000000003</v>
      </c>
      <c r="R908" t="str">
        <f t="shared" si="28"/>
        <v>Michigan SERS2018</v>
      </c>
      <c r="S908">
        <f t="shared" si="29"/>
        <v>0.41699999999999998</v>
      </c>
    </row>
    <row r="909" spans="1:19" x14ac:dyDescent="0.35">
      <c r="A909" t="s">
        <v>63</v>
      </c>
      <c r="B909">
        <v>2019</v>
      </c>
      <c r="C909">
        <v>5.0999999999999997E-2</v>
      </c>
      <c r="D909">
        <v>9.8000000000000004E-2</v>
      </c>
      <c r="E909">
        <v>7.6999999999999999E-2</v>
      </c>
      <c r="F909">
        <v>9.2999999999999999E-2</v>
      </c>
      <c r="G909">
        <v>6.1960000000000001E-2</v>
      </c>
      <c r="H909">
        <v>0.38300000000000001</v>
      </c>
      <c r="I909">
        <v>0.13500000000000001</v>
      </c>
      <c r="J909">
        <v>0.185</v>
      </c>
      <c r="K909">
        <v>0.16200000000000001</v>
      </c>
      <c r="L909">
        <v>0</v>
      </c>
      <c r="M909">
        <v>9.5000000000000001E-2</v>
      </c>
      <c r="N909">
        <v>0</v>
      </c>
      <c r="O909">
        <v>0.04</v>
      </c>
      <c r="P909">
        <v>0</v>
      </c>
      <c r="Q909" s="3">
        <f>_xlfn.XLOOKUP(A909&amp;B909,'original data'!$R$2:$R$3975,'original data'!$Q$2:$Q$3975,,0)</f>
        <v>0.65400000000000003</v>
      </c>
      <c r="R909" t="str">
        <f t="shared" si="28"/>
        <v>Michigan SERS2019</v>
      </c>
      <c r="S909">
        <f t="shared" si="29"/>
        <v>0.44199999999999995</v>
      </c>
    </row>
    <row r="910" spans="1:19" x14ac:dyDescent="0.35">
      <c r="A910" t="s">
        <v>63</v>
      </c>
      <c r="B910">
        <v>2020</v>
      </c>
      <c r="C910">
        <v>0.05</v>
      </c>
      <c r="D910">
        <v>7.0000000000000007E-2</v>
      </c>
      <c r="E910">
        <v>8.3000000000000004E-2</v>
      </c>
      <c r="F910">
        <v>0.09</v>
      </c>
      <c r="G910">
        <v>6.1359999999999998E-2</v>
      </c>
      <c r="H910">
        <v>0.372</v>
      </c>
      <c r="I910">
        <v>0.122</v>
      </c>
      <c r="J910">
        <v>0.19700000000000001</v>
      </c>
      <c r="K910">
        <v>4.8000000000000001E-2</v>
      </c>
      <c r="L910">
        <v>0.123</v>
      </c>
      <c r="M910">
        <v>0.08</v>
      </c>
      <c r="N910">
        <v>0</v>
      </c>
      <c r="O910">
        <v>5.8000000000000003E-2</v>
      </c>
      <c r="P910">
        <v>0</v>
      </c>
      <c r="Q910" s="3">
        <f>_xlfn.XLOOKUP(A910&amp;B910,'original data'!$R$2:$R$3975,'original data'!$Q$2:$Q$3975,,0)</f>
        <v>0.65400000000000003</v>
      </c>
      <c r="R910" t="str">
        <f t="shared" si="28"/>
        <v>Michigan SERS2020</v>
      </c>
      <c r="S910">
        <f t="shared" si="29"/>
        <v>0.44800000000000001</v>
      </c>
    </row>
    <row r="911" spans="1:19" x14ac:dyDescent="0.35">
      <c r="A911" t="s">
        <v>64</v>
      </c>
      <c r="B911">
        <v>2001</v>
      </c>
      <c r="C911">
        <v>-7.0999999999999994E-2</v>
      </c>
      <c r="D911">
        <v>4.3999999999999997E-2</v>
      </c>
      <c r="E911">
        <v>0.108</v>
      </c>
      <c r="G911">
        <v>-7.0999999999999994E-2</v>
      </c>
      <c r="H911">
        <v>0.64527000000000001</v>
      </c>
      <c r="I911">
        <v>0.26679999999999998</v>
      </c>
      <c r="J911">
        <v>7.7939999999999995E-2</v>
      </c>
      <c r="K911">
        <v>0</v>
      </c>
      <c r="L911">
        <v>0</v>
      </c>
      <c r="M911">
        <v>0</v>
      </c>
      <c r="N911">
        <v>0</v>
      </c>
      <c r="O911">
        <v>9.9900000000000006E-3</v>
      </c>
      <c r="P911">
        <v>0</v>
      </c>
      <c r="Q911" s="3">
        <f>_xlfn.XLOOKUP(A911&amp;B911,'original data'!$R$2:$R$3975,'original data'!$Q$2:$Q$3975,,0)</f>
        <v>0.87</v>
      </c>
      <c r="R911" t="str">
        <f t="shared" si="28"/>
        <v>Minnesota GERF2001</v>
      </c>
      <c r="S911">
        <f t="shared" si="29"/>
        <v>7.7939999999999995E-2</v>
      </c>
    </row>
    <row r="912" spans="1:19" x14ac:dyDescent="0.35">
      <c r="A912" t="s">
        <v>64</v>
      </c>
      <c r="B912">
        <v>2002</v>
      </c>
      <c r="C912">
        <v>-0.08</v>
      </c>
      <c r="D912">
        <v>-2.1999999999999999E-2</v>
      </c>
      <c r="E912">
        <v>0.05</v>
      </c>
      <c r="G912">
        <v>-7.5509999999999994E-2</v>
      </c>
      <c r="H912">
        <v>0.63736999999999999</v>
      </c>
      <c r="I912">
        <v>0.27272000000000002</v>
      </c>
      <c r="J912">
        <v>8.3909999999999998E-2</v>
      </c>
      <c r="K912">
        <v>0</v>
      </c>
      <c r="L912">
        <v>0</v>
      </c>
      <c r="M912">
        <v>0</v>
      </c>
      <c r="N912">
        <v>0</v>
      </c>
      <c r="O912">
        <v>5.9899999999999997E-3</v>
      </c>
      <c r="P912">
        <v>0</v>
      </c>
      <c r="Q912" s="3">
        <f>_xlfn.XLOOKUP(A912&amp;B912,'original data'!$R$2:$R$3975,'original data'!$Q$2:$Q$3975,,0)</f>
        <v>0.85</v>
      </c>
      <c r="R912" t="str">
        <f t="shared" si="28"/>
        <v>Minnesota GERF2002</v>
      </c>
      <c r="S912">
        <f t="shared" si="29"/>
        <v>8.3909999999999998E-2</v>
      </c>
    </row>
    <row r="913" spans="1:19" x14ac:dyDescent="0.35">
      <c r="A913" t="s">
        <v>64</v>
      </c>
      <c r="B913">
        <v>2003</v>
      </c>
      <c r="C913">
        <v>2.4E-2</v>
      </c>
      <c r="D913">
        <v>-4.3999999999999997E-2</v>
      </c>
      <c r="E913">
        <v>1.4E-2</v>
      </c>
      <c r="F913">
        <v>8.2000000000000003E-2</v>
      </c>
      <c r="G913">
        <v>-4.3459999999999999E-2</v>
      </c>
      <c r="H913">
        <v>0.64426000000000005</v>
      </c>
      <c r="I913">
        <v>0.25381999999999999</v>
      </c>
      <c r="J913">
        <v>9.0929999999999997E-2</v>
      </c>
      <c r="K913">
        <v>0</v>
      </c>
      <c r="L913">
        <v>0</v>
      </c>
      <c r="M913">
        <v>0</v>
      </c>
      <c r="N913">
        <v>0</v>
      </c>
      <c r="O913">
        <v>1.099E-2</v>
      </c>
      <c r="P913">
        <v>0</v>
      </c>
      <c r="Q913" s="3">
        <f>_xlfn.XLOOKUP(A913&amp;B913,'original data'!$R$2:$R$3975,'original data'!$Q$2:$Q$3975,,0)</f>
        <v>0.81299999999999994</v>
      </c>
      <c r="R913" t="str">
        <f t="shared" si="28"/>
        <v>Minnesota GERF2003</v>
      </c>
      <c r="S913">
        <f t="shared" si="29"/>
        <v>9.0929999999999997E-2</v>
      </c>
    </row>
    <row r="914" spans="1:19" x14ac:dyDescent="0.35">
      <c r="A914" t="s">
        <v>64</v>
      </c>
      <c r="B914">
        <v>2004</v>
      </c>
      <c r="C914">
        <v>0.16500000000000001</v>
      </c>
      <c r="D914">
        <v>3.1E-2</v>
      </c>
      <c r="E914">
        <v>2.1999999999999999E-2</v>
      </c>
      <c r="F914">
        <v>9.6000000000000002E-2</v>
      </c>
      <c r="G914">
        <v>4.8599999999999997E-3</v>
      </c>
      <c r="H914">
        <v>0.65141000000000004</v>
      </c>
      <c r="I914">
        <v>0.22800000000000001</v>
      </c>
      <c r="J914">
        <v>0</v>
      </c>
      <c r="K914">
        <v>0</v>
      </c>
      <c r="L914">
        <v>0</v>
      </c>
      <c r="M914">
        <v>0</v>
      </c>
      <c r="N914">
        <v>8.4000000000000005E-2</v>
      </c>
      <c r="O914">
        <v>3.5999999999999997E-2</v>
      </c>
      <c r="P914">
        <v>0</v>
      </c>
      <c r="Q914" s="3">
        <f>_xlfn.XLOOKUP(A914&amp;B914,'original data'!$R$2:$R$3975,'original data'!$Q$2:$Q$3975,,0)</f>
        <v>0.76700000000000002</v>
      </c>
      <c r="R914" t="str">
        <f t="shared" si="28"/>
        <v>Minnesota GERF2004</v>
      </c>
      <c r="S914">
        <f t="shared" si="29"/>
        <v>8.4000000000000005E-2</v>
      </c>
    </row>
    <row r="915" spans="1:19" x14ac:dyDescent="0.35">
      <c r="A915" t="s">
        <v>64</v>
      </c>
      <c r="B915">
        <v>2005</v>
      </c>
      <c r="C915">
        <v>0.107</v>
      </c>
      <c r="D915">
        <v>9.7000000000000003E-2</v>
      </c>
      <c r="E915">
        <v>2.4E-2</v>
      </c>
      <c r="F915">
        <v>9.0999999999999998E-2</v>
      </c>
      <c r="G915">
        <v>2.4510000000000001E-2</v>
      </c>
      <c r="H915">
        <v>0.65449999999999997</v>
      </c>
      <c r="I915">
        <v>0.24099999999999999</v>
      </c>
      <c r="J915">
        <v>0</v>
      </c>
      <c r="K915">
        <v>0</v>
      </c>
      <c r="L915">
        <v>0</v>
      </c>
      <c r="M915">
        <v>0</v>
      </c>
      <c r="N915">
        <v>8.6999999999999994E-2</v>
      </c>
      <c r="O915">
        <v>1.7000000000000001E-2</v>
      </c>
      <c r="P915">
        <v>0</v>
      </c>
      <c r="Q915" s="3">
        <f>_xlfn.XLOOKUP(A915&amp;B915,'original data'!$R$2:$R$3975,'original data'!$Q$2:$Q$3975,,0)</f>
        <v>0.745</v>
      </c>
      <c r="R915" t="str">
        <f t="shared" si="28"/>
        <v>Minnesota GERF2005</v>
      </c>
      <c r="S915">
        <f t="shared" si="29"/>
        <v>8.6999999999999994E-2</v>
      </c>
    </row>
    <row r="916" spans="1:19" x14ac:dyDescent="0.35">
      <c r="A916" t="s">
        <v>64</v>
      </c>
      <c r="B916">
        <v>2006</v>
      </c>
      <c r="C916">
        <v>0.123</v>
      </c>
      <c r="D916">
        <v>0.13200000000000001</v>
      </c>
      <c r="E916">
        <v>6.4000000000000001E-2</v>
      </c>
      <c r="F916">
        <v>8.5999999999999993E-2</v>
      </c>
      <c r="G916">
        <v>4.0300000000000002E-2</v>
      </c>
      <c r="H916">
        <v>0.63707999999999998</v>
      </c>
      <c r="I916">
        <v>0.23394999999999999</v>
      </c>
      <c r="J916">
        <v>0</v>
      </c>
      <c r="K916">
        <v>0</v>
      </c>
      <c r="L916">
        <v>0</v>
      </c>
      <c r="M916">
        <v>0</v>
      </c>
      <c r="N916">
        <v>9.9979999999999999E-2</v>
      </c>
      <c r="O916">
        <v>2.8989999999999998E-2</v>
      </c>
      <c r="P916">
        <v>0</v>
      </c>
      <c r="Q916" s="3">
        <f>_xlfn.XLOOKUP(A916&amp;B916,'original data'!$R$2:$R$3975,'original data'!$Q$2:$Q$3975,,0)</f>
        <v>0.747</v>
      </c>
      <c r="R916" t="str">
        <f t="shared" si="28"/>
        <v>Minnesota GERF2006</v>
      </c>
      <c r="S916">
        <f t="shared" si="29"/>
        <v>9.9979999999999999E-2</v>
      </c>
    </row>
    <row r="917" spans="1:19" x14ac:dyDescent="0.35">
      <c r="A917" t="s">
        <v>64</v>
      </c>
      <c r="B917">
        <v>2007</v>
      </c>
      <c r="C917">
        <v>0.183</v>
      </c>
      <c r="D917">
        <v>0.13800000000000001</v>
      </c>
      <c r="E917">
        <v>0.11899999999999999</v>
      </c>
      <c r="F917">
        <v>8.3000000000000004E-2</v>
      </c>
      <c r="G917">
        <v>5.9580000000000001E-2</v>
      </c>
      <c r="H917">
        <v>0.65803999999999996</v>
      </c>
      <c r="I917">
        <v>0.22700000000000001</v>
      </c>
      <c r="J917">
        <v>0</v>
      </c>
      <c r="K917">
        <v>0</v>
      </c>
      <c r="L917">
        <v>0</v>
      </c>
      <c r="M917">
        <v>0</v>
      </c>
      <c r="N917">
        <v>9.7000000000000003E-2</v>
      </c>
      <c r="O917">
        <v>1.7000000000000001E-2</v>
      </c>
      <c r="P917">
        <v>0</v>
      </c>
      <c r="Q917" s="3">
        <f>_xlfn.XLOOKUP(A917&amp;B917,'original data'!$R$2:$R$3975,'original data'!$Q$2:$Q$3975,,0)</f>
        <v>0.73340000000000005</v>
      </c>
      <c r="R917" t="str">
        <f t="shared" si="28"/>
        <v>Minnesota GERF2007</v>
      </c>
      <c r="S917">
        <f t="shared" si="29"/>
        <v>9.7000000000000003E-2</v>
      </c>
    </row>
    <row r="918" spans="1:19" x14ac:dyDescent="0.35">
      <c r="A918" t="s">
        <v>64</v>
      </c>
      <c r="B918">
        <v>2008</v>
      </c>
      <c r="C918">
        <v>-0.05</v>
      </c>
      <c r="D918">
        <v>8.1000000000000003E-2</v>
      </c>
      <c r="E918">
        <v>0.10299999999999999</v>
      </c>
      <c r="F918">
        <v>5.7000000000000002E-2</v>
      </c>
      <c r="G918">
        <v>4.5220000000000003E-2</v>
      </c>
      <c r="H918">
        <v>0.61677000000000004</v>
      </c>
      <c r="I918">
        <v>0.24299999999999999</v>
      </c>
      <c r="J918">
        <v>0</v>
      </c>
      <c r="K918">
        <v>0</v>
      </c>
      <c r="L918">
        <v>0</v>
      </c>
      <c r="M918">
        <v>0</v>
      </c>
      <c r="N918">
        <v>0.13</v>
      </c>
      <c r="O918">
        <v>0.01</v>
      </c>
      <c r="P918">
        <v>0</v>
      </c>
      <c r="Q918" s="3">
        <f>_xlfn.XLOOKUP(A918&amp;B918,'original data'!$R$2:$R$3975,'original data'!$Q$2:$Q$3975,,0)</f>
        <v>0.73599999999999999</v>
      </c>
      <c r="R918" t="str">
        <f t="shared" si="28"/>
        <v>Minnesota GERF2008</v>
      </c>
      <c r="S918">
        <f t="shared" si="29"/>
        <v>0.13</v>
      </c>
    </row>
    <row r="919" spans="1:19" x14ac:dyDescent="0.35">
      <c r="A919" t="s">
        <v>64</v>
      </c>
      <c r="B919">
        <v>2009</v>
      </c>
      <c r="C919">
        <v>-0.188</v>
      </c>
      <c r="D919">
        <v>-0.03</v>
      </c>
      <c r="E919">
        <v>2.5999999999999999E-2</v>
      </c>
      <c r="F919">
        <v>2.4E-2</v>
      </c>
      <c r="G919">
        <v>1.6310000000000002E-2</v>
      </c>
      <c r="H919">
        <v>0.60899999999999999</v>
      </c>
      <c r="I919">
        <v>0.223</v>
      </c>
      <c r="J919">
        <v>0</v>
      </c>
      <c r="K919">
        <v>0</v>
      </c>
      <c r="L919">
        <v>0</v>
      </c>
      <c r="M919">
        <v>0</v>
      </c>
      <c r="N919">
        <v>0.14799999999999999</v>
      </c>
      <c r="O919">
        <v>0.02</v>
      </c>
      <c r="P919">
        <v>0</v>
      </c>
      <c r="Q919" s="3">
        <f>_xlfn.XLOOKUP(A919&amp;B919,'original data'!$R$2:$R$3975,'original data'!$Q$2:$Q$3975,,0)</f>
        <v>0.69989999999999997</v>
      </c>
      <c r="R919" t="str">
        <f t="shared" si="28"/>
        <v>Minnesota GERF2009</v>
      </c>
      <c r="S919">
        <f t="shared" si="29"/>
        <v>0.14799999999999999</v>
      </c>
    </row>
    <row r="920" spans="1:19" x14ac:dyDescent="0.35">
      <c r="A920" t="s">
        <v>64</v>
      </c>
      <c r="B920">
        <v>2010</v>
      </c>
      <c r="C920">
        <v>0.152</v>
      </c>
      <c r="D920">
        <v>-3.7999999999999999E-2</v>
      </c>
      <c r="E920">
        <v>3.4000000000000002E-2</v>
      </c>
      <c r="F920">
        <v>2.9000000000000001E-2</v>
      </c>
      <c r="G920">
        <v>2.912E-2</v>
      </c>
      <c r="H920">
        <v>0.57799999999999996</v>
      </c>
      <c r="I920">
        <v>0.249</v>
      </c>
      <c r="J920">
        <v>0</v>
      </c>
      <c r="K920">
        <v>0</v>
      </c>
      <c r="L920">
        <v>0</v>
      </c>
      <c r="M920">
        <v>0</v>
      </c>
      <c r="N920">
        <v>0.153</v>
      </c>
      <c r="O920">
        <v>0.02</v>
      </c>
      <c r="P920">
        <v>0</v>
      </c>
      <c r="Q920" s="3">
        <f>_xlfn.XLOOKUP(A920&amp;B920,'original data'!$R$2:$R$3975,'original data'!$Q$2:$Q$3975,,0)</f>
        <v>0.76400000000000001</v>
      </c>
      <c r="R920" t="str">
        <f t="shared" si="28"/>
        <v>Minnesota GERF2010</v>
      </c>
      <c r="S920">
        <f t="shared" si="29"/>
        <v>0.153</v>
      </c>
    </row>
    <row r="921" spans="1:19" x14ac:dyDescent="0.35">
      <c r="A921" t="s">
        <v>64</v>
      </c>
      <c r="B921">
        <v>2011</v>
      </c>
      <c r="C921">
        <v>0.23300000000000001</v>
      </c>
      <c r="D921">
        <v>4.9000000000000002E-2</v>
      </c>
      <c r="E921">
        <v>5.2999999999999999E-2</v>
      </c>
      <c r="F921">
        <v>5.8999999999999997E-2</v>
      </c>
      <c r="G921">
        <v>4.6170000000000003E-2</v>
      </c>
      <c r="H921">
        <v>0.60799999999999998</v>
      </c>
      <c r="I921">
        <v>0.222</v>
      </c>
      <c r="J921">
        <v>0</v>
      </c>
      <c r="K921">
        <v>0</v>
      </c>
      <c r="L921">
        <v>0</v>
      </c>
      <c r="M921">
        <v>0</v>
      </c>
      <c r="N921">
        <v>0.14599999999999999</v>
      </c>
      <c r="O921">
        <v>2.4E-2</v>
      </c>
      <c r="P921">
        <v>0</v>
      </c>
      <c r="Q921" s="3">
        <f>_xlfn.XLOOKUP(A921&amp;B921,'original data'!$R$2:$R$3975,'original data'!$Q$2:$Q$3975,,0)</f>
        <v>0.75180000000000002</v>
      </c>
      <c r="R921" t="str">
        <f t="shared" si="28"/>
        <v>Minnesota GERF2011</v>
      </c>
      <c r="S921">
        <f t="shared" si="29"/>
        <v>0.14599999999999999</v>
      </c>
    </row>
    <row r="922" spans="1:19" x14ac:dyDescent="0.35">
      <c r="A922" t="s">
        <v>64</v>
      </c>
      <c r="B922">
        <v>2012</v>
      </c>
      <c r="C922">
        <v>2.4E-2</v>
      </c>
      <c r="D922">
        <v>0.13300000000000001</v>
      </c>
      <c r="E922">
        <v>2.3E-2</v>
      </c>
      <c r="F922">
        <v>7.0000000000000007E-2</v>
      </c>
      <c r="G922">
        <v>4.4310000000000002E-2</v>
      </c>
      <c r="H922">
        <v>0.60099999999999998</v>
      </c>
      <c r="I922">
        <v>0.223</v>
      </c>
      <c r="J922">
        <v>0</v>
      </c>
      <c r="K922">
        <v>0</v>
      </c>
      <c r="L922">
        <v>0</v>
      </c>
      <c r="M922">
        <v>0</v>
      </c>
      <c r="N922">
        <v>0.157</v>
      </c>
      <c r="O922">
        <v>1.9E-2</v>
      </c>
      <c r="P922">
        <v>0</v>
      </c>
      <c r="Q922" s="3">
        <f>_xlfn.XLOOKUP(A922&amp;B922,'original data'!$R$2:$R$3975,'original data'!$Q$2:$Q$3975,,0)</f>
        <v>0.73450000000000004</v>
      </c>
      <c r="R922" t="str">
        <f t="shared" si="28"/>
        <v>Minnesota GERF2012</v>
      </c>
      <c r="S922">
        <f t="shared" si="29"/>
        <v>0.157</v>
      </c>
    </row>
    <row r="923" spans="1:19" x14ac:dyDescent="0.35">
      <c r="A923" t="s">
        <v>64</v>
      </c>
      <c r="B923">
        <v>2013</v>
      </c>
      <c r="C923">
        <v>0.14199999999999999</v>
      </c>
      <c r="D923">
        <v>0.13</v>
      </c>
      <c r="E923">
        <v>6.2E-2</v>
      </c>
      <c r="F923">
        <v>8.2000000000000003E-2</v>
      </c>
      <c r="G923">
        <v>5.1520000000000003E-2</v>
      </c>
      <c r="H923">
        <v>0.6</v>
      </c>
      <c r="I923">
        <v>0.23</v>
      </c>
      <c r="J923">
        <v>0</v>
      </c>
      <c r="K923">
        <v>0</v>
      </c>
      <c r="L923">
        <v>0</v>
      </c>
      <c r="M923">
        <v>0</v>
      </c>
      <c r="N923">
        <v>0.14499999999999999</v>
      </c>
      <c r="O923">
        <v>2.5000000000000001E-2</v>
      </c>
      <c r="P923">
        <v>0</v>
      </c>
      <c r="Q923" s="3">
        <f>_xlfn.XLOOKUP(A923&amp;B923,'original data'!$R$2:$R$3975,'original data'!$Q$2:$Q$3975,,0)</f>
        <v>0.72819999999999996</v>
      </c>
      <c r="R923" t="str">
        <f t="shared" si="28"/>
        <v>Minnesota GERF2013</v>
      </c>
      <c r="S923">
        <f t="shared" si="29"/>
        <v>0.14499999999999999</v>
      </c>
    </row>
    <row r="924" spans="1:19" x14ac:dyDescent="0.35">
      <c r="A924" t="s">
        <v>64</v>
      </c>
      <c r="B924">
        <v>2014</v>
      </c>
      <c r="C924">
        <v>0.186</v>
      </c>
      <c r="D924">
        <v>0.115</v>
      </c>
      <c r="E924">
        <v>0.14499999999999999</v>
      </c>
      <c r="F924">
        <v>8.4000000000000005E-2</v>
      </c>
      <c r="G924">
        <v>6.0589999999999998E-2</v>
      </c>
      <c r="H924">
        <v>0.61399999999999999</v>
      </c>
      <c r="I924">
        <v>0.23400000000000001</v>
      </c>
      <c r="J924">
        <v>0</v>
      </c>
      <c r="K924">
        <v>0</v>
      </c>
      <c r="L924">
        <v>0</v>
      </c>
      <c r="M924">
        <v>0</v>
      </c>
      <c r="N924">
        <v>0.126</v>
      </c>
      <c r="O924">
        <v>2.5999999999999999E-2</v>
      </c>
      <c r="P924">
        <v>0</v>
      </c>
      <c r="Q924" s="3">
        <f>_xlfn.XLOOKUP(A924&amp;B924,'original data'!$R$2:$R$3975,'original data'!$Q$2:$Q$3975,,0)</f>
        <v>0.73509999999999998</v>
      </c>
      <c r="R924" t="str">
        <f t="shared" si="28"/>
        <v>Minnesota GERF2014</v>
      </c>
      <c r="S924">
        <f t="shared" si="29"/>
        <v>0.126</v>
      </c>
    </row>
    <row r="925" spans="1:19" x14ac:dyDescent="0.35">
      <c r="A925" t="s">
        <v>64</v>
      </c>
      <c r="B925">
        <v>2015</v>
      </c>
      <c r="C925">
        <v>4.3999999999999997E-2</v>
      </c>
      <c r="D925">
        <v>0.122</v>
      </c>
      <c r="E925">
        <v>0.123</v>
      </c>
      <c r="F925">
        <v>7.8E-2</v>
      </c>
      <c r="G925">
        <v>5.9479999999999998E-2</v>
      </c>
      <c r="H925">
        <v>0.622</v>
      </c>
      <c r="I925">
        <v>0.23599999999999999</v>
      </c>
      <c r="J925">
        <v>0</v>
      </c>
      <c r="K925">
        <v>0</v>
      </c>
      <c r="L925">
        <v>0</v>
      </c>
      <c r="M925">
        <v>0</v>
      </c>
      <c r="N925">
        <v>0.123</v>
      </c>
      <c r="O925">
        <v>1.9E-2</v>
      </c>
      <c r="P925">
        <v>0</v>
      </c>
      <c r="Q925" s="3">
        <f>_xlfn.XLOOKUP(A925&amp;B925,'original data'!$R$2:$R$3975,'original data'!$Q$2:$Q$3975,,0)</f>
        <v>0.76290000000000002</v>
      </c>
      <c r="R925" t="str">
        <f t="shared" si="28"/>
        <v>Minnesota GERF2015</v>
      </c>
      <c r="S925">
        <f t="shared" si="29"/>
        <v>0.123</v>
      </c>
    </row>
    <row r="926" spans="1:19" x14ac:dyDescent="0.35">
      <c r="A926" t="s">
        <v>64</v>
      </c>
      <c r="B926">
        <v>2016</v>
      </c>
      <c r="C926">
        <v>-1E-3</v>
      </c>
      <c r="D926">
        <v>7.2999999999999995E-2</v>
      </c>
      <c r="E926">
        <v>7.6999999999999999E-2</v>
      </c>
      <c r="F926">
        <v>6.5000000000000002E-2</v>
      </c>
      <c r="G926">
        <v>5.5590000000000001E-2</v>
      </c>
      <c r="H926">
        <v>0.60399999999999998</v>
      </c>
      <c r="I926">
        <v>0.247</v>
      </c>
      <c r="J926">
        <v>0</v>
      </c>
      <c r="K926">
        <v>0</v>
      </c>
      <c r="L926">
        <v>0</v>
      </c>
      <c r="M926">
        <v>0</v>
      </c>
      <c r="N926">
        <v>0.128</v>
      </c>
      <c r="O926">
        <v>2.1000000000000001E-2</v>
      </c>
      <c r="P926">
        <v>0</v>
      </c>
      <c r="Q926" s="3">
        <f>_xlfn.XLOOKUP(A926&amp;B926,'original data'!$R$2:$R$3975,'original data'!$Q$2:$Q$3975,,0)</f>
        <v>0.75519999999999998</v>
      </c>
      <c r="R926" t="str">
        <f t="shared" si="28"/>
        <v>Minnesota GERF2016</v>
      </c>
      <c r="S926">
        <f t="shared" si="29"/>
        <v>0.128</v>
      </c>
    </row>
    <row r="927" spans="1:19" x14ac:dyDescent="0.35">
      <c r="A927" t="s">
        <v>64</v>
      </c>
      <c r="B927">
        <v>2017</v>
      </c>
      <c r="C927">
        <v>0.151</v>
      </c>
      <c r="D927">
        <v>6.3E-2</v>
      </c>
      <c r="E927">
        <v>0.10199999999999999</v>
      </c>
      <c r="F927">
        <v>6.2E-2</v>
      </c>
      <c r="G927">
        <v>6.0979999999999999E-2</v>
      </c>
      <c r="H927">
        <v>0.66</v>
      </c>
      <c r="I927">
        <v>0.19</v>
      </c>
      <c r="J927">
        <v>0</v>
      </c>
      <c r="K927">
        <v>0</v>
      </c>
      <c r="L927">
        <v>0</v>
      </c>
      <c r="M927">
        <v>0</v>
      </c>
      <c r="N927">
        <v>0.13</v>
      </c>
      <c r="O927">
        <v>0.02</v>
      </c>
      <c r="P927">
        <v>0</v>
      </c>
      <c r="Q927" s="3">
        <f>_xlfn.XLOOKUP(A927&amp;B927,'original data'!$R$2:$R$3975,'original data'!$Q$2:$Q$3975,,0)</f>
        <v>0.77749999999999997</v>
      </c>
      <c r="R927" t="str">
        <f t="shared" si="28"/>
        <v>Minnesota GERF2017</v>
      </c>
      <c r="S927">
        <f t="shared" si="29"/>
        <v>0.13</v>
      </c>
    </row>
    <row r="928" spans="1:19" x14ac:dyDescent="0.35">
      <c r="A928" t="s">
        <v>65</v>
      </c>
      <c r="B928">
        <v>2001</v>
      </c>
      <c r="C928">
        <v>-6.6000000000000003E-2</v>
      </c>
      <c r="G928">
        <v>-6.6000000000000003E-2</v>
      </c>
      <c r="H928">
        <v>0.59699999999999998</v>
      </c>
      <c r="I928">
        <v>0.26200000000000001</v>
      </c>
      <c r="J928">
        <v>5.6000000000000001E-2</v>
      </c>
      <c r="K928">
        <v>0</v>
      </c>
      <c r="L928">
        <v>0</v>
      </c>
      <c r="M928">
        <v>5.7000000000000002E-2</v>
      </c>
      <c r="N928">
        <v>0</v>
      </c>
      <c r="O928">
        <v>2.8000000000000001E-2</v>
      </c>
      <c r="P928">
        <v>0</v>
      </c>
      <c r="Q928" s="3">
        <f>_xlfn.XLOOKUP(A928&amp;B928,'original data'!$R$2:$R$3975,'original data'!$Q$2:$Q$3975,,0)</f>
        <v>0.79200000000000004</v>
      </c>
      <c r="R928" t="str">
        <f t="shared" si="28"/>
        <v>Massachusetts Teachers2001</v>
      </c>
      <c r="S928">
        <f t="shared" si="29"/>
        <v>0.113</v>
      </c>
    </row>
    <row r="929" spans="1:19" x14ac:dyDescent="0.35">
      <c r="A929" t="s">
        <v>65</v>
      </c>
      <c r="B929">
        <v>2002</v>
      </c>
      <c r="C929">
        <v>-6.4899999999999999E-2</v>
      </c>
      <c r="D929">
        <v>4.7000000000000002E-3</v>
      </c>
      <c r="E929">
        <v>6.08E-2</v>
      </c>
      <c r="F929">
        <v>0.1055</v>
      </c>
      <c r="G929">
        <v>-6.5449999999999994E-2</v>
      </c>
      <c r="H929">
        <v>0.59199999999999997</v>
      </c>
      <c r="I929">
        <v>0.28699999999999998</v>
      </c>
      <c r="J929">
        <v>5.5E-2</v>
      </c>
      <c r="K929">
        <v>0</v>
      </c>
      <c r="L929">
        <v>2E-3</v>
      </c>
      <c r="M929">
        <v>6.3E-2</v>
      </c>
      <c r="N929">
        <v>0</v>
      </c>
      <c r="O929">
        <v>0</v>
      </c>
      <c r="P929">
        <v>0</v>
      </c>
      <c r="Q929" s="3">
        <f>_xlfn.XLOOKUP(A929&amp;B929,'original data'!$R$2:$R$3975,'original data'!$Q$2:$Q$3975,,0)</f>
        <v>0.76200000000000001</v>
      </c>
      <c r="R929" t="str">
        <f t="shared" si="28"/>
        <v>Massachusetts Teachers2002</v>
      </c>
      <c r="S929">
        <f t="shared" si="29"/>
        <v>0.12</v>
      </c>
    </row>
    <row r="930" spans="1:19" x14ac:dyDescent="0.35">
      <c r="A930" t="s">
        <v>65</v>
      </c>
      <c r="B930">
        <v>2003</v>
      </c>
      <c r="C930">
        <v>4.02E-2</v>
      </c>
      <c r="G930">
        <v>-3.1480000000000001E-2</v>
      </c>
      <c r="H930">
        <v>0.59692000000000001</v>
      </c>
      <c r="I930">
        <v>0.24173</v>
      </c>
      <c r="J930">
        <v>5.2850000000000001E-2</v>
      </c>
      <c r="K930">
        <v>0</v>
      </c>
      <c r="L930">
        <v>1.7590000000000001E-2</v>
      </c>
      <c r="M930">
        <v>6.5759999999999999E-2</v>
      </c>
      <c r="N930">
        <v>0</v>
      </c>
      <c r="O930">
        <v>2.5159999999999998E-2</v>
      </c>
      <c r="P930">
        <v>0</v>
      </c>
      <c r="Q930" s="3">
        <f>_xlfn.XLOOKUP(A930&amp;B930,'original data'!$R$2:$R$3975,'original data'!$Q$2:$Q$3975,,0)</f>
        <v>0.64500000000000002</v>
      </c>
      <c r="R930" t="str">
        <f t="shared" si="28"/>
        <v>Massachusetts Teachers2003</v>
      </c>
      <c r="S930">
        <f t="shared" si="29"/>
        <v>0.13619999999999999</v>
      </c>
    </row>
    <row r="931" spans="1:19" x14ac:dyDescent="0.35">
      <c r="A931" t="s">
        <v>65</v>
      </c>
      <c r="B931">
        <v>2004</v>
      </c>
      <c r="C931">
        <v>0.1943</v>
      </c>
      <c r="G931">
        <v>2.061E-2</v>
      </c>
      <c r="H931">
        <v>0.54466000000000003</v>
      </c>
      <c r="I931">
        <v>0.23164999999999999</v>
      </c>
      <c r="J931">
        <v>5.4080000000000003E-2</v>
      </c>
      <c r="K931">
        <v>0</v>
      </c>
      <c r="L931">
        <v>2.809E-2</v>
      </c>
      <c r="M931">
        <v>8.3760000000000001E-2</v>
      </c>
      <c r="N931">
        <v>0</v>
      </c>
      <c r="O931">
        <v>5.7759999999999999E-2</v>
      </c>
      <c r="P931">
        <v>0</v>
      </c>
      <c r="Q931" s="3">
        <f>_xlfn.XLOOKUP(A931&amp;B931,'original data'!$R$2:$R$3975,'original data'!$Q$2:$Q$3975,,0)</f>
        <v>0.69599999999999995</v>
      </c>
      <c r="R931" t="str">
        <f t="shared" si="28"/>
        <v>Massachusetts Teachers2004</v>
      </c>
      <c r="S931">
        <f t="shared" si="29"/>
        <v>0.16593000000000002</v>
      </c>
    </row>
    <row r="932" spans="1:19" x14ac:dyDescent="0.35">
      <c r="A932" t="s">
        <v>65</v>
      </c>
      <c r="B932">
        <v>2005</v>
      </c>
      <c r="C932">
        <v>0.13389999999999999</v>
      </c>
      <c r="D932">
        <v>0.121</v>
      </c>
      <c r="E932">
        <v>4.24E-2</v>
      </c>
      <c r="F932">
        <v>0.106</v>
      </c>
      <c r="G932">
        <v>4.2320000000000003E-2</v>
      </c>
      <c r="H932">
        <v>0.53800000000000003</v>
      </c>
      <c r="I932">
        <v>0.23699999999999999</v>
      </c>
      <c r="J932">
        <v>0.06</v>
      </c>
      <c r="K932">
        <v>4.8000000000000001E-2</v>
      </c>
      <c r="L932">
        <v>3.5999999999999997E-2</v>
      </c>
      <c r="M932">
        <v>8.1000000000000003E-2</v>
      </c>
      <c r="N932">
        <v>0</v>
      </c>
      <c r="O932">
        <v>0</v>
      </c>
      <c r="P932">
        <v>0</v>
      </c>
      <c r="Q932" s="3">
        <f>_xlfn.XLOOKUP(A932&amp;B932,'original data'!$R$2:$R$3975,'original data'!$Q$2:$Q$3975,,0)</f>
        <v>0.67600000000000005</v>
      </c>
      <c r="R932" t="str">
        <f t="shared" si="28"/>
        <v>Massachusetts Teachers2005</v>
      </c>
      <c r="S932">
        <f t="shared" si="29"/>
        <v>0.22499999999999998</v>
      </c>
    </row>
    <row r="933" spans="1:19" x14ac:dyDescent="0.35">
      <c r="A933" t="s">
        <v>65</v>
      </c>
      <c r="B933">
        <v>2006</v>
      </c>
      <c r="C933">
        <v>0.15490000000000001</v>
      </c>
      <c r="D933">
        <v>0.161</v>
      </c>
      <c r="E933">
        <v>8.77E-2</v>
      </c>
      <c r="F933">
        <v>0.10290000000000001</v>
      </c>
      <c r="G933">
        <v>6.0290000000000003E-2</v>
      </c>
      <c r="H933">
        <v>0.53200000000000003</v>
      </c>
      <c r="I933">
        <v>0.20699999999999999</v>
      </c>
      <c r="J933">
        <v>6.5000000000000002E-2</v>
      </c>
      <c r="K933">
        <v>5.0999999999999997E-2</v>
      </c>
      <c r="L933">
        <v>3.5000000000000003E-2</v>
      </c>
      <c r="M933">
        <v>0.11</v>
      </c>
      <c r="N933">
        <v>0</v>
      </c>
      <c r="O933">
        <v>0</v>
      </c>
      <c r="P933">
        <v>0</v>
      </c>
      <c r="Q933" s="3">
        <f>_xlfn.XLOOKUP(A933&amp;B933,'original data'!$R$2:$R$3975,'original data'!$Q$2:$Q$3975,,0)</f>
        <v>0.67200000000000004</v>
      </c>
      <c r="R933" t="str">
        <f t="shared" si="28"/>
        <v>Massachusetts Teachers2006</v>
      </c>
      <c r="S933">
        <f t="shared" si="29"/>
        <v>0.26100000000000001</v>
      </c>
    </row>
    <row r="934" spans="1:19" x14ac:dyDescent="0.35">
      <c r="A934" t="s">
        <v>65</v>
      </c>
      <c r="B934">
        <v>2007</v>
      </c>
      <c r="C934">
        <v>0.19950000000000001</v>
      </c>
      <c r="D934">
        <v>0.16250000000000001</v>
      </c>
      <c r="E934">
        <v>0.14319999999999999</v>
      </c>
      <c r="F934">
        <v>0.1013</v>
      </c>
      <c r="G934">
        <v>7.9140000000000002E-2</v>
      </c>
      <c r="H934">
        <v>0.51600000000000001</v>
      </c>
      <c r="I934">
        <v>0.2</v>
      </c>
      <c r="J934">
        <v>6.7000000000000004E-2</v>
      </c>
      <c r="K934">
        <v>9.9000000000000005E-2</v>
      </c>
      <c r="L934">
        <v>3.2000000000000001E-2</v>
      </c>
      <c r="M934">
        <v>8.5999999999999993E-2</v>
      </c>
      <c r="N934">
        <v>0</v>
      </c>
      <c r="O934">
        <v>0</v>
      </c>
      <c r="P934">
        <v>0</v>
      </c>
      <c r="Q934" s="3">
        <f>_xlfn.XLOOKUP(A934&amp;B934,'original data'!$R$2:$R$3975,'original data'!$Q$2:$Q$3975,,0)</f>
        <v>0.71</v>
      </c>
      <c r="R934" t="str">
        <f t="shared" si="28"/>
        <v>Massachusetts Teachers2007</v>
      </c>
      <c r="S934">
        <f t="shared" si="29"/>
        <v>0.28400000000000003</v>
      </c>
    </row>
    <row r="935" spans="1:19" x14ac:dyDescent="0.35">
      <c r="A935" t="s">
        <v>65</v>
      </c>
      <c r="B935">
        <v>2008</v>
      </c>
      <c r="C935">
        <v>-1.8200000000000001E-2</v>
      </c>
      <c r="D935">
        <v>0.108</v>
      </c>
      <c r="E935">
        <v>0.13009999999999999</v>
      </c>
      <c r="F935">
        <v>8.1600000000000006E-2</v>
      </c>
      <c r="G935">
        <v>6.6470000000000001E-2</v>
      </c>
      <c r="H935">
        <v>0.46700000000000003</v>
      </c>
      <c r="I935">
        <v>0.218</v>
      </c>
      <c r="J935">
        <v>8.4000000000000005E-2</v>
      </c>
      <c r="K935">
        <v>0.10100000000000001</v>
      </c>
      <c r="L935">
        <v>2.1000000000000001E-2</v>
      </c>
      <c r="M935">
        <v>0.109</v>
      </c>
      <c r="N935">
        <v>0</v>
      </c>
      <c r="O935">
        <v>0</v>
      </c>
      <c r="P935">
        <v>0</v>
      </c>
      <c r="Q935" s="3">
        <f>_xlfn.XLOOKUP(A935&amp;B935,'original data'!$R$2:$R$3975,'original data'!$Q$2:$Q$3975,,0)</f>
        <v>0.73899999999999999</v>
      </c>
      <c r="R935" t="str">
        <f t="shared" si="28"/>
        <v>Massachusetts Teachers2008</v>
      </c>
      <c r="S935">
        <f t="shared" si="29"/>
        <v>0.315</v>
      </c>
    </row>
    <row r="936" spans="1:19" x14ac:dyDescent="0.35">
      <c r="A936" t="s">
        <v>65</v>
      </c>
      <c r="B936">
        <v>2009</v>
      </c>
      <c r="C936">
        <v>-0.23910000000000001</v>
      </c>
      <c r="D936">
        <v>-3.5900000000000001E-2</v>
      </c>
      <c r="E936">
        <v>3.2500000000000001E-2</v>
      </c>
      <c r="F936">
        <v>0.04</v>
      </c>
      <c r="G936">
        <v>2.7199999999999998E-2</v>
      </c>
      <c r="H936">
        <v>0.48399999999999999</v>
      </c>
      <c r="I936">
        <v>0.20699999999999999</v>
      </c>
      <c r="J936">
        <v>9.6000000000000002E-2</v>
      </c>
      <c r="K936">
        <v>5.7000000000000002E-2</v>
      </c>
      <c r="L936">
        <v>4.7E-2</v>
      </c>
      <c r="M936">
        <v>0.109</v>
      </c>
      <c r="N936">
        <v>0</v>
      </c>
      <c r="O936">
        <v>0</v>
      </c>
      <c r="P936">
        <v>0</v>
      </c>
      <c r="Q936" s="3">
        <f>_xlfn.XLOOKUP(A936&amp;B936,'original data'!$R$2:$R$3975,'original data'!$Q$2:$Q$3975,,0)</f>
        <v>0.58199999999999996</v>
      </c>
      <c r="R936" t="str">
        <f t="shared" si="28"/>
        <v>Massachusetts Teachers2009</v>
      </c>
      <c r="S936">
        <f t="shared" si="29"/>
        <v>0.309</v>
      </c>
    </row>
    <row r="937" spans="1:19" x14ac:dyDescent="0.35">
      <c r="A937" t="s">
        <v>65</v>
      </c>
      <c r="B937">
        <v>2010</v>
      </c>
      <c r="C937">
        <v>0.12859999999999999</v>
      </c>
      <c r="D937">
        <v>-5.5300000000000002E-2</v>
      </c>
      <c r="E937">
        <v>3.15E-2</v>
      </c>
      <c r="F937">
        <v>3.6999999999999998E-2</v>
      </c>
      <c r="G937">
        <v>3.6920000000000001E-2</v>
      </c>
      <c r="H937">
        <v>0.45600000000000002</v>
      </c>
      <c r="I937">
        <v>0.21</v>
      </c>
      <c r="J937">
        <v>0.106</v>
      </c>
      <c r="K937">
        <v>9.6000000000000002E-2</v>
      </c>
      <c r="L937">
        <v>4.1000000000000002E-2</v>
      </c>
      <c r="M937">
        <v>9.0999999999999998E-2</v>
      </c>
      <c r="N937">
        <v>0</v>
      </c>
      <c r="O937">
        <v>0</v>
      </c>
      <c r="P937">
        <v>0</v>
      </c>
      <c r="Q937" s="3">
        <f>_xlfn.XLOOKUP(A937&amp;B937,'original data'!$R$2:$R$3975,'original data'!$Q$2:$Q$3975,,0)</f>
        <v>0.63</v>
      </c>
      <c r="R937" t="str">
        <f t="shared" si="28"/>
        <v>Massachusetts Teachers2010</v>
      </c>
      <c r="S937">
        <f t="shared" si="29"/>
        <v>0.33400000000000002</v>
      </c>
    </row>
    <row r="938" spans="1:19" x14ac:dyDescent="0.35">
      <c r="A938" t="s">
        <v>65</v>
      </c>
      <c r="B938">
        <v>2011</v>
      </c>
      <c r="C938">
        <v>0.22359999999999999</v>
      </c>
      <c r="D938">
        <v>1.66E-2</v>
      </c>
      <c r="E938">
        <v>4.3499999999999997E-2</v>
      </c>
      <c r="F938">
        <v>6.54E-2</v>
      </c>
      <c r="G938">
        <v>5.2639999999999999E-2</v>
      </c>
      <c r="H938">
        <v>0.503</v>
      </c>
      <c r="I938">
        <v>0.192</v>
      </c>
      <c r="J938">
        <v>0.107</v>
      </c>
      <c r="K938">
        <v>7.1999999999999995E-2</v>
      </c>
      <c r="L938">
        <v>0.04</v>
      </c>
      <c r="M938">
        <v>8.2000000000000003E-2</v>
      </c>
      <c r="N938">
        <v>0</v>
      </c>
      <c r="O938">
        <v>0</v>
      </c>
      <c r="P938">
        <v>0</v>
      </c>
      <c r="Q938" s="3">
        <f>_xlfn.XLOOKUP(A938&amp;B938,'original data'!$R$2:$R$3975,'original data'!$Q$2:$Q$3975,,0)</f>
        <v>0.66300000000000003</v>
      </c>
      <c r="R938" t="str">
        <f t="shared" si="28"/>
        <v>Massachusetts Teachers2011</v>
      </c>
      <c r="S938">
        <f t="shared" si="29"/>
        <v>0.30099999999999999</v>
      </c>
    </row>
    <row r="939" spans="1:19" x14ac:dyDescent="0.35">
      <c r="A939" t="s">
        <v>65</v>
      </c>
      <c r="B939">
        <v>2012</v>
      </c>
      <c r="C939">
        <v>-8.0000000000000004E-4</v>
      </c>
      <c r="D939">
        <v>0.1135</v>
      </c>
      <c r="E939">
        <v>6.1000000000000004E-3</v>
      </c>
      <c r="F939">
        <v>7.2499999999999995E-2</v>
      </c>
      <c r="G939">
        <v>4.8079999999999998E-2</v>
      </c>
      <c r="H939">
        <v>0.42599999999999999</v>
      </c>
      <c r="I939">
        <v>0.216</v>
      </c>
      <c r="J939">
        <v>0.121</v>
      </c>
      <c r="K939">
        <v>9.9000000000000005E-2</v>
      </c>
      <c r="L939">
        <v>3.9E-2</v>
      </c>
      <c r="M939">
        <v>9.7000000000000003E-2</v>
      </c>
      <c r="N939">
        <v>0</v>
      </c>
      <c r="O939">
        <v>0</v>
      </c>
      <c r="P939">
        <v>0</v>
      </c>
      <c r="Q939" s="3">
        <f>_xlfn.XLOOKUP(A939&amp;B939,'original data'!$R$2:$R$3975,'original data'!$Q$2:$Q$3975,,0)</f>
        <v>0.60699999999999998</v>
      </c>
      <c r="R939" t="str">
        <f t="shared" si="28"/>
        <v>Massachusetts Teachers2012</v>
      </c>
      <c r="S939">
        <f t="shared" si="29"/>
        <v>0.35599999999999998</v>
      </c>
    </row>
    <row r="940" spans="1:19" x14ac:dyDescent="0.35">
      <c r="A940" t="s">
        <v>65</v>
      </c>
      <c r="B940">
        <v>2013</v>
      </c>
      <c r="C940">
        <v>0.1273</v>
      </c>
      <c r="D940">
        <v>0.113</v>
      </c>
      <c r="E940">
        <v>3.4299999999999997E-2</v>
      </c>
      <c r="F940">
        <v>8.1199999999999994E-2</v>
      </c>
      <c r="G940">
        <v>5.3969999999999997E-2</v>
      </c>
      <c r="H940">
        <v>0.45300000000000001</v>
      </c>
      <c r="I940">
        <v>0.215</v>
      </c>
      <c r="J940">
        <v>0.11700000000000001</v>
      </c>
      <c r="K940">
        <v>9.1999999999999998E-2</v>
      </c>
      <c r="L940">
        <v>0.04</v>
      </c>
      <c r="M940">
        <v>8.2000000000000003E-2</v>
      </c>
      <c r="N940">
        <v>0</v>
      </c>
      <c r="O940">
        <v>0</v>
      </c>
      <c r="P940">
        <v>0</v>
      </c>
      <c r="Q940" s="3">
        <f>_xlfn.XLOOKUP(A940&amp;B940,'original data'!$R$2:$R$3975,'original data'!$Q$2:$Q$3975,,0)</f>
        <v>0.55700000000000005</v>
      </c>
      <c r="R940" t="str">
        <f t="shared" si="28"/>
        <v>Massachusetts Teachers2013</v>
      </c>
      <c r="S940">
        <f t="shared" si="29"/>
        <v>0.33100000000000002</v>
      </c>
    </row>
    <row r="941" spans="1:19" x14ac:dyDescent="0.35">
      <c r="A941" t="s">
        <v>65</v>
      </c>
      <c r="B941">
        <v>2014</v>
      </c>
      <c r="C941">
        <v>0.17599999999999999</v>
      </c>
      <c r="D941">
        <v>9.8299999999999998E-2</v>
      </c>
      <c r="E941">
        <v>0.1285</v>
      </c>
      <c r="F941">
        <v>7.9399999999999998E-2</v>
      </c>
      <c r="G941">
        <v>6.225E-2</v>
      </c>
      <c r="H941">
        <v>0.43099999999999999</v>
      </c>
      <c r="I941">
        <v>0.224</v>
      </c>
      <c r="J941">
        <v>0.111</v>
      </c>
      <c r="K941">
        <v>9.6000000000000002E-2</v>
      </c>
      <c r="L941">
        <v>3.9E-2</v>
      </c>
      <c r="M941">
        <v>8.8999999999999996E-2</v>
      </c>
      <c r="N941">
        <v>0</v>
      </c>
      <c r="O941">
        <v>0.01</v>
      </c>
      <c r="P941">
        <v>0</v>
      </c>
      <c r="Q941" s="3">
        <f>_xlfn.XLOOKUP(A941&amp;B941,'original data'!$R$2:$R$3975,'original data'!$Q$2:$Q$3975,,0)</f>
        <v>0.56299999999999994</v>
      </c>
      <c r="R941" t="str">
        <f t="shared" si="28"/>
        <v>Massachusetts Teachers2014</v>
      </c>
      <c r="S941">
        <f t="shared" si="29"/>
        <v>0.33500000000000002</v>
      </c>
    </row>
    <row r="942" spans="1:19" x14ac:dyDescent="0.35">
      <c r="A942" t="s">
        <v>65</v>
      </c>
      <c r="B942">
        <v>2015</v>
      </c>
      <c r="C942">
        <v>3.8699999999999998E-2</v>
      </c>
      <c r="D942">
        <v>0.1125</v>
      </c>
      <c r="E942">
        <v>0.1099</v>
      </c>
      <c r="F942">
        <v>7.0000000000000007E-2</v>
      </c>
      <c r="G942">
        <v>6.0670000000000002E-2</v>
      </c>
      <c r="H942">
        <v>0.42657</v>
      </c>
      <c r="I942">
        <v>0.21978</v>
      </c>
      <c r="J942">
        <v>0.11289</v>
      </c>
      <c r="K942">
        <v>9.0910000000000005E-2</v>
      </c>
      <c r="L942">
        <v>3.7960000000000001E-2</v>
      </c>
      <c r="M942">
        <v>9.9900000000000003E-2</v>
      </c>
      <c r="N942">
        <v>0</v>
      </c>
      <c r="O942">
        <v>1.1990000000000001E-2</v>
      </c>
      <c r="P942">
        <v>0</v>
      </c>
      <c r="Q942" s="3">
        <f>_xlfn.XLOOKUP(A942&amp;B942,'original data'!$R$2:$R$3975,'original data'!$Q$2:$Q$3975,,0)</f>
        <v>0.54300000000000004</v>
      </c>
      <c r="R942" t="str">
        <f t="shared" si="28"/>
        <v>Massachusetts Teachers2015</v>
      </c>
      <c r="S942">
        <f t="shared" si="29"/>
        <v>0.34166000000000002</v>
      </c>
    </row>
    <row r="943" spans="1:19" x14ac:dyDescent="0.35">
      <c r="A943" t="s">
        <v>65</v>
      </c>
      <c r="B943">
        <v>2016</v>
      </c>
      <c r="C943">
        <v>2.3E-2</v>
      </c>
      <c r="D943">
        <v>7.7100000000000002E-2</v>
      </c>
      <c r="E943">
        <v>7.0800000000000002E-2</v>
      </c>
      <c r="F943">
        <v>5.7099999999999998E-2</v>
      </c>
      <c r="G943">
        <v>5.8270000000000002E-2</v>
      </c>
      <c r="H943">
        <v>0.42199999999999999</v>
      </c>
      <c r="I943">
        <v>0.223</v>
      </c>
      <c r="J943">
        <v>0.111</v>
      </c>
      <c r="K943">
        <v>9.8000000000000004E-2</v>
      </c>
      <c r="L943">
        <v>3.3000000000000002E-2</v>
      </c>
      <c r="M943">
        <v>0.104</v>
      </c>
      <c r="N943">
        <v>0</v>
      </c>
      <c r="O943">
        <v>5.0000000000000001E-3</v>
      </c>
      <c r="P943">
        <v>0</v>
      </c>
      <c r="Q943" s="3">
        <f>_xlfn.XLOOKUP(A943&amp;B943,'original data'!$R$2:$R$3975,'original data'!$Q$2:$Q$3975,,0)</f>
        <v>0.52800000000000002</v>
      </c>
      <c r="R943" t="str">
        <f t="shared" si="28"/>
        <v>Massachusetts Teachers2016</v>
      </c>
      <c r="S943">
        <f t="shared" si="29"/>
        <v>0.34600000000000003</v>
      </c>
    </row>
    <row r="944" spans="1:19" x14ac:dyDescent="0.35">
      <c r="A944" t="s">
        <v>65</v>
      </c>
      <c r="B944">
        <v>2017</v>
      </c>
      <c r="C944">
        <v>0.13239999999999999</v>
      </c>
      <c r="D944">
        <v>6.3600000000000004E-2</v>
      </c>
      <c r="E944">
        <v>9.7900000000000001E-2</v>
      </c>
      <c r="F944">
        <v>5.0999999999999997E-2</v>
      </c>
      <c r="G944">
        <v>6.2489999999999997E-2</v>
      </c>
      <c r="H944">
        <v>0.45700000000000002</v>
      </c>
      <c r="I944">
        <v>0.20100000000000001</v>
      </c>
      <c r="J944">
        <v>0.106</v>
      </c>
      <c r="K944">
        <v>9.5000000000000001E-2</v>
      </c>
      <c r="L944">
        <v>3.6999999999999998E-2</v>
      </c>
      <c r="M944">
        <v>9.0999999999999998E-2</v>
      </c>
      <c r="N944">
        <v>0</v>
      </c>
      <c r="O944">
        <v>0.01</v>
      </c>
      <c r="P944">
        <v>0</v>
      </c>
      <c r="Q944" s="3">
        <f>_xlfn.XLOOKUP(A944&amp;B944,'original data'!$R$2:$R$3975,'original data'!$Q$2:$Q$3975,,0)</f>
        <v>0.52100000000000002</v>
      </c>
      <c r="R944" t="str">
        <f t="shared" si="28"/>
        <v>Massachusetts Teachers2017</v>
      </c>
      <c r="S944">
        <f t="shared" si="29"/>
        <v>0.32900000000000001</v>
      </c>
    </row>
    <row r="945" spans="1:19" x14ac:dyDescent="0.35">
      <c r="A945" t="s">
        <v>65</v>
      </c>
      <c r="B945">
        <v>2018</v>
      </c>
      <c r="C945">
        <v>0.1</v>
      </c>
      <c r="D945">
        <v>8.2400000000000001E-2</v>
      </c>
      <c r="E945">
        <v>9.2499999999999999E-2</v>
      </c>
      <c r="F945">
        <v>6.3E-2</v>
      </c>
      <c r="G945">
        <v>6.454E-2</v>
      </c>
      <c r="H945">
        <v>0.42199999999999999</v>
      </c>
      <c r="I945">
        <v>0.20799999999999999</v>
      </c>
      <c r="J945">
        <v>0.108</v>
      </c>
      <c r="K945">
        <v>0.13400000000000001</v>
      </c>
      <c r="L945">
        <v>3.4000000000000002E-2</v>
      </c>
      <c r="M945">
        <v>0.09</v>
      </c>
      <c r="N945">
        <v>0</v>
      </c>
      <c r="O945">
        <v>4.0000000000000001E-3</v>
      </c>
      <c r="P945">
        <v>0</v>
      </c>
      <c r="Q945" s="3">
        <f>_xlfn.XLOOKUP(A945&amp;B945,'original data'!$R$2:$R$3975,'original data'!$Q$2:$Q$3975,,0)</f>
        <v>0.52400000000000002</v>
      </c>
      <c r="R945" t="str">
        <f t="shared" si="28"/>
        <v>Massachusetts Teachers2018</v>
      </c>
      <c r="S945">
        <f t="shared" si="29"/>
        <v>0.36599999999999999</v>
      </c>
    </row>
    <row r="946" spans="1:19" x14ac:dyDescent="0.35">
      <c r="A946" t="s">
        <v>65</v>
      </c>
      <c r="B946">
        <v>2019</v>
      </c>
      <c r="C946">
        <v>6.13E-2</v>
      </c>
      <c r="D946">
        <v>9.7500000000000003E-2</v>
      </c>
      <c r="E946">
        <v>7.0300000000000001E-2</v>
      </c>
      <c r="F946">
        <v>9.9000000000000005E-2</v>
      </c>
      <c r="G946">
        <v>6.4369999999999997E-2</v>
      </c>
      <c r="H946">
        <v>0.434</v>
      </c>
      <c r="I946">
        <v>0.215</v>
      </c>
      <c r="J946">
        <v>0.113</v>
      </c>
      <c r="K946">
        <v>0.1</v>
      </c>
      <c r="L946">
        <v>3.9E-2</v>
      </c>
      <c r="M946">
        <v>9.4E-2</v>
      </c>
      <c r="N946">
        <v>0</v>
      </c>
      <c r="O946">
        <v>5.9999999999999995E-4</v>
      </c>
      <c r="P946">
        <v>0</v>
      </c>
      <c r="Q946" s="3">
        <f>_xlfn.XLOOKUP(A946&amp;B946,'original data'!$R$2:$R$3975,'original data'!$Q$2:$Q$3975,,0)</f>
        <v>0.51700000000000002</v>
      </c>
      <c r="R946" t="str">
        <f t="shared" si="28"/>
        <v>Massachusetts Teachers2019</v>
      </c>
      <c r="S946">
        <f t="shared" si="29"/>
        <v>0.34599999999999997</v>
      </c>
    </row>
    <row r="947" spans="1:19" x14ac:dyDescent="0.35">
      <c r="A947" t="s">
        <v>65</v>
      </c>
      <c r="B947">
        <v>2020</v>
      </c>
      <c r="C947">
        <v>2.3800000000000002E-2</v>
      </c>
      <c r="D947">
        <v>6.13E-2</v>
      </c>
      <c r="E947">
        <v>6.7199999999999996E-2</v>
      </c>
      <c r="F947">
        <v>8.8400000000000006E-2</v>
      </c>
      <c r="H947">
        <v>0.42099999999999999</v>
      </c>
      <c r="I947">
        <v>0.23200000000000001</v>
      </c>
      <c r="J947">
        <v>0.114</v>
      </c>
      <c r="K947">
        <v>9.7000000000000003E-2</v>
      </c>
      <c r="L947">
        <v>3.6999999999999998E-2</v>
      </c>
      <c r="M947">
        <v>9.1999999999999998E-2</v>
      </c>
      <c r="N947">
        <v>0</v>
      </c>
      <c r="O947">
        <v>1E-3</v>
      </c>
      <c r="P947">
        <v>6.0000000000000001E-3</v>
      </c>
      <c r="Q947" s="3">
        <f>_xlfn.XLOOKUP(A947&amp;B947,'original data'!$R$2:$R$3975,'original data'!$Q$2:$Q$3975,,0)</f>
        <v>0</v>
      </c>
      <c r="R947" t="str">
        <f t="shared" si="28"/>
        <v>Massachusetts Teachers2020</v>
      </c>
      <c r="S947">
        <f t="shared" si="29"/>
        <v>0.34600000000000003</v>
      </c>
    </row>
    <row r="948" spans="1:19" x14ac:dyDescent="0.35">
      <c r="A948" t="s">
        <v>66</v>
      </c>
      <c r="B948">
        <v>2001</v>
      </c>
      <c r="C948">
        <v>-6.3E-2</v>
      </c>
      <c r="D948">
        <v>0.05</v>
      </c>
      <c r="E948">
        <v>0.10199999999999999</v>
      </c>
      <c r="G948">
        <v>-6.3E-2</v>
      </c>
      <c r="H948">
        <v>0.46779999999999999</v>
      </c>
      <c r="I948">
        <v>0.37009999999999998</v>
      </c>
      <c r="J948">
        <v>0</v>
      </c>
      <c r="K948">
        <v>0</v>
      </c>
      <c r="L948">
        <v>0</v>
      </c>
      <c r="M948">
        <v>3.9300000000000002E-2</v>
      </c>
      <c r="N948">
        <v>0</v>
      </c>
      <c r="O948">
        <v>8.0600000000000005E-2</v>
      </c>
      <c r="P948">
        <v>4.0899999999999999E-2</v>
      </c>
      <c r="Q948" s="3">
        <f>_xlfn.XLOOKUP(A948&amp;B948,'original data'!$R$2:$R$3975,'original data'!$Q$2:$Q$3975,,0)</f>
        <v>0.93269999999999997</v>
      </c>
      <c r="R948" t="str">
        <f t="shared" si="28"/>
        <v>Minneapolis ERF2001</v>
      </c>
      <c r="S948">
        <f t="shared" si="29"/>
        <v>8.0199999999999994E-2</v>
      </c>
    </row>
    <row r="949" spans="1:19" x14ac:dyDescent="0.35">
      <c r="A949" t="s">
        <v>66</v>
      </c>
      <c r="B949">
        <v>2002</v>
      </c>
      <c r="C949">
        <v>-7.2999999999999995E-2</v>
      </c>
      <c r="D949">
        <v>-1.4999999999999999E-2</v>
      </c>
      <c r="E949">
        <v>4.7E-2</v>
      </c>
      <c r="G949">
        <v>-6.8010000000000001E-2</v>
      </c>
      <c r="H949">
        <v>0.48880000000000001</v>
      </c>
      <c r="I949">
        <v>0.3715</v>
      </c>
      <c r="J949">
        <v>0</v>
      </c>
      <c r="K949">
        <v>0</v>
      </c>
      <c r="L949">
        <v>0</v>
      </c>
      <c r="M949">
        <v>4.0300000000000002E-2</v>
      </c>
      <c r="N949">
        <v>0</v>
      </c>
      <c r="O949">
        <v>6.8900000000000003E-2</v>
      </c>
      <c r="P949">
        <v>2.9600000000000001E-2</v>
      </c>
      <c r="Q949" s="3">
        <f>_xlfn.XLOOKUP(A949&amp;B949,'original data'!$R$2:$R$3975,'original data'!$Q$2:$Q$3975,,0)</f>
        <v>0.92349999999999999</v>
      </c>
      <c r="R949" t="str">
        <f t="shared" si="28"/>
        <v>Minneapolis ERF2002</v>
      </c>
      <c r="S949">
        <f t="shared" si="29"/>
        <v>6.9900000000000004E-2</v>
      </c>
    </row>
    <row r="950" spans="1:19" x14ac:dyDescent="0.35">
      <c r="A950" t="s">
        <v>66</v>
      </c>
      <c r="B950">
        <v>2003</v>
      </c>
      <c r="C950">
        <v>2.1999999999999999E-2</v>
      </c>
      <c r="D950">
        <v>-0.04</v>
      </c>
      <c r="E950">
        <v>-8.9999999999999993E-3</v>
      </c>
      <c r="G950">
        <v>-3.8929999999999999E-2</v>
      </c>
      <c r="H950">
        <v>0.46820000000000001</v>
      </c>
      <c r="I950">
        <v>0.30709999999999998</v>
      </c>
      <c r="J950">
        <v>0</v>
      </c>
      <c r="K950">
        <v>0</v>
      </c>
      <c r="L950">
        <v>0</v>
      </c>
      <c r="M950">
        <v>4.2500000000000003E-2</v>
      </c>
      <c r="N950">
        <v>0</v>
      </c>
      <c r="O950">
        <v>0.15540000000000001</v>
      </c>
      <c r="P950">
        <v>2.5700000000000001E-2</v>
      </c>
      <c r="Q950" s="3">
        <f>_xlfn.XLOOKUP(A950&amp;B950,'original data'!$R$2:$R$3975,'original data'!$Q$2:$Q$3975,,0)</f>
        <v>0.92310000000000003</v>
      </c>
      <c r="R950" t="str">
        <f t="shared" si="28"/>
        <v>Minneapolis ERF2003</v>
      </c>
      <c r="S950">
        <f t="shared" si="29"/>
        <v>6.8200000000000011E-2</v>
      </c>
    </row>
    <row r="951" spans="1:19" x14ac:dyDescent="0.35">
      <c r="A951" t="s">
        <v>66</v>
      </c>
      <c r="B951">
        <v>2004</v>
      </c>
      <c r="C951">
        <v>0.16500000000000001</v>
      </c>
      <c r="D951">
        <v>3.5000000000000003E-2</v>
      </c>
      <c r="E951">
        <v>4.7E-2</v>
      </c>
      <c r="G951">
        <v>8.4399999999999996E-3</v>
      </c>
      <c r="H951">
        <v>0.49919999999999998</v>
      </c>
      <c r="I951">
        <v>0.35770000000000002</v>
      </c>
      <c r="J951">
        <v>0</v>
      </c>
      <c r="K951">
        <v>0</v>
      </c>
      <c r="L951">
        <v>0</v>
      </c>
      <c r="M951">
        <v>4.5199999999999997E-2</v>
      </c>
      <c r="N951">
        <v>0</v>
      </c>
      <c r="O951">
        <v>2.7400000000000001E-2</v>
      </c>
      <c r="P951">
        <v>7.0099999999999996E-2</v>
      </c>
      <c r="Q951" s="3">
        <f>_xlfn.XLOOKUP(A951&amp;B951,'original data'!$R$2:$R$3975,'original data'!$Q$2:$Q$3975,,0)</f>
        <v>0.92100000000000004</v>
      </c>
      <c r="R951" t="str">
        <f t="shared" si="28"/>
        <v>Minneapolis ERF2004</v>
      </c>
      <c r="S951">
        <f t="shared" si="29"/>
        <v>0.11529999999999999</v>
      </c>
    </row>
    <row r="952" spans="1:19" x14ac:dyDescent="0.35">
      <c r="A952" t="s">
        <v>66</v>
      </c>
      <c r="B952">
        <v>2005</v>
      </c>
      <c r="C952">
        <v>0.104</v>
      </c>
      <c r="D952">
        <v>9.7000000000000003E-2</v>
      </c>
      <c r="E952">
        <v>2.7E-2</v>
      </c>
      <c r="G952">
        <v>2.6859999999999998E-2</v>
      </c>
      <c r="H952">
        <v>0.55449999999999999</v>
      </c>
      <c r="I952">
        <v>0.38300000000000001</v>
      </c>
      <c r="J952">
        <v>0</v>
      </c>
      <c r="K952">
        <v>0</v>
      </c>
      <c r="L952">
        <v>0</v>
      </c>
      <c r="M952">
        <v>5.1799999999999999E-2</v>
      </c>
      <c r="N952">
        <v>0</v>
      </c>
      <c r="O952">
        <v>1.0699999999999999E-2</v>
      </c>
      <c r="P952">
        <v>0</v>
      </c>
      <c r="Q952" s="3">
        <f>_xlfn.XLOOKUP(A952&amp;B952,'original data'!$R$2:$R$3975,'original data'!$Q$2:$Q$3975,,0)</f>
        <v>0.91710000000000003</v>
      </c>
      <c r="R952" t="str">
        <f t="shared" si="28"/>
        <v>Minneapolis ERF2005</v>
      </c>
      <c r="S952">
        <f t="shared" si="29"/>
        <v>5.1799999999999999E-2</v>
      </c>
    </row>
    <row r="953" spans="1:19" x14ac:dyDescent="0.35">
      <c r="A953" t="s">
        <v>66</v>
      </c>
      <c r="B953">
        <v>2006</v>
      </c>
      <c r="C953">
        <v>0.104</v>
      </c>
      <c r="D953">
        <v>0.126</v>
      </c>
      <c r="E953">
        <v>6.2E-2</v>
      </c>
      <c r="G953">
        <v>3.934E-2</v>
      </c>
      <c r="H953">
        <v>0.47410000000000002</v>
      </c>
      <c r="I953">
        <v>0.3039</v>
      </c>
      <c r="J953">
        <v>0</v>
      </c>
      <c r="K953">
        <v>0</v>
      </c>
      <c r="L953">
        <v>0</v>
      </c>
      <c r="M953">
        <v>4.58E-2</v>
      </c>
      <c r="N953">
        <v>0</v>
      </c>
      <c r="O953">
        <v>0.02</v>
      </c>
      <c r="P953">
        <v>0.15590000000000001</v>
      </c>
      <c r="Q953" s="3">
        <f>_xlfn.XLOOKUP(A953&amp;B953,'original data'!$R$2:$R$3975,'original data'!$Q$2:$Q$3975,,0)</f>
        <v>0.92130000000000001</v>
      </c>
      <c r="R953" t="str">
        <f t="shared" si="28"/>
        <v>Minneapolis ERF2006</v>
      </c>
      <c r="S953">
        <f t="shared" si="29"/>
        <v>0.20170000000000002</v>
      </c>
    </row>
    <row r="954" spans="1:19" x14ac:dyDescent="0.35">
      <c r="A954" t="s">
        <v>66</v>
      </c>
      <c r="B954">
        <v>2007</v>
      </c>
      <c r="C954">
        <v>0.16900000000000001</v>
      </c>
      <c r="D954">
        <v>0.126</v>
      </c>
      <c r="E954">
        <v>0.113</v>
      </c>
      <c r="G954">
        <v>5.6939999999999998E-2</v>
      </c>
      <c r="H954">
        <v>0.48380000000000001</v>
      </c>
      <c r="I954">
        <v>0.31540000000000001</v>
      </c>
      <c r="J954">
        <v>0</v>
      </c>
      <c r="K954">
        <v>0</v>
      </c>
      <c r="L954">
        <v>0</v>
      </c>
      <c r="M954">
        <v>3.7499999999999999E-2</v>
      </c>
      <c r="N954">
        <v>0</v>
      </c>
      <c r="O954">
        <v>2.63E-2</v>
      </c>
      <c r="P954">
        <v>0.13689999999999999</v>
      </c>
      <c r="Q954" s="3">
        <f>_xlfn.XLOOKUP(A954&amp;B954,'original data'!$R$2:$R$3975,'original data'!$Q$2:$Q$3975,,0)</f>
        <v>0.85899999999999999</v>
      </c>
      <c r="R954" t="str">
        <f t="shared" si="28"/>
        <v>Minneapolis ERF2007</v>
      </c>
      <c r="S954">
        <f t="shared" si="29"/>
        <v>0.1744</v>
      </c>
    </row>
    <row r="955" spans="1:19" x14ac:dyDescent="0.35">
      <c r="A955" t="s">
        <v>66</v>
      </c>
      <c r="B955">
        <v>2008</v>
      </c>
      <c r="C955">
        <v>-0.05</v>
      </c>
      <c r="D955">
        <v>7.0000000000000007E-2</v>
      </c>
      <c r="E955">
        <v>9.6000000000000002E-2</v>
      </c>
      <c r="G955">
        <v>4.2939999999999999E-2</v>
      </c>
      <c r="H955">
        <v>0.49930000000000002</v>
      </c>
      <c r="I955">
        <v>0.33550000000000002</v>
      </c>
      <c r="J955">
        <v>0</v>
      </c>
      <c r="K955">
        <v>0</v>
      </c>
      <c r="L955">
        <v>0</v>
      </c>
      <c r="M955">
        <v>4.19E-2</v>
      </c>
      <c r="N955">
        <v>0</v>
      </c>
      <c r="O955">
        <v>2.52E-2</v>
      </c>
      <c r="P955">
        <v>9.8000000000000004E-2</v>
      </c>
      <c r="Q955" s="3">
        <f>_xlfn.XLOOKUP(A955&amp;B955,'original data'!$R$2:$R$3975,'original data'!$Q$2:$Q$3975,,0)</f>
        <v>0.76419999999999999</v>
      </c>
      <c r="R955" t="str">
        <f t="shared" si="28"/>
        <v>Minneapolis ERF2008</v>
      </c>
      <c r="S955">
        <f t="shared" si="29"/>
        <v>0.1399</v>
      </c>
    </row>
    <row r="956" spans="1:19" x14ac:dyDescent="0.35">
      <c r="A956" t="s">
        <v>66</v>
      </c>
      <c r="B956">
        <v>2009</v>
      </c>
      <c r="C956">
        <v>-0.17499999999999999</v>
      </c>
      <c r="D956">
        <v>-2.9000000000000001E-2</v>
      </c>
      <c r="E956">
        <v>2.1999999999999999E-2</v>
      </c>
      <c r="G956">
        <v>1.6129999999999999E-2</v>
      </c>
      <c r="H956">
        <v>0.55449999999999999</v>
      </c>
      <c r="I956">
        <v>0.25969999999999999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2.8199999999999999E-2</v>
      </c>
      <c r="P956">
        <v>0.1575</v>
      </c>
      <c r="Q956" s="3">
        <f>_xlfn.XLOOKUP(A956&amp;B956,'original data'!$R$2:$R$3975,'original data'!$Q$2:$Q$3975,,0)</f>
        <v>0.55879999999999996</v>
      </c>
      <c r="R956" t="str">
        <f t="shared" si="28"/>
        <v>Minneapolis ERF2009</v>
      </c>
      <c r="S956">
        <f t="shared" si="29"/>
        <v>0.1575</v>
      </c>
    </row>
    <row r="957" spans="1:19" x14ac:dyDescent="0.35">
      <c r="A957" t="s">
        <v>66</v>
      </c>
      <c r="B957">
        <v>2010</v>
      </c>
      <c r="C957">
        <v>0.152</v>
      </c>
      <c r="D957">
        <v>-3.7999999999999999E-2</v>
      </c>
      <c r="E957">
        <v>3.4000000000000002E-2</v>
      </c>
      <c r="F957">
        <v>2.9000000000000001E-2</v>
      </c>
      <c r="G957">
        <v>2.896E-2</v>
      </c>
      <c r="H957">
        <v>0.57799999999999996</v>
      </c>
      <c r="I957">
        <v>0.249</v>
      </c>
      <c r="J957">
        <v>0</v>
      </c>
      <c r="K957">
        <v>0</v>
      </c>
      <c r="L957">
        <v>0</v>
      </c>
      <c r="M957">
        <v>0</v>
      </c>
      <c r="N957">
        <v>0.153</v>
      </c>
      <c r="O957">
        <v>0.02</v>
      </c>
      <c r="P957">
        <v>0</v>
      </c>
      <c r="Q957" s="3">
        <f>_xlfn.XLOOKUP(A957&amp;B957,'original data'!$R$2:$R$3975,'original data'!$Q$2:$Q$3975,,0)</f>
        <v>0.65620000000000001</v>
      </c>
      <c r="R957" t="str">
        <f t="shared" si="28"/>
        <v>Minneapolis ERF2010</v>
      </c>
      <c r="S957">
        <f t="shared" si="29"/>
        <v>0.153</v>
      </c>
    </row>
    <row r="958" spans="1:19" x14ac:dyDescent="0.35">
      <c r="A958" t="s">
        <v>66</v>
      </c>
      <c r="B958">
        <v>2011</v>
      </c>
      <c r="C958">
        <v>0.23300000000000001</v>
      </c>
      <c r="D958">
        <v>4.9000000000000002E-2</v>
      </c>
      <c r="E958">
        <v>5.2999999999999999E-2</v>
      </c>
      <c r="F958">
        <v>5.8999999999999997E-2</v>
      </c>
      <c r="G958">
        <v>4.6019999999999998E-2</v>
      </c>
      <c r="H958">
        <v>0.60799999999999998</v>
      </c>
      <c r="I958">
        <v>0.222</v>
      </c>
      <c r="J958">
        <v>0</v>
      </c>
      <c r="K958">
        <v>0</v>
      </c>
      <c r="L958">
        <v>0</v>
      </c>
      <c r="M958">
        <v>0</v>
      </c>
      <c r="N958">
        <v>0.14599999999999999</v>
      </c>
      <c r="O958">
        <v>2.4E-2</v>
      </c>
      <c r="P958">
        <v>0</v>
      </c>
      <c r="Q958" s="3">
        <f>_xlfn.XLOOKUP(A958&amp;B958,'original data'!$R$2:$R$3975,'original data'!$Q$2:$Q$3975,,0)</f>
        <v>0.73540000000000005</v>
      </c>
      <c r="R958" t="str">
        <f t="shared" si="28"/>
        <v>Minneapolis ERF2011</v>
      </c>
      <c r="S958">
        <f t="shared" si="29"/>
        <v>0.14599999999999999</v>
      </c>
    </row>
    <row r="959" spans="1:19" x14ac:dyDescent="0.35">
      <c r="A959" t="s">
        <v>66</v>
      </c>
      <c r="B959">
        <v>2012</v>
      </c>
      <c r="C959">
        <v>2.4E-2</v>
      </c>
      <c r="D959">
        <v>0.13300000000000001</v>
      </c>
      <c r="E959">
        <v>2.3E-2</v>
      </c>
      <c r="F959">
        <v>7.0000000000000007E-2</v>
      </c>
      <c r="G959">
        <v>4.4170000000000001E-2</v>
      </c>
      <c r="H959">
        <v>0.60099999999999998</v>
      </c>
      <c r="I959">
        <v>0.223</v>
      </c>
      <c r="J959">
        <v>0</v>
      </c>
      <c r="K959">
        <v>0</v>
      </c>
      <c r="L959">
        <v>0</v>
      </c>
      <c r="M959">
        <v>0</v>
      </c>
      <c r="N959">
        <v>0.157</v>
      </c>
      <c r="O959">
        <v>1.9E-2</v>
      </c>
      <c r="P959">
        <v>0</v>
      </c>
      <c r="Q959" s="3">
        <f>_xlfn.XLOOKUP(A959&amp;B959,'original data'!$R$2:$R$3975,'original data'!$Q$2:$Q$3975,,0)</f>
        <v>0.69099999999999995</v>
      </c>
      <c r="R959" t="str">
        <f t="shared" si="28"/>
        <v>Minneapolis ERF2012</v>
      </c>
      <c r="S959">
        <f t="shared" si="29"/>
        <v>0.157</v>
      </c>
    </row>
    <row r="960" spans="1:19" x14ac:dyDescent="0.35">
      <c r="A960" t="s">
        <v>66</v>
      </c>
      <c r="B960">
        <v>2013</v>
      </c>
      <c r="C960">
        <v>0.14199999999999999</v>
      </c>
      <c r="D960">
        <v>0.13</v>
      </c>
      <c r="E960">
        <v>6.2E-2</v>
      </c>
      <c r="F960">
        <v>8.2000000000000003E-2</v>
      </c>
      <c r="G960">
        <v>5.1389999999999998E-2</v>
      </c>
      <c r="H960">
        <v>0.6</v>
      </c>
      <c r="I960">
        <v>0.23</v>
      </c>
      <c r="J960">
        <v>0</v>
      </c>
      <c r="K960">
        <v>0</v>
      </c>
      <c r="L960">
        <v>0</v>
      </c>
      <c r="M960">
        <v>0</v>
      </c>
      <c r="N960">
        <v>0.14499999999999999</v>
      </c>
      <c r="O960">
        <v>2.5000000000000001E-2</v>
      </c>
      <c r="P960">
        <v>0</v>
      </c>
      <c r="Q960" s="3">
        <f>_xlfn.XLOOKUP(A960&amp;B960,'original data'!$R$2:$R$3975,'original data'!$Q$2:$Q$3975,,0)</f>
        <v>0.74439999999999995</v>
      </c>
      <c r="R960" t="str">
        <f t="shared" si="28"/>
        <v>Minneapolis ERF2013</v>
      </c>
      <c r="S960">
        <f t="shared" si="29"/>
        <v>0.14499999999999999</v>
      </c>
    </row>
    <row r="961" spans="1:19" x14ac:dyDescent="0.35">
      <c r="A961" t="s">
        <v>66</v>
      </c>
      <c r="B961">
        <v>2014</v>
      </c>
      <c r="C961">
        <v>0.186</v>
      </c>
      <c r="D961">
        <v>0.115</v>
      </c>
      <c r="E961">
        <v>0.14499999999999999</v>
      </c>
      <c r="F961">
        <v>8.4000000000000005E-2</v>
      </c>
      <c r="G961">
        <v>6.0470000000000003E-2</v>
      </c>
      <c r="H961">
        <v>0.61399999999999999</v>
      </c>
      <c r="I961">
        <v>0.23400000000000001</v>
      </c>
      <c r="J961">
        <v>0</v>
      </c>
      <c r="K961">
        <v>0</v>
      </c>
      <c r="L961">
        <v>0</v>
      </c>
      <c r="M961">
        <v>0</v>
      </c>
      <c r="N961">
        <v>0.126</v>
      </c>
      <c r="O961">
        <v>2.5999999999999999E-2</v>
      </c>
      <c r="P961">
        <v>0</v>
      </c>
      <c r="Q961" s="3">
        <f>_xlfn.XLOOKUP(A961&amp;B961,'original data'!$R$2:$R$3975,'original data'!$Q$2:$Q$3975,,0)</f>
        <v>0.82030000000000003</v>
      </c>
      <c r="R961" t="str">
        <f t="shared" si="28"/>
        <v>Minneapolis ERF2014</v>
      </c>
      <c r="S961">
        <f t="shared" si="29"/>
        <v>0.126</v>
      </c>
    </row>
    <row r="962" spans="1:19" x14ac:dyDescent="0.35">
      <c r="A962" t="s">
        <v>67</v>
      </c>
      <c r="B962">
        <v>2001</v>
      </c>
      <c r="C962">
        <v>-1.0999999999999999E-2</v>
      </c>
      <c r="D962">
        <v>4.8000000000000001E-2</v>
      </c>
      <c r="E962">
        <v>9.9000000000000005E-2</v>
      </c>
      <c r="G962">
        <v>-1.0999999999999999E-2</v>
      </c>
      <c r="H962">
        <v>0.42699999999999999</v>
      </c>
      <c r="I962">
        <v>0.34100000000000003</v>
      </c>
      <c r="J962">
        <v>0</v>
      </c>
      <c r="K962">
        <v>0</v>
      </c>
      <c r="L962">
        <v>0</v>
      </c>
      <c r="M962">
        <v>0</v>
      </c>
      <c r="N962">
        <v>0.218</v>
      </c>
      <c r="O962">
        <v>1.4E-2</v>
      </c>
      <c r="P962">
        <v>0</v>
      </c>
      <c r="Q962" s="3">
        <f>_xlfn.XLOOKUP(A962&amp;B962,'original data'!$R$2:$R$3975,'original data'!$Q$2:$Q$3975,,0)</f>
        <v>1.1299999999999999</v>
      </c>
      <c r="R962" t="str">
        <f t="shared" si="28"/>
        <v>Houston Firefighters2001</v>
      </c>
      <c r="S962">
        <f t="shared" si="29"/>
        <v>0.218</v>
      </c>
    </row>
    <row r="963" spans="1:19" x14ac:dyDescent="0.35">
      <c r="A963" t="s">
        <v>67</v>
      </c>
      <c r="B963">
        <v>2002</v>
      </c>
      <c r="C963">
        <v>-2.4E-2</v>
      </c>
      <c r="D963">
        <v>2.1000000000000001E-2</v>
      </c>
      <c r="E963">
        <v>4.9000000000000002E-2</v>
      </c>
      <c r="G963">
        <v>-1.7520000000000001E-2</v>
      </c>
      <c r="H963">
        <v>0.42299999999999999</v>
      </c>
      <c r="I963">
        <v>0.36099999999999999</v>
      </c>
      <c r="J963">
        <v>0</v>
      </c>
      <c r="K963">
        <v>0</v>
      </c>
      <c r="L963">
        <v>0</v>
      </c>
      <c r="M963">
        <v>0</v>
      </c>
      <c r="N963">
        <v>0.21</v>
      </c>
      <c r="O963">
        <v>6.0000000000000001E-3</v>
      </c>
      <c r="P963">
        <v>0</v>
      </c>
      <c r="Q963" s="3">
        <f>_xlfn.XLOOKUP(A963&amp;B963,'original data'!$R$2:$R$3975,'original data'!$Q$2:$Q$3975,,0)</f>
        <v>0.98</v>
      </c>
      <c r="R963" t="str">
        <f t="shared" ref="R963:R1026" si="30">A963&amp;B963</f>
        <v>Houston Firefighters2002</v>
      </c>
      <c r="S963">
        <f t="shared" ref="S963:S1026" si="31">SUM(J963:N963,P963)</f>
        <v>0.21</v>
      </c>
    </row>
    <row r="964" spans="1:19" x14ac:dyDescent="0.35">
      <c r="A964" t="s">
        <v>67</v>
      </c>
      <c r="B964">
        <v>2003</v>
      </c>
      <c r="C964">
        <v>6.4799999999999996E-2</v>
      </c>
      <c r="D964">
        <v>9.1000000000000004E-3</v>
      </c>
      <c r="E964">
        <v>3.6499999999999998E-2</v>
      </c>
      <c r="F964">
        <v>9.0499999999999997E-2</v>
      </c>
      <c r="G964">
        <v>9.1900000000000003E-3</v>
      </c>
      <c r="H964">
        <v>0.40100000000000002</v>
      </c>
      <c r="I964">
        <v>0.36</v>
      </c>
      <c r="J964">
        <v>0.16700000000000001</v>
      </c>
      <c r="K964">
        <v>0</v>
      </c>
      <c r="L964">
        <v>0</v>
      </c>
      <c r="M964">
        <v>4.2999999999999997E-2</v>
      </c>
      <c r="N964">
        <v>0</v>
      </c>
      <c r="O964">
        <v>2.9000000000000001E-2</v>
      </c>
      <c r="P964">
        <v>0</v>
      </c>
      <c r="Q964" s="3">
        <f>_xlfn.XLOOKUP(A964&amp;B964,'original data'!$R$2:$R$3975,'original data'!$Q$2:$Q$3975,,0)</f>
        <v>0.92584</v>
      </c>
      <c r="R964" t="str">
        <f t="shared" si="30"/>
        <v>Houston Firefighters2003</v>
      </c>
      <c r="S964">
        <f t="shared" si="31"/>
        <v>0.21000000000000002</v>
      </c>
    </row>
    <row r="965" spans="1:19" x14ac:dyDescent="0.35">
      <c r="A965" t="s">
        <v>67</v>
      </c>
      <c r="B965">
        <v>2004</v>
      </c>
      <c r="C965">
        <v>0.18410000000000001</v>
      </c>
      <c r="D965">
        <v>7.1999999999999995E-2</v>
      </c>
      <c r="E965">
        <v>6.0999999999999999E-2</v>
      </c>
      <c r="F965">
        <v>0.10299999999999999</v>
      </c>
      <c r="G965">
        <v>5.033E-2</v>
      </c>
      <c r="H965">
        <v>0.437</v>
      </c>
      <c r="I965">
        <v>0.32300000000000001</v>
      </c>
      <c r="J965">
        <v>0.154</v>
      </c>
      <c r="K965">
        <v>0</v>
      </c>
      <c r="L965">
        <v>0</v>
      </c>
      <c r="M965">
        <v>5.5E-2</v>
      </c>
      <c r="N965">
        <v>0</v>
      </c>
      <c r="O965">
        <v>3.1E-2</v>
      </c>
      <c r="P965">
        <v>0</v>
      </c>
      <c r="Q965" s="3">
        <f>_xlfn.XLOOKUP(A965&amp;B965,'original data'!$R$2:$R$3975,'original data'!$Q$2:$Q$3975,,0)</f>
        <v>0.88</v>
      </c>
      <c r="R965" t="str">
        <f t="shared" si="30"/>
        <v>Houston Firefighters2004</v>
      </c>
      <c r="S965">
        <f t="shared" si="31"/>
        <v>0.20899999999999999</v>
      </c>
    </row>
    <row r="966" spans="1:19" x14ac:dyDescent="0.35">
      <c r="A966" t="s">
        <v>67</v>
      </c>
      <c r="B966">
        <v>2005</v>
      </c>
      <c r="C966">
        <v>0.191</v>
      </c>
      <c r="D966">
        <v>0.14499999999999999</v>
      </c>
      <c r="E966">
        <v>7.6999999999999999E-2</v>
      </c>
      <c r="F966">
        <v>0.106</v>
      </c>
      <c r="G966">
        <v>7.707E-2</v>
      </c>
      <c r="H966">
        <v>0.44700000000000001</v>
      </c>
      <c r="I966">
        <v>0.33600000000000002</v>
      </c>
      <c r="J966">
        <v>0.13300000000000001</v>
      </c>
      <c r="K966">
        <v>0</v>
      </c>
      <c r="L966">
        <v>0</v>
      </c>
      <c r="M966">
        <v>5.3999999999999999E-2</v>
      </c>
      <c r="N966">
        <v>0</v>
      </c>
      <c r="O966">
        <v>0.03</v>
      </c>
      <c r="P966">
        <v>0</v>
      </c>
      <c r="Q966" s="3">
        <f>_xlfn.XLOOKUP(A966&amp;B966,'original data'!$R$2:$R$3975,'original data'!$Q$2:$Q$3975,,0)</f>
        <v>0.86</v>
      </c>
      <c r="R966" t="str">
        <f t="shared" si="30"/>
        <v>Houston Firefighters2005</v>
      </c>
      <c r="S966">
        <f t="shared" si="31"/>
        <v>0.187</v>
      </c>
    </row>
    <row r="967" spans="1:19" x14ac:dyDescent="0.35">
      <c r="A967" t="s">
        <v>67</v>
      </c>
      <c r="B967">
        <v>2006</v>
      </c>
      <c r="C967">
        <v>0.14499999999999999</v>
      </c>
      <c r="D967">
        <v>0.17299999999999999</v>
      </c>
      <c r="E967">
        <v>0.109</v>
      </c>
      <c r="F967">
        <v>0.104</v>
      </c>
      <c r="G967">
        <v>8.8099999999999998E-2</v>
      </c>
      <c r="H967">
        <v>0.47</v>
      </c>
      <c r="I967">
        <v>0.33900000000000002</v>
      </c>
      <c r="J967">
        <v>0.114</v>
      </c>
      <c r="K967">
        <v>0</v>
      </c>
      <c r="L967">
        <v>0</v>
      </c>
      <c r="M967">
        <v>4.8000000000000001E-2</v>
      </c>
      <c r="N967">
        <v>0</v>
      </c>
      <c r="O967">
        <v>2.9000000000000001E-2</v>
      </c>
      <c r="P967">
        <v>0</v>
      </c>
      <c r="Q967" s="3">
        <f>_xlfn.XLOOKUP(A967&amp;B967,'original data'!$R$2:$R$3975,'original data'!$Q$2:$Q$3975,,0)</f>
        <v>0.87</v>
      </c>
      <c r="R967" t="str">
        <f t="shared" si="30"/>
        <v>Houston Firefighters2006</v>
      </c>
      <c r="S967">
        <f t="shared" si="31"/>
        <v>0.16200000000000001</v>
      </c>
    </row>
    <row r="968" spans="1:19" x14ac:dyDescent="0.35">
      <c r="A968" t="s">
        <v>67</v>
      </c>
      <c r="B968">
        <v>2007</v>
      </c>
      <c r="C968">
        <v>0.17</v>
      </c>
      <c r="D968">
        <v>0.16800000000000001</v>
      </c>
      <c r="E968">
        <v>0.15</v>
      </c>
      <c r="F968">
        <v>9.8000000000000004E-2</v>
      </c>
      <c r="G968">
        <v>9.9440000000000001E-2</v>
      </c>
      <c r="H968">
        <v>0.46100000000000002</v>
      </c>
      <c r="I968">
        <v>0.33700000000000002</v>
      </c>
      <c r="J968">
        <v>9.5000000000000001E-2</v>
      </c>
      <c r="K968">
        <v>0.04</v>
      </c>
      <c r="L968">
        <v>0</v>
      </c>
      <c r="M968">
        <v>4.2000000000000003E-2</v>
      </c>
      <c r="N968">
        <v>0</v>
      </c>
      <c r="O968">
        <v>2.5000000000000001E-2</v>
      </c>
      <c r="P968">
        <v>0</v>
      </c>
      <c r="Q968" s="3">
        <f>_xlfn.XLOOKUP(A968&amp;B968,'original data'!$R$2:$R$3975,'original data'!$Q$2:$Q$3975,,0)</f>
        <v>0.91</v>
      </c>
      <c r="R968" t="str">
        <f t="shared" si="30"/>
        <v>Houston Firefighters2007</v>
      </c>
      <c r="S968">
        <f t="shared" si="31"/>
        <v>0.17700000000000002</v>
      </c>
    </row>
    <row r="969" spans="1:19" x14ac:dyDescent="0.35">
      <c r="A969" t="s">
        <v>67</v>
      </c>
      <c r="B969">
        <v>2008</v>
      </c>
      <c r="C969">
        <v>0.04</v>
      </c>
      <c r="D969">
        <v>0.16800000000000001</v>
      </c>
      <c r="E969">
        <v>0.15</v>
      </c>
      <c r="F969">
        <v>9.8000000000000004E-2</v>
      </c>
      <c r="G969">
        <v>9.1829999999999995E-2</v>
      </c>
      <c r="H969">
        <v>0.44600000000000001</v>
      </c>
      <c r="I969">
        <v>0.33</v>
      </c>
      <c r="J969">
        <v>0.11</v>
      </c>
      <c r="K969">
        <v>4.7E-2</v>
      </c>
      <c r="L969">
        <v>0</v>
      </c>
      <c r="M969">
        <v>5.5E-2</v>
      </c>
      <c r="N969">
        <v>0</v>
      </c>
      <c r="O969">
        <v>1.2E-2</v>
      </c>
      <c r="P969">
        <v>0</v>
      </c>
      <c r="Q969" s="3">
        <f>_xlfn.XLOOKUP(A969&amp;B969,'original data'!$R$2:$R$3975,'original data'!$Q$2:$Q$3975,,0)</f>
        <v>0.96</v>
      </c>
      <c r="R969" t="str">
        <f t="shared" si="30"/>
        <v>Houston Firefighters2008</v>
      </c>
      <c r="S969">
        <f t="shared" si="31"/>
        <v>0.21199999999999999</v>
      </c>
    </row>
    <row r="970" spans="1:19" x14ac:dyDescent="0.35">
      <c r="A970" t="s">
        <v>67</v>
      </c>
      <c r="B970">
        <v>2009</v>
      </c>
      <c r="C970">
        <v>-0.2</v>
      </c>
      <c r="D970">
        <v>-8.9999999999999993E-3</v>
      </c>
      <c r="E970">
        <v>5.8000000000000003E-2</v>
      </c>
      <c r="F970">
        <v>5.8999999999999997E-2</v>
      </c>
      <c r="G970">
        <v>5.475E-2</v>
      </c>
      <c r="H970">
        <v>0.35099999999999998</v>
      </c>
      <c r="I970">
        <v>0.38100000000000001</v>
      </c>
      <c r="J970">
        <v>0.126</v>
      </c>
      <c r="K970">
        <v>7.0999999999999994E-2</v>
      </c>
      <c r="L970">
        <v>0</v>
      </c>
      <c r="M970">
        <v>6.5000000000000002E-2</v>
      </c>
      <c r="N970">
        <v>0</v>
      </c>
      <c r="O970">
        <v>6.0000000000000001E-3</v>
      </c>
      <c r="P970">
        <v>0</v>
      </c>
      <c r="Q970" s="3">
        <f>_xlfn.XLOOKUP(A970&amp;B970,'original data'!$R$2:$R$3975,'original data'!$Q$2:$Q$3975,,0)</f>
        <v>0.95</v>
      </c>
      <c r="R970" t="str">
        <f t="shared" si="30"/>
        <v>Houston Firefighters2009</v>
      </c>
      <c r="S970">
        <f t="shared" si="31"/>
        <v>0.26200000000000001</v>
      </c>
    </row>
    <row r="971" spans="1:19" x14ac:dyDescent="0.35">
      <c r="A971" t="s">
        <v>67</v>
      </c>
      <c r="B971">
        <v>2010</v>
      </c>
      <c r="C971">
        <v>0.17299999999999999</v>
      </c>
      <c r="D971">
        <v>-8.0000000000000002E-3</v>
      </c>
      <c r="E971">
        <v>5.5E-2</v>
      </c>
      <c r="F971">
        <v>6.6000000000000003E-2</v>
      </c>
      <c r="G971">
        <v>6.6009999999999999E-2</v>
      </c>
      <c r="H971">
        <v>0.35099999999999998</v>
      </c>
      <c r="I971">
        <v>0.36899999999999999</v>
      </c>
      <c r="J971">
        <v>0.124</v>
      </c>
      <c r="K971">
        <v>9.1999999999999998E-2</v>
      </c>
      <c r="L971">
        <v>0</v>
      </c>
      <c r="M971">
        <v>5.6000000000000001E-2</v>
      </c>
      <c r="N971">
        <v>0</v>
      </c>
      <c r="O971">
        <v>8.0000000000000002E-3</v>
      </c>
      <c r="P971">
        <v>0</v>
      </c>
      <c r="Q971" s="3">
        <f>_xlfn.XLOOKUP(A971&amp;B971,'original data'!$R$2:$R$3975,'original data'!$Q$2:$Q$3975,,0)</f>
        <v>0.93</v>
      </c>
      <c r="R971" t="str">
        <f t="shared" si="30"/>
        <v>Houston Firefighters2010</v>
      </c>
      <c r="S971">
        <f t="shared" si="31"/>
        <v>0.27200000000000002</v>
      </c>
    </row>
    <row r="972" spans="1:19" x14ac:dyDescent="0.35">
      <c r="A972" t="s">
        <v>67</v>
      </c>
      <c r="B972">
        <v>2011</v>
      </c>
      <c r="C972">
        <v>0.20599999999999999</v>
      </c>
      <c r="D972">
        <v>4.2000000000000003E-2</v>
      </c>
      <c r="E972">
        <v>6.6000000000000003E-2</v>
      </c>
      <c r="F972">
        <v>8.6999999999999994E-2</v>
      </c>
      <c r="G972">
        <v>7.8039999999999998E-2</v>
      </c>
      <c r="H972">
        <v>0.38800000000000001</v>
      </c>
      <c r="I972">
        <v>0.35699999999999998</v>
      </c>
      <c r="J972">
        <v>0.113</v>
      </c>
      <c r="K972">
        <v>8.5000000000000006E-2</v>
      </c>
      <c r="L972">
        <v>0</v>
      </c>
      <c r="M972">
        <v>5.5E-2</v>
      </c>
      <c r="N972">
        <v>0</v>
      </c>
      <c r="O972">
        <v>2E-3</v>
      </c>
      <c r="P972">
        <v>0</v>
      </c>
      <c r="Q972" s="3">
        <f>_xlfn.XLOOKUP(A972&amp;B972,'original data'!$R$2:$R$3975,'original data'!$Q$2:$Q$3975,,0)</f>
        <v>0.91</v>
      </c>
      <c r="R972" t="str">
        <f t="shared" si="30"/>
        <v>Houston Firefighters2011</v>
      </c>
      <c r="S972">
        <f t="shared" si="31"/>
        <v>0.253</v>
      </c>
    </row>
    <row r="973" spans="1:19" x14ac:dyDescent="0.35">
      <c r="A973" t="s">
        <v>67</v>
      </c>
      <c r="B973">
        <v>2012</v>
      </c>
      <c r="C973">
        <v>2.1000000000000001E-2</v>
      </c>
      <c r="D973">
        <v>0.13100000000000001</v>
      </c>
      <c r="E973">
        <v>3.6999999999999998E-2</v>
      </c>
      <c r="F973">
        <v>9.1999999999999998E-2</v>
      </c>
      <c r="G973">
        <v>7.3169999999999999E-2</v>
      </c>
      <c r="H973">
        <v>0.35964000000000002</v>
      </c>
      <c r="I973">
        <v>0.36963000000000001</v>
      </c>
      <c r="J973">
        <v>0.10989</v>
      </c>
      <c r="K973">
        <v>8.0920000000000006E-2</v>
      </c>
      <c r="L973">
        <v>0</v>
      </c>
      <c r="M973">
        <v>6.9930000000000006E-2</v>
      </c>
      <c r="N973">
        <v>0</v>
      </c>
      <c r="O973">
        <v>9.9900000000000006E-3</v>
      </c>
      <c r="P973">
        <v>0</v>
      </c>
      <c r="Q973" s="3">
        <f>_xlfn.XLOOKUP(A973&amp;B973,'original data'!$R$2:$R$3975,'original data'!$Q$2:$Q$3975,,0)</f>
        <v>0.87</v>
      </c>
      <c r="R973" t="str">
        <f t="shared" si="30"/>
        <v>Houston Firefighters2012</v>
      </c>
      <c r="S973">
        <f t="shared" si="31"/>
        <v>0.26074000000000003</v>
      </c>
    </row>
    <row r="974" spans="1:19" x14ac:dyDescent="0.35">
      <c r="A974" t="s">
        <v>67</v>
      </c>
      <c r="B974">
        <v>2013</v>
      </c>
      <c r="C974">
        <v>0.115</v>
      </c>
      <c r="D974">
        <v>0.112</v>
      </c>
      <c r="E974">
        <v>5.1999999999999998E-2</v>
      </c>
      <c r="F974">
        <v>9.7000000000000003E-2</v>
      </c>
      <c r="G974">
        <v>7.6329999999999995E-2</v>
      </c>
      <c r="H974">
        <v>0.4</v>
      </c>
      <c r="I974">
        <v>0.34</v>
      </c>
      <c r="J974">
        <v>0.1</v>
      </c>
      <c r="K974">
        <v>0.08</v>
      </c>
      <c r="L974">
        <v>0</v>
      </c>
      <c r="M974">
        <v>0.06</v>
      </c>
      <c r="N974">
        <v>0</v>
      </c>
      <c r="O974">
        <v>0.02</v>
      </c>
      <c r="P974">
        <v>0</v>
      </c>
      <c r="Q974" s="3">
        <f>_xlfn.XLOOKUP(A974&amp;B974,'original data'!$R$2:$R$3975,'original data'!$Q$2:$Q$3975,,0)</f>
        <v>0.87</v>
      </c>
      <c r="R974" t="str">
        <f t="shared" si="30"/>
        <v>Houston Firefighters2013</v>
      </c>
      <c r="S974">
        <f t="shared" si="31"/>
        <v>0.24</v>
      </c>
    </row>
    <row r="975" spans="1:19" x14ac:dyDescent="0.35">
      <c r="A975" t="s">
        <v>67</v>
      </c>
      <c r="B975">
        <v>2015</v>
      </c>
      <c r="C975">
        <v>1.5299999999999999E-2</v>
      </c>
      <c r="D975">
        <v>0.10100000000000001</v>
      </c>
      <c r="E975">
        <v>0.104</v>
      </c>
      <c r="F975">
        <v>7.9000000000000001E-2</v>
      </c>
      <c r="G975">
        <v>7.8619999999999995E-2</v>
      </c>
      <c r="H975">
        <v>0.4</v>
      </c>
      <c r="I975">
        <v>0.33</v>
      </c>
      <c r="J975">
        <v>0.09</v>
      </c>
      <c r="K975">
        <v>0.12</v>
      </c>
      <c r="L975">
        <v>0</v>
      </c>
      <c r="M975">
        <v>0.04</v>
      </c>
      <c r="N975">
        <v>0</v>
      </c>
      <c r="O975">
        <v>0.02</v>
      </c>
      <c r="P975">
        <v>0</v>
      </c>
      <c r="Q975" s="3">
        <f>_xlfn.XLOOKUP(A975&amp;B975,'original data'!$R$2:$R$3975,'original data'!$Q$2:$Q$3975,,0)</f>
        <v>0.89378999999999997</v>
      </c>
      <c r="R975" t="str">
        <f t="shared" si="30"/>
        <v>Houston Firefighters2015</v>
      </c>
      <c r="S975">
        <f t="shared" si="31"/>
        <v>0.25</v>
      </c>
    </row>
    <row r="976" spans="1:19" x14ac:dyDescent="0.35">
      <c r="A976" t="s">
        <v>67</v>
      </c>
      <c r="B976">
        <v>2016</v>
      </c>
      <c r="C976">
        <v>-0.01</v>
      </c>
      <c r="D976">
        <v>5.8000000000000003E-2</v>
      </c>
      <c r="E976">
        <v>6.2E-2</v>
      </c>
      <c r="F976">
        <v>6.4000000000000001E-2</v>
      </c>
      <c r="G976">
        <v>7.2849999999999998E-2</v>
      </c>
      <c r="H976">
        <v>0.56000000000000005</v>
      </c>
      <c r="I976">
        <v>0.17</v>
      </c>
      <c r="J976">
        <v>0.1</v>
      </c>
      <c r="K976">
        <v>0.11</v>
      </c>
      <c r="L976">
        <v>0</v>
      </c>
      <c r="M976">
        <v>0.05</v>
      </c>
      <c r="N976">
        <v>0</v>
      </c>
      <c r="O976">
        <v>0.01</v>
      </c>
      <c r="P976">
        <v>0</v>
      </c>
      <c r="Q976" s="3">
        <f>_xlfn.XLOOKUP(A976&amp;B976,'original data'!$R$2:$R$3975,'original data'!$Q$2:$Q$3975,,0)</f>
        <v>0.80600000000000005</v>
      </c>
      <c r="R976" t="str">
        <f t="shared" si="30"/>
        <v>Houston Firefighters2016</v>
      </c>
      <c r="S976">
        <f t="shared" si="31"/>
        <v>0.26</v>
      </c>
    </row>
    <row r="977" spans="1:19" x14ac:dyDescent="0.35">
      <c r="A977" t="s">
        <v>67</v>
      </c>
      <c r="B977">
        <v>2017</v>
      </c>
      <c r="C977">
        <v>0.12</v>
      </c>
      <c r="D977">
        <v>0.04</v>
      </c>
      <c r="E977">
        <v>8.1000000000000003E-2</v>
      </c>
      <c r="F977">
        <v>5.8999999999999997E-2</v>
      </c>
      <c r="G977">
        <v>7.5569999999999998E-2</v>
      </c>
      <c r="H977">
        <v>0.5</v>
      </c>
      <c r="I977">
        <v>0.28000000000000003</v>
      </c>
      <c r="J977">
        <v>0.1</v>
      </c>
      <c r="K977">
        <v>0.06</v>
      </c>
      <c r="L977">
        <v>0</v>
      </c>
      <c r="M977">
        <v>0.05</v>
      </c>
      <c r="N977">
        <v>0</v>
      </c>
      <c r="O977">
        <v>0.01</v>
      </c>
      <c r="P977">
        <v>0</v>
      </c>
      <c r="Q977" s="3">
        <f>_xlfn.XLOOKUP(A977&amp;B977,'original data'!$R$2:$R$3975,'original data'!$Q$2:$Q$3975,,0)</f>
        <v>0.8</v>
      </c>
      <c r="R977" t="str">
        <f t="shared" si="30"/>
        <v>Houston Firefighters2017</v>
      </c>
      <c r="S977">
        <f t="shared" si="31"/>
        <v>0.21000000000000002</v>
      </c>
    </row>
    <row r="978" spans="1:19" x14ac:dyDescent="0.35">
      <c r="A978" t="s">
        <v>67</v>
      </c>
      <c r="B978">
        <v>2018</v>
      </c>
      <c r="C978">
        <v>8.3000000000000004E-2</v>
      </c>
      <c r="D978">
        <v>0.04</v>
      </c>
      <c r="E978">
        <v>8.1000000000000003E-2</v>
      </c>
      <c r="F978">
        <v>5.8999999999999997E-2</v>
      </c>
      <c r="G978">
        <v>7.5980000000000006E-2</v>
      </c>
      <c r="H978">
        <v>0.51</v>
      </c>
      <c r="I978">
        <v>0.22</v>
      </c>
      <c r="J978">
        <v>0.13</v>
      </c>
      <c r="K978">
        <v>0.05</v>
      </c>
      <c r="L978">
        <v>0</v>
      </c>
      <c r="M978">
        <v>0.04</v>
      </c>
      <c r="N978">
        <v>0</v>
      </c>
      <c r="O978">
        <v>0.05</v>
      </c>
      <c r="P978">
        <v>0</v>
      </c>
      <c r="Q978" s="3">
        <f>_xlfn.XLOOKUP(A978&amp;B978,'original data'!$R$2:$R$3975,'original data'!$Q$2:$Q$3975,,0)</f>
        <v>0.82899999999999996</v>
      </c>
      <c r="R978" t="str">
        <f t="shared" si="30"/>
        <v>Houston Firefighters2018</v>
      </c>
      <c r="S978">
        <f t="shared" si="31"/>
        <v>0.22</v>
      </c>
    </row>
    <row r="979" spans="1:19" x14ac:dyDescent="0.35">
      <c r="A979" t="s">
        <v>67</v>
      </c>
      <c r="B979">
        <v>2019</v>
      </c>
      <c r="C979">
        <v>5.7000000000000002E-2</v>
      </c>
      <c r="D979">
        <v>8.5999999999999993E-2</v>
      </c>
      <c r="E979">
        <v>5.1999999999999998E-2</v>
      </c>
      <c r="F979">
        <v>9.4E-2</v>
      </c>
      <c r="G979">
        <v>7.4980000000000005E-2</v>
      </c>
      <c r="H979">
        <v>0.43</v>
      </c>
      <c r="I979">
        <v>0.28000000000000003</v>
      </c>
      <c r="J979">
        <v>0.17</v>
      </c>
      <c r="K979">
        <v>0.05</v>
      </c>
      <c r="L979">
        <v>0</v>
      </c>
      <c r="M979">
        <v>0.05</v>
      </c>
      <c r="N979">
        <v>0</v>
      </c>
      <c r="O979">
        <v>0.02</v>
      </c>
      <c r="P979">
        <v>0</v>
      </c>
      <c r="Q979" s="3">
        <f>_xlfn.XLOOKUP(A979&amp;B979,'original data'!$R$2:$R$3975,'original data'!$Q$2:$Q$3975,,0)</f>
        <v>0.86199999999999999</v>
      </c>
      <c r="R979" t="str">
        <f t="shared" si="30"/>
        <v>Houston Firefighters2019</v>
      </c>
      <c r="S979">
        <f t="shared" si="31"/>
        <v>0.27</v>
      </c>
    </row>
    <row r="980" spans="1:19" x14ac:dyDescent="0.35">
      <c r="A980" t="s">
        <v>67</v>
      </c>
      <c r="B980">
        <v>2020</v>
      </c>
      <c r="C980">
        <v>3.1E-2</v>
      </c>
      <c r="D980">
        <v>0.03</v>
      </c>
      <c r="E980">
        <v>2.9000000000000001E-2</v>
      </c>
      <c r="F980">
        <v>0.05</v>
      </c>
      <c r="G980">
        <v>7.2730000000000003E-2</v>
      </c>
      <c r="H980">
        <v>0.39</v>
      </c>
      <c r="I980">
        <v>0.24</v>
      </c>
      <c r="J980">
        <v>0.23</v>
      </c>
      <c r="K980">
        <v>0.05</v>
      </c>
      <c r="L980">
        <v>0</v>
      </c>
      <c r="M980">
        <v>0.06</v>
      </c>
      <c r="N980">
        <v>0</v>
      </c>
      <c r="O980">
        <v>0.03</v>
      </c>
      <c r="P980">
        <v>0</v>
      </c>
      <c r="Q980" s="3">
        <f>_xlfn.XLOOKUP(A980&amp;B980,'original data'!$R$2:$R$3975,'original data'!$Q$2:$Q$3975,,0)</f>
        <v>0.86199999999999999</v>
      </c>
      <c r="R980" t="str">
        <f t="shared" si="30"/>
        <v>Houston Firefighters2020</v>
      </c>
      <c r="S980">
        <f t="shared" si="31"/>
        <v>0.34</v>
      </c>
    </row>
    <row r="981" spans="1:19" x14ac:dyDescent="0.35">
      <c r="A981" t="s">
        <v>68</v>
      </c>
      <c r="B981">
        <v>2001</v>
      </c>
      <c r="C981">
        <v>-4.2000000000000003E-2</v>
      </c>
      <c r="D981">
        <v>5.5E-2</v>
      </c>
      <c r="E981">
        <v>0.10100000000000001</v>
      </c>
      <c r="F981">
        <v>0.106</v>
      </c>
      <c r="G981">
        <v>-4.2000000000000003E-2</v>
      </c>
      <c r="H981">
        <v>0.51500000000000001</v>
      </c>
      <c r="I981">
        <v>0.35</v>
      </c>
      <c r="J981">
        <v>0.03</v>
      </c>
      <c r="K981">
        <v>0</v>
      </c>
      <c r="L981">
        <v>0</v>
      </c>
      <c r="M981">
        <v>0.105</v>
      </c>
      <c r="N981">
        <v>0</v>
      </c>
      <c r="O981">
        <v>0</v>
      </c>
      <c r="P981">
        <v>0</v>
      </c>
      <c r="Q981" s="3">
        <f>_xlfn.XLOOKUP(A981&amp;B981,'original data'!$R$2:$R$3975,'original data'!$Q$2:$Q$3975,,0)</f>
        <v>0.59499999999999997</v>
      </c>
      <c r="R981" t="str">
        <f t="shared" si="30"/>
        <v>Illinois Teachers2001</v>
      </c>
      <c r="S981">
        <f t="shared" si="31"/>
        <v>0.13500000000000001</v>
      </c>
    </row>
    <row r="982" spans="1:19" x14ac:dyDescent="0.35">
      <c r="A982" t="s">
        <v>68</v>
      </c>
      <c r="B982">
        <v>2002</v>
      </c>
      <c r="C982">
        <v>-3.2000000000000001E-2</v>
      </c>
      <c r="D982">
        <v>8.9999999999999993E-3</v>
      </c>
      <c r="E982">
        <v>5.8000000000000003E-2</v>
      </c>
      <c r="F982">
        <v>9.0999999999999998E-2</v>
      </c>
      <c r="G982">
        <v>-3.7010000000000001E-2</v>
      </c>
      <c r="H982">
        <v>0.496</v>
      </c>
      <c r="I982">
        <v>0.378</v>
      </c>
      <c r="J982">
        <v>2.7E-2</v>
      </c>
      <c r="K982">
        <v>0</v>
      </c>
      <c r="L982">
        <v>0</v>
      </c>
      <c r="M982">
        <v>9.9000000000000005E-2</v>
      </c>
      <c r="N982">
        <v>0</v>
      </c>
      <c r="O982">
        <v>0</v>
      </c>
      <c r="P982">
        <v>0</v>
      </c>
      <c r="Q982" s="3">
        <f>_xlfn.XLOOKUP(A982&amp;B982,'original data'!$R$2:$R$3975,'original data'!$Q$2:$Q$3975,,0)</f>
        <v>0.52</v>
      </c>
      <c r="R982" t="str">
        <f t="shared" si="30"/>
        <v>Illinois Teachers2002</v>
      </c>
      <c r="S982">
        <f t="shared" si="31"/>
        <v>0.126</v>
      </c>
    </row>
    <row r="983" spans="1:19" x14ac:dyDescent="0.35">
      <c r="A983" t="s">
        <v>68</v>
      </c>
      <c r="B983">
        <v>2003</v>
      </c>
      <c r="C983">
        <v>4.9000000000000002E-2</v>
      </c>
      <c r="G983">
        <v>-9.1599999999999997E-3</v>
      </c>
      <c r="H983">
        <v>0.6</v>
      </c>
      <c r="I983">
        <v>0.26600000000000001</v>
      </c>
      <c r="J983">
        <v>2.9000000000000001E-2</v>
      </c>
      <c r="K983">
        <v>0</v>
      </c>
      <c r="L983">
        <v>0</v>
      </c>
      <c r="M983">
        <v>0.105</v>
      </c>
      <c r="N983">
        <v>0</v>
      </c>
      <c r="O983">
        <v>0</v>
      </c>
      <c r="P983">
        <v>0</v>
      </c>
      <c r="Q983" s="3">
        <f>_xlfn.XLOOKUP(A983&amp;B983,'original data'!$R$2:$R$3975,'original data'!$Q$2:$Q$3975,,0)</f>
        <v>0.49299999999999999</v>
      </c>
      <c r="R983" t="str">
        <f t="shared" si="30"/>
        <v>Illinois Teachers2003</v>
      </c>
      <c r="S983">
        <f t="shared" si="31"/>
        <v>0.13400000000000001</v>
      </c>
    </row>
    <row r="984" spans="1:19" x14ac:dyDescent="0.35">
      <c r="A984" t="s">
        <v>68</v>
      </c>
      <c r="B984">
        <v>2004</v>
      </c>
      <c r="C984">
        <v>0.16500000000000001</v>
      </c>
      <c r="D984">
        <v>5.8000000000000003E-2</v>
      </c>
      <c r="E984">
        <v>4.5999999999999999E-2</v>
      </c>
      <c r="F984">
        <v>9.6000000000000002E-2</v>
      </c>
      <c r="G984">
        <v>3.1780000000000003E-2</v>
      </c>
      <c r="H984">
        <v>0.64600000000000002</v>
      </c>
      <c r="I984">
        <v>0.24199999999999999</v>
      </c>
      <c r="J984">
        <v>2.7E-2</v>
      </c>
      <c r="K984">
        <v>0</v>
      </c>
      <c r="L984">
        <v>0</v>
      </c>
      <c r="M984">
        <v>8.5000000000000006E-2</v>
      </c>
      <c r="N984">
        <v>0</v>
      </c>
      <c r="O984">
        <v>0</v>
      </c>
      <c r="P984">
        <v>0</v>
      </c>
      <c r="Q984" s="3">
        <f>_xlfn.XLOOKUP(A984&amp;B984,'original data'!$R$2:$R$3975,'original data'!$Q$2:$Q$3975,,0)</f>
        <v>0.61899999999999999</v>
      </c>
      <c r="R984" t="str">
        <f t="shared" si="30"/>
        <v>Illinois Teachers2004</v>
      </c>
      <c r="S984">
        <f t="shared" si="31"/>
        <v>0.112</v>
      </c>
    </row>
    <row r="985" spans="1:19" x14ac:dyDescent="0.35">
      <c r="A985" t="s">
        <v>68</v>
      </c>
      <c r="B985">
        <v>2005</v>
      </c>
      <c r="C985">
        <v>0.108</v>
      </c>
      <c r="D985">
        <v>0.106</v>
      </c>
      <c r="E985">
        <v>4.7E-2</v>
      </c>
      <c r="F985">
        <v>9.5000000000000001E-2</v>
      </c>
      <c r="G985">
        <v>4.6589999999999999E-2</v>
      </c>
      <c r="H985">
        <v>0.61899999999999999</v>
      </c>
      <c r="I985">
        <v>0.24399999999999999</v>
      </c>
      <c r="J985">
        <v>3.2000000000000001E-2</v>
      </c>
      <c r="K985">
        <v>0</v>
      </c>
      <c r="L985">
        <v>0</v>
      </c>
      <c r="M985">
        <v>0.105</v>
      </c>
      <c r="N985">
        <v>0</v>
      </c>
      <c r="O985">
        <v>0</v>
      </c>
      <c r="P985">
        <v>0</v>
      </c>
      <c r="Q985" s="3">
        <f>_xlfn.XLOOKUP(A985&amp;B985,'original data'!$R$2:$R$3975,'original data'!$Q$2:$Q$3975,,0)</f>
        <v>0.60799999999999998</v>
      </c>
      <c r="R985" t="str">
        <f t="shared" si="30"/>
        <v>Illinois Teachers2005</v>
      </c>
      <c r="S985">
        <f t="shared" si="31"/>
        <v>0.13700000000000001</v>
      </c>
    </row>
    <row r="986" spans="1:19" x14ac:dyDescent="0.35">
      <c r="A986" t="s">
        <v>68</v>
      </c>
      <c r="B986">
        <v>2006</v>
      </c>
      <c r="C986">
        <v>0.11799999999999999</v>
      </c>
      <c r="D986">
        <v>0.13</v>
      </c>
      <c r="E986">
        <v>7.9000000000000001E-2</v>
      </c>
      <c r="F986">
        <v>0.09</v>
      </c>
      <c r="G986">
        <v>5.8169999999999999E-2</v>
      </c>
      <c r="H986">
        <v>0.61199999999999999</v>
      </c>
      <c r="I986">
        <v>0.23799999999999999</v>
      </c>
      <c r="J986">
        <v>4.2000000000000003E-2</v>
      </c>
      <c r="K986">
        <v>0</v>
      </c>
      <c r="L986">
        <v>0</v>
      </c>
      <c r="M986">
        <v>0.108</v>
      </c>
      <c r="N986">
        <v>0</v>
      </c>
      <c r="O986">
        <v>0</v>
      </c>
      <c r="P986">
        <v>0</v>
      </c>
      <c r="Q986" s="3">
        <f>_xlfn.XLOOKUP(A986&amp;B986,'original data'!$R$2:$R$3975,'original data'!$Q$2:$Q$3975,,0)</f>
        <v>0.62</v>
      </c>
      <c r="R986" t="str">
        <f t="shared" si="30"/>
        <v>Illinois Teachers2006</v>
      </c>
      <c r="S986">
        <f t="shared" si="31"/>
        <v>0.15</v>
      </c>
    </row>
    <row r="987" spans="1:19" x14ac:dyDescent="0.35">
      <c r="A987" t="s">
        <v>68</v>
      </c>
      <c r="B987">
        <v>2007</v>
      </c>
      <c r="C987">
        <v>0.192</v>
      </c>
      <c r="D987">
        <v>0.13900000000000001</v>
      </c>
      <c r="E987">
        <v>0.125</v>
      </c>
      <c r="F987">
        <v>9.0999999999999998E-2</v>
      </c>
      <c r="G987">
        <v>7.6319999999999999E-2</v>
      </c>
      <c r="H987">
        <v>0.621</v>
      </c>
      <c r="I987">
        <v>0.188</v>
      </c>
      <c r="J987">
        <v>4.5999999999999999E-2</v>
      </c>
      <c r="K987">
        <v>1.2E-2</v>
      </c>
      <c r="L987">
        <v>0.02</v>
      </c>
      <c r="M987">
        <v>0.113</v>
      </c>
      <c r="N987">
        <v>0</v>
      </c>
      <c r="O987">
        <v>0</v>
      </c>
      <c r="P987">
        <v>0</v>
      </c>
      <c r="Q987" s="3">
        <f>_xlfn.XLOOKUP(A987&amp;B987,'original data'!$R$2:$R$3975,'original data'!$Q$2:$Q$3975,,0)</f>
        <v>0.63800000000000001</v>
      </c>
      <c r="R987" t="str">
        <f t="shared" si="30"/>
        <v>Illinois Teachers2007</v>
      </c>
      <c r="S987">
        <f t="shared" si="31"/>
        <v>0.191</v>
      </c>
    </row>
    <row r="988" spans="1:19" x14ac:dyDescent="0.35">
      <c r="A988" t="s">
        <v>68</v>
      </c>
      <c r="B988">
        <v>2008</v>
      </c>
      <c r="C988">
        <v>-0.05</v>
      </c>
      <c r="D988">
        <v>8.2000000000000003E-2</v>
      </c>
      <c r="E988">
        <v>0.10299999999999999</v>
      </c>
      <c r="F988">
        <v>6.9000000000000006E-2</v>
      </c>
      <c r="G988">
        <v>5.9659999999999998E-2</v>
      </c>
      <c r="H988">
        <v>0.54600000000000004</v>
      </c>
      <c r="I988">
        <v>0.17299999999999999</v>
      </c>
      <c r="J988">
        <v>6.3E-2</v>
      </c>
      <c r="K988">
        <v>1.2999999999999999E-2</v>
      </c>
      <c r="L988">
        <v>0.08</v>
      </c>
      <c r="M988">
        <v>0.125</v>
      </c>
      <c r="N988">
        <v>0</v>
      </c>
      <c r="O988">
        <v>0</v>
      </c>
      <c r="P988">
        <v>0</v>
      </c>
      <c r="Q988" s="3">
        <f>_xlfn.XLOOKUP(A988&amp;B988,'original data'!$R$2:$R$3975,'original data'!$Q$2:$Q$3975,,0)</f>
        <v>0.56000000000000005</v>
      </c>
      <c r="R988" t="str">
        <f t="shared" si="30"/>
        <v>Illinois Teachers2008</v>
      </c>
      <c r="S988">
        <f t="shared" si="31"/>
        <v>0.28100000000000003</v>
      </c>
    </row>
    <row r="989" spans="1:19" x14ac:dyDescent="0.35">
      <c r="A989" t="s">
        <v>68</v>
      </c>
      <c r="B989">
        <v>2009</v>
      </c>
      <c r="C989">
        <v>-0.22700000000000001</v>
      </c>
      <c r="D989">
        <v>-4.2999999999999997E-2</v>
      </c>
      <c r="E989">
        <v>1.7000000000000001E-2</v>
      </c>
      <c r="F989">
        <v>3.1E-2</v>
      </c>
      <c r="G989">
        <v>2.316E-2</v>
      </c>
      <c r="H989">
        <v>0.503</v>
      </c>
      <c r="I989">
        <v>0.20100000000000001</v>
      </c>
      <c r="J989">
        <v>8.2000000000000003E-2</v>
      </c>
      <c r="K989">
        <v>2.5000000000000001E-2</v>
      </c>
      <c r="L989">
        <v>7.0000000000000007E-2</v>
      </c>
      <c r="M989">
        <v>0.11899999999999999</v>
      </c>
      <c r="N989">
        <v>0</v>
      </c>
      <c r="O989">
        <v>0</v>
      </c>
      <c r="P989">
        <v>0</v>
      </c>
      <c r="Q989" s="3">
        <f>_xlfn.XLOOKUP(A989&amp;B989,'original data'!$R$2:$R$3975,'original data'!$Q$2:$Q$3975,,0)</f>
        <v>0.52100000000000002</v>
      </c>
      <c r="R989" t="str">
        <f t="shared" si="30"/>
        <v>Illinois Teachers2009</v>
      </c>
      <c r="S989">
        <f t="shared" si="31"/>
        <v>0.29600000000000004</v>
      </c>
    </row>
    <row r="990" spans="1:19" x14ac:dyDescent="0.35">
      <c r="A990" t="s">
        <v>68</v>
      </c>
      <c r="B990">
        <v>2010</v>
      </c>
      <c r="C990">
        <v>0.129</v>
      </c>
      <c r="D990">
        <v>-0.06</v>
      </c>
      <c r="E990">
        <v>0.02</v>
      </c>
      <c r="F990">
        <v>3.3000000000000002E-2</v>
      </c>
      <c r="G990">
        <v>3.3279999999999997E-2</v>
      </c>
      <c r="H990">
        <v>0.47899999999999998</v>
      </c>
      <c r="I990">
        <v>0.184</v>
      </c>
      <c r="J990">
        <v>9.5000000000000001E-2</v>
      </c>
      <c r="K990">
        <v>3.9E-2</v>
      </c>
      <c r="L990">
        <v>9.9000000000000005E-2</v>
      </c>
      <c r="M990">
        <v>0.104</v>
      </c>
      <c r="N990">
        <v>0</v>
      </c>
      <c r="O990">
        <v>0</v>
      </c>
      <c r="P990">
        <v>0</v>
      </c>
      <c r="Q990" s="3">
        <f>_xlfn.XLOOKUP(A990&amp;B990,'original data'!$R$2:$R$3975,'original data'!$Q$2:$Q$3975,,0)</f>
        <v>0.48399999999999999</v>
      </c>
      <c r="R990" t="str">
        <f t="shared" si="30"/>
        <v>Illinois Teachers2010</v>
      </c>
      <c r="S990">
        <f t="shared" si="31"/>
        <v>0.33700000000000002</v>
      </c>
    </row>
    <row r="991" spans="1:19" x14ac:dyDescent="0.35">
      <c r="A991" t="s">
        <v>68</v>
      </c>
      <c r="B991">
        <v>2011</v>
      </c>
      <c r="C991">
        <v>0.23599999999999999</v>
      </c>
      <c r="D991">
        <v>2.5999999999999999E-2</v>
      </c>
      <c r="E991">
        <v>4.1000000000000002E-2</v>
      </c>
      <c r="F991">
        <v>0.06</v>
      </c>
      <c r="G991">
        <v>5.0250000000000003E-2</v>
      </c>
      <c r="H991">
        <v>0.47199999999999998</v>
      </c>
      <c r="I991">
        <v>0.185</v>
      </c>
      <c r="J991">
        <v>9.7000000000000003E-2</v>
      </c>
      <c r="K991">
        <v>0.04</v>
      </c>
      <c r="L991">
        <v>9.8000000000000004E-2</v>
      </c>
      <c r="M991">
        <v>0.108</v>
      </c>
      <c r="N991">
        <v>0</v>
      </c>
      <c r="O991">
        <v>0</v>
      </c>
      <c r="P991">
        <v>0</v>
      </c>
      <c r="Q991" s="3">
        <f>_xlfn.XLOOKUP(A991&amp;B991,'original data'!$R$2:$R$3975,'original data'!$Q$2:$Q$3975,,0)</f>
        <v>0.46500000000000002</v>
      </c>
      <c r="R991" t="str">
        <f t="shared" si="30"/>
        <v>Illinois Teachers2011</v>
      </c>
      <c r="S991">
        <f t="shared" si="31"/>
        <v>0.34300000000000003</v>
      </c>
    </row>
    <row r="992" spans="1:19" x14ac:dyDescent="0.35">
      <c r="A992" t="s">
        <v>68</v>
      </c>
      <c r="B992">
        <v>2012</v>
      </c>
      <c r="C992">
        <v>8.0000000000000002E-3</v>
      </c>
      <c r="D992">
        <v>0.12</v>
      </c>
      <c r="E992">
        <v>7.0000000000000001E-3</v>
      </c>
      <c r="F992">
        <v>6.4000000000000001E-2</v>
      </c>
      <c r="G992">
        <v>4.666E-2</v>
      </c>
      <c r="H992">
        <v>0.439</v>
      </c>
      <c r="I992">
        <v>0.17199999999999999</v>
      </c>
      <c r="J992">
        <v>0.115</v>
      </c>
      <c r="K992">
        <v>5.5E-2</v>
      </c>
      <c r="L992">
        <v>9.4E-2</v>
      </c>
      <c r="M992">
        <v>0.125</v>
      </c>
      <c r="N992">
        <v>0</v>
      </c>
      <c r="O992">
        <v>0</v>
      </c>
      <c r="P992">
        <v>0</v>
      </c>
      <c r="Q992" s="3">
        <f>_xlfn.XLOOKUP(A992&amp;B992,'original data'!$R$2:$R$3975,'original data'!$Q$2:$Q$3975,,0)</f>
        <v>0.42099999999999999</v>
      </c>
      <c r="R992" t="str">
        <f t="shared" si="30"/>
        <v>Illinois Teachers2012</v>
      </c>
      <c r="S992">
        <f t="shared" si="31"/>
        <v>0.38900000000000001</v>
      </c>
    </row>
    <row r="993" spans="1:19" x14ac:dyDescent="0.35">
      <c r="A993" t="s">
        <v>68</v>
      </c>
      <c r="B993">
        <v>2013</v>
      </c>
      <c r="C993">
        <v>0.128</v>
      </c>
      <c r="D993">
        <v>0.12</v>
      </c>
      <c r="E993">
        <v>4.2000000000000003E-2</v>
      </c>
      <c r="F993">
        <v>7.1999999999999995E-2</v>
      </c>
      <c r="G993">
        <v>5.271E-2</v>
      </c>
      <c r="H993">
        <v>0.439</v>
      </c>
      <c r="I993">
        <v>0.18</v>
      </c>
      <c r="J993">
        <v>0.11899999999999999</v>
      </c>
      <c r="K993">
        <v>5.2999999999999999E-2</v>
      </c>
      <c r="L993">
        <v>8.8999999999999996E-2</v>
      </c>
      <c r="M993">
        <v>0.12</v>
      </c>
      <c r="N993">
        <v>0</v>
      </c>
      <c r="O993">
        <v>0</v>
      </c>
      <c r="P993">
        <v>0</v>
      </c>
      <c r="Q993" s="3">
        <f>_xlfn.XLOOKUP(A993&amp;B993,'original data'!$R$2:$R$3975,'original data'!$Q$2:$Q$3975,,0)</f>
        <v>0.40600000000000003</v>
      </c>
      <c r="R993" t="str">
        <f t="shared" si="30"/>
        <v>Illinois Teachers2013</v>
      </c>
      <c r="S993">
        <f t="shared" si="31"/>
        <v>0.38100000000000001</v>
      </c>
    </row>
    <row r="994" spans="1:19" x14ac:dyDescent="0.35">
      <c r="A994" t="s">
        <v>68</v>
      </c>
      <c r="B994">
        <v>2014</v>
      </c>
      <c r="C994">
        <v>0.17399999999999999</v>
      </c>
      <c r="D994">
        <v>0.10100000000000001</v>
      </c>
      <c r="E994">
        <v>0.13200000000000001</v>
      </c>
      <c r="F994">
        <v>7.2999999999999995E-2</v>
      </c>
      <c r="G994">
        <v>6.0940000000000001E-2</v>
      </c>
      <c r="H994">
        <v>0.42799999999999999</v>
      </c>
      <c r="I994">
        <v>0.189</v>
      </c>
      <c r="J994">
        <v>0.111</v>
      </c>
      <c r="K994">
        <v>5.8000000000000003E-2</v>
      </c>
      <c r="L994">
        <v>0.09</v>
      </c>
      <c r="M994">
        <v>0.124</v>
      </c>
      <c r="N994">
        <v>0</v>
      </c>
      <c r="O994">
        <v>0</v>
      </c>
      <c r="P994">
        <v>0</v>
      </c>
      <c r="Q994" s="3">
        <f>_xlfn.XLOOKUP(A994&amp;B994,'original data'!$R$2:$R$3975,'original data'!$Q$2:$Q$3975,,0)</f>
        <v>0.40600000000000003</v>
      </c>
      <c r="R994" t="str">
        <f t="shared" si="30"/>
        <v>Illinois Teachers2014</v>
      </c>
      <c r="S994">
        <f t="shared" si="31"/>
        <v>0.38300000000000001</v>
      </c>
    </row>
    <row r="995" spans="1:19" x14ac:dyDescent="0.35">
      <c r="A995" t="s">
        <v>68</v>
      </c>
      <c r="B995">
        <v>2015</v>
      </c>
      <c r="C995">
        <v>0.04</v>
      </c>
      <c r="D995">
        <v>0.112</v>
      </c>
      <c r="E995">
        <v>0.114</v>
      </c>
      <c r="F995">
        <v>6.6000000000000003E-2</v>
      </c>
      <c r="G995">
        <v>5.953E-2</v>
      </c>
      <c r="H995">
        <v>0.40899999999999997</v>
      </c>
      <c r="I995">
        <v>0.18</v>
      </c>
      <c r="J995">
        <v>0.11600000000000001</v>
      </c>
      <c r="K995">
        <v>7.4999999999999997E-2</v>
      </c>
      <c r="L995">
        <v>8.4000000000000005E-2</v>
      </c>
      <c r="M995">
        <v>0.13600000000000001</v>
      </c>
      <c r="N995">
        <v>0</v>
      </c>
      <c r="O995">
        <v>0</v>
      </c>
      <c r="P995">
        <v>0</v>
      </c>
      <c r="Q995" s="3">
        <f>_xlfn.XLOOKUP(A995&amp;B995,'original data'!$R$2:$R$3975,'original data'!$Q$2:$Q$3975,,0)</f>
        <v>0.42</v>
      </c>
      <c r="R995" t="str">
        <f t="shared" si="30"/>
        <v>Illinois Teachers2015</v>
      </c>
      <c r="S995">
        <f t="shared" si="31"/>
        <v>0.41100000000000003</v>
      </c>
    </row>
    <row r="996" spans="1:19" x14ac:dyDescent="0.35">
      <c r="A996" t="s">
        <v>68</v>
      </c>
      <c r="B996">
        <v>2016</v>
      </c>
      <c r="C996">
        <v>1E-4</v>
      </c>
      <c r="D996">
        <v>6.9000000000000006E-2</v>
      </c>
      <c r="E996">
        <v>6.8000000000000005E-2</v>
      </c>
      <c r="F996">
        <v>5.3999999999999999E-2</v>
      </c>
      <c r="G996">
        <v>5.5710000000000003E-2</v>
      </c>
      <c r="H996">
        <v>0.36499999999999999</v>
      </c>
      <c r="I996">
        <v>0.20599999999999999</v>
      </c>
      <c r="J996">
        <v>0.123</v>
      </c>
      <c r="K996">
        <v>7.2999999999999995E-2</v>
      </c>
      <c r="L996">
        <v>7.8E-2</v>
      </c>
      <c r="M996">
        <v>0.155</v>
      </c>
      <c r="N996">
        <v>0</v>
      </c>
      <c r="O996">
        <v>0</v>
      </c>
      <c r="P996">
        <v>0</v>
      </c>
      <c r="Q996" s="3">
        <f>_xlfn.XLOOKUP(A996&amp;B996,'original data'!$R$2:$R$3975,'original data'!$Q$2:$Q$3975,,0)</f>
        <v>0.39800000000000002</v>
      </c>
      <c r="R996" t="str">
        <f t="shared" si="30"/>
        <v>Illinois Teachers2016</v>
      </c>
      <c r="S996">
        <f t="shared" si="31"/>
        <v>0.42900000000000005</v>
      </c>
    </row>
    <row r="997" spans="1:19" x14ac:dyDescent="0.35">
      <c r="A997" t="s">
        <v>68</v>
      </c>
      <c r="B997">
        <v>2017</v>
      </c>
      <c r="C997">
        <v>0.126</v>
      </c>
      <c r="D997">
        <v>5.3999999999999999E-2</v>
      </c>
      <c r="E997">
        <v>9.1999999999999998E-2</v>
      </c>
      <c r="F997">
        <v>4.8000000000000001E-2</v>
      </c>
      <c r="G997">
        <v>5.9720000000000002E-2</v>
      </c>
      <c r="H997">
        <v>0.36499999999999999</v>
      </c>
      <c r="I997">
        <v>0.215</v>
      </c>
      <c r="J997">
        <v>0.13200000000000001</v>
      </c>
      <c r="K997">
        <v>6.3E-2</v>
      </c>
      <c r="L997">
        <v>5.7000000000000002E-2</v>
      </c>
      <c r="M997">
        <v>0.16800000000000001</v>
      </c>
      <c r="N997">
        <v>0</v>
      </c>
      <c r="O997">
        <v>0</v>
      </c>
      <c r="P997">
        <v>0</v>
      </c>
      <c r="Q997" s="3">
        <f>_xlfn.XLOOKUP(A997&amp;B997,'original data'!$R$2:$R$3975,'original data'!$Q$2:$Q$3975,,0)</f>
        <v>0.40200000000000002</v>
      </c>
      <c r="R997" t="str">
        <f t="shared" si="30"/>
        <v>Illinois Teachers2017</v>
      </c>
      <c r="S997">
        <f t="shared" si="31"/>
        <v>0.42000000000000004</v>
      </c>
    </row>
    <row r="998" spans="1:19" x14ac:dyDescent="0.35">
      <c r="A998" t="s">
        <v>68</v>
      </c>
      <c r="B998">
        <v>2018</v>
      </c>
      <c r="C998">
        <v>8.5000000000000006E-2</v>
      </c>
      <c r="D998">
        <v>6.9000000000000006E-2</v>
      </c>
      <c r="E998">
        <v>8.3000000000000004E-2</v>
      </c>
      <c r="F998">
        <v>6.2E-2</v>
      </c>
      <c r="G998">
        <v>6.1109999999999998E-2</v>
      </c>
      <c r="H998">
        <v>0.35899999999999999</v>
      </c>
      <c r="I998">
        <v>0.20699999999999999</v>
      </c>
      <c r="J998">
        <v>0.13200000000000001</v>
      </c>
      <c r="K998">
        <v>0.114</v>
      </c>
      <c r="L998">
        <v>2.5000000000000001E-2</v>
      </c>
      <c r="M998">
        <v>0.14000000000000001</v>
      </c>
      <c r="N998">
        <v>0</v>
      </c>
      <c r="O998">
        <v>2.3E-2</v>
      </c>
      <c r="P998">
        <v>0</v>
      </c>
      <c r="Q998" s="3">
        <f>_xlfn.XLOOKUP(A998&amp;B998,'original data'!$R$2:$R$3975,'original data'!$Q$2:$Q$3975,,0)</f>
        <v>0.40699999999999997</v>
      </c>
      <c r="R998" t="str">
        <f t="shared" si="30"/>
        <v>Illinois Teachers2018</v>
      </c>
      <c r="S998">
        <f t="shared" si="31"/>
        <v>0.41100000000000003</v>
      </c>
    </row>
    <row r="999" spans="1:19" x14ac:dyDescent="0.35">
      <c r="A999" t="s">
        <v>68</v>
      </c>
      <c r="B999">
        <v>2019</v>
      </c>
      <c r="C999">
        <v>5.1999999999999998E-2</v>
      </c>
      <c r="D999">
        <v>8.6999999999999994E-2</v>
      </c>
      <c r="E999">
        <v>5.8999999999999997E-2</v>
      </c>
      <c r="F999">
        <v>9.5000000000000001E-2</v>
      </c>
      <c r="G999">
        <v>6.0630000000000003E-2</v>
      </c>
      <c r="H999">
        <v>0.34399999999999997</v>
      </c>
      <c r="I999">
        <v>0.248</v>
      </c>
      <c r="J999">
        <v>0.13700000000000001</v>
      </c>
      <c r="K999">
        <v>0.104</v>
      </c>
      <c r="L999">
        <v>0.01</v>
      </c>
      <c r="M999">
        <v>0.14000000000000001</v>
      </c>
      <c r="N999">
        <v>0</v>
      </c>
      <c r="O999">
        <v>1.7000000000000001E-2</v>
      </c>
      <c r="P999">
        <v>0</v>
      </c>
      <c r="Q999" s="3">
        <f>_xlfn.XLOOKUP(A999&amp;B999,'original data'!$R$2:$R$3975,'original data'!$Q$2:$Q$3975,,0)</f>
        <v>0.40600000000000003</v>
      </c>
      <c r="R999" t="str">
        <f t="shared" si="30"/>
        <v>Illinois Teachers2019</v>
      </c>
      <c r="S999">
        <f t="shared" si="31"/>
        <v>0.39100000000000001</v>
      </c>
    </row>
    <row r="1000" spans="1:19" x14ac:dyDescent="0.35">
      <c r="A1000" t="s">
        <v>68</v>
      </c>
      <c r="B1000">
        <v>2020</v>
      </c>
      <c r="C1000">
        <v>6.0000000000000001E-3</v>
      </c>
      <c r="D1000">
        <v>4.7E-2</v>
      </c>
      <c r="E1000">
        <v>5.1999999999999998E-2</v>
      </c>
      <c r="F1000">
        <v>8.3000000000000004E-2</v>
      </c>
      <c r="G1000">
        <v>5.7829999999999999E-2</v>
      </c>
      <c r="H1000">
        <v>0.32900000000000001</v>
      </c>
      <c r="I1000">
        <v>0.252</v>
      </c>
      <c r="J1000">
        <v>0.126</v>
      </c>
      <c r="K1000">
        <v>0.108</v>
      </c>
      <c r="L1000">
        <v>7.0000000000000001E-3</v>
      </c>
      <c r="M1000">
        <v>0.15</v>
      </c>
      <c r="N1000">
        <v>0</v>
      </c>
      <c r="O1000">
        <v>2.8000000000000001E-2</v>
      </c>
      <c r="P1000">
        <v>0</v>
      </c>
      <c r="Q1000" s="3">
        <f>_xlfn.XLOOKUP(A1000&amp;B1000,'original data'!$R$2:$R$3975,'original data'!$Q$2:$Q$3975,,0)</f>
        <v>0.40500000000000003</v>
      </c>
      <c r="R1000" t="str">
        <f t="shared" si="30"/>
        <v>Illinois Teachers2020</v>
      </c>
      <c r="S1000">
        <f t="shared" si="31"/>
        <v>0.39100000000000001</v>
      </c>
    </row>
    <row r="1001" spans="1:19" x14ac:dyDescent="0.35">
      <c r="A1001" t="s">
        <v>69</v>
      </c>
      <c r="B1001">
        <v>2001</v>
      </c>
      <c r="C1001">
        <v>-6.08E-2</v>
      </c>
      <c r="D1001">
        <v>4.9799999999999997E-2</v>
      </c>
      <c r="E1001">
        <v>8.5800000000000001E-2</v>
      </c>
      <c r="F1001">
        <v>9.7199999999999995E-2</v>
      </c>
      <c r="G1001">
        <v>-6.08E-2</v>
      </c>
      <c r="H1001">
        <v>0.55500000000000005</v>
      </c>
      <c r="I1001">
        <v>0.33200000000000002</v>
      </c>
      <c r="J1001">
        <v>0</v>
      </c>
      <c r="K1001">
        <v>0</v>
      </c>
      <c r="L1001">
        <v>0</v>
      </c>
      <c r="M1001">
        <v>3.7999999999999999E-2</v>
      </c>
      <c r="N1001">
        <v>3.2000000000000001E-2</v>
      </c>
      <c r="O1001">
        <v>4.2999999999999997E-2</v>
      </c>
      <c r="P1001">
        <v>0</v>
      </c>
      <c r="Q1001" s="3">
        <f>_xlfn.XLOOKUP(A1001&amp;B1001,'original data'!$R$2:$R$3975,'original data'!$Q$2:$Q$3975,,0)</f>
        <v>1.0640000000000001</v>
      </c>
      <c r="R1001" t="str">
        <f t="shared" si="30"/>
        <v>Illinois Municipal2001</v>
      </c>
      <c r="S1001">
        <f t="shared" si="31"/>
        <v>7.0000000000000007E-2</v>
      </c>
    </row>
    <row r="1002" spans="1:19" x14ac:dyDescent="0.35">
      <c r="A1002" t="s">
        <v>69</v>
      </c>
      <c r="B1002">
        <v>2002</v>
      </c>
      <c r="C1002">
        <v>-8.72E-2</v>
      </c>
      <c r="D1002">
        <v>-4.4200000000000003E-2</v>
      </c>
      <c r="E1002">
        <v>3.5299999999999998E-2</v>
      </c>
      <c r="F1002">
        <v>8.0799999999999997E-2</v>
      </c>
      <c r="G1002">
        <v>-7.4090000000000003E-2</v>
      </c>
      <c r="H1002">
        <v>0.50700000000000001</v>
      </c>
      <c r="I1002">
        <v>0.38300000000000001</v>
      </c>
      <c r="J1002">
        <v>0</v>
      </c>
      <c r="K1002">
        <v>0</v>
      </c>
      <c r="L1002">
        <v>0</v>
      </c>
      <c r="M1002">
        <v>4.2000000000000003E-2</v>
      </c>
      <c r="N1002">
        <v>3.4000000000000002E-2</v>
      </c>
      <c r="O1002">
        <v>3.4000000000000002E-2</v>
      </c>
      <c r="P1002">
        <v>0</v>
      </c>
      <c r="Q1002" s="3">
        <f>_xlfn.XLOOKUP(A1002&amp;B1002,'original data'!$R$2:$R$3975,'original data'!$Q$2:$Q$3975,,0)</f>
        <v>1.0149999999999999</v>
      </c>
      <c r="R1002" t="str">
        <f t="shared" si="30"/>
        <v>Illinois Municipal2002</v>
      </c>
      <c r="S1002">
        <f t="shared" si="31"/>
        <v>7.6000000000000012E-2</v>
      </c>
    </row>
    <row r="1003" spans="1:19" x14ac:dyDescent="0.35">
      <c r="A1003" t="s">
        <v>69</v>
      </c>
      <c r="B1003">
        <v>2003</v>
      </c>
      <c r="C1003">
        <v>0.22559999999999999</v>
      </c>
      <c r="D1003">
        <v>1.66E-2</v>
      </c>
      <c r="E1003">
        <v>5.2900000000000003E-2</v>
      </c>
      <c r="F1003">
        <v>8.9599999999999999E-2</v>
      </c>
      <c r="G1003">
        <v>1.6629999999999999E-2</v>
      </c>
      <c r="H1003">
        <v>0.58399999999999996</v>
      </c>
      <c r="I1003">
        <v>0.309</v>
      </c>
      <c r="J1003">
        <v>0</v>
      </c>
      <c r="K1003">
        <v>0</v>
      </c>
      <c r="L1003">
        <v>0</v>
      </c>
      <c r="M1003">
        <v>3.5000000000000003E-2</v>
      </c>
      <c r="N1003">
        <v>3.1E-2</v>
      </c>
      <c r="O1003">
        <v>0.04</v>
      </c>
      <c r="P1003">
        <v>0</v>
      </c>
      <c r="Q1003" s="3">
        <f>_xlfn.XLOOKUP(A1003&amp;B1003,'original data'!$R$2:$R$3975,'original data'!$Q$2:$Q$3975,,0)</f>
        <v>0.97599999999999998</v>
      </c>
      <c r="R1003" t="str">
        <f t="shared" si="30"/>
        <v>Illinois Municipal2003</v>
      </c>
      <c r="S1003">
        <f t="shared" si="31"/>
        <v>6.6000000000000003E-2</v>
      </c>
    </row>
    <row r="1004" spans="1:19" x14ac:dyDescent="0.35">
      <c r="A1004" t="s">
        <v>69</v>
      </c>
      <c r="B1004">
        <v>2004</v>
      </c>
      <c r="C1004">
        <v>0.12379999999999999</v>
      </c>
      <c r="D1004">
        <v>7.9299999999999995E-2</v>
      </c>
      <c r="E1004">
        <v>3.7600000000000001E-2</v>
      </c>
      <c r="F1004">
        <v>0.1031</v>
      </c>
      <c r="G1004">
        <v>4.2419999999999999E-2</v>
      </c>
      <c r="H1004">
        <v>0.61399999999999999</v>
      </c>
      <c r="I1004">
        <v>0.30099999999999999</v>
      </c>
      <c r="J1004">
        <v>0</v>
      </c>
      <c r="K1004">
        <v>0</v>
      </c>
      <c r="L1004">
        <v>0</v>
      </c>
      <c r="M1004">
        <v>3.4000000000000002E-2</v>
      </c>
      <c r="N1004">
        <v>3.1E-2</v>
      </c>
      <c r="O1004">
        <v>0.02</v>
      </c>
      <c r="P1004">
        <v>0</v>
      </c>
      <c r="Q1004" s="3">
        <f>_xlfn.XLOOKUP(A1004&amp;B1004,'original data'!$R$2:$R$3975,'original data'!$Q$2:$Q$3975,,0)</f>
        <v>0.94299999999999995</v>
      </c>
      <c r="R1004" t="str">
        <f t="shared" si="30"/>
        <v>Illinois Municipal2004</v>
      </c>
      <c r="S1004">
        <f t="shared" si="31"/>
        <v>6.5000000000000002E-2</v>
      </c>
    </row>
    <row r="1005" spans="1:19" x14ac:dyDescent="0.35">
      <c r="A1005" t="s">
        <v>69</v>
      </c>
      <c r="B1005">
        <v>2005</v>
      </c>
      <c r="C1005">
        <v>8.4900000000000003E-2</v>
      </c>
      <c r="D1005">
        <v>0.14399999999999999</v>
      </c>
      <c r="E1005">
        <v>5.1200000000000002E-2</v>
      </c>
      <c r="F1005">
        <v>9.1200000000000003E-2</v>
      </c>
      <c r="G1005">
        <v>5.0779999999999999E-2</v>
      </c>
      <c r="H1005">
        <v>0.60499999999999998</v>
      </c>
      <c r="I1005">
        <v>0.30299999999999999</v>
      </c>
      <c r="J1005">
        <v>0</v>
      </c>
      <c r="K1005">
        <v>0</v>
      </c>
      <c r="L1005">
        <v>0</v>
      </c>
      <c r="M1005">
        <v>3.5000000000000003E-2</v>
      </c>
      <c r="N1005">
        <v>3.1E-2</v>
      </c>
      <c r="O1005">
        <v>2.5999999999999999E-2</v>
      </c>
      <c r="P1005">
        <v>0</v>
      </c>
      <c r="Q1005" s="3">
        <f>_xlfn.XLOOKUP(A1005&amp;B1005,'original data'!$R$2:$R$3975,'original data'!$Q$2:$Q$3975,,0)</f>
        <v>0.94599999999999995</v>
      </c>
      <c r="R1005" t="str">
        <f t="shared" si="30"/>
        <v>Illinois Municipal2005</v>
      </c>
      <c r="S1005">
        <f t="shared" si="31"/>
        <v>6.6000000000000003E-2</v>
      </c>
    </row>
    <row r="1006" spans="1:19" x14ac:dyDescent="0.35">
      <c r="A1006" t="s">
        <v>69</v>
      </c>
      <c r="B1006">
        <v>2006</v>
      </c>
      <c r="C1006">
        <v>0.13600000000000001</v>
      </c>
      <c r="D1006">
        <v>0.1163</v>
      </c>
      <c r="E1006">
        <v>9.2499999999999999E-2</v>
      </c>
      <c r="F1006">
        <v>8.9099999999999999E-2</v>
      </c>
      <c r="G1006">
        <v>6.4530000000000004E-2</v>
      </c>
      <c r="H1006">
        <v>0.59399999999999997</v>
      </c>
      <c r="I1006">
        <v>0.31900000000000001</v>
      </c>
      <c r="J1006">
        <v>0</v>
      </c>
      <c r="K1006">
        <v>0</v>
      </c>
      <c r="L1006">
        <v>0</v>
      </c>
      <c r="M1006">
        <v>0.03</v>
      </c>
      <c r="N1006">
        <v>3.2000000000000001E-2</v>
      </c>
      <c r="O1006">
        <v>2.5000000000000001E-2</v>
      </c>
      <c r="P1006">
        <v>0</v>
      </c>
      <c r="Q1006" s="3">
        <f>_xlfn.XLOOKUP(A1006&amp;B1006,'original data'!$R$2:$R$3975,'original data'!$Q$2:$Q$3975,,0)</f>
        <v>0.95299999999999996</v>
      </c>
      <c r="R1006" t="str">
        <f t="shared" si="30"/>
        <v>Illinois Municipal2006</v>
      </c>
      <c r="S1006">
        <f t="shared" si="31"/>
        <v>6.2E-2</v>
      </c>
    </row>
    <row r="1007" spans="1:19" x14ac:dyDescent="0.35">
      <c r="A1007" t="s">
        <v>69</v>
      </c>
      <c r="B1007">
        <v>2007</v>
      </c>
      <c r="C1007">
        <v>8.2799999999999999E-2</v>
      </c>
      <c r="D1007">
        <v>0.10340000000000001</v>
      </c>
      <c r="E1007">
        <v>0.13089999999999999</v>
      </c>
      <c r="F1007">
        <v>8.2100000000000006E-2</v>
      </c>
      <c r="G1007">
        <v>6.7119999999999999E-2</v>
      </c>
      <c r="H1007">
        <v>0.57099999999999995</v>
      </c>
      <c r="I1007">
        <v>0.33400000000000002</v>
      </c>
      <c r="J1007">
        <v>0</v>
      </c>
      <c r="K1007">
        <v>0</v>
      </c>
      <c r="L1007">
        <v>0</v>
      </c>
      <c r="M1007">
        <v>2.5000000000000001E-2</v>
      </c>
      <c r="N1007">
        <v>3.7999999999999999E-2</v>
      </c>
      <c r="O1007">
        <v>3.2000000000000001E-2</v>
      </c>
      <c r="P1007">
        <v>0</v>
      </c>
      <c r="Q1007" s="3">
        <f>_xlfn.XLOOKUP(A1007&amp;B1007,'original data'!$R$2:$R$3975,'original data'!$Q$2:$Q$3975,,0)</f>
        <v>0.96099999999999997</v>
      </c>
      <c r="R1007" t="str">
        <f t="shared" si="30"/>
        <v>Illinois Municipal2007</v>
      </c>
      <c r="S1007">
        <f t="shared" si="31"/>
        <v>6.3E-2</v>
      </c>
    </row>
    <row r="1008" spans="1:19" x14ac:dyDescent="0.35">
      <c r="A1008" t="s">
        <v>69</v>
      </c>
      <c r="B1008">
        <v>2008</v>
      </c>
      <c r="C1008">
        <v>-0.24970000000000001</v>
      </c>
      <c r="D1008">
        <v>-2.4199999999999999E-2</v>
      </c>
      <c r="E1008">
        <v>2.5700000000000001E-2</v>
      </c>
      <c r="F1008">
        <v>3.9199999999999999E-2</v>
      </c>
      <c r="G1008">
        <v>2.1149999999999999E-2</v>
      </c>
      <c r="H1008">
        <v>0.44400000000000001</v>
      </c>
      <c r="I1008">
        <v>0.442</v>
      </c>
      <c r="J1008">
        <v>0</v>
      </c>
      <c r="K1008">
        <v>0</v>
      </c>
      <c r="L1008">
        <v>0</v>
      </c>
      <c r="M1008">
        <v>2.8000000000000001E-2</v>
      </c>
      <c r="N1008">
        <v>4.7E-2</v>
      </c>
      <c r="O1008">
        <v>3.9E-2</v>
      </c>
      <c r="P1008">
        <v>0</v>
      </c>
      <c r="Q1008" s="3">
        <f>_xlfn.XLOOKUP(A1008&amp;B1008,'original data'!$R$2:$R$3975,'original data'!$Q$2:$Q$3975,,0)</f>
        <v>0.84299999999999997</v>
      </c>
      <c r="R1008" t="str">
        <f t="shared" si="30"/>
        <v>Illinois Municipal2008</v>
      </c>
      <c r="S1008">
        <f t="shared" si="31"/>
        <v>7.4999999999999997E-2</v>
      </c>
    </row>
    <row r="1009" spans="1:19" x14ac:dyDescent="0.35">
      <c r="A1009" t="s">
        <v>69</v>
      </c>
      <c r="B1009">
        <v>2009</v>
      </c>
      <c r="C1009">
        <v>0.24279999999999999</v>
      </c>
      <c r="D1009">
        <v>3.2000000000000002E-3</v>
      </c>
      <c r="E1009">
        <v>4.4699999999999997E-2</v>
      </c>
      <c r="G1009">
        <v>4.369E-2</v>
      </c>
      <c r="H1009">
        <v>0.63500000000000001</v>
      </c>
      <c r="I1009">
        <v>0.27600000000000002</v>
      </c>
      <c r="J1009">
        <v>0</v>
      </c>
      <c r="K1009">
        <v>0</v>
      </c>
      <c r="L1009">
        <v>0</v>
      </c>
      <c r="M1009">
        <v>1.7999999999999999E-2</v>
      </c>
      <c r="N1009">
        <v>4.1000000000000002E-2</v>
      </c>
      <c r="O1009">
        <v>0.03</v>
      </c>
      <c r="P1009">
        <v>0</v>
      </c>
      <c r="Q1009" s="3">
        <f>_xlfn.XLOOKUP(A1009&amp;B1009,'original data'!$R$2:$R$3975,'original data'!$Q$2:$Q$3975,,0)</f>
        <v>0.83199999999999996</v>
      </c>
      <c r="R1009" t="str">
        <f t="shared" si="30"/>
        <v>Illinois Municipal2009</v>
      </c>
      <c r="S1009">
        <f t="shared" si="31"/>
        <v>5.8999999999999997E-2</v>
      </c>
    </row>
    <row r="1010" spans="1:19" x14ac:dyDescent="0.35">
      <c r="A1010" t="s">
        <v>69</v>
      </c>
      <c r="B1010">
        <v>2010</v>
      </c>
      <c r="C1010">
        <v>0.1336</v>
      </c>
      <c r="D1010">
        <v>1.8700000000000001E-2</v>
      </c>
      <c r="E1010">
        <v>5.3900000000000003E-2</v>
      </c>
      <c r="F1010">
        <v>5.2350000000000001E-2</v>
      </c>
      <c r="G1010">
        <v>5.2350000000000001E-2</v>
      </c>
      <c r="H1010">
        <v>0.64300000000000002</v>
      </c>
      <c r="I1010">
        <v>0.27700000000000002</v>
      </c>
      <c r="J1010">
        <v>0</v>
      </c>
      <c r="K1010">
        <v>0</v>
      </c>
      <c r="L1010">
        <v>0</v>
      </c>
      <c r="M1010">
        <v>1.7999999999999999E-2</v>
      </c>
      <c r="N1010">
        <v>3.7999999999999999E-2</v>
      </c>
      <c r="O1010">
        <v>2.4E-2</v>
      </c>
      <c r="P1010">
        <v>0</v>
      </c>
      <c r="Q1010" s="3">
        <f>_xlfn.XLOOKUP(A1010&amp;B1010,'original data'!$R$2:$R$3975,'original data'!$Q$2:$Q$3975,,0)</f>
        <v>0.83299999999999996</v>
      </c>
      <c r="R1010" t="str">
        <f t="shared" si="30"/>
        <v>Illinois Municipal2010</v>
      </c>
      <c r="S1010">
        <f t="shared" si="31"/>
        <v>5.5999999999999994E-2</v>
      </c>
    </row>
    <row r="1011" spans="1:19" x14ac:dyDescent="0.35">
      <c r="A1011" t="s">
        <v>69</v>
      </c>
      <c r="B1011">
        <v>2011</v>
      </c>
      <c r="C1011">
        <v>-5.0000000000000001E-3</v>
      </c>
      <c r="D1011">
        <v>0.1192</v>
      </c>
      <c r="E1011">
        <v>2.64E-2</v>
      </c>
      <c r="F1011">
        <v>5.8439999999999999E-2</v>
      </c>
      <c r="G1011">
        <v>4.7E-2</v>
      </c>
      <c r="H1011">
        <v>0.61299999999999999</v>
      </c>
      <c r="I1011">
        <v>0.28399999999999997</v>
      </c>
      <c r="J1011">
        <v>0</v>
      </c>
      <c r="K1011">
        <v>0</v>
      </c>
      <c r="L1011">
        <v>0</v>
      </c>
      <c r="M1011">
        <v>2.9000000000000001E-2</v>
      </c>
      <c r="N1011">
        <v>0.04</v>
      </c>
      <c r="O1011">
        <v>3.4000000000000002E-2</v>
      </c>
      <c r="P1011">
        <v>0</v>
      </c>
      <c r="Q1011" s="3">
        <f>_xlfn.XLOOKUP(A1011&amp;B1011,'original data'!$R$2:$R$3975,'original data'!$Q$2:$Q$3975,,0)</f>
        <v>0.83</v>
      </c>
      <c r="R1011" t="str">
        <f t="shared" si="30"/>
        <v>Illinois Municipal2011</v>
      </c>
      <c r="S1011">
        <f t="shared" si="31"/>
        <v>6.9000000000000006E-2</v>
      </c>
    </row>
    <row r="1012" spans="1:19" x14ac:dyDescent="0.35">
      <c r="A1012" t="s">
        <v>69</v>
      </c>
      <c r="B1012">
        <v>2012</v>
      </c>
      <c r="C1012">
        <v>0.1351</v>
      </c>
      <c r="D1012">
        <v>8.5900000000000004E-2</v>
      </c>
      <c r="E1012">
        <v>3.61E-2</v>
      </c>
      <c r="F1012">
        <v>8.1759999999999999E-2</v>
      </c>
      <c r="G1012">
        <v>5.407E-2</v>
      </c>
      <c r="H1012">
        <v>0.60299999999999998</v>
      </c>
      <c r="I1012">
        <v>0.30099999999999999</v>
      </c>
      <c r="J1012">
        <v>0</v>
      </c>
      <c r="K1012">
        <v>0</v>
      </c>
      <c r="L1012">
        <v>0</v>
      </c>
      <c r="M1012">
        <v>2.8000000000000001E-2</v>
      </c>
      <c r="N1012">
        <v>4.4999999999999998E-2</v>
      </c>
      <c r="O1012">
        <v>2.3E-2</v>
      </c>
      <c r="P1012">
        <v>0</v>
      </c>
      <c r="Q1012" s="3">
        <f>_xlfn.XLOOKUP(A1012&amp;B1012,'original data'!$R$2:$R$3975,'original data'!$Q$2:$Q$3975,,0)</f>
        <v>0.84299999999999997</v>
      </c>
      <c r="R1012" t="str">
        <f t="shared" si="30"/>
        <v>Illinois Municipal2012</v>
      </c>
      <c r="S1012">
        <f t="shared" si="31"/>
        <v>7.2999999999999995E-2</v>
      </c>
    </row>
    <row r="1013" spans="1:19" x14ac:dyDescent="0.35">
      <c r="A1013" t="s">
        <v>69</v>
      </c>
      <c r="B1013">
        <v>2013</v>
      </c>
      <c r="C1013">
        <v>0.19989999999999999</v>
      </c>
      <c r="D1013">
        <v>0.10680000000000001</v>
      </c>
      <c r="E1013">
        <v>0.13819999999999999</v>
      </c>
      <c r="F1013">
        <v>7.9469999999999999E-2</v>
      </c>
      <c r="G1013">
        <v>6.4630000000000007E-2</v>
      </c>
      <c r="H1013">
        <v>0.64600000000000002</v>
      </c>
      <c r="I1013">
        <v>0.26</v>
      </c>
      <c r="J1013">
        <v>0</v>
      </c>
      <c r="K1013">
        <v>0</v>
      </c>
      <c r="L1013">
        <v>0</v>
      </c>
      <c r="M1013">
        <v>3.3000000000000002E-2</v>
      </c>
      <c r="N1013">
        <v>3.6999999999999998E-2</v>
      </c>
      <c r="O1013">
        <v>2.4E-2</v>
      </c>
      <c r="P1013">
        <v>0</v>
      </c>
      <c r="Q1013" s="3">
        <f>_xlfn.XLOOKUP(A1013&amp;B1013,'original data'!$R$2:$R$3975,'original data'!$Q$2:$Q$3975,,0)</f>
        <v>0.876</v>
      </c>
      <c r="R1013" t="str">
        <f t="shared" si="30"/>
        <v>Illinois Municipal2013</v>
      </c>
      <c r="S1013">
        <f t="shared" si="31"/>
        <v>7.0000000000000007E-2</v>
      </c>
    </row>
    <row r="1014" spans="1:19" x14ac:dyDescent="0.35">
      <c r="A1014" t="s">
        <v>69</v>
      </c>
      <c r="B1014">
        <v>2014</v>
      </c>
      <c r="C1014">
        <v>5.7599999999999998E-2</v>
      </c>
      <c r="D1014">
        <v>0.12939999999999999</v>
      </c>
      <c r="E1014">
        <v>0.10199999999999999</v>
      </c>
      <c r="F1014">
        <v>7.2999999999999995E-2</v>
      </c>
      <c r="G1014">
        <v>6.4130000000000006E-2</v>
      </c>
      <c r="H1014">
        <v>0.63200000000000001</v>
      </c>
      <c r="I1014">
        <v>0.26100000000000001</v>
      </c>
      <c r="J1014">
        <v>0</v>
      </c>
      <c r="K1014">
        <v>0</v>
      </c>
      <c r="L1014">
        <v>0</v>
      </c>
      <c r="M1014">
        <v>4.2999999999999997E-2</v>
      </c>
      <c r="N1014">
        <v>4.4999999999999998E-2</v>
      </c>
      <c r="O1014">
        <v>1.9E-2</v>
      </c>
      <c r="P1014">
        <v>0</v>
      </c>
      <c r="Q1014" s="3">
        <f>_xlfn.XLOOKUP(A1014&amp;B1014,'original data'!$R$2:$R$3975,'original data'!$Q$2:$Q$3975,,0)</f>
        <v>0.873</v>
      </c>
      <c r="R1014" t="str">
        <f t="shared" si="30"/>
        <v>Illinois Municipal2014</v>
      </c>
      <c r="S1014">
        <f t="shared" si="31"/>
        <v>8.7999999999999995E-2</v>
      </c>
    </row>
    <row r="1015" spans="1:19" x14ac:dyDescent="0.35">
      <c r="A1015" t="s">
        <v>69</v>
      </c>
      <c r="B1015">
        <v>2015</v>
      </c>
      <c r="C1015">
        <v>2E-3</v>
      </c>
      <c r="D1015">
        <v>8.3699999999999997E-2</v>
      </c>
      <c r="E1015">
        <v>7.5399999999999995E-2</v>
      </c>
      <c r="F1015">
        <v>6.4600000000000005E-2</v>
      </c>
      <c r="G1015">
        <v>5.987E-2</v>
      </c>
      <c r="H1015">
        <v>0.61399999999999999</v>
      </c>
      <c r="I1015">
        <v>0.28299999999999997</v>
      </c>
      <c r="J1015">
        <v>0</v>
      </c>
      <c r="K1015">
        <v>0</v>
      </c>
      <c r="L1015">
        <v>0</v>
      </c>
      <c r="M1015">
        <v>5.1999999999999998E-2</v>
      </c>
      <c r="N1015">
        <v>4.4999999999999998E-2</v>
      </c>
      <c r="O1015">
        <v>6.0000000000000001E-3</v>
      </c>
      <c r="P1015">
        <v>0</v>
      </c>
      <c r="Q1015" s="3">
        <f>_xlfn.XLOOKUP(A1015&amp;B1015,'original data'!$R$2:$R$3975,'original data'!$Q$2:$Q$3975,,0)</f>
        <v>0.88400000000000001</v>
      </c>
      <c r="R1015" t="str">
        <f t="shared" si="30"/>
        <v>Illinois Municipal2015</v>
      </c>
      <c r="S1015">
        <f t="shared" si="31"/>
        <v>9.7000000000000003E-2</v>
      </c>
    </row>
    <row r="1016" spans="1:19" x14ac:dyDescent="0.35">
      <c r="A1016" t="s">
        <v>69</v>
      </c>
      <c r="B1016">
        <v>2016</v>
      </c>
      <c r="C1016">
        <v>7.7700000000000005E-2</v>
      </c>
      <c r="D1016">
        <v>4.5999999999999999E-2</v>
      </c>
      <c r="E1016">
        <v>9.2899999999999996E-2</v>
      </c>
      <c r="F1016">
        <v>5.91E-2</v>
      </c>
      <c r="G1016">
        <v>6.0970000000000003E-2</v>
      </c>
      <c r="H1016">
        <v>0.621</v>
      </c>
      <c r="I1016">
        <v>0.28199999999999997</v>
      </c>
      <c r="J1016">
        <v>0</v>
      </c>
      <c r="K1016">
        <v>0</v>
      </c>
      <c r="L1016">
        <v>0</v>
      </c>
      <c r="M1016">
        <v>5.5E-2</v>
      </c>
      <c r="N1016">
        <v>3.7999999999999999E-2</v>
      </c>
      <c r="O1016">
        <v>4.0000000000000001E-3</v>
      </c>
      <c r="P1016">
        <v>0</v>
      </c>
      <c r="Q1016" s="3">
        <f>_xlfn.XLOOKUP(A1016&amp;B1016,'original data'!$R$2:$R$3975,'original data'!$Q$2:$Q$3975,,0)</f>
        <v>0.88900000000000001</v>
      </c>
      <c r="R1016" t="str">
        <f t="shared" si="30"/>
        <v>Illinois Municipal2016</v>
      </c>
      <c r="S1016">
        <f t="shared" si="31"/>
        <v>9.2999999999999999E-2</v>
      </c>
    </row>
    <row r="1017" spans="1:19" x14ac:dyDescent="0.35">
      <c r="A1017" t="s">
        <v>69</v>
      </c>
      <c r="B1017">
        <v>2017</v>
      </c>
      <c r="C1017">
        <v>0.1573</v>
      </c>
      <c r="D1017">
        <v>7.7499999999999999E-2</v>
      </c>
      <c r="E1017">
        <v>9.7000000000000003E-2</v>
      </c>
      <c r="F1017">
        <v>6.6199999999999995E-2</v>
      </c>
      <c r="G1017">
        <v>6.6409999999999997E-2</v>
      </c>
      <c r="H1017">
        <v>0.628</v>
      </c>
      <c r="I1017">
        <v>0.26200000000000001</v>
      </c>
      <c r="J1017">
        <v>0</v>
      </c>
      <c r="K1017">
        <v>0</v>
      </c>
      <c r="L1017">
        <v>0</v>
      </c>
      <c r="M1017">
        <v>6.2E-2</v>
      </c>
      <c r="N1017">
        <v>3.2000000000000001E-2</v>
      </c>
      <c r="O1017">
        <v>1.6E-2</v>
      </c>
      <c r="P1017">
        <v>0</v>
      </c>
      <c r="Q1017" s="3">
        <f>_xlfn.XLOOKUP(A1017&amp;B1017,'original data'!$R$2:$R$3975,'original data'!$Q$2:$Q$3975,,0)</f>
        <v>0.92900000000000005</v>
      </c>
      <c r="R1017" t="str">
        <f t="shared" si="30"/>
        <v>Illinois Municipal2017</v>
      </c>
      <c r="S1017">
        <f t="shared" si="31"/>
        <v>9.4E-2</v>
      </c>
    </row>
    <row r="1018" spans="1:19" x14ac:dyDescent="0.35">
      <c r="A1018" t="s">
        <v>69</v>
      </c>
      <c r="B1018">
        <v>2018</v>
      </c>
      <c r="C1018">
        <v>-4.41E-2</v>
      </c>
      <c r="D1018">
        <v>6.0499999999999998E-2</v>
      </c>
      <c r="E1018">
        <v>4.8399999999999999E-2</v>
      </c>
      <c r="F1018">
        <v>9.2050000000000007E-2</v>
      </c>
      <c r="G1018">
        <v>5.9950000000000003E-2</v>
      </c>
      <c r="H1018">
        <v>0.57599999999999996</v>
      </c>
      <c r="I1018">
        <v>0.29499999999999998</v>
      </c>
      <c r="J1018">
        <v>0</v>
      </c>
      <c r="K1018">
        <v>0</v>
      </c>
      <c r="L1018">
        <v>0</v>
      </c>
      <c r="M1018">
        <v>7.1999999999999995E-2</v>
      </c>
      <c r="N1018">
        <v>0.04</v>
      </c>
      <c r="O1018">
        <v>1.7000000000000001E-2</v>
      </c>
      <c r="P1018">
        <v>0</v>
      </c>
      <c r="Q1018" s="3">
        <f>_xlfn.XLOOKUP(A1018&amp;B1018,'original data'!$R$2:$R$3975,'original data'!$Q$2:$Q$3975,,0)</f>
        <v>0.9</v>
      </c>
      <c r="R1018" t="str">
        <f t="shared" si="30"/>
        <v>Illinois Municipal2018</v>
      </c>
      <c r="S1018">
        <f t="shared" si="31"/>
        <v>0.11199999999999999</v>
      </c>
    </row>
    <row r="1019" spans="1:19" x14ac:dyDescent="0.35">
      <c r="A1019" t="s">
        <v>69</v>
      </c>
      <c r="B1019">
        <v>2019</v>
      </c>
      <c r="C1019">
        <v>0.19570000000000001</v>
      </c>
      <c r="D1019">
        <v>9.7900000000000001E-2</v>
      </c>
      <c r="E1019">
        <v>7.4200000000000002E-2</v>
      </c>
      <c r="F1019">
        <v>8.7840000000000001E-2</v>
      </c>
      <c r="G1019">
        <v>6.6689999999999999E-2</v>
      </c>
      <c r="H1019">
        <v>0.58499999999999996</v>
      </c>
      <c r="I1019">
        <v>0.27700000000000002</v>
      </c>
      <c r="J1019">
        <v>0</v>
      </c>
      <c r="K1019">
        <v>0</v>
      </c>
      <c r="L1019">
        <v>0</v>
      </c>
      <c r="M1019">
        <v>7.2999999999999995E-2</v>
      </c>
      <c r="N1019">
        <v>0.05</v>
      </c>
      <c r="O1019">
        <v>1.4999999999999999E-2</v>
      </c>
      <c r="P1019">
        <v>0</v>
      </c>
      <c r="Q1019" s="3">
        <f>_xlfn.XLOOKUP(A1019&amp;B1019,'original data'!$R$2:$R$3975,'original data'!$Q$2:$Q$3975,,0)</f>
        <v>0.90700000000000003</v>
      </c>
      <c r="R1019" t="str">
        <f t="shared" si="30"/>
        <v>Illinois Municipal2019</v>
      </c>
      <c r="S1019">
        <f t="shared" si="31"/>
        <v>0.123</v>
      </c>
    </row>
    <row r="1020" spans="1:19" x14ac:dyDescent="0.35">
      <c r="A1020" t="s">
        <v>70</v>
      </c>
      <c r="B1020">
        <v>2001</v>
      </c>
      <c r="C1020">
        <v>-9.4E-2</v>
      </c>
      <c r="D1020">
        <v>3.1E-2</v>
      </c>
      <c r="E1020">
        <v>8.6999999999999994E-2</v>
      </c>
      <c r="F1020">
        <v>0.10299999999999999</v>
      </c>
      <c r="G1020">
        <v>-9.4E-2</v>
      </c>
      <c r="H1020">
        <v>0.65700000000000003</v>
      </c>
      <c r="I1020">
        <v>0.27600000000000002</v>
      </c>
      <c r="J1020">
        <v>0</v>
      </c>
      <c r="K1020">
        <v>0</v>
      </c>
      <c r="L1020">
        <v>0</v>
      </c>
      <c r="M1020">
        <v>0.05</v>
      </c>
      <c r="N1020">
        <v>0</v>
      </c>
      <c r="O1020">
        <v>1.4999999999999999E-2</v>
      </c>
      <c r="P1020">
        <v>0</v>
      </c>
      <c r="Q1020" s="3">
        <f>_xlfn.XLOOKUP(A1020&amp;B1020,'original data'!$R$2:$R$3975,'original data'!$Q$2:$Q$3975,,0)</f>
        <v>1.0215000000000001</v>
      </c>
      <c r="R1020" t="str">
        <f t="shared" si="30"/>
        <v>Maryland PERS2001</v>
      </c>
      <c r="S1020">
        <f t="shared" si="31"/>
        <v>0.05</v>
      </c>
    </row>
    <row r="1021" spans="1:19" x14ac:dyDescent="0.35">
      <c r="A1021" t="s">
        <v>70</v>
      </c>
      <c r="B1021">
        <v>2002</v>
      </c>
      <c r="C1021">
        <v>-7.5999999999999998E-2</v>
      </c>
      <c r="D1021">
        <v>-2.1999999999999999E-2</v>
      </c>
      <c r="E1021">
        <v>3.2000000000000001E-2</v>
      </c>
      <c r="F1021">
        <v>7.9000000000000001E-2</v>
      </c>
      <c r="G1021">
        <v>-8.5040000000000004E-2</v>
      </c>
      <c r="H1021">
        <v>0.625</v>
      </c>
      <c r="I1021">
        <v>0.3</v>
      </c>
      <c r="J1021">
        <v>0</v>
      </c>
      <c r="K1021">
        <v>0</v>
      </c>
      <c r="L1021">
        <v>0</v>
      </c>
      <c r="M1021">
        <v>6.0999999999999999E-2</v>
      </c>
      <c r="N1021">
        <v>0</v>
      </c>
      <c r="O1021">
        <v>1.2E-2</v>
      </c>
      <c r="P1021">
        <v>0</v>
      </c>
      <c r="Q1021" s="3">
        <f>_xlfn.XLOOKUP(A1021&amp;B1021,'original data'!$R$2:$R$3975,'original data'!$Q$2:$Q$3975,,0)</f>
        <v>0.98040000000000005</v>
      </c>
      <c r="R1021" t="str">
        <f t="shared" si="30"/>
        <v>Maryland PERS2002</v>
      </c>
      <c r="S1021">
        <f t="shared" si="31"/>
        <v>6.0999999999999999E-2</v>
      </c>
    </row>
    <row r="1022" spans="1:19" x14ac:dyDescent="0.35">
      <c r="A1022" t="s">
        <v>70</v>
      </c>
      <c r="B1022">
        <v>2003</v>
      </c>
      <c r="C1022">
        <v>3.2000000000000001E-2</v>
      </c>
      <c r="D1022">
        <v>4.7699999999999999E-2</v>
      </c>
      <c r="E1022">
        <v>8.8999999999999999E-3</v>
      </c>
      <c r="F1022">
        <v>5.3999999999999999E-2</v>
      </c>
      <c r="G1022">
        <v>-4.7579999999999997E-2</v>
      </c>
      <c r="H1022">
        <v>0.57099999999999995</v>
      </c>
      <c r="I1022">
        <v>0.313</v>
      </c>
      <c r="J1022">
        <v>0</v>
      </c>
      <c r="K1022">
        <v>0</v>
      </c>
      <c r="L1022">
        <v>0</v>
      </c>
      <c r="M1022">
        <v>6.4000000000000001E-2</v>
      </c>
      <c r="N1022">
        <v>0</v>
      </c>
      <c r="O1022">
        <v>4.9000000000000002E-2</v>
      </c>
      <c r="P1022">
        <v>0</v>
      </c>
      <c r="Q1022" s="3">
        <f>_xlfn.XLOOKUP(A1022&amp;B1022,'original data'!$R$2:$R$3975,'original data'!$Q$2:$Q$3975,,0)</f>
        <v>0.93049999999999999</v>
      </c>
      <c r="R1022" t="str">
        <f t="shared" si="30"/>
        <v>Maryland PERS2003</v>
      </c>
      <c r="S1022">
        <f t="shared" si="31"/>
        <v>6.4000000000000001E-2</v>
      </c>
    </row>
    <row r="1023" spans="1:19" x14ac:dyDescent="0.35">
      <c r="A1023" t="s">
        <v>70</v>
      </c>
      <c r="B1023">
        <v>2004</v>
      </c>
      <c r="C1023">
        <v>0.16200000000000001</v>
      </c>
      <c r="D1023">
        <v>3.5000000000000003E-2</v>
      </c>
      <c r="E1023">
        <v>2.3E-2</v>
      </c>
      <c r="F1023">
        <v>8.2000000000000003E-2</v>
      </c>
      <c r="G1023">
        <v>9.7000000000000005E-4</v>
      </c>
      <c r="H1023">
        <v>0.63400000000000001</v>
      </c>
      <c r="I1023">
        <v>0.28899999999999998</v>
      </c>
      <c r="J1023">
        <v>0</v>
      </c>
      <c r="K1023">
        <v>0</v>
      </c>
      <c r="L1023">
        <v>0</v>
      </c>
      <c r="M1023">
        <v>6.8000000000000005E-2</v>
      </c>
      <c r="N1023">
        <v>0</v>
      </c>
      <c r="O1023">
        <v>5.0000000000000001E-3</v>
      </c>
      <c r="P1023">
        <v>0</v>
      </c>
      <c r="Q1023" s="3">
        <f>_xlfn.XLOOKUP(A1023&amp;B1023,'original data'!$R$2:$R$3975,'original data'!$Q$2:$Q$3975,,0)</f>
        <v>0.9123</v>
      </c>
      <c r="R1023" t="str">
        <f t="shared" si="30"/>
        <v>Maryland PERS2004</v>
      </c>
      <c r="S1023">
        <f t="shared" si="31"/>
        <v>6.8000000000000005E-2</v>
      </c>
    </row>
    <row r="1024" spans="1:19" x14ac:dyDescent="0.35">
      <c r="A1024" t="s">
        <v>70</v>
      </c>
      <c r="B1024">
        <v>2005</v>
      </c>
      <c r="C1024">
        <v>9.5000000000000001E-2</v>
      </c>
      <c r="D1024">
        <v>9.5000000000000001E-2</v>
      </c>
      <c r="E1024">
        <v>1.9E-2</v>
      </c>
      <c r="F1024">
        <v>7.5999999999999998E-2</v>
      </c>
      <c r="G1024">
        <v>1.9109999999999999E-2</v>
      </c>
      <c r="H1024">
        <v>0.63900000000000001</v>
      </c>
      <c r="I1024">
        <v>0.29699999999999999</v>
      </c>
      <c r="J1024">
        <v>0</v>
      </c>
      <c r="K1024">
        <v>0</v>
      </c>
      <c r="L1024">
        <v>0</v>
      </c>
      <c r="M1024">
        <v>5.0999999999999997E-2</v>
      </c>
      <c r="N1024">
        <v>0</v>
      </c>
      <c r="O1024">
        <v>8.0000000000000002E-3</v>
      </c>
      <c r="P1024">
        <v>0</v>
      </c>
      <c r="Q1024" s="3">
        <f>_xlfn.XLOOKUP(A1024&amp;B1024,'original data'!$R$2:$R$3975,'original data'!$Q$2:$Q$3975,,0)</f>
        <v>0.86719999999999997</v>
      </c>
      <c r="R1024" t="str">
        <f t="shared" si="30"/>
        <v>Maryland PERS2005</v>
      </c>
      <c r="S1024">
        <f t="shared" si="31"/>
        <v>5.0999999999999997E-2</v>
      </c>
    </row>
    <row r="1025" spans="1:19" x14ac:dyDescent="0.35">
      <c r="A1025" t="s">
        <v>70</v>
      </c>
      <c r="B1025">
        <v>2006</v>
      </c>
      <c r="C1025">
        <v>0.104</v>
      </c>
      <c r="D1025">
        <v>0.12</v>
      </c>
      <c r="E1025">
        <v>0.06</v>
      </c>
      <c r="F1025">
        <v>7.2999999999999995E-2</v>
      </c>
      <c r="G1025">
        <v>3.279E-2</v>
      </c>
      <c r="H1025">
        <v>0.63500000000000001</v>
      </c>
      <c r="I1025">
        <v>0.30199999999999999</v>
      </c>
      <c r="J1025">
        <v>6.0000000000000001E-3</v>
      </c>
      <c r="K1025">
        <v>0</v>
      </c>
      <c r="L1025">
        <v>0</v>
      </c>
      <c r="M1025">
        <v>5.2999999999999999E-2</v>
      </c>
      <c r="N1025">
        <v>0</v>
      </c>
      <c r="O1025">
        <v>4.0000000000000001E-3</v>
      </c>
      <c r="P1025">
        <v>0</v>
      </c>
      <c r="Q1025" s="3">
        <f>_xlfn.XLOOKUP(A1025&amp;B1025,'original data'!$R$2:$R$3975,'original data'!$Q$2:$Q$3975,,0)</f>
        <v>0.80359999999999998</v>
      </c>
      <c r="R1025" t="str">
        <f t="shared" si="30"/>
        <v>Maryland PERS2006</v>
      </c>
      <c r="S1025">
        <f t="shared" si="31"/>
        <v>5.8999999999999997E-2</v>
      </c>
    </row>
    <row r="1026" spans="1:19" x14ac:dyDescent="0.35">
      <c r="A1026" t="s">
        <v>70</v>
      </c>
      <c r="B1026">
        <v>2007</v>
      </c>
      <c r="C1026">
        <v>0.17599999999999999</v>
      </c>
      <c r="D1026">
        <v>0.124</v>
      </c>
      <c r="E1026">
        <v>0.113</v>
      </c>
      <c r="F1026">
        <v>7.1999999999999995E-2</v>
      </c>
      <c r="G1026">
        <v>5.2130000000000003E-2</v>
      </c>
      <c r="H1026">
        <v>0.64</v>
      </c>
      <c r="I1026">
        <v>0.29399999999999998</v>
      </c>
      <c r="J1026">
        <v>0.01</v>
      </c>
      <c r="K1026">
        <v>0</v>
      </c>
      <c r="L1026">
        <v>0</v>
      </c>
      <c r="M1026">
        <v>4.9000000000000002E-2</v>
      </c>
      <c r="N1026">
        <v>0</v>
      </c>
      <c r="O1026">
        <v>7.0000000000000001E-3</v>
      </c>
      <c r="P1026">
        <v>0</v>
      </c>
      <c r="Q1026" s="3">
        <f>_xlfn.XLOOKUP(A1026&amp;B1026,'original data'!$R$2:$R$3975,'original data'!$Q$2:$Q$3975,,0)</f>
        <v>0.79500000000000004</v>
      </c>
      <c r="R1026" t="str">
        <f t="shared" si="30"/>
        <v>Maryland PERS2007</v>
      </c>
      <c r="S1026">
        <f t="shared" si="31"/>
        <v>5.9000000000000004E-2</v>
      </c>
    </row>
    <row r="1027" spans="1:19" x14ac:dyDescent="0.35">
      <c r="A1027" t="s">
        <v>70</v>
      </c>
      <c r="B1027">
        <v>2008</v>
      </c>
      <c r="C1027">
        <v>-5.3999999999999999E-2</v>
      </c>
      <c r="D1027">
        <v>7.0999999999999994E-2</v>
      </c>
      <c r="E1027">
        <v>9.2999999999999999E-2</v>
      </c>
      <c r="F1027">
        <v>0.05</v>
      </c>
      <c r="G1027">
        <v>3.8240000000000003E-2</v>
      </c>
      <c r="H1027">
        <v>0.61038999999999999</v>
      </c>
      <c r="I1027">
        <v>0.24376</v>
      </c>
      <c r="J1027">
        <v>1.6979999999999999E-2</v>
      </c>
      <c r="K1027">
        <v>2.198E-2</v>
      </c>
      <c r="L1027">
        <v>4.1959999999999997E-2</v>
      </c>
      <c r="M1027">
        <v>6.4939999999999998E-2</v>
      </c>
      <c r="N1027">
        <v>0</v>
      </c>
      <c r="O1027">
        <v>0</v>
      </c>
      <c r="P1027">
        <v>0</v>
      </c>
      <c r="Q1027" s="3">
        <f>_xlfn.XLOOKUP(A1027&amp;B1027,'original data'!$R$2:$R$3975,'original data'!$Q$2:$Q$3975,,0)</f>
        <v>0.77229999999999999</v>
      </c>
      <c r="R1027" t="str">
        <f t="shared" ref="R1027:R1090" si="32">A1027&amp;B1027</f>
        <v>Maryland PERS2008</v>
      </c>
      <c r="S1027">
        <f t="shared" ref="S1027:S1090" si="33">SUM(J1027:N1027,P1027)</f>
        <v>0.14585999999999999</v>
      </c>
    </row>
    <row r="1028" spans="1:19" x14ac:dyDescent="0.35">
      <c r="A1028" t="s">
        <v>70</v>
      </c>
      <c r="B1028">
        <v>2009</v>
      </c>
      <c r="C1028">
        <v>-0.2</v>
      </c>
      <c r="D1028">
        <v>-3.7999999999999999E-2</v>
      </c>
      <c r="E1028">
        <v>1.4999999999999999E-2</v>
      </c>
      <c r="F1028">
        <v>1.9E-2</v>
      </c>
      <c r="G1028">
        <v>8.6E-3</v>
      </c>
      <c r="H1028">
        <v>0.55900000000000005</v>
      </c>
      <c r="I1028">
        <v>0.183</v>
      </c>
      <c r="J1028">
        <v>3.4000000000000002E-2</v>
      </c>
      <c r="K1028">
        <v>5.0999999999999997E-2</v>
      </c>
      <c r="L1028">
        <v>0.05</v>
      </c>
      <c r="M1028">
        <v>5.8999999999999997E-2</v>
      </c>
      <c r="N1028">
        <v>0</v>
      </c>
      <c r="O1028">
        <v>6.4000000000000001E-2</v>
      </c>
      <c r="P1028">
        <v>0</v>
      </c>
      <c r="Q1028" s="3">
        <f>_xlfn.XLOOKUP(A1028&amp;B1028,'original data'!$R$2:$R$3975,'original data'!$Q$2:$Q$3975,,0)</f>
        <v>0.63929999999999998</v>
      </c>
      <c r="R1028" t="str">
        <f t="shared" si="32"/>
        <v>Maryland PERS2009</v>
      </c>
      <c r="S1028">
        <f t="shared" si="33"/>
        <v>0.19400000000000001</v>
      </c>
    </row>
    <row r="1029" spans="1:19" x14ac:dyDescent="0.35">
      <c r="A1029" t="s">
        <v>70</v>
      </c>
      <c r="B1029">
        <v>2010</v>
      </c>
      <c r="C1029">
        <v>0.14030000000000001</v>
      </c>
      <c r="D1029">
        <v>-4.8000000000000001E-2</v>
      </c>
      <c r="E1029">
        <v>2.3E-2</v>
      </c>
      <c r="F1029">
        <v>2.1000000000000001E-2</v>
      </c>
      <c r="G1029">
        <v>2.1049999999999999E-2</v>
      </c>
      <c r="H1029">
        <v>0.503</v>
      </c>
      <c r="I1029">
        <v>0.185</v>
      </c>
      <c r="J1029">
        <v>3.2000000000000001E-2</v>
      </c>
      <c r="K1029">
        <v>7.9000000000000001E-2</v>
      </c>
      <c r="L1029">
        <v>0.10199999999999999</v>
      </c>
      <c r="M1029">
        <v>6.3E-2</v>
      </c>
      <c r="N1029">
        <v>0</v>
      </c>
      <c r="O1029">
        <v>3.5999999999999997E-2</v>
      </c>
      <c r="P1029">
        <v>0</v>
      </c>
      <c r="Q1029" s="3">
        <f>_xlfn.XLOOKUP(A1029&amp;B1029,'original data'!$R$2:$R$3975,'original data'!$Q$2:$Q$3975,,0)</f>
        <v>0.628</v>
      </c>
      <c r="R1029" t="str">
        <f t="shared" si="32"/>
        <v>Maryland PERS2010</v>
      </c>
      <c r="S1029">
        <f t="shared" si="33"/>
        <v>0.27600000000000002</v>
      </c>
    </row>
    <row r="1030" spans="1:19" x14ac:dyDescent="0.35">
      <c r="A1030" t="s">
        <v>70</v>
      </c>
      <c r="B1030">
        <v>2011</v>
      </c>
      <c r="C1030">
        <v>0.2</v>
      </c>
      <c r="D1030">
        <v>3.1E-2</v>
      </c>
      <c r="E1030">
        <v>0.04</v>
      </c>
      <c r="F1030">
        <v>0.05</v>
      </c>
      <c r="G1030">
        <v>3.6150000000000002E-2</v>
      </c>
      <c r="H1030">
        <v>0.46700000000000003</v>
      </c>
      <c r="I1030">
        <v>0.215</v>
      </c>
      <c r="J1030">
        <v>4.2999999999999997E-2</v>
      </c>
      <c r="K1030">
        <v>0.10199999999999999</v>
      </c>
      <c r="L1030">
        <v>0.10199999999999999</v>
      </c>
      <c r="M1030">
        <v>5.7000000000000002E-2</v>
      </c>
      <c r="N1030">
        <v>0</v>
      </c>
      <c r="O1030">
        <v>1.4E-2</v>
      </c>
      <c r="P1030">
        <v>0</v>
      </c>
      <c r="Q1030" s="3">
        <f>_xlfn.XLOOKUP(A1030&amp;B1030,'original data'!$R$2:$R$3975,'original data'!$Q$2:$Q$3975,,0)</f>
        <v>0.62809999999999999</v>
      </c>
      <c r="R1030" t="str">
        <f t="shared" si="32"/>
        <v>Maryland PERS2011</v>
      </c>
      <c r="S1030">
        <f t="shared" si="33"/>
        <v>0.30399999999999999</v>
      </c>
    </row>
    <row r="1031" spans="1:19" x14ac:dyDescent="0.35">
      <c r="A1031" t="s">
        <v>70</v>
      </c>
      <c r="B1031">
        <v>2012</v>
      </c>
      <c r="C1031">
        <v>3.5999999999999999E-3</v>
      </c>
      <c r="D1031">
        <v>0.112</v>
      </c>
      <c r="E1031">
        <v>8.0000000000000002E-3</v>
      </c>
      <c r="F1031">
        <v>5.8999999999999997E-2</v>
      </c>
      <c r="G1031">
        <v>3.3399999999999999E-2</v>
      </c>
      <c r="H1031">
        <v>0.41399999999999998</v>
      </c>
      <c r="I1031">
        <v>0.192</v>
      </c>
      <c r="J1031">
        <v>5.7000000000000002E-2</v>
      </c>
      <c r="K1031">
        <v>0.14599999999999999</v>
      </c>
      <c r="L1031">
        <v>9.1999999999999998E-2</v>
      </c>
      <c r="M1031">
        <v>6.4000000000000001E-2</v>
      </c>
      <c r="N1031">
        <v>0</v>
      </c>
      <c r="O1031">
        <v>3.5000000000000003E-2</v>
      </c>
      <c r="P1031">
        <v>0</v>
      </c>
      <c r="Q1031" s="3">
        <f>_xlfn.XLOOKUP(A1031&amp;B1031,'original data'!$R$2:$R$3975,'original data'!$Q$2:$Q$3975,,0)</f>
        <v>0.62450000000000006</v>
      </c>
      <c r="R1031" t="str">
        <f t="shared" si="32"/>
        <v>Maryland PERS2012</v>
      </c>
      <c r="S1031">
        <f t="shared" si="33"/>
        <v>0.35899999999999999</v>
      </c>
    </row>
    <row r="1032" spans="1:19" x14ac:dyDescent="0.35">
      <c r="A1032" t="s">
        <v>70</v>
      </c>
      <c r="B1032">
        <v>2013</v>
      </c>
      <c r="C1032">
        <v>0.1057</v>
      </c>
      <c r="D1032">
        <v>0.1</v>
      </c>
      <c r="E1032">
        <v>0.04</v>
      </c>
      <c r="F1032">
        <v>6.6000000000000003E-2</v>
      </c>
      <c r="G1032">
        <v>3.8789999999999998E-2</v>
      </c>
      <c r="H1032">
        <v>0.41599999999999998</v>
      </c>
      <c r="I1032">
        <v>0.16</v>
      </c>
      <c r="J1032">
        <v>6.2E-2</v>
      </c>
      <c r="K1032">
        <v>0.14899999999999999</v>
      </c>
      <c r="L1032">
        <v>0.113</v>
      </c>
      <c r="M1032">
        <v>5.7000000000000002E-2</v>
      </c>
      <c r="N1032">
        <v>0</v>
      </c>
      <c r="O1032">
        <v>4.2999999999999997E-2</v>
      </c>
      <c r="P1032">
        <v>0</v>
      </c>
      <c r="Q1032" s="3">
        <f>_xlfn.XLOOKUP(A1032&amp;B1032,'original data'!$R$2:$R$3975,'original data'!$Q$2:$Q$3975,,0)</f>
        <v>0.63319999999999999</v>
      </c>
      <c r="R1032" t="str">
        <f t="shared" si="32"/>
        <v>Maryland PERS2013</v>
      </c>
      <c r="S1032">
        <f t="shared" si="33"/>
        <v>0.38100000000000001</v>
      </c>
    </row>
    <row r="1033" spans="1:19" x14ac:dyDescent="0.35">
      <c r="A1033" t="s">
        <v>70</v>
      </c>
      <c r="B1033">
        <v>2014</v>
      </c>
      <c r="C1033">
        <v>0.14369999999999999</v>
      </c>
      <c r="D1033">
        <v>8.3000000000000004E-2</v>
      </c>
      <c r="E1033">
        <v>0.11700000000000001</v>
      </c>
      <c r="F1033">
        <v>6.5000000000000002E-2</v>
      </c>
      <c r="G1033">
        <v>4.5949999999999998E-2</v>
      </c>
      <c r="H1033">
        <v>0.38400000000000001</v>
      </c>
      <c r="I1033">
        <v>0.14699999999999999</v>
      </c>
      <c r="J1033">
        <v>7.0000000000000007E-2</v>
      </c>
      <c r="K1033">
        <v>0.189</v>
      </c>
      <c r="L1033">
        <v>0.112</v>
      </c>
      <c r="M1033">
        <v>6.8000000000000005E-2</v>
      </c>
      <c r="N1033">
        <v>0</v>
      </c>
      <c r="O1033">
        <v>0.03</v>
      </c>
      <c r="P1033">
        <v>0</v>
      </c>
      <c r="Q1033" s="3">
        <f>_xlfn.XLOOKUP(A1033&amp;B1033,'original data'!$R$2:$R$3975,'original data'!$Q$2:$Q$3975,,0)</f>
        <v>0.65949999999999998</v>
      </c>
      <c r="R1033" t="str">
        <f t="shared" si="32"/>
        <v>Maryland PERS2014</v>
      </c>
      <c r="S1033">
        <f t="shared" si="33"/>
        <v>0.439</v>
      </c>
    </row>
    <row r="1034" spans="1:19" x14ac:dyDescent="0.35">
      <c r="A1034" t="s">
        <v>70</v>
      </c>
      <c r="B1034">
        <v>2015</v>
      </c>
      <c r="C1034">
        <v>2.7E-2</v>
      </c>
      <c r="D1034">
        <v>9.0999999999999998E-2</v>
      </c>
      <c r="E1034">
        <v>9.4E-2</v>
      </c>
      <c r="F1034">
        <v>5.8000000000000003E-2</v>
      </c>
      <c r="G1034">
        <v>4.4679999999999997E-2</v>
      </c>
      <c r="H1034">
        <v>0.36799999999999999</v>
      </c>
      <c r="I1034">
        <v>0.13500000000000001</v>
      </c>
      <c r="J1034">
        <v>0.08</v>
      </c>
      <c r="K1034">
        <v>0.19900000000000001</v>
      </c>
      <c r="L1034">
        <v>0.13</v>
      </c>
      <c r="M1034">
        <v>7.3999999999999996E-2</v>
      </c>
      <c r="N1034">
        <v>0</v>
      </c>
      <c r="O1034">
        <v>1.4E-2</v>
      </c>
      <c r="P1034">
        <v>0</v>
      </c>
      <c r="Q1034" s="3">
        <f>_xlfn.XLOOKUP(A1034&amp;B1034,'original data'!$R$2:$R$3975,'original data'!$Q$2:$Q$3975,,0)</f>
        <v>0.66720000000000002</v>
      </c>
      <c r="R1034" t="str">
        <f t="shared" si="32"/>
        <v>Maryland PERS2015</v>
      </c>
      <c r="S1034">
        <f t="shared" si="33"/>
        <v>0.48300000000000004</v>
      </c>
    </row>
    <row r="1035" spans="1:19" x14ac:dyDescent="0.35">
      <c r="A1035" t="s">
        <v>70</v>
      </c>
      <c r="B1035">
        <v>2016</v>
      </c>
      <c r="C1035">
        <v>1.2E-2</v>
      </c>
      <c r="D1035">
        <v>5.8999999999999997E-2</v>
      </c>
      <c r="E1035">
        <v>5.7000000000000002E-2</v>
      </c>
      <c r="F1035">
        <v>4.9000000000000002E-2</v>
      </c>
      <c r="G1035">
        <v>4.2610000000000002E-2</v>
      </c>
      <c r="H1035">
        <v>0.36899999999999999</v>
      </c>
      <c r="I1035">
        <v>0.22700000000000001</v>
      </c>
      <c r="J1035">
        <v>9.1999999999999998E-2</v>
      </c>
      <c r="K1035">
        <v>0.17899999999999999</v>
      </c>
      <c r="L1035">
        <v>0</v>
      </c>
      <c r="M1035">
        <v>0.127</v>
      </c>
      <c r="N1035">
        <v>0</v>
      </c>
      <c r="O1035">
        <v>6.0000000000000001E-3</v>
      </c>
      <c r="P1035">
        <v>0</v>
      </c>
      <c r="Q1035" s="3">
        <f>_xlfn.XLOOKUP(A1035&amp;B1035,'original data'!$R$2:$R$3975,'original data'!$Q$2:$Q$3975,,0)</f>
        <v>0.67730000000000001</v>
      </c>
      <c r="R1035" t="str">
        <f t="shared" si="32"/>
        <v>Maryland PERS2016</v>
      </c>
      <c r="S1035">
        <f t="shared" si="33"/>
        <v>0.39800000000000002</v>
      </c>
    </row>
    <row r="1036" spans="1:19" x14ac:dyDescent="0.35">
      <c r="A1036" t="s">
        <v>70</v>
      </c>
      <c r="B1036">
        <v>2017</v>
      </c>
      <c r="C1036">
        <v>0.1</v>
      </c>
      <c r="D1036">
        <v>4.5999999999999999E-2</v>
      </c>
      <c r="E1036">
        <v>7.5999999999999998E-2</v>
      </c>
      <c r="F1036">
        <v>4.2000000000000003E-2</v>
      </c>
      <c r="G1036">
        <v>4.5900000000000003E-2</v>
      </c>
      <c r="H1036">
        <v>0.36731000000000003</v>
      </c>
      <c r="I1036">
        <v>0.21346000000000001</v>
      </c>
      <c r="J1036">
        <v>9.9040000000000003E-2</v>
      </c>
      <c r="K1036">
        <v>0.16058</v>
      </c>
      <c r="L1036">
        <v>3.8460000000000001E-2</v>
      </c>
      <c r="M1036">
        <v>0.11539000000000001</v>
      </c>
      <c r="N1036">
        <v>0</v>
      </c>
      <c r="O1036">
        <v>5.77E-3</v>
      </c>
      <c r="P1036">
        <v>0</v>
      </c>
      <c r="Q1036" s="3">
        <f>_xlfn.XLOOKUP(A1036&amp;B1036,'original data'!$R$2:$R$3975,'original data'!$Q$2:$Q$3975,,0)</f>
        <v>0.68920000000000003</v>
      </c>
      <c r="R1036" t="str">
        <f t="shared" si="32"/>
        <v>Maryland PERS2017</v>
      </c>
      <c r="S1036">
        <f t="shared" si="33"/>
        <v>0.41347</v>
      </c>
    </row>
    <row r="1037" spans="1:19" x14ac:dyDescent="0.35">
      <c r="A1037" t="s">
        <v>70</v>
      </c>
      <c r="B1037">
        <v>2018</v>
      </c>
      <c r="C1037">
        <v>8.0600000000000005E-2</v>
      </c>
      <c r="D1037">
        <v>6.3399999999999998E-2</v>
      </c>
      <c r="E1037">
        <v>7.1499999999999994E-2</v>
      </c>
      <c r="F1037">
        <v>5.5509999999999997E-2</v>
      </c>
      <c r="G1037">
        <v>4.7800000000000002E-2</v>
      </c>
      <c r="H1037">
        <v>0.371</v>
      </c>
      <c r="I1037">
        <v>0.217</v>
      </c>
      <c r="J1037">
        <v>0.125</v>
      </c>
      <c r="K1037">
        <v>0.16400000000000001</v>
      </c>
      <c r="L1037">
        <v>2.9000000000000001E-2</v>
      </c>
      <c r="M1037">
        <v>8.8999999999999996E-2</v>
      </c>
      <c r="N1037">
        <v>0</v>
      </c>
      <c r="O1037">
        <v>5.0000000000000001E-3</v>
      </c>
      <c r="P1037">
        <v>0</v>
      </c>
      <c r="Q1037" s="3">
        <f>_xlfn.XLOOKUP(A1037&amp;B1037,'original data'!$R$2:$R$3975,'original data'!$Q$2:$Q$3975,,0)</f>
        <v>0.69440000000000002</v>
      </c>
      <c r="R1037" t="str">
        <f t="shared" si="32"/>
        <v>Maryland PERS2018</v>
      </c>
      <c r="S1037">
        <f t="shared" si="33"/>
        <v>0.40700000000000003</v>
      </c>
    </row>
    <row r="1038" spans="1:19" x14ac:dyDescent="0.35">
      <c r="A1038" t="s">
        <v>70</v>
      </c>
      <c r="B1038">
        <v>2019</v>
      </c>
      <c r="C1038">
        <v>6.4600000000000005E-2</v>
      </c>
      <c r="D1038">
        <v>8.1699999999999995E-2</v>
      </c>
      <c r="E1038">
        <v>5.62E-2</v>
      </c>
      <c r="F1038">
        <v>8.6099999999999996E-2</v>
      </c>
      <c r="G1038">
        <v>4.8669999999999998E-2</v>
      </c>
      <c r="H1038">
        <v>0.35799999999999998</v>
      </c>
      <c r="I1038">
        <v>0.186</v>
      </c>
      <c r="J1038">
        <v>0.14000000000000001</v>
      </c>
      <c r="K1038">
        <v>0.17599999999999999</v>
      </c>
      <c r="L1038">
        <v>3.9E-2</v>
      </c>
      <c r="M1038">
        <v>9.2999999999999999E-2</v>
      </c>
      <c r="N1038">
        <v>0</v>
      </c>
      <c r="O1038">
        <v>8.0000000000000002E-3</v>
      </c>
      <c r="P1038">
        <v>0</v>
      </c>
      <c r="Q1038" s="3">
        <f>_xlfn.XLOOKUP(A1038&amp;B1038,'original data'!$R$2:$R$3975,'original data'!$Q$2:$Q$3975,,0)</f>
        <v>0.68340000000000001</v>
      </c>
      <c r="R1038" t="str">
        <f t="shared" si="32"/>
        <v>Maryland PERS2019</v>
      </c>
      <c r="S1038">
        <f t="shared" si="33"/>
        <v>0.44799999999999995</v>
      </c>
    </row>
    <row r="1039" spans="1:19" x14ac:dyDescent="0.35">
      <c r="A1039" t="s">
        <v>70</v>
      </c>
      <c r="B1039">
        <v>2020</v>
      </c>
      <c r="C1039">
        <v>3.5700000000000003E-2</v>
      </c>
      <c r="D1039">
        <v>6.0100000000000001E-2</v>
      </c>
      <c r="E1039">
        <v>5.8000000000000003E-2</v>
      </c>
      <c r="F1039">
        <v>7.5700000000000003E-2</v>
      </c>
      <c r="H1039">
        <v>0.34714</v>
      </c>
      <c r="I1039">
        <v>0.18343000000000001</v>
      </c>
      <c r="J1039">
        <v>0.14004</v>
      </c>
      <c r="K1039">
        <v>0.16963</v>
      </c>
      <c r="L1039">
        <v>1.4789999999999999E-2</v>
      </c>
      <c r="M1039">
        <v>0.14004</v>
      </c>
      <c r="N1039">
        <v>0</v>
      </c>
      <c r="O1039">
        <v>4.9300000000000004E-3</v>
      </c>
      <c r="P1039">
        <v>0</v>
      </c>
      <c r="Q1039" s="3">
        <f>_xlfn.XLOOKUP(A1039&amp;B1039,'original data'!$R$2:$R$3975,'original data'!$Q$2:$Q$3975,,0)</f>
        <v>0.68689999999999996</v>
      </c>
      <c r="R1039" t="str">
        <f t="shared" si="32"/>
        <v>Maryland PERS2020</v>
      </c>
      <c r="S1039">
        <f t="shared" si="33"/>
        <v>0.46450000000000002</v>
      </c>
    </row>
    <row r="1040" spans="1:19" x14ac:dyDescent="0.35">
      <c r="A1040" t="s">
        <v>71</v>
      </c>
      <c r="B1040">
        <v>2001</v>
      </c>
      <c r="C1040">
        <v>-7.8E-2</v>
      </c>
      <c r="D1040">
        <v>0.04</v>
      </c>
      <c r="E1040">
        <v>9.5000000000000001E-2</v>
      </c>
      <c r="F1040">
        <v>9.5000000000000001E-2</v>
      </c>
      <c r="G1040">
        <v>-7.8E-2</v>
      </c>
      <c r="H1040">
        <v>0.625</v>
      </c>
      <c r="I1040">
        <v>0.374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 s="3">
        <f>_xlfn.XLOOKUP(A1040&amp;B1040,'original data'!$R$2:$R$3975,'original data'!$Q$2:$Q$3975,,0)</f>
        <v>1.0820000000000001</v>
      </c>
      <c r="R1040" t="str">
        <f t="shared" si="32"/>
        <v>Maine Local2001</v>
      </c>
      <c r="S1040">
        <f t="shared" si="33"/>
        <v>0</v>
      </c>
    </row>
    <row r="1041" spans="1:19" x14ac:dyDescent="0.35">
      <c r="A1041" t="s">
        <v>71</v>
      </c>
      <c r="B1041">
        <v>2002</v>
      </c>
      <c r="C1041">
        <v>-7.4999999999999997E-2</v>
      </c>
      <c r="D1041">
        <v>-2.1999999999999999E-2</v>
      </c>
      <c r="E1041">
        <v>4.1000000000000002E-2</v>
      </c>
      <c r="F1041">
        <v>4.1000000000000002E-2</v>
      </c>
      <c r="G1041">
        <v>-7.6499999999999999E-2</v>
      </c>
      <c r="H1041">
        <v>0.61299999999999999</v>
      </c>
      <c r="I1041">
        <v>0.38600000000000001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 s="3">
        <f>_xlfn.XLOOKUP(A1041&amp;B1041,'original data'!$R$2:$R$3975,'original data'!$Q$2:$Q$3975,,0)</f>
        <v>1.228</v>
      </c>
      <c r="R1041" t="str">
        <f t="shared" si="32"/>
        <v>Maine Local2002</v>
      </c>
      <c r="S1041">
        <f t="shared" si="33"/>
        <v>0</v>
      </c>
    </row>
    <row r="1042" spans="1:19" x14ac:dyDescent="0.35">
      <c r="A1042" t="s">
        <v>71</v>
      </c>
      <c r="B1042">
        <v>2003</v>
      </c>
      <c r="C1042">
        <v>5.2999999999999999E-2</v>
      </c>
      <c r="D1042">
        <v>-3.5999999999999997E-2</v>
      </c>
      <c r="E1042">
        <v>1.7999999999999999E-2</v>
      </c>
      <c r="F1042">
        <v>1.7999999999999999E-2</v>
      </c>
      <c r="G1042">
        <v>-3.5209999999999998E-2</v>
      </c>
      <c r="H1042">
        <v>0.66700000000000004</v>
      </c>
      <c r="I1042">
        <v>0.33300000000000002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 s="3">
        <f>_xlfn.XLOOKUP(A1042&amp;B1042,'original data'!$R$2:$R$3975,'original data'!$Q$2:$Q$3975,,0)</f>
        <v>1.163</v>
      </c>
      <c r="R1042" t="str">
        <f t="shared" si="32"/>
        <v>Maine Local2003</v>
      </c>
      <c r="S1042">
        <f t="shared" si="33"/>
        <v>0</v>
      </c>
    </row>
    <row r="1043" spans="1:19" x14ac:dyDescent="0.35">
      <c r="A1043" t="s">
        <v>71</v>
      </c>
      <c r="B1043">
        <v>2005</v>
      </c>
      <c r="C1043">
        <v>0.11799999999999999</v>
      </c>
      <c r="D1043">
        <v>0.111</v>
      </c>
      <c r="E1043">
        <v>3.2000000000000001E-2</v>
      </c>
      <c r="F1043">
        <v>8.7999999999999995E-2</v>
      </c>
      <c r="G1043">
        <v>3.202E-2</v>
      </c>
      <c r="H1043">
        <v>0.65</v>
      </c>
      <c r="I1043">
        <v>0.34</v>
      </c>
      <c r="J1043">
        <v>0</v>
      </c>
      <c r="K1043">
        <v>0</v>
      </c>
      <c r="L1043">
        <v>0</v>
      </c>
      <c r="M1043">
        <v>0.01</v>
      </c>
      <c r="N1043">
        <v>0</v>
      </c>
      <c r="O1043">
        <v>0</v>
      </c>
      <c r="P1043">
        <v>0</v>
      </c>
      <c r="Q1043" s="3">
        <f>_xlfn.XLOOKUP(A1043&amp;B1043,'original data'!$R$2:$R$3975,'original data'!$Q$2:$Q$3975,,0)</f>
        <v>1.1419999999999999</v>
      </c>
      <c r="R1043" t="str">
        <f t="shared" si="32"/>
        <v>Maine Local2005</v>
      </c>
      <c r="S1043">
        <f t="shared" si="33"/>
        <v>0.01</v>
      </c>
    </row>
    <row r="1044" spans="1:19" x14ac:dyDescent="0.35">
      <c r="A1044" t="s">
        <v>71</v>
      </c>
      <c r="B1044">
        <v>2006</v>
      </c>
      <c r="C1044">
        <v>7.4999999999999997E-2</v>
      </c>
      <c r="D1044">
        <v>0.11899999999999999</v>
      </c>
      <c r="E1044">
        <v>6.4000000000000001E-2</v>
      </c>
      <c r="F1044">
        <v>7.9000000000000001E-2</v>
      </c>
      <c r="G1044">
        <v>3.9059999999999997E-2</v>
      </c>
      <c r="H1044">
        <v>0.66</v>
      </c>
      <c r="I1044">
        <v>0.31</v>
      </c>
      <c r="J1044">
        <v>0</v>
      </c>
      <c r="K1044">
        <v>0</v>
      </c>
      <c r="L1044">
        <v>0</v>
      </c>
      <c r="M1044">
        <v>0.03</v>
      </c>
      <c r="N1044">
        <v>0</v>
      </c>
      <c r="O1044">
        <v>0</v>
      </c>
      <c r="P1044">
        <v>0</v>
      </c>
      <c r="Q1044" s="3">
        <f>_xlfn.XLOOKUP(A1044&amp;B1044,'original data'!$R$2:$R$3975,'original data'!$Q$2:$Q$3975,,0)</f>
        <v>1.1220000000000001</v>
      </c>
      <c r="R1044" t="str">
        <f t="shared" si="32"/>
        <v>Maine Local2006</v>
      </c>
      <c r="S1044">
        <f t="shared" si="33"/>
        <v>0.03</v>
      </c>
    </row>
    <row r="1045" spans="1:19" x14ac:dyDescent="0.35">
      <c r="A1045" t="s">
        <v>71</v>
      </c>
      <c r="B1045">
        <v>2007</v>
      </c>
      <c r="C1045">
        <v>0.16200000000000001</v>
      </c>
      <c r="D1045">
        <v>0.11799999999999999</v>
      </c>
      <c r="E1045">
        <v>0.114</v>
      </c>
      <c r="F1045">
        <v>7.6999999999999999E-2</v>
      </c>
      <c r="G1045">
        <v>5.5800000000000002E-2</v>
      </c>
      <c r="H1045">
        <v>0.68</v>
      </c>
      <c r="I1045">
        <v>0.27</v>
      </c>
      <c r="J1045">
        <v>0</v>
      </c>
      <c r="K1045">
        <v>0</v>
      </c>
      <c r="L1045">
        <v>0</v>
      </c>
      <c r="M1045">
        <v>0.05</v>
      </c>
      <c r="N1045">
        <v>0</v>
      </c>
      <c r="O1045">
        <v>0</v>
      </c>
      <c r="P1045">
        <v>0</v>
      </c>
      <c r="Q1045" s="3">
        <f>_xlfn.XLOOKUP(A1045&amp;B1045,'original data'!$R$2:$R$3975,'original data'!$Q$2:$Q$3975,,0)</f>
        <v>1.1359999999999999</v>
      </c>
      <c r="R1045" t="str">
        <f t="shared" si="32"/>
        <v>Maine Local2007</v>
      </c>
      <c r="S1045">
        <f t="shared" si="33"/>
        <v>0.05</v>
      </c>
    </row>
    <row r="1046" spans="1:19" x14ac:dyDescent="0.35">
      <c r="A1046" t="s">
        <v>71</v>
      </c>
      <c r="B1046">
        <v>2008</v>
      </c>
      <c r="C1046">
        <v>-3.1E-2</v>
      </c>
      <c r="D1046">
        <v>6.5000000000000002E-2</v>
      </c>
      <c r="E1046">
        <v>9.5000000000000001E-2</v>
      </c>
      <c r="F1046">
        <v>5.6000000000000001E-2</v>
      </c>
      <c r="G1046">
        <v>4.453E-2</v>
      </c>
      <c r="H1046">
        <v>0.60699999999999998</v>
      </c>
      <c r="I1046">
        <v>0.33200000000000002</v>
      </c>
      <c r="J1046">
        <v>0</v>
      </c>
      <c r="K1046">
        <v>0</v>
      </c>
      <c r="L1046">
        <v>3.0000000000000001E-3</v>
      </c>
      <c r="M1046">
        <v>0.05</v>
      </c>
      <c r="N1046">
        <v>0</v>
      </c>
      <c r="O1046">
        <v>8.0000000000000002E-3</v>
      </c>
      <c r="P1046">
        <v>0</v>
      </c>
      <c r="Q1046" s="3">
        <f>_xlfn.XLOOKUP(A1046&amp;B1046,'original data'!$R$2:$R$3975,'original data'!$Q$2:$Q$3975,,0)</f>
        <v>1.127</v>
      </c>
      <c r="R1046" t="str">
        <f t="shared" si="32"/>
        <v>Maine Local2008</v>
      </c>
      <c r="S1046">
        <f t="shared" si="33"/>
        <v>5.3000000000000005E-2</v>
      </c>
    </row>
    <row r="1047" spans="1:19" x14ac:dyDescent="0.35">
      <c r="A1047" t="s">
        <v>71</v>
      </c>
      <c r="B1047">
        <v>2009</v>
      </c>
      <c r="C1047">
        <v>-0.188</v>
      </c>
      <c r="D1047">
        <v>-2.9000000000000001E-2</v>
      </c>
      <c r="E1047">
        <v>1.9E-2</v>
      </c>
      <c r="F1047">
        <v>2.3E-2</v>
      </c>
      <c r="G1047">
        <v>1.5709999999999998E-2</v>
      </c>
      <c r="H1047">
        <v>0.59699999999999998</v>
      </c>
      <c r="I1047">
        <v>0.28899999999999998</v>
      </c>
      <c r="J1047">
        <v>0</v>
      </c>
      <c r="K1047">
        <v>6.8000000000000005E-2</v>
      </c>
      <c r="L1047">
        <v>4.0000000000000001E-3</v>
      </c>
      <c r="M1047">
        <v>4.1000000000000002E-2</v>
      </c>
      <c r="N1047">
        <v>0</v>
      </c>
      <c r="O1047">
        <v>1E-3</v>
      </c>
      <c r="P1047">
        <v>0</v>
      </c>
      <c r="Q1047" s="3">
        <f>_xlfn.XLOOKUP(A1047&amp;B1047,'original data'!$R$2:$R$3975,'original data'!$Q$2:$Q$3975,,0)</f>
        <v>1.0249999999999999</v>
      </c>
      <c r="R1047" t="str">
        <f t="shared" si="32"/>
        <v>Maine Local2009</v>
      </c>
      <c r="S1047">
        <f t="shared" si="33"/>
        <v>0.11300000000000002</v>
      </c>
    </row>
    <row r="1048" spans="1:19" x14ac:dyDescent="0.35">
      <c r="A1048" t="s">
        <v>71</v>
      </c>
      <c r="B1048">
        <v>2010</v>
      </c>
      <c r="C1048">
        <v>0.111</v>
      </c>
      <c r="D1048">
        <v>-4.3999999999999997E-2</v>
      </c>
      <c r="E1048">
        <v>1.6E-2</v>
      </c>
      <c r="F1048">
        <v>2.4E-2</v>
      </c>
      <c r="G1048">
        <v>2.486E-2</v>
      </c>
      <c r="H1048">
        <v>0.58599999999999997</v>
      </c>
      <c r="I1048">
        <v>0.29899999999999999</v>
      </c>
      <c r="J1048">
        <v>1E-3</v>
      </c>
      <c r="K1048">
        <v>5.5E-2</v>
      </c>
      <c r="L1048">
        <v>1.0999999999999999E-2</v>
      </c>
      <c r="M1048">
        <v>3.6999999999999998E-2</v>
      </c>
      <c r="N1048">
        <v>0</v>
      </c>
      <c r="O1048">
        <v>1.0999999999999999E-2</v>
      </c>
      <c r="P1048">
        <v>0</v>
      </c>
      <c r="Q1048" s="3">
        <f>_xlfn.XLOOKUP(A1048&amp;B1048,'original data'!$R$2:$R$3975,'original data'!$Q$2:$Q$3975,,0)</f>
        <v>0.96299999999999997</v>
      </c>
      <c r="R1048" t="str">
        <f t="shared" si="32"/>
        <v>Maine Local2010</v>
      </c>
      <c r="S1048">
        <f t="shared" si="33"/>
        <v>0.10400000000000001</v>
      </c>
    </row>
    <row r="1049" spans="1:19" x14ac:dyDescent="0.35">
      <c r="A1049" t="s">
        <v>71</v>
      </c>
      <c r="B1049">
        <v>2011</v>
      </c>
      <c r="C1049">
        <v>0.224</v>
      </c>
      <c r="D1049">
        <v>3.3000000000000002E-2</v>
      </c>
      <c r="E1049">
        <v>4.3999999999999997E-2</v>
      </c>
      <c r="F1049">
        <v>5.3999999999999999E-2</v>
      </c>
      <c r="G1049">
        <v>4.1540000000000001E-2</v>
      </c>
      <c r="H1049">
        <v>0.62238000000000004</v>
      </c>
      <c r="I1049">
        <v>0.27073000000000003</v>
      </c>
      <c r="J1049">
        <v>5.0000000000000001E-3</v>
      </c>
      <c r="K1049">
        <v>3.8960000000000002E-2</v>
      </c>
      <c r="L1049">
        <v>1.3990000000000001E-2</v>
      </c>
      <c r="M1049">
        <v>4.0960000000000003E-2</v>
      </c>
      <c r="N1049">
        <v>0</v>
      </c>
      <c r="O1049">
        <v>7.9900000000000006E-3</v>
      </c>
      <c r="P1049">
        <v>0</v>
      </c>
      <c r="Q1049" s="3">
        <f>_xlfn.XLOOKUP(A1049&amp;B1049,'original data'!$R$2:$R$3975,'original data'!$Q$2:$Q$3975,,0)</f>
        <v>0.93500000000000005</v>
      </c>
      <c r="R1049" t="str">
        <f t="shared" si="32"/>
        <v>Maine Local2011</v>
      </c>
      <c r="S1049">
        <f t="shared" si="33"/>
        <v>9.8909999999999998E-2</v>
      </c>
    </row>
    <row r="1050" spans="1:19" x14ac:dyDescent="0.35">
      <c r="A1050" t="s">
        <v>71</v>
      </c>
      <c r="B1050">
        <v>2012</v>
      </c>
      <c r="C1050">
        <v>6.0000000000000001E-3</v>
      </c>
      <c r="D1050">
        <v>0.11</v>
      </c>
      <c r="E1050">
        <v>1.4999999999999999E-2</v>
      </c>
      <c r="F1050">
        <v>6.3E-2</v>
      </c>
      <c r="G1050">
        <v>3.8530000000000002E-2</v>
      </c>
      <c r="H1050">
        <v>0.58740999999999999</v>
      </c>
      <c r="I1050">
        <v>0.28971000000000002</v>
      </c>
      <c r="J1050">
        <v>1.099E-2</v>
      </c>
      <c r="K1050">
        <v>2.997E-2</v>
      </c>
      <c r="L1050">
        <v>2.198E-2</v>
      </c>
      <c r="M1050">
        <v>5.8939999999999999E-2</v>
      </c>
      <c r="N1050">
        <v>0</v>
      </c>
      <c r="O1050">
        <v>1E-3</v>
      </c>
      <c r="P1050">
        <v>0</v>
      </c>
      <c r="Q1050" s="3">
        <f>_xlfn.XLOOKUP(A1050&amp;B1050,'original data'!$R$2:$R$3975,'original data'!$Q$2:$Q$3975,,0)</f>
        <v>0.88800000000000001</v>
      </c>
      <c r="R1050" t="str">
        <f t="shared" si="32"/>
        <v>Maine Local2012</v>
      </c>
      <c r="S1050">
        <f t="shared" si="33"/>
        <v>0.12187999999999999</v>
      </c>
    </row>
    <row r="1051" spans="1:19" x14ac:dyDescent="0.35">
      <c r="A1051" t="s">
        <v>71</v>
      </c>
      <c r="B1051">
        <v>2013</v>
      </c>
      <c r="C1051">
        <v>0.111</v>
      </c>
      <c r="D1051">
        <v>0.11</v>
      </c>
      <c r="E1051">
        <v>4.2999999999999997E-2</v>
      </c>
      <c r="F1051">
        <v>6.9000000000000006E-2</v>
      </c>
      <c r="G1051">
        <v>4.3929999999999997E-2</v>
      </c>
      <c r="H1051">
        <v>0.58699999999999997</v>
      </c>
      <c r="I1051">
        <v>0.25600000000000001</v>
      </c>
      <c r="J1051">
        <v>1.9E-2</v>
      </c>
      <c r="K1051">
        <v>0.05</v>
      </c>
      <c r="L1051">
        <v>2.5999999999999999E-2</v>
      </c>
      <c r="M1051">
        <v>5.7000000000000002E-2</v>
      </c>
      <c r="N1051">
        <v>0</v>
      </c>
      <c r="O1051">
        <v>5.0000000000000001E-3</v>
      </c>
      <c r="P1051">
        <v>0</v>
      </c>
      <c r="Q1051" s="3">
        <f>_xlfn.XLOOKUP(A1051&amp;B1051,'original data'!$R$2:$R$3975,'original data'!$Q$2:$Q$3975,,0)</f>
        <v>0.88400000000000001</v>
      </c>
      <c r="R1051" t="str">
        <f t="shared" si="32"/>
        <v>Maine Local2013</v>
      </c>
      <c r="S1051">
        <f t="shared" si="33"/>
        <v>0.152</v>
      </c>
    </row>
    <row r="1052" spans="1:19" x14ac:dyDescent="0.35">
      <c r="A1052" t="s">
        <v>71</v>
      </c>
      <c r="B1052">
        <v>2014</v>
      </c>
      <c r="C1052">
        <v>0.16700000000000001</v>
      </c>
      <c r="D1052">
        <v>9.2999999999999999E-2</v>
      </c>
      <c r="E1052">
        <v>0.121</v>
      </c>
      <c r="F1052">
        <v>6.9000000000000006E-2</v>
      </c>
      <c r="G1052">
        <v>5.228E-2</v>
      </c>
      <c r="H1052">
        <v>0.57842000000000005</v>
      </c>
      <c r="I1052">
        <v>0.23477000000000001</v>
      </c>
      <c r="J1052">
        <v>2.8969999999999999E-2</v>
      </c>
      <c r="K1052">
        <v>4.9950000000000001E-2</v>
      </c>
      <c r="L1052">
        <v>3.2969999999999999E-2</v>
      </c>
      <c r="M1052">
        <v>7.2929999999999995E-2</v>
      </c>
      <c r="N1052">
        <v>0</v>
      </c>
      <c r="O1052">
        <v>2E-3</v>
      </c>
      <c r="P1052">
        <v>0</v>
      </c>
      <c r="Q1052" s="3">
        <f>_xlfn.XLOOKUP(A1052&amp;B1052,'original data'!$R$2:$R$3975,'original data'!$Q$2:$Q$3975,,0)</f>
        <v>0.91200000000000003</v>
      </c>
      <c r="R1052" t="str">
        <f t="shared" si="32"/>
        <v>Maine Local2014</v>
      </c>
      <c r="S1052">
        <f t="shared" si="33"/>
        <v>0.18481999999999998</v>
      </c>
    </row>
    <row r="1053" spans="1:19" x14ac:dyDescent="0.35">
      <c r="A1053" t="s">
        <v>71</v>
      </c>
      <c r="B1053">
        <v>2015</v>
      </c>
      <c r="C1053">
        <v>0.02</v>
      </c>
      <c r="D1053">
        <v>9.8000000000000004E-2</v>
      </c>
      <c r="E1053">
        <v>0.10199999999999999</v>
      </c>
      <c r="F1053">
        <v>5.8999999999999997E-2</v>
      </c>
      <c r="G1053">
        <v>5.0090000000000003E-2</v>
      </c>
      <c r="H1053">
        <v>0.51900000000000002</v>
      </c>
      <c r="I1053">
        <v>0.23599999999999999</v>
      </c>
      <c r="J1053">
        <v>4.9000000000000002E-2</v>
      </c>
      <c r="K1053">
        <v>4.9000000000000002E-2</v>
      </c>
      <c r="L1053">
        <v>4.9000000000000002E-2</v>
      </c>
      <c r="M1053">
        <v>9.7000000000000003E-2</v>
      </c>
      <c r="N1053">
        <v>0</v>
      </c>
      <c r="O1053">
        <v>1E-3</v>
      </c>
      <c r="P1053">
        <v>0</v>
      </c>
      <c r="Q1053" s="3">
        <f>_xlfn.XLOOKUP(A1053&amp;B1053,'original data'!$R$2:$R$3975,'original data'!$Q$2:$Q$3975,,0)</f>
        <v>0.89400000000000002</v>
      </c>
      <c r="R1053" t="str">
        <f t="shared" si="32"/>
        <v>Maine Local2015</v>
      </c>
      <c r="S1053">
        <f t="shared" si="33"/>
        <v>0.24400000000000002</v>
      </c>
    </row>
    <row r="1054" spans="1:19" x14ac:dyDescent="0.35">
      <c r="A1054" t="s">
        <v>71</v>
      </c>
      <c r="B1054">
        <v>2016</v>
      </c>
      <c r="C1054">
        <v>6.0000000000000001E-3</v>
      </c>
      <c r="D1054">
        <v>6.2E-2</v>
      </c>
      <c r="E1054">
        <v>0.06</v>
      </c>
      <c r="F1054">
        <v>5.1999999999999998E-2</v>
      </c>
      <c r="G1054">
        <v>4.7280000000000003E-2</v>
      </c>
      <c r="H1054">
        <v>0.42099999999999999</v>
      </c>
      <c r="I1054">
        <v>0.247</v>
      </c>
      <c r="J1054">
        <v>7.5999999999999998E-2</v>
      </c>
      <c r="K1054">
        <v>4.9000000000000002E-2</v>
      </c>
      <c r="L1054">
        <v>9.8000000000000004E-2</v>
      </c>
      <c r="M1054">
        <v>0.105</v>
      </c>
      <c r="N1054">
        <v>0</v>
      </c>
      <c r="O1054">
        <v>3.0000000000000001E-3</v>
      </c>
      <c r="P1054">
        <v>0</v>
      </c>
      <c r="Q1054" s="3">
        <f>_xlfn.XLOOKUP(A1054&amp;B1054,'original data'!$R$2:$R$3975,'original data'!$Q$2:$Q$3975,,0)</f>
        <v>0.86099999999999999</v>
      </c>
      <c r="R1054" t="str">
        <f t="shared" si="32"/>
        <v>Maine Local2016</v>
      </c>
      <c r="S1054">
        <f t="shared" si="33"/>
        <v>0.32800000000000001</v>
      </c>
    </row>
    <row r="1055" spans="1:19" x14ac:dyDescent="0.35">
      <c r="A1055" t="s">
        <v>71</v>
      </c>
      <c r="B1055">
        <v>2017</v>
      </c>
      <c r="C1055">
        <v>0.125</v>
      </c>
      <c r="D1055">
        <v>4.9000000000000002E-2</v>
      </c>
      <c r="E1055">
        <v>8.4000000000000005E-2</v>
      </c>
      <c r="F1055">
        <v>4.9000000000000002E-2</v>
      </c>
      <c r="G1055">
        <v>5.1700000000000003E-2</v>
      </c>
      <c r="H1055">
        <v>0.39960000000000001</v>
      </c>
      <c r="I1055">
        <v>0.23876</v>
      </c>
      <c r="J1055">
        <v>0.10889</v>
      </c>
      <c r="K1055">
        <v>4.895E-2</v>
      </c>
      <c r="L1055">
        <v>0.10789</v>
      </c>
      <c r="M1055">
        <v>9.1910000000000006E-2</v>
      </c>
      <c r="N1055">
        <v>0</v>
      </c>
      <c r="O1055">
        <v>4.0000000000000001E-3</v>
      </c>
      <c r="P1055">
        <v>0</v>
      </c>
      <c r="Q1055" s="3">
        <f>_xlfn.XLOOKUP(A1055&amp;B1055,'original data'!$R$2:$R$3975,'original data'!$Q$2:$Q$3975,,0)</f>
        <v>0.86499999999999999</v>
      </c>
      <c r="R1055" t="str">
        <f t="shared" si="32"/>
        <v>Maine Local2017</v>
      </c>
      <c r="S1055">
        <f t="shared" si="33"/>
        <v>0.35764000000000001</v>
      </c>
    </row>
    <row r="1056" spans="1:19" x14ac:dyDescent="0.35">
      <c r="A1056" t="s">
        <v>71</v>
      </c>
      <c r="B1056">
        <v>2018</v>
      </c>
      <c r="C1056">
        <v>0.10299999999999999</v>
      </c>
      <c r="D1056">
        <v>7.6999999999999999E-2</v>
      </c>
      <c r="E1056">
        <v>8.2000000000000003E-2</v>
      </c>
      <c r="F1056">
        <v>6.3E-2</v>
      </c>
      <c r="G1056">
        <v>5.4489999999999997E-2</v>
      </c>
      <c r="H1056">
        <v>0.33300000000000002</v>
      </c>
      <c r="I1056">
        <v>0.19400000000000001</v>
      </c>
      <c r="J1056">
        <v>0.13200000000000001</v>
      </c>
      <c r="K1056">
        <v>0.1</v>
      </c>
      <c r="L1056">
        <v>0.14599999999999999</v>
      </c>
      <c r="M1056">
        <v>8.8999999999999996E-2</v>
      </c>
      <c r="N1056">
        <v>0</v>
      </c>
      <c r="O1056">
        <v>6.0000000000000001E-3</v>
      </c>
      <c r="P1056">
        <v>0</v>
      </c>
      <c r="Q1056" s="3">
        <f>_xlfn.XLOOKUP(A1056&amp;B1056,'original data'!$R$2:$R$3975,'original data'!$Q$2:$Q$3975,,0)</f>
        <v>0.89500000000000002</v>
      </c>
      <c r="R1056" t="str">
        <f t="shared" si="32"/>
        <v>Maine Local2018</v>
      </c>
      <c r="S1056">
        <f t="shared" si="33"/>
        <v>0.46699999999999997</v>
      </c>
    </row>
    <row r="1057" spans="1:19" x14ac:dyDescent="0.35">
      <c r="A1057" t="s">
        <v>71</v>
      </c>
      <c r="B1057">
        <v>2019</v>
      </c>
      <c r="C1057">
        <v>7.2999999999999995E-2</v>
      </c>
      <c r="D1057">
        <v>0.1</v>
      </c>
      <c r="E1057">
        <v>6.4000000000000001E-2</v>
      </c>
      <c r="F1057">
        <v>9.2999999999999999E-2</v>
      </c>
      <c r="G1057">
        <v>5.5449999999999999E-2</v>
      </c>
      <c r="H1057">
        <v>0.308</v>
      </c>
      <c r="I1057">
        <v>0.16</v>
      </c>
      <c r="J1057">
        <v>0.15</v>
      </c>
      <c r="K1057">
        <v>0.11700000000000001</v>
      </c>
      <c r="L1057">
        <v>0.16600000000000001</v>
      </c>
      <c r="M1057">
        <v>9.4E-2</v>
      </c>
      <c r="N1057">
        <v>0</v>
      </c>
      <c r="O1057">
        <v>5.0000000000000001E-3</v>
      </c>
      <c r="P1057">
        <v>0</v>
      </c>
      <c r="Q1057" s="3">
        <f>_xlfn.XLOOKUP(A1057&amp;B1057,'original data'!$R$2:$R$3975,'original data'!$Q$2:$Q$3975,,0)</f>
        <v>0.89600000000000002</v>
      </c>
      <c r="R1057" t="str">
        <f t="shared" si="32"/>
        <v>Maine Local2019</v>
      </c>
      <c r="S1057">
        <f t="shared" si="33"/>
        <v>0.52700000000000002</v>
      </c>
    </row>
    <row r="1058" spans="1:19" x14ac:dyDescent="0.35">
      <c r="A1058" t="s">
        <v>64</v>
      </c>
      <c r="B1058">
        <v>2018</v>
      </c>
      <c r="C1058">
        <v>0.10299999999999999</v>
      </c>
      <c r="D1058">
        <v>8.3000000000000004E-2</v>
      </c>
      <c r="E1058">
        <v>9.5000000000000001E-2</v>
      </c>
      <c r="F1058">
        <v>7.8E-2</v>
      </c>
      <c r="G1058">
        <v>6.3270000000000007E-2</v>
      </c>
      <c r="H1058">
        <v>0.60799999999999998</v>
      </c>
      <c r="I1058">
        <v>0.24299999999999999</v>
      </c>
      <c r="J1058">
        <v>0</v>
      </c>
      <c r="K1058">
        <v>0</v>
      </c>
      <c r="L1058">
        <v>0</v>
      </c>
      <c r="M1058">
        <v>0</v>
      </c>
      <c r="N1058">
        <v>0.13800000000000001</v>
      </c>
      <c r="O1058">
        <v>1.0999999999999999E-2</v>
      </c>
      <c r="P1058">
        <v>0</v>
      </c>
      <c r="Q1058" s="3">
        <f>_xlfn.XLOOKUP(A1058&amp;B1058,'original data'!$R$2:$R$3975,'original data'!$Q$2:$Q$3975,,0)</f>
        <v>0.77969999999999995</v>
      </c>
      <c r="R1058" t="str">
        <f t="shared" si="32"/>
        <v>Minnesota GERF2018</v>
      </c>
      <c r="S1058">
        <f t="shared" si="33"/>
        <v>0.13800000000000001</v>
      </c>
    </row>
    <row r="1059" spans="1:19" x14ac:dyDescent="0.35">
      <c r="A1059" t="s">
        <v>64</v>
      </c>
      <c r="B1059">
        <v>2019</v>
      </c>
      <c r="C1059">
        <v>7.2999999999999995E-2</v>
      </c>
      <c r="D1059">
        <v>0.109</v>
      </c>
      <c r="E1059">
        <v>7.2999999999999995E-2</v>
      </c>
      <c r="F1059">
        <v>0.109</v>
      </c>
      <c r="G1059">
        <v>6.3780000000000003E-2</v>
      </c>
      <c r="H1059">
        <v>0.623</v>
      </c>
      <c r="I1059">
        <v>0.20399999999999999</v>
      </c>
      <c r="J1059">
        <v>0</v>
      </c>
      <c r="K1059">
        <v>0</v>
      </c>
      <c r="L1059">
        <v>0</v>
      </c>
      <c r="M1059">
        <v>0</v>
      </c>
      <c r="N1059">
        <v>0.14499999999999999</v>
      </c>
      <c r="O1059">
        <v>2.8000000000000001E-2</v>
      </c>
      <c r="P1059">
        <v>0</v>
      </c>
      <c r="Q1059" s="3">
        <f>_xlfn.XLOOKUP(A1059&amp;B1059,'original data'!$R$2:$R$3975,'original data'!$Q$2:$Q$3975,,0)</f>
        <v>0.78580000000000005</v>
      </c>
      <c r="R1059" t="str">
        <f t="shared" si="32"/>
        <v>Minnesota GERF2019</v>
      </c>
      <c r="S1059">
        <f t="shared" si="33"/>
        <v>0.14499999999999999</v>
      </c>
    </row>
    <row r="1060" spans="1:19" x14ac:dyDescent="0.35">
      <c r="A1060" t="s">
        <v>64</v>
      </c>
      <c r="B1060">
        <v>2020</v>
      </c>
      <c r="C1060">
        <v>4.2000000000000003E-2</v>
      </c>
      <c r="D1060">
        <v>7.2999999999999995E-2</v>
      </c>
      <c r="E1060">
        <v>7.2999999999999995E-2</v>
      </c>
      <c r="F1060">
        <v>9.7000000000000003E-2</v>
      </c>
      <c r="G1060">
        <v>6.268E-2</v>
      </c>
      <c r="H1060">
        <v>0.59599999999999997</v>
      </c>
      <c r="I1060">
        <v>0.20399999999999999</v>
      </c>
      <c r="J1060">
        <v>0</v>
      </c>
      <c r="K1060">
        <v>0</v>
      </c>
      <c r="L1060">
        <v>0</v>
      </c>
      <c r="M1060">
        <v>0</v>
      </c>
      <c r="N1060">
        <v>0.157</v>
      </c>
      <c r="O1060">
        <v>4.2999999999999997E-2</v>
      </c>
      <c r="P1060">
        <v>0</v>
      </c>
      <c r="Q1060" s="3">
        <f>_xlfn.XLOOKUP(A1060&amp;B1060,'original data'!$R$2:$R$3975,'original data'!$Q$2:$Q$3975,,0)</f>
        <v>0.79620000000000002</v>
      </c>
      <c r="R1060" t="str">
        <f t="shared" si="32"/>
        <v>Minnesota GERF2020</v>
      </c>
      <c r="S1060">
        <f t="shared" si="33"/>
        <v>0.157</v>
      </c>
    </row>
    <row r="1061" spans="1:19" x14ac:dyDescent="0.35">
      <c r="A1061" t="s">
        <v>72</v>
      </c>
      <c r="B1061">
        <v>2001</v>
      </c>
      <c r="C1061">
        <v>-7.0999999999999994E-2</v>
      </c>
      <c r="D1061">
        <v>4.3999999999999997E-2</v>
      </c>
      <c r="E1061">
        <v>0.108</v>
      </c>
      <c r="G1061">
        <v>-7.0999999999999994E-2</v>
      </c>
      <c r="H1061">
        <v>0.61799999999999999</v>
      </c>
      <c r="I1061">
        <v>0.24199999999999999</v>
      </c>
      <c r="J1061">
        <v>0</v>
      </c>
      <c r="K1061">
        <v>0</v>
      </c>
      <c r="L1061">
        <v>0</v>
      </c>
      <c r="M1061">
        <v>0.04</v>
      </c>
      <c r="N1061">
        <v>9.0999999999999998E-2</v>
      </c>
      <c r="O1061">
        <v>8.9999999999999993E-3</v>
      </c>
      <c r="P1061">
        <v>0</v>
      </c>
      <c r="Q1061" s="3">
        <f>_xlfn.XLOOKUP(A1061&amp;B1061,'original data'!$R$2:$R$3975,'original data'!$Q$2:$Q$3975,,0)</f>
        <v>1.1207</v>
      </c>
      <c r="R1061" t="str">
        <f t="shared" si="32"/>
        <v>Minnesota State Employees2001</v>
      </c>
      <c r="S1061">
        <f t="shared" si="33"/>
        <v>0.13100000000000001</v>
      </c>
    </row>
    <row r="1062" spans="1:19" x14ac:dyDescent="0.35">
      <c r="A1062" t="s">
        <v>72</v>
      </c>
      <c r="B1062">
        <v>2002</v>
      </c>
      <c r="C1062">
        <v>-8.2000000000000003E-2</v>
      </c>
      <c r="D1062">
        <v>-0.02</v>
      </c>
      <c r="E1062">
        <v>0.05</v>
      </c>
      <c r="G1062">
        <v>-7.6520000000000005E-2</v>
      </c>
      <c r="H1062">
        <v>0.623</v>
      </c>
      <c r="I1062">
        <v>0.24199999999999999</v>
      </c>
      <c r="J1062">
        <v>0</v>
      </c>
      <c r="K1062">
        <v>0</v>
      </c>
      <c r="L1062">
        <v>0</v>
      </c>
      <c r="M1062">
        <v>0</v>
      </c>
      <c r="N1062">
        <v>0.13300000000000001</v>
      </c>
      <c r="O1062">
        <v>2E-3</v>
      </c>
      <c r="P1062">
        <v>0</v>
      </c>
      <c r="Q1062" s="3">
        <f>_xlfn.XLOOKUP(A1062&amp;B1062,'original data'!$R$2:$R$3975,'original data'!$Q$2:$Q$3975,,0)</f>
        <v>1.0452999999999999</v>
      </c>
      <c r="R1062" t="str">
        <f t="shared" si="32"/>
        <v>Minnesota State Employees2002</v>
      </c>
      <c r="S1062">
        <f t="shared" si="33"/>
        <v>0.13300000000000001</v>
      </c>
    </row>
    <row r="1063" spans="1:19" x14ac:dyDescent="0.35">
      <c r="A1063" t="s">
        <v>72</v>
      </c>
      <c r="B1063">
        <v>2003</v>
      </c>
      <c r="C1063">
        <v>2.4E-2</v>
      </c>
      <c r="D1063">
        <v>-4.3999999999999997E-2</v>
      </c>
      <c r="E1063">
        <v>1.4E-2</v>
      </c>
      <c r="F1063">
        <v>8.2000000000000003E-2</v>
      </c>
      <c r="G1063">
        <v>-4.4159999999999998E-2</v>
      </c>
      <c r="H1063">
        <v>0.621</v>
      </c>
      <c r="I1063">
        <v>0.23499999999999999</v>
      </c>
      <c r="J1063">
        <v>0</v>
      </c>
      <c r="K1063">
        <v>0</v>
      </c>
      <c r="L1063">
        <v>0</v>
      </c>
      <c r="M1063">
        <v>0</v>
      </c>
      <c r="N1063">
        <v>0.13900000000000001</v>
      </c>
      <c r="O1063">
        <v>5.0000000000000001E-3</v>
      </c>
      <c r="P1063">
        <v>0</v>
      </c>
      <c r="Q1063" s="3">
        <f>_xlfn.XLOOKUP(A1063&amp;B1063,'original data'!$R$2:$R$3975,'original data'!$Q$2:$Q$3975,,0)</f>
        <v>0.99060000000000004</v>
      </c>
      <c r="R1063" t="str">
        <f t="shared" si="32"/>
        <v>Minnesota State Employees2003</v>
      </c>
      <c r="S1063">
        <f t="shared" si="33"/>
        <v>0.13900000000000001</v>
      </c>
    </row>
    <row r="1064" spans="1:19" x14ac:dyDescent="0.35">
      <c r="A1064" t="s">
        <v>72</v>
      </c>
      <c r="B1064">
        <v>2005</v>
      </c>
      <c r="C1064">
        <v>0.107</v>
      </c>
      <c r="D1064">
        <v>9.7000000000000003E-2</v>
      </c>
      <c r="E1064">
        <v>2.4E-2</v>
      </c>
      <c r="F1064">
        <v>9.0999999999999998E-2</v>
      </c>
      <c r="G1064">
        <v>2.4060000000000002E-2</v>
      </c>
      <c r="H1064">
        <v>0.65600000000000003</v>
      </c>
      <c r="I1064">
        <v>0.23400000000000001</v>
      </c>
      <c r="J1064">
        <v>0</v>
      </c>
      <c r="K1064">
        <v>0</v>
      </c>
      <c r="L1064">
        <v>0</v>
      </c>
      <c r="M1064">
        <v>0</v>
      </c>
      <c r="N1064">
        <v>9.8000000000000004E-2</v>
      </c>
      <c r="O1064">
        <v>1.2E-2</v>
      </c>
      <c r="P1064">
        <v>0</v>
      </c>
      <c r="Q1064" s="3">
        <f>_xlfn.XLOOKUP(A1064&amp;B1064,'original data'!$R$2:$R$3975,'original data'!$Q$2:$Q$3975,,0)</f>
        <v>0.95579999999999998</v>
      </c>
      <c r="R1064" t="str">
        <f t="shared" si="32"/>
        <v>Minnesota State Employees2005</v>
      </c>
      <c r="S1064">
        <f t="shared" si="33"/>
        <v>9.8000000000000004E-2</v>
      </c>
    </row>
    <row r="1065" spans="1:19" x14ac:dyDescent="0.35">
      <c r="A1065" t="s">
        <v>72</v>
      </c>
      <c r="B1065">
        <v>2006</v>
      </c>
      <c r="C1065">
        <v>0.123</v>
      </c>
      <c r="D1065">
        <v>0.13200000000000001</v>
      </c>
      <c r="E1065">
        <v>6.4000000000000001E-2</v>
      </c>
      <c r="F1065">
        <v>8.5999999999999993E-2</v>
      </c>
      <c r="G1065">
        <v>3.993E-2</v>
      </c>
      <c r="H1065">
        <v>0.64800000000000002</v>
      </c>
      <c r="I1065">
        <v>0.23100000000000001</v>
      </c>
      <c r="J1065">
        <v>0</v>
      </c>
      <c r="K1065">
        <v>0</v>
      </c>
      <c r="L1065">
        <v>0</v>
      </c>
      <c r="M1065">
        <v>0</v>
      </c>
      <c r="N1065">
        <v>0.112</v>
      </c>
      <c r="O1065">
        <v>8.9999999999999993E-3</v>
      </c>
      <c r="P1065">
        <v>0</v>
      </c>
      <c r="Q1065" s="3">
        <f>_xlfn.XLOOKUP(A1065&amp;B1065,'original data'!$R$2:$R$3975,'original data'!$Q$2:$Q$3975,,0)</f>
        <v>0.96230000000000004</v>
      </c>
      <c r="R1065" t="str">
        <f t="shared" si="32"/>
        <v>Minnesota State Employees2006</v>
      </c>
      <c r="S1065">
        <f t="shared" si="33"/>
        <v>0.112</v>
      </c>
    </row>
    <row r="1066" spans="1:19" x14ac:dyDescent="0.35">
      <c r="A1066" t="s">
        <v>72</v>
      </c>
      <c r="B1066">
        <v>2007</v>
      </c>
      <c r="C1066">
        <v>0.183</v>
      </c>
      <c r="D1066">
        <v>0.13800000000000001</v>
      </c>
      <c r="E1066">
        <v>0.11899999999999999</v>
      </c>
      <c r="F1066">
        <v>8.3000000000000004E-2</v>
      </c>
      <c r="G1066">
        <v>5.9249999999999997E-2</v>
      </c>
      <c r="H1066">
        <v>0.65900000000000003</v>
      </c>
      <c r="I1066">
        <v>0.221</v>
      </c>
      <c r="J1066">
        <v>0</v>
      </c>
      <c r="K1066">
        <v>0</v>
      </c>
      <c r="L1066">
        <v>0</v>
      </c>
      <c r="M1066">
        <v>0</v>
      </c>
      <c r="N1066">
        <v>0.109</v>
      </c>
      <c r="O1066">
        <v>1.0999999999999999E-2</v>
      </c>
      <c r="P1066">
        <v>0</v>
      </c>
      <c r="Q1066" s="3">
        <f>_xlfn.XLOOKUP(A1066&amp;B1066,'original data'!$R$2:$R$3975,'original data'!$Q$2:$Q$3975,,0)</f>
        <v>0.92490000000000006</v>
      </c>
      <c r="R1066" t="str">
        <f t="shared" si="32"/>
        <v>Minnesota State Employees2007</v>
      </c>
      <c r="S1066">
        <f t="shared" si="33"/>
        <v>0.109</v>
      </c>
    </row>
    <row r="1067" spans="1:19" x14ac:dyDescent="0.35">
      <c r="A1067" t="s">
        <v>72</v>
      </c>
      <c r="B1067">
        <v>2008</v>
      </c>
      <c r="C1067">
        <v>-0.05</v>
      </c>
      <c r="D1067">
        <v>8.1000000000000003E-2</v>
      </c>
      <c r="E1067">
        <v>0.10299999999999999</v>
      </c>
      <c r="F1067">
        <v>5.7000000000000002E-2</v>
      </c>
      <c r="G1067">
        <v>4.4940000000000001E-2</v>
      </c>
      <c r="H1067">
        <v>0.61299999999999999</v>
      </c>
      <c r="I1067">
        <v>0.23599999999999999</v>
      </c>
      <c r="J1067">
        <v>0</v>
      </c>
      <c r="K1067">
        <v>0</v>
      </c>
      <c r="L1067">
        <v>0</v>
      </c>
      <c r="M1067">
        <v>0</v>
      </c>
      <c r="N1067">
        <v>0.14499999999999999</v>
      </c>
      <c r="O1067">
        <v>6.0000000000000001E-3</v>
      </c>
      <c r="P1067">
        <v>0</v>
      </c>
      <c r="Q1067" s="3">
        <f>_xlfn.XLOOKUP(A1067&amp;B1067,'original data'!$R$2:$R$3975,'original data'!$Q$2:$Q$3975,,0)</f>
        <v>0.90180000000000005</v>
      </c>
      <c r="R1067" t="str">
        <f t="shared" si="32"/>
        <v>Minnesota State Employees2008</v>
      </c>
      <c r="S1067">
        <f t="shared" si="33"/>
        <v>0.14499999999999999</v>
      </c>
    </row>
    <row r="1068" spans="1:19" x14ac:dyDescent="0.35">
      <c r="A1068" t="s">
        <v>72</v>
      </c>
      <c r="B1068">
        <v>2009</v>
      </c>
      <c r="C1068">
        <v>-0.188</v>
      </c>
      <c r="D1068">
        <v>-0.03</v>
      </c>
      <c r="E1068">
        <v>2.5999999999999999E-2</v>
      </c>
      <c r="F1068">
        <v>2.4E-2</v>
      </c>
      <c r="G1068">
        <v>1.6060000000000001E-2</v>
      </c>
      <c r="H1068">
        <v>0.60899999999999999</v>
      </c>
      <c r="I1068">
        <v>0.223</v>
      </c>
      <c r="J1068">
        <v>0</v>
      </c>
      <c r="K1068">
        <v>0</v>
      </c>
      <c r="L1068">
        <v>0</v>
      </c>
      <c r="M1068">
        <v>0</v>
      </c>
      <c r="N1068">
        <v>0.14799999999999999</v>
      </c>
      <c r="O1068">
        <v>0.02</v>
      </c>
      <c r="P1068">
        <v>0</v>
      </c>
      <c r="Q1068" s="3">
        <f>_xlfn.XLOOKUP(A1068&amp;B1068,'original data'!$R$2:$R$3975,'original data'!$Q$2:$Q$3975,,0)</f>
        <v>0.85899999999999999</v>
      </c>
      <c r="R1068" t="str">
        <f t="shared" si="32"/>
        <v>Minnesota State Employees2009</v>
      </c>
      <c r="S1068">
        <f t="shared" si="33"/>
        <v>0.14799999999999999</v>
      </c>
    </row>
    <row r="1069" spans="1:19" x14ac:dyDescent="0.35">
      <c r="A1069" t="s">
        <v>72</v>
      </c>
      <c r="B1069">
        <v>2010</v>
      </c>
      <c r="C1069">
        <v>0.152</v>
      </c>
      <c r="D1069">
        <v>-3.7999999999999999E-2</v>
      </c>
      <c r="E1069">
        <v>3.4000000000000002E-2</v>
      </c>
      <c r="F1069">
        <v>2.9000000000000001E-2</v>
      </c>
      <c r="G1069">
        <v>2.8899999999999999E-2</v>
      </c>
      <c r="H1069">
        <v>0.57799999999999996</v>
      </c>
      <c r="I1069">
        <v>0.249</v>
      </c>
      <c r="J1069">
        <v>0</v>
      </c>
      <c r="K1069">
        <v>0</v>
      </c>
      <c r="L1069">
        <v>0</v>
      </c>
      <c r="M1069">
        <v>0</v>
      </c>
      <c r="N1069">
        <v>0.153</v>
      </c>
      <c r="O1069">
        <v>0.02</v>
      </c>
      <c r="P1069">
        <v>0</v>
      </c>
      <c r="Q1069" s="3">
        <f>_xlfn.XLOOKUP(A1069&amp;B1069,'original data'!$R$2:$R$3975,'original data'!$Q$2:$Q$3975,,0)</f>
        <v>0.873</v>
      </c>
      <c r="R1069" t="str">
        <f t="shared" si="32"/>
        <v>Minnesota State Employees2010</v>
      </c>
      <c r="S1069">
        <f t="shared" si="33"/>
        <v>0.153</v>
      </c>
    </row>
    <row r="1070" spans="1:19" x14ac:dyDescent="0.35">
      <c r="A1070" t="s">
        <v>72</v>
      </c>
      <c r="B1070">
        <v>2011</v>
      </c>
      <c r="C1070">
        <v>0.23300000000000001</v>
      </c>
      <c r="D1070">
        <v>4.9000000000000002E-2</v>
      </c>
      <c r="E1070">
        <v>5.2999999999999999E-2</v>
      </c>
      <c r="F1070">
        <v>5.8999999999999997E-2</v>
      </c>
      <c r="G1070">
        <v>4.5969999999999997E-2</v>
      </c>
      <c r="H1070">
        <v>0.60799999999999998</v>
      </c>
      <c r="I1070">
        <v>0.222</v>
      </c>
      <c r="J1070">
        <v>0</v>
      </c>
      <c r="K1070">
        <v>0</v>
      </c>
      <c r="L1070">
        <v>0</v>
      </c>
      <c r="M1070">
        <v>0</v>
      </c>
      <c r="N1070">
        <v>0.14599999999999999</v>
      </c>
      <c r="O1070">
        <v>2.4E-2</v>
      </c>
      <c r="P1070">
        <v>0</v>
      </c>
      <c r="Q1070" s="3">
        <f>_xlfn.XLOOKUP(A1070&amp;B1070,'original data'!$R$2:$R$3975,'original data'!$Q$2:$Q$3975,,0)</f>
        <v>0.86319999999999997</v>
      </c>
      <c r="R1070" t="str">
        <f t="shared" si="32"/>
        <v>Minnesota State Employees2011</v>
      </c>
      <c r="S1070">
        <f t="shared" si="33"/>
        <v>0.14599999999999999</v>
      </c>
    </row>
    <row r="1071" spans="1:19" x14ac:dyDescent="0.35">
      <c r="A1071" t="s">
        <v>72</v>
      </c>
      <c r="B1071">
        <v>2012</v>
      </c>
      <c r="C1071">
        <v>2.4E-2</v>
      </c>
      <c r="D1071">
        <v>0.13300000000000001</v>
      </c>
      <c r="E1071">
        <v>2.3E-2</v>
      </c>
      <c r="F1071">
        <v>7.0000000000000007E-2</v>
      </c>
      <c r="G1071">
        <v>4.4119999999999999E-2</v>
      </c>
      <c r="H1071">
        <v>0.60099999999999998</v>
      </c>
      <c r="I1071">
        <v>0.223</v>
      </c>
      <c r="J1071">
        <v>0</v>
      </c>
      <c r="K1071">
        <v>0</v>
      </c>
      <c r="L1071">
        <v>0</v>
      </c>
      <c r="M1071">
        <v>0</v>
      </c>
      <c r="N1071">
        <v>0.157</v>
      </c>
      <c r="O1071">
        <v>1.9E-2</v>
      </c>
      <c r="P1071">
        <v>0</v>
      </c>
      <c r="Q1071" s="3">
        <f>_xlfn.XLOOKUP(A1071&amp;B1071,'original data'!$R$2:$R$3975,'original data'!$Q$2:$Q$3975,,0)</f>
        <v>0.82669999999999999</v>
      </c>
      <c r="R1071" t="str">
        <f t="shared" si="32"/>
        <v>Minnesota State Employees2012</v>
      </c>
      <c r="S1071">
        <f t="shared" si="33"/>
        <v>0.157</v>
      </c>
    </row>
    <row r="1072" spans="1:19" x14ac:dyDescent="0.35">
      <c r="A1072" t="s">
        <v>72</v>
      </c>
      <c r="B1072">
        <v>2013</v>
      </c>
      <c r="C1072">
        <v>0.14199999999999999</v>
      </c>
      <c r="D1072">
        <v>0.13</v>
      </c>
      <c r="E1072">
        <v>6.2E-2</v>
      </c>
      <c r="F1072">
        <v>8.2000000000000003E-2</v>
      </c>
      <c r="G1072">
        <v>5.1339999999999997E-2</v>
      </c>
      <c r="H1072">
        <v>0.6</v>
      </c>
      <c r="I1072">
        <v>0.23</v>
      </c>
      <c r="J1072">
        <v>0</v>
      </c>
      <c r="K1072">
        <v>0</v>
      </c>
      <c r="L1072">
        <v>0</v>
      </c>
      <c r="M1072">
        <v>0</v>
      </c>
      <c r="N1072">
        <v>0.14499999999999999</v>
      </c>
      <c r="O1072">
        <v>2.5000000000000001E-2</v>
      </c>
      <c r="P1072">
        <v>0</v>
      </c>
      <c r="Q1072" s="3">
        <f>_xlfn.XLOOKUP(A1072&amp;B1072,'original data'!$R$2:$R$3975,'original data'!$Q$2:$Q$3975,,0)</f>
        <v>0.82040000000000002</v>
      </c>
      <c r="R1072" t="str">
        <f t="shared" si="32"/>
        <v>Minnesota State Employees2013</v>
      </c>
      <c r="S1072">
        <f t="shared" si="33"/>
        <v>0.14499999999999999</v>
      </c>
    </row>
    <row r="1073" spans="1:19" x14ac:dyDescent="0.35">
      <c r="A1073" t="s">
        <v>72</v>
      </c>
      <c r="B1073">
        <v>2014</v>
      </c>
      <c r="C1073">
        <v>0.186</v>
      </c>
      <c r="D1073">
        <v>0.115</v>
      </c>
      <c r="E1073">
        <v>0.14499999999999999</v>
      </c>
      <c r="F1073">
        <v>8.4000000000000005E-2</v>
      </c>
      <c r="G1073">
        <v>6.0429999999999998E-2</v>
      </c>
      <c r="H1073">
        <v>0.61399999999999999</v>
      </c>
      <c r="I1073">
        <v>0.23400000000000001</v>
      </c>
      <c r="J1073">
        <v>0</v>
      </c>
      <c r="K1073">
        <v>0</v>
      </c>
      <c r="L1073">
        <v>0</v>
      </c>
      <c r="M1073">
        <v>0</v>
      </c>
      <c r="N1073">
        <v>0.126</v>
      </c>
      <c r="O1073">
        <v>2.5999999999999999E-2</v>
      </c>
      <c r="P1073">
        <v>0</v>
      </c>
      <c r="Q1073" s="3">
        <f>_xlfn.XLOOKUP(A1073&amp;B1073,'original data'!$R$2:$R$3975,'original data'!$Q$2:$Q$3975,,0)</f>
        <v>0.82969999999999999</v>
      </c>
      <c r="R1073" t="str">
        <f t="shared" si="32"/>
        <v>Minnesota State Employees2014</v>
      </c>
      <c r="S1073">
        <f t="shared" si="33"/>
        <v>0.126</v>
      </c>
    </row>
    <row r="1074" spans="1:19" x14ac:dyDescent="0.35">
      <c r="A1074" t="s">
        <v>72</v>
      </c>
      <c r="B1074">
        <v>2015</v>
      </c>
      <c r="C1074">
        <v>4.3999999999999997E-2</v>
      </c>
      <c r="D1074">
        <v>0.122</v>
      </c>
      <c r="E1074">
        <v>0.123</v>
      </c>
      <c r="F1074">
        <v>7.8E-2</v>
      </c>
      <c r="G1074">
        <v>5.9330000000000001E-2</v>
      </c>
      <c r="H1074">
        <v>0.622</v>
      </c>
      <c r="I1074">
        <v>0.23599999999999999</v>
      </c>
      <c r="J1074">
        <v>0</v>
      </c>
      <c r="K1074">
        <v>0</v>
      </c>
      <c r="L1074">
        <v>0</v>
      </c>
      <c r="M1074">
        <v>0</v>
      </c>
      <c r="N1074">
        <v>0.123</v>
      </c>
      <c r="O1074">
        <v>1.9E-2</v>
      </c>
      <c r="P1074">
        <v>0</v>
      </c>
      <c r="Q1074" s="3">
        <f>_xlfn.XLOOKUP(A1074&amp;B1074,'original data'!$R$2:$R$3975,'original data'!$Q$2:$Q$3975,,0)</f>
        <v>0.85719999999999996</v>
      </c>
      <c r="R1074" t="str">
        <f t="shared" si="32"/>
        <v>Minnesota State Employees2015</v>
      </c>
      <c r="S1074">
        <f t="shared" si="33"/>
        <v>0.123</v>
      </c>
    </row>
    <row r="1075" spans="1:19" x14ac:dyDescent="0.35">
      <c r="A1075" t="s">
        <v>72</v>
      </c>
      <c r="B1075">
        <v>2016</v>
      </c>
      <c r="C1075">
        <v>-1E-3</v>
      </c>
      <c r="D1075">
        <v>7.2999999999999995E-2</v>
      </c>
      <c r="E1075">
        <v>7.6999999999999999E-2</v>
      </c>
      <c r="F1075">
        <v>6.5000000000000002E-2</v>
      </c>
      <c r="G1075">
        <v>5.5449999999999999E-2</v>
      </c>
      <c r="H1075">
        <v>0.60399999999999998</v>
      </c>
      <c r="I1075">
        <v>0.247</v>
      </c>
      <c r="J1075">
        <v>0</v>
      </c>
      <c r="K1075">
        <v>0</v>
      </c>
      <c r="L1075">
        <v>0</v>
      </c>
      <c r="M1075">
        <v>0</v>
      </c>
      <c r="N1075">
        <v>0.128</v>
      </c>
      <c r="O1075">
        <v>2.1000000000000001E-2</v>
      </c>
      <c r="P1075">
        <v>0</v>
      </c>
      <c r="Q1075" s="3">
        <f>_xlfn.XLOOKUP(A1075&amp;B1075,'original data'!$R$2:$R$3975,'original data'!$Q$2:$Q$3975,,0)</f>
        <v>0.81559999999999999</v>
      </c>
      <c r="R1075" t="str">
        <f t="shared" si="32"/>
        <v>Minnesota State Employees2016</v>
      </c>
      <c r="S1075">
        <f t="shared" si="33"/>
        <v>0.128</v>
      </c>
    </row>
    <row r="1076" spans="1:19" x14ac:dyDescent="0.35">
      <c r="A1076" t="s">
        <v>72</v>
      </c>
      <c r="B1076">
        <v>2017</v>
      </c>
      <c r="C1076">
        <v>0.151</v>
      </c>
      <c r="D1076">
        <v>6.3E-2</v>
      </c>
      <c r="E1076">
        <v>0.10199999999999999</v>
      </c>
      <c r="F1076">
        <v>6.2E-2</v>
      </c>
      <c r="G1076">
        <v>6.0850000000000001E-2</v>
      </c>
      <c r="H1076">
        <v>0.64900000000000002</v>
      </c>
      <c r="I1076">
        <v>0.19400000000000001</v>
      </c>
      <c r="J1076">
        <v>0</v>
      </c>
      <c r="K1076">
        <v>0</v>
      </c>
      <c r="L1076">
        <v>0</v>
      </c>
      <c r="M1076">
        <v>0</v>
      </c>
      <c r="N1076">
        <v>0.13100000000000001</v>
      </c>
      <c r="O1076">
        <v>2.5999999999999999E-2</v>
      </c>
      <c r="P1076">
        <v>0</v>
      </c>
      <c r="Q1076" s="3">
        <f>_xlfn.XLOOKUP(A1076&amp;B1076,'original data'!$R$2:$R$3975,'original data'!$Q$2:$Q$3975,,0)</f>
        <v>0.85219999999999996</v>
      </c>
      <c r="R1076" t="str">
        <f t="shared" si="32"/>
        <v>Minnesota State Employees2017</v>
      </c>
      <c r="S1076">
        <f t="shared" si="33"/>
        <v>0.13100000000000001</v>
      </c>
    </row>
    <row r="1077" spans="1:19" x14ac:dyDescent="0.35">
      <c r="A1077" t="s">
        <v>72</v>
      </c>
      <c r="B1077">
        <v>2018</v>
      </c>
      <c r="C1077">
        <v>0.10299999999999999</v>
      </c>
      <c r="D1077">
        <v>8.3000000000000004E-2</v>
      </c>
      <c r="E1077">
        <v>9.5000000000000001E-2</v>
      </c>
      <c r="F1077">
        <v>7.8E-2</v>
      </c>
      <c r="G1077">
        <v>6.3140000000000002E-2</v>
      </c>
      <c r="H1077">
        <v>0.60699999999999998</v>
      </c>
      <c r="I1077">
        <v>0.24299999999999999</v>
      </c>
      <c r="J1077">
        <v>0</v>
      </c>
      <c r="K1077">
        <v>0</v>
      </c>
      <c r="L1077">
        <v>0</v>
      </c>
      <c r="M1077">
        <v>0</v>
      </c>
      <c r="N1077">
        <v>0.13800000000000001</v>
      </c>
      <c r="O1077">
        <v>1.2E-2</v>
      </c>
      <c r="P1077">
        <v>0</v>
      </c>
      <c r="Q1077" s="3">
        <f>_xlfn.XLOOKUP(A1077&amp;B1077,'original data'!$R$2:$R$3975,'original data'!$Q$2:$Q$3975,,0)</f>
        <v>0.88800000000000001</v>
      </c>
      <c r="R1077" t="str">
        <f t="shared" si="32"/>
        <v>Minnesota State Employees2018</v>
      </c>
      <c r="S1077">
        <f t="shared" si="33"/>
        <v>0.13800000000000001</v>
      </c>
    </row>
    <row r="1078" spans="1:19" x14ac:dyDescent="0.35">
      <c r="A1078" t="s">
        <v>72</v>
      </c>
      <c r="B1078">
        <v>2019</v>
      </c>
      <c r="C1078">
        <v>7.2999999999999995E-2</v>
      </c>
      <c r="D1078">
        <v>0.109</v>
      </c>
      <c r="E1078">
        <v>7.2999999999999995E-2</v>
      </c>
      <c r="F1078">
        <v>0.109</v>
      </c>
      <c r="G1078">
        <v>6.3659999999999994E-2</v>
      </c>
      <c r="H1078">
        <v>0.622</v>
      </c>
      <c r="I1078">
        <v>0.20300000000000001</v>
      </c>
      <c r="J1078">
        <v>0</v>
      </c>
      <c r="K1078">
        <v>0</v>
      </c>
      <c r="L1078">
        <v>0</v>
      </c>
      <c r="M1078">
        <v>0</v>
      </c>
      <c r="N1078">
        <v>0.14599999999999999</v>
      </c>
      <c r="O1078">
        <v>2.9000000000000001E-2</v>
      </c>
      <c r="P1078">
        <v>0</v>
      </c>
      <c r="Q1078" s="3">
        <f>_xlfn.XLOOKUP(A1078&amp;B1078,'original data'!$R$2:$R$3975,'original data'!$Q$2:$Q$3975,,0)</f>
        <v>0.88870000000000005</v>
      </c>
      <c r="R1078" t="str">
        <f t="shared" si="32"/>
        <v>Minnesota State Employees2019</v>
      </c>
      <c r="S1078">
        <f t="shared" si="33"/>
        <v>0.14599999999999999</v>
      </c>
    </row>
    <row r="1079" spans="1:19" x14ac:dyDescent="0.35">
      <c r="A1079" t="s">
        <v>72</v>
      </c>
      <c r="B1079">
        <v>2020</v>
      </c>
      <c r="C1079">
        <v>4.2000000000000003E-2</v>
      </c>
      <c r="D1079">
        <v>7.2999999999999995E-2</v>
      </c>
      <c r="E1079">
        <v>7.2999999999999995E-2</v>
      </c>
      <c r="F1079">
        <v>9.7000000000000003E-2</v>
      </c>
      <c r="G1079">
        <v>6.2570000000000001E-2</v>
      </c>
      <c r="H1079">
        <v>0.59599999999999997</v>
      </c>
      <c r="I1079">
        <v>0.20399999999999999</v>
      </c>
      <c r="J1079">
        <v>0</v>
      </c>
      <c r="K1079">
        <v>0</v>
      </c>
      <c r="L1079">
        <v>0</v>
      </c>
      <c r="M1079">
        <v>0</v>
      </c>
      <c r="N1079">
        <v>0.156</v>
      </c>
      <c r="O1079">
        <v>4.3999999999999997E-2</v>
      </c>
      <c r="P1079">
        <v>0</v>
      </c>
      <c r="Q1079" s="3">
        <f>_xlfn.XLOOKUP(A1079&amp;B1079,'original data'!$R$2:$R$3975,'original data'!$Q$2:$Q$3975,,0)</f>
        <v>0.91900000000000004</v>
      </c>
      <c r="R1079" t="str">
        <f t="shared" si="32"/>
        <v>Minnesota State Employees2020</v>
      </c>
      <c r="S1079">
        <f t="shared" si="33"/>
        <v>0.156</v>
      </c>
    </row>
    <row r="1080" spans="1:19" x14ac:dyDescent="0.35">
      <c r="A1080" t="s">
        <v>73</v>
      </c>
      <c r="B1080">
        <v>2001</v>
      </c>
      <c r="C1080">
        <v>-7.0999999999999994E-2</v>
      </c>
      <c r="D1080">
        <v>4.3999999999999997E-2</v>
      </c>
      <c r="E1080">
        <v>0.108</v>
      </c>
      <c r="G1080">
        <v>-7.0999999999999994E-2</v>
      </c>
      <c r="H1080">
        <v>0.64539999999999997</v>
      </c>
      <c r="I1080">
        <v>0.26769999999999999</v>
      </c>
      <c r="J1080">
        <v>7.6910000000000006E-2</v>
      </c>
      <c r="K1080">
        <v>0</v>
      </c>
      <c r="L1080">
        <v>0</v>
      </c>
      <c r="M1080">
        <v>0</v>
      </c>
      <c r="N1080">
        <v>0</v>
      </c>
      <c r="O1080">
        <v>9.9900000000000006E-3</v>
      </c>
      <c r="P1080">
        <v>0</v>
      </c>
      <c r="Q1080" s="3">
        <f>_xlfn.XLOOKUP(A1080&amp;B1080,'original data'!$R$2:$R$3975,'original data'!$Q$2:$Q$3975,,0)</f>
        <v>1.0585</v>
      </c>
      <c r="R1080" t="str">
        <f t="shared" si="32"/>
        <v>Minnesota Teachers2001</v>
      </c>
      <c r="S1080">
        <f t="shared" si="33"/>
        <v>7.6910000000000006E-2</v>
      </c>
    </row>
    <row r="1081" spans="1:19" x14ac:dyDescent="0.35">
      <c r="A1081" t="s">
        <v>73</v>
      </c>
      <c r="B1081">
        <v>2002</v>
      </c>
      <c r="C1081">
        <v>-8.2000000000000003E-2</v>
      </c>
      <c r="D1081">
        <v>-0.02</v>
      </c>
      <c r="E1081">
        <v>0.05</v>
      </c>
      <c r="G1081">
        <v>-7.6520000000000005E-2</v>
      </c>
      <c r="H1081">
        <v>0.63822000000000001</v>
      </c>
      <c r="I1081">
        <v>0.27383999999999997</v>
      </c>
      <c r="J1081">
        <v>8.1949999999999995E-2</v>
      </c>
      <c r="K1081">
        <v>0</v>
      </c>
      <c r="L1081">
        <v>0</v>
      </c>
      <c r="M1081">
        <v>0</v>
      </c>
      <c r="N1081">
        <v>0</v>
      </c>
      <c r="O1081">
        <v>6.0000000000000001E-3</v>
      </c>
      <c r="P1081">
        <v>0</v>
      </c>
      <c r="Q1081" s="3">
        <f>_xlfn.XLOOKUP(A1081&amp;B1081,'original data'!$R$2:$R$3975,'original data'!$Q$2:$Q$3975,,0)</f>
        <v>1.0530999999999999</v>
      </c>
      <c r="R1081" t="str">
        <f t="shared" si="32"/>
        <v>Minnesota Teachers2002</v>
      </c>
      <c r="S1081">
        <f t="shared" si="33"/>
        <v>8.1949999999999995E-2</v>
      </c>
    </row>
    <row r="1082" spans="1:19" x14ac:dyDescent="0.35">
      <c r="A1082" t="s">
        <v>73</v>
      </c>
      <c r="B1082">
        <v>2003</v>
      </c>
      <c r="C1082">
        <v>2.4E-2</v>
      </c>
      <c r="D1082">
        <v>-4.3999999999999997E-2</v>
      </c>
      <c r="E1082">
        <v>1.4E-2</v>
      </c>
      <c r="F1082">
        <v>8.2000000000000003E-2</v>
      </c>
      <c r="G1082">
        <v>-4.4159999999999998E-2</v>
      </c>
      <c r="H1082">
        <v>0.64585000000000004</v>
      </c>
      <c r="I1082">
        <v>0.255</v>
      </c>
      <c r="J1082">
        <v>8.7999999999999995E-2</v>
      </c>
      <c r="K1082">
        <v>0</v>
      </c>
      <c r="L1082">
        <v>0</v>
      </c>
      <c r="M1082">
        <v>0</v>
      </c>
      <c r="N1082">
        <v>0</v>
      </c>
      <c r="O1082">
        <v>1.0999999999999999E-2</v>
      </c>
      <c r="P1082">
        <v>0</v>
      </c>
      <c r="Q1082" s="3">
        <f>_xlfn.XLOOKUP(A1082&amp;B1082,'original data'!$R$2:$R$3975,'original data'!$Q$2:$Q$3975,,0)</f>
        <v>1.0313000000000001</v>
      </c>
      <c r="R1082" t="str">
        <f t="shared" si="32"/>
        <v>Minnesota Teachers2003</v>
      </c>
      <c r="S1082">
        <f t="shared" si="33"/>
        <v>8.7999999999999995E-2</v>
      </c>
    </row>
    <row r="1083" spans="1:19" x14ac:dyDescent="0.35">
      <c r="A1083" t="s">
        <v>73</v>
      </c>
      <c r="B1083">
        <v>2004</v>
      </c>
      <c r="C1083">
        <v>0.16500000000000001</v>
      </c>
      <c r="D1083">
        <v>3.1E-2</v>
      </c>
      <c r="E1083">
        <v>2.1999999999999999E-2</v>
      </c>
      <c r="F1083">
        <v>9.6000000000000002E-2</v>
      </c>
      <c r="G1083">
        <v>4.3200000000000001E-3</v>
      </c>
      <c r="H1083">
        <v>0.65215999999999996</v>
      </c>
      <c r="I1083">
        <v>0.22989000000000001</v>
      </c>
      <c r="J1083">
        <v>0</v>
      </c>
      <c r="K1083">
        <v>0</v>
      </c>
      <c r="L1083">
        <v>0</v>
      </c>
      <c r="M1083">
        <v>0</v>
      </c>
      <c r="N1083">
        <v>8.0960000000000004E-2</v>
      </c>
      <c r="O1083">
        <v>3.6979999999999999E-2</v>
      </c>
      <c r="P1083">
        <v>0</v>
      </c>
      <c r="Q1083" s="3">
        <f>_xlfn.XLOOKUP(A1083&amp;B1083,'original data'!$R$2:$R$3975,'original data'!$Q$2:$Q$3975,,0)</f>
        <v>1.0001</v>
      </c>
      <c r="R1083" t="str">
        <f t="shared" si="32"/>
        <v>Minnesota Teachers2004</v>
      </c>
      <c r="S1083">
        <f t="shared" si="33"/>
        <v>8.0960000000000004E-2</v>
      </c>
    </row>
    <row r="1084" spans="1:19" x14ac:dyDescent="0.35">
      <c r="A1084" t="s">
        <v>73</v>
      </c>
      <c r="B1084">
        <v>2005</v>
      </c>
      <c r="C1084">
        <v>0.107</v>
      </c>
      <c r="D1084">
        <v>9.7000000000000003E-2</v>
      </c>
      <c r="E1084">
        <v>2.4E-2</v>
      </c>
      <c r="F1084">
        <v>9.0999999999999998E-2</v>
      </c>
      <c r="G1084">
        <v>2.4060000000000002E-2</v>
      </c>
      <c r="H1084">
        <v>0.65512999999999999</v>
      </c>
      <c r="I1084">
        <v>0.24190999999999999</v>
      </c>
      <c r="J1084">
        <v>0</v>
      </c>
      <c r="K1084">
        <v>0</v>
      </c>
      <c r="L1084">
        <v>0</v>
      </c>
      <c r="M1084">
        <v>0</v>
      </c>
      <c r="N1084">
        <v>8.5970000000000005E-2</v>
      </c>
      <c r="O1084">
        <v>1.6990000000000002E-2</v>
      </c>
      <c r="P1084">
        <v>0</v>
      </c>
      <c r="Q1084" s="3">
        <f>_xlfn.XLOOKUP(A1084&amp;B1084,'original data'!$R$2:$R$3975,'original data'!$Q$2:$Q$3975,,0)</f>
        <v>0.98509999999999998</v>
      </c>
      <c r="R1084" t="str">
        <f t="shared" si="32"/>
        <v>Minnesota Teachers2005</v>
      </c>
      <c r="S1084">
        <f t="shared" si="33"/>
        <v>8.5970000000000005E-2</v>
      </c>
    </row>
    <row r="1085" spans="1:19" x14ac:dyDescent="0.35">
      <c r="A1085" t="s">
        <v>73</v>
      </c>
      <c r="B1085">
        <v>2006</v>
      </c>
      <c r="C1085">
        <v>0.123</v>
      </c>
      <c r="D1085">
        <v>0.13200000000000001</v>
      </c>
      <c r="E1085">
        <v>6.4000000000000001E-2</v>
      </c>
      <c r="F1085">
        <v>8.5999999999999993E-2</v>
      </c>
      <c r="G1085">
        <v>3.993E-2</v>
      </c>
      <c r="H1085">
        <v>0.63451000000000002</v>
      </c>
      <c r="I1085">
        <v>0.23400000000000001</v>
      </c>
      <c r="J1085">
        <v>0</v>
      </c>
      <c r="K1085">
        <v>0</v>
      </c>
      <c r="L1085">
        <v>0</v>
      </c>
      <c r="M1085">
        <v>0</v>
      </c>
      <c r="N1085">
        <v>9.7000000000000003E-2</v>
      </c>
      <c r="O1085">
        <v>3.3000000000000002E-2</v>
      </c>
      <c r="P1085">
        <v>0</v>
      </c>
      <c r="Q1085" s="3">
        <f>_xlfn.XLOOKUP(A1085&amp;B1085,'original data'!$R$2:$R$3975,'original data'!$Q$2:$Q$3975,,0)</f>
        <v>0.92049999999999998</v>
      </c>
      <c r="R1085" t="str">
        <f t="shared" si="32"/>
        <v>Minnesota Teachers2006</v>
      </c>
      <c r="S1085">
        <f t="shared" si="33"/>
        <v>9.7000000000000003E-2</v>
      </c>
    </row>
    <row r="1086" spans="1:19" x14ac:dyDescent="0.35">
      <c r="A1086" t="s">
        <v>73</v>
      </c>
      <c r="B1086">
        <v>2007</v>
      </c>
      <c r="C1086">
        <v>0.183</v>
      </c>
      <c r="D1086">
        <v>0.13800000000000001</v>
      </c>
      <c r="E1086">
        <v>0.11899999999999999</v>
      </c>
      <c r="F1086">
        <v>8.3000000000000004E-2</v>
      </c>
      <c r="G1086">
        <v>5.9249999999999997E-2</v>
      </c>
      <c r="H1086">
        <v>0.65827999999999998</v>
      </c>
      <c r="I1086">
        <v>0.22881000000000001</v>
      </c>
      <c r="J1086">
        <v>0</v>
      </c>
      <c r="K1086">
        <v>0</v>
      </c>
      <c r="L1086">
        <v>0</v>
      </c>
      <c r="M1086">
        <v>0</v>
      </c>
      <c r="N1086">
        <v>9.4920000000000004E-2</v>
      </c>
      <c r="O1086">
        <v>1.7989999999999999E-2</v>
      </c>
      <c r="P1086">
        <v>0</v>
      </c>
      <c r="Q1086" s="3">
        <f>_xlfn.XLOOKUP(A1086&amp;B1086,'original data'!$R$2:$R$3975,'original data'!$Q$2:$Q$3975,,0)</f>
        <v>0.87539999999999996</v>
      </c>
      <c r="R1086" t="str">
        <f t="shared" si="32"/>
        <v>Minnesota Teachers2007</v>
      </c>
      <c r="S1086">
        <f t="shared" si="33"/>
        <v>9.4920000000000004E-2</v>
      </c>
    </row>
    <row r="1087" spans="1:19" x14ac:dyDescent="0.35">
      <c r="A1087" t="s">
        <v>73</v>
      </c>
      <c r="B1087">
        <v>2008</v>
      </c>
      <c r="C1087">
        <v>-0.05</v>
      </c>
      <c r="D1087">
        <v>8.1000000000000003E-2</v>
      </c>
      <c r="E1087">
        <v>0.10299999999999999</v>
      </c>
      <c r="F1087">
        <v>5.7000000000000002E-2</v>
      </c>
      <c r="G1087">
        <v>4.4940000000000001E-2</v>
      </c>
      <c r="H1087">
        <v>0.61868999999999996</v>
      </c>
      <c r="I1087">
        <v>0.24399999999999999</v>
      </c>
      <c r="J1087">
        <v>0</v>
      </c>
      <c r="K1087">
        <v>0</v>
      </c>
      <c r="L1087">
        <v>0</v>
      </c>
      <c r="M1087">
        <v>0</v>
      </c>
      <c r="N1087">
        <v>0.126</v>
      </c>
      <c r="O1087">
        <v>1.0999999999999999E-2</v>
      </c>
      <c r="P1087">
        <v>0</v>
      </c>
      <c r="Q1087" s="3">
        <f>_xlfn.XLOOKUP(A1087&amp;B1087,'original data'!$R$2:$R$3975,'original data'!$Q$2:$Q$3975,,0)</f>
        <v>0.81989999999999996</v>
      </c>
      <c r="R1087" t="str">
        <f t="shared" si="32"/>
        <v>Minnesota Teachers2008</v>
      </c>
      <c r="S1087">
        <f t="shared" si="33"/>
        <v>0.126</v>
      </c>
    </row>
    <row r="1088" spans="1:19" x14ac:dyDescent="0.35">
      <c r="A1088" t="s">
        <v>73</v>
      </c>
      <c r="B1088">
        <v>2009</v>
      </c>
      <c r="C1088">
        <v>-0.188</v>
      </c>
      <c r="D1088">
        <v>-0.03</v>
      </c>
      <c r="E1088">
        <v>2.5999999999999999E-2</v>
      </c>
      <c r="F1088">
        <v>2.4E-2</v>
      </c>
      <c r="G1088">
        <v>1.6060000000000001E-2</v>
      </c>
      <c r="H1088">
        <v>0.60899999999999999</v>
      </c>
      <c r="I1088">
        <v>0.223</v>
      </c>
      <c r="J1088">
        <v>0</v>
      </c>
      <c r="K1088">
        <v>0</v>
      </c>
      <c r="L1088">
        <v>0</v>
      </c>
      <c r="M1088">
        <v>0</v>
      </c>
      <c r="N1088">
        <v>0.14799999999999999</v>
      </c>
      <c r="O1088">
        <v>0.02</v>
      </c>
      <c r="P1088">
        <v>0</v>
      </c>
      <c r="Q1088" s="3">
        <f>_xlfn.XLOOKUP(A1088&amp;B1088,'original data'!$R$2:$R$3975,'original data'!$Q$2:$Q$3975,,0)</f>
        <v>0.77359999999999995</v>
      </c>
      <c r="R1088" t="str">
        <f t="shared" si="32"/>
        <v>Minnesota Teachers2009</v>
      </c>
      <c r="S1088">
        <f t="shared" si="33"/>
        <v>0.14799999999999999</v>
      </c>
    </row>
    <row r="1089" spans="1:19" x14ac:dyDescent="0.35">
      <c r="A1089" t="s">
        <v>73</v>
      </c>
      <c r="B1089">
        <v>2010</v>
      </c>
      <c r="C1089">
        <v>0.152</v>
      </c>
      <c r="D1089">
        <v>-3.7999999999999999E-2</v>
      </c>
      <c r="E1089">
        <v>3.4000000000000002E-2</v>
      </c>
      <c r="F1089">
        <v>2.9000000000000001E-2</v>
      </c>
      <c r="G1089">
        <v>2.8899999999999999E-2</v>
      </c>
      <c r="H1089">
        <v>0.57799999999999996</v>
      </c>
      <c r="I1089">
        <v>0.249</v>
      </c>
      <c r="J1089">
        <v>0</v>
      </c>
      <c r="K1089">
        <v>0</v>
      </c>
      <c r="L1089">
        <v>0</v>
      </c>
      <c r="M1089">
        <v>0</v>
      </c>
      <c r="N1089">
        <v>0.153</v>
      </c>
      <c r="O1089">
        <v>0.02</v>
      </c>
      <c r="P1089">
        <v>0</v>
      </c>
      <c r="Q1089" s="3">
        <f>_xlfn.XLOOKUP(A1089&amp;B1089,'original data'!$R$2:$R$3975,'original data'!$Q$2:$Q$3975,,0)</f>
        <v>0.78449999999999998</v>
      </c>
      <c r="R1089" t="str">
        <f t="shared" si="32"/>
        <v>Minnesota Teachers2010</v>
      </c>
      <c r="S1089">
        <f t="shared" si="33"/>
        <v>0.153</v>
      </c>
    </row>
    <row r="1090" spans="1:19" x14ac:dyDescent="0.35">
      <c r="A1090" t="s">
        <v>73</v>
      </c>
      <c r="B1090">
        <v>2011</v>
      </c>
      <c r="C1090">
        <v>0.23300000000000001</v>
      </c>
      <c r="D1090">
        <v>4.9000000000000002E-2</v>
      </c>
      <c r="E1090">
        <v>5.2999999999999999E-2</v>
      </c>
      <c r="F1090">
        <v>5.8999999999999997E-2</v>
      </c>
      <c r="G1090">
        <v>4.5969999999999997E-2</v>
      </c>
      <c r="H1090">
        <v>0.60799999999999998</v>
      </c>
      <c r="I1090">
        <v>0.222</v>
      </c>
      <c r="J1090">
        <v>0</v>
      </c>
      <c r="K1090">
        <v>0</v>
      </c>
      <c r="L1090">
        <v>0</v>
      </c>
      <c r="M1090">
        <v>0</v>
      </c>
      <c r="N1090">
        <v>0.14599999999999999</v>
      </c>
      <c r="O1090">
        <v>2.4E-2</v>
      </c>
      <c r="P1090">
        <v>0</v>
      </c>
      <c r="Q1090" s="3">
        <f>_xlfn.XLOOKUP(A1090&amp;B1090,'original data'!$R$2:$R$3975,'original data'!$Q$2:$Q$3975,,0)</f>
        <v>0.77270000000000005</v>
      </c>
      <c r="R1090" t="str">
        <f t="shared" si="32"/>
        <v>Minnesota Teachers2011</v>
      </c>
      <c r="S1090">
        <f t="shared" si="33"/>
        <v>0.14599999999999999</v>
      </c>
    </row>
    <row r="1091" spans="1:19" x14ac:dyDescent="0.35">
      <c r="A1091" t="s">
        <v>73</v>
      </c>
      <c r="B1091">
        <v>2012</v>
      </c>
      <c r="C1091">
        <v>2.4E-2</v>
      </c>
      <c r="D1091">
        <v>0.13300000000000001</v>
      </c>
      <c r="E1091">
        <v>2.3E-2</v>
      </c>
      <c r="F1091">
        <v>7.0000000000000007E-2</v>
      </c>
      <c r="G1091">
        <v>4.4119999999999999E-2</v>
      </c>
      <c r="H1091">
        <v>0.60099999999999998</v>
      </c>
      <c r="I1091">
        <v>0.223</v>
      </c>
      <c r="J1091">
        <v>0</v>
      </c>
      <c r="K1091">
        <v>0</v>
      </c>
      <c r="L1091">
        <v>0</v>
      </c>
      <c r="M1091">
        <v>0</v>
      </c>
      <c r="N1091">
        <v>0.157</v>
      </c>
      <c r="O1091">
        <v>1.9E-2</v>
      </c>
      <c r="P1091">
        <v>0</v>
      </c>
      <c r="Q1091" s="3">
        <f>_xlfn.XLOOKUP(A1091&amp;B1091,'original data'!$R$2:$R$3975,'original data'!$Q$2:$Q$3975,,0)</f>
        <v>0.72989999999999999</v>
      </c>
      <c r="R1091" t="str">
        <f t="shared" ref="R1091:R1154" si="34">A1091&amp;B1091</f>
        <v>Minnesota Teachers2012</v>
      </c>
      <c r="S1091">
        <f t="shared" ref="S1091:S1154" si="35">SUM(J1091:N1091,P1091)</f>
        <v>0.157</v>
      </c>
    </row>
    <row r="1092" spans="1:19" x14ac:dyDescent="0.35">
      <c r="A1092" t="s">
        <v>73</v>
      </c>
      <c r="B1092">
        <v>2013</v>
      </c>
      <c r="C1092">
        <v>0.14199999999999999</v>
      </c>
      <c r="D1092">
        <v>0.13</v>
      </c>
      <c r="E1092">
        <v>6.2E-2</v>
      </c>
      <c r="F1092">
        <v>8.2000000000000003E-2</v>
      </c>
      <c r="G1092">
        <v>5.1339999999999997E-2</v>
      </c>
      <c r="H1092">
        <v>0.6</v>
      </c>
      <c r="I1092">
        <v>0.23</v>
      </c>
      <c r="J1092">
        <v>0</v>
      </c>
      <c r="K1092">
        <v>0</v>
      </c>
      <c r="L1092">
        <v>0</v>
      </c>
      <c r="M1092">
        <v>0</v>
      </c>
      <c r="N1092">
        <v>0.14499999999999999</v>
      </c>
      <c r="O1092">
        <v>2.5000000000000001E-2</v>
      </c>
      <c r="P1092">
        <v>0</v>
      </c>
      <c r="Q1092" s="3">
        <f>_xlfn.XLOOKUP(A1092&amp;B1092,'original data'!$R$2:$R$3975,'original data'!$Q$2:$Q$3975,,0)</f>
        <v>0.71630000000000005</v>
      </c>
      <c r="R1092" t="str">
        <f t="shared" si="34"/>
        <v>Minnesota Teachers2013</v>
      </c>
      <c r="S1092">
        <f t="shared" si="35"/>
        <v>0.14499999999999999</v>
      </c>
    </row>
    <row r="1093" spans="1:19" x14ac:dyDescent="0.35">
      <c r="A1093" t="s">
        <v>73</v>
      </c>
      <c r="B1093">
        <v>2014</v>
      </c>
      <c r="C1093">
        <v>0.186</v>
      </c>
      <c r="D1093">
        <v>0.115</v>
      </c>
      <c r="E1093">
        <v>0.14499999999999999</v>
      </c>
      <c r="F1093">
        <v>8.4000000000000005E-2</v>
      </c>
      <c r="G1093">
        <v>6.0429999999999998E-2</v>
      </c>
      <c r="H1093">
        <v>0.61399999999999999</v>
      </c>
      <c r="I1093">
        <v>0.23400000000000001</v>
      </c>
      <c r="J1093">
        <v>0</v>
      </c>
      <c r="K1093">
        <v>0</v>
      </c>
      <c r="L1093">
        <v>0</v>
      </c>
      <c r="M1093">
        <v>0</v>
      </c>
      <c r="N1093">
        <v>0.126</v>
      </c>
      <c r="O1093">
        <v>2.5999999999999999E-2</v>
      </c>
      <c r="P1093">
        <v>0</v>
      </c>
      <c r="Q1093" s="3">
        <f>_xlfn.XLOOKUP(A1093&amp;B1093,'original data'!$R$2:$R$3975,'original data'!$Q$2:$Q$3975,,0)</f>
        <v>0.74129999999999996</v>
      </c>
      <c r="R1093" t="str">
        <f t="shared" si="34"/>
        <v>Minnesota Teachers2014</v>
      </c>
      <c r="S1093">
        <f t="shared" si="35"/>
        <v>0.126</v>
      </c>
    </row>
    <row r="1094" spans="1:19" x14ac:dyDescent="0.35">
      <c r="A1094" t="s">
        <v>73</v>
      </c>
      <c r="B1094">
        <v>2015</v>
      </c>
      <c r="C1094">
        <v>4.3999999999999997E-2</v>
      </c>
      <c r="D1094">
        <v>0.122</v>
      </c>
      <c r="E1094">
        <v>0.123</v>
      </c>
      <c r="F1094">
        <v>7.8E-2</v>
      </c>
      <c r="G1094">
        <v>5.9330000000000001E-2</v>
      </c>
      <c r="H1094">
        <v>0.622</v>
      </c>
      <c r="I1094">
        <v>0.23599999999999999</v>
      </c>
      <c r="J1094">
        <v>0</v>
      </c>
      <c r="K1094">
        <v>0</v>
      </c>
      <c r="L1094">
        <v>0</v>
      </c>
      <c r="M1094">
        <v>0</v>
      </c>
      <c r="N1094">
        <v>0.123</v>
      </c>
      <c r="O1094">
        <v>1.9E-2</v>
      </c>
      <c r="P1094">
        <v>0</v>
      </c>
      <c r="Q1094" s="3">
        <f>_xlfn.XLOOKUP(A1094&amp;B1094,'original data'!$R$2:$R$3975,'original data'!$Q$2:$Q$3975,,0)</f>
        <v>0.77049999999999996</v>
      </c>
      <c r="R1094" t="str">
        <f t="shared" si="34"/>
        <v>Minnesota Teachers2015</v>
      </c>
      <c r="S1094">
        <f t="shared" si="35"/>
        <v>0.123</v>
      </c>
    </row>
    <row r="1095" spans="1:19" x14ac:dyDescent="0.35">
      <c r="A1095" t="s">
        <v>73</v>
      </c>
      <c r="B1095">
        <v>2016</v>
      </c>
      <c r="C1095">
        <v>-1E-3</v>
      </c>
      <c r="D1095">
        <v>7.2999999999999995E-2</v>
      </c>
      <c r="E1095">
        <v>7.6999999999999999E-2</v>
      </c>
      <c r="F1095">
        <v>6.5000000000000002E-2</v>
      </c>
      <c r="G1095">
        <v>5.5449999999999999E-2</v>
      </c>
      <c r="H1095">
        <v>0.60399999999999998</v>
      </c>
      <c r="I1095">
        <v>0.247</v>
      </c>
      <c r="J1095">
        <v>0</v>
      </c>
      <c r="K1095">
        <v>0</v>
      </c>
      <c r="L1095">
        <v>0</v>
      </c>
      <c r="M1095">
        <v>0</v>
      </c>
      <c r="N1095">
        <v>0.128</v>
      </c>
      <c r="O1095">
        <v>2.1000000000000001E-2</v>
      </c>
      <c r="P1095">
        <v>0</v>
      </c>
      <c r="Q1095" s="3">
        <f>_xlfn.XLOOKUP(A1095&amp;B1095,'original data'!$R$2:$R$3975,'original data'!$Q$2:$Q$3975,,0)</f>
        <v>0.75590000000000002</v>
      </c>
      <c r="R1095" t="str">
        <f t="shared" si="34"/>
        <v>Minnesota Teachers2016</v>
      </c>
      <c r="S1095">
        <f t="shared" si="35"/>
        <v>0.128</v>
      </c>
    </row>
    <row r="1096" spans="1:19" x14ac:dyDescent="0.35">
      <c r="A1096" t="s">
        <v>73</v>
      </c>
      <c r="B1096">
        <v>2017</v>
      </c>
      <c r="C1096">
        <v>0.151</v>
      </c>
      <c r="D1096">
        <v>6.3E-2</v>
      </c>
      <c r="E1096">
        <v>0.10199999999999999</v>
      </c>
      <c r="F1096">
        <v>6.2E-2</v>
      </c>
      <c r="G1096">
        <v>6.0850000000000001E-2</v>
      </c>
      <c r="H1096">
        <v>0.64683999999999997</v>
      </c>
      <c r="I1096">
        <v>0.19317999999999999</v>
      </c>
      <c r="J1096">
        <v>0</v>
      </c>
      <c r="K1096">
        <v>0</v>
      </c>
      <c r="L1096">
        <v>0</v>
      </c>
      <c r="M1096">
        <v>0</v>
      </c>
      <c r="N1096">
        <v>0.13069</v>
      </c>
      <c r="O1096">
        <v>2.93E-2</v>
      </c>
      <c r="P1096">
        <v>0</v>
      </c>
      <c r="Q1096" s="3">
        <f>_xlfn.XLOOKUP(A1096&amp;B1096,'original data'!$R$2:$R$3975,'original data'!$Q$2:$Q$3975,,0)</f>
        <v>0.76790000000000003</v>
      </c>
      <c r="R1096" t="str">
        <f t="shared" si="34"/>
        <v>Minnesota Teachers2017</v>
      </c>
      <c r="S1096">
        <f t="shared" si="35"/>
        <v>0.13069</v>
      </c>
    </row>
    <row r="1097" spans="1:19" x14ac:dyDescent="0.35">
      <c r="A1097" t="s">
        <v>73</v>
      </c>
      <c r="B1097">
        <v>2018</v>
      </c>
      <c r="C1097">
        <v>0.10299999999999999</v>
      </c>
      <c r="D1097">
        <v>8.3000000000000004E-2</v>
      </c>
      <c r="E1097">
        <v>9.5000000000000001E-2</v>
      </c>
      <c r="F1097">
        <v>7.8E-2</v>
      </c>
      <c r="G1097">
        <v>6.3140000000000002E-2</v>
      </c>
      <c r="H1097">
        <v>0.60468</v>
      </c>
      <c r="I1097">
        <v>0.24185000000000001</v>
      </c>
      <c r="J1097">
        <v>0</v>
      </c>
      <c r="K1097">
        <v>0</v>
      </c>
      <c r="L1097">
        <v>0</v>
      </c>
      <c r="M1097">
        <v>0</v>
      </c>
      <c r="N1097">
        <v>0.13766999999999999</v>
      </c>
      <c r="O1097">
        <v>1.5800000000000002E-2</v>
      </c>
      <c r="P1097">
        <v>0</v>
      </c>
      <c r="Q1097" s="3">
        <f>_xlfn.XLOOKUP(A1097&amp;B1097,'original data'!$R$2:$R$3975,'original data'!$Q$2:$Q$3975,,0)</f>
        <v>0.76890000000000003</v>
      </c>
      <c r="R1097" t="str">
        <f t="shared" si="34"/>
        <v>Minnesota Teachers2018</v>
      </c>
      <c r="S1097">
        <f t="shared" si="35"/>
        <v>0.13766999999999999</v>
      </c>
    </row>
    <row r="1098" spans="1:19" x14ac:dyDescent="0.35">
      <c r="A1098" t="s">
        <v>73</v>
      </c>
      <c r="B1098">
        <v>2019</v>
      </c>
      <c r="C1098">
        <v>7.2999999999999995E-2</v>
      </c>
      <c r="D1098">
        <v>0.109</v>
      </c>
      <c r="E1098">
        <v>7.2999999999999995E-2</v>
      </c>
      <c r="F1098">
        <v>0.109</v>
      </c>
      <c r="G1098">
        <v>6.3659999999999994E-2</v>
      </c>
      <c r="H1098">
        <v>0.62</v>
      </c>
      <c r="I1098">
        <v>0.20280000000000001</v>
      </c>
      <c r="J1098">
        <v>0</v>
      </c>
      <c r="K1098">
        <v>0</v>
      </c>
      <c r="L1098">
        <v>0</v>
      </c>
      <c r="M1098">
        <v>0</v>
      </c>
      <c r="N1098">
        <v>0.14499999999999999</v>
      </c>
      <c r="O1098">
        <v>3.2199999999999999E-2</v>
      </c>
      <c r="P1098">
        <v>0</v>
      </c>
      <c r="Q1098" s="3">
        <f>_xlfn.XLOOKUP(A1098&amp;B1098,'original data'!$R$2:$R$3975,'original data'!$Q$2:$Q$3975,,0)</f>
        <v>0.76819999999999999</v>
      </c>
      <c r="R1098" t="str">
        <f t="shared" si="34"/>
        <v>Minnesota Teachers2019</v>
      </c>
      <c r="S1098">
        <f t="shared" si="35"/>
        <v>0.14499999999999999</v>
      </c>
    </row>
    <row r="1099" spans="1:19" x14ac:dyDescent="0.35">
      <c r="A1099" t="s">
        <v>73</v>
      </c>
      <c r="B1099">
        <v>2020</v>
      </c>
      <c r="C1099">
        <v>4.2000000000000003E-2</v>
      </c>
      <c r="E1099">
        <v>7.2999999999999995E-2</v>
      </c>
      <c r="F1099">
        <v>9.7000000000000003E-2</v>
      </c>
      <c r="G1099">
        <v>6.2570000000000001E-2</v>
      </c>
      <c r="H1099">
        <v>0.59450000000000003</v>
      </c>
      <c r="I1099">
        <v>0.20300000000000001</v>
      </c>
      <c r="J1099">
        <v>0</v>
      </c>
      <c r="K1099">
        <v>0</v>
      </c>
      <c r="L1099">
        <v>0</v>
      </c>
      <c r="M1099">
        <v>0</v>
      </c>
      <c r="N1099">
        <v>0.15590000000000001</v>
      </c>
      <c r="O1099">
        <v>4.6600000000000003E-2</v>
      </c>
      <c r="P1099">
        <v>0</v>
      </c>
      <c r="Q1099" s="3">
        <f>_xlfn.XLOOKUP(A1099&amp;B1099,'original data'!$R$2:$R$3975,'original data'!$Q$2:$Q$3975,,0)</f>
        <v>0.76129999999999998</v>
      </c>
      <c r="R1099" t="str">
        <f t="shared" si="34"/>
        <v>Minnesota Teachers2020</v>
      </c>
      <c r="S1099">
        <f t="shared" si="35"/>
        <v>0.15590000000000001</v>
      </c>
    </row>
    <row r="1100" spans="1:19" x14ac:dyDescent="0.35">
      <c r="A1100" t="s">
        <v>74</v>
      </c>
      <c r="B1100">
        <v>2001</v>
      </c>
      <c r="C1100">
        <v>-7.0999999999999994E-2</v>
      </c>
      <c r="D1100">
        <v>3.9E-2</v>
      </c>
      <c r="E1100">
        <v>9.9000000000000005E-2</v>
      </c>
      <c r="G1100">
        <v>-7.0999999999999994E-2</v>
      </c>
      <c r="H1100">
        <v>0.66200000000000003</v>
      </c>
      <c r="I1100">
        <v>0.33500000000000002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3.0000000000000001E-3</v>
      </c>
      <c r="P1100">
        <v>0</v>
      </c>
      <c r="Q1100" s="3">
        <f>_xlfn.XLOOKUP(A1100&amp;B1100,'original data'!$R$2:$R$3975,'original data'!$Q$2:$Q$3975,,0)</f>
        <v>0.875</v>
      </c>
      <c r="R1100" t="str">
        <f t="shared" si="34"/>
        <v>Mississippi PERS2001</v>
      </c>
      <c r="S1100">
        <f t="shared" si="35"/>
        <v>0</v>
      </c>
    </row>
    <row r="1101" spans="1:19" x14ac:dyDescent="0.35">
      <c r="A1101" t="s">
        <v>74</v>
      </c>
      <c r="B1101">
        <v>2002</v>
      </c>
      <c r="C1101">
        <v>-6.6000000000000003E-2</v>
      </c>
      <c r="D1101">
        <v>-0.02</v>
      </c>
      <c r="E1101">
        <v>4.4999999999999998E-2</v>
      </c>
      <c r="G1101">
        <v>-6.8500000000000005E-2</v>
      </c>
      <c r="H1101">
        <v>0.61299999999999999</v>
      </c>
      <c r="I1101">
        <v>0.38100000000000001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6.0000000000000001E-3</v>
      </c>
      <c r="P1101">
        <v>0</v>
      </c>
      <c r="Q1101" s="3">
        <f>_xlfn.XLOOKUP(A1101&amp;B1101,'original data'!$R$2:$R$3975,'original data'!$Q$2:$Q$3975,,0)</f>
        <v>0.83399999999999996</v>
      </c>
      <c r="R1101" t="str">
        <f t="shared" si="34"/>
        <v>Mississippi PERS2002</v>
      </c>
      <c r="S1101">
        <f t="shared" si="35"/>
        <v>0</v>
      </c>
    </row>
    <row r="1102" spans="1:19" x14ac:dyDescent="0.35">
      <c r="A1102" t="s">
        <v>74</v>
      </c>
      <c r="B1102">
        <v>2003</v>
      </c>
      <c r="C1102">
        <v>3.5000000000000003E-2</v>
      </c>
      <c r="D1102">
        <v>-3.5000000000000003E-2</v>
      </c>
      <c r="E1102">
        <v>1.6E-2</v>
      </c>
      <c r="G1102">
        <v>-3.5209999999999998E-2</v>
      </c>
      <c r="H1102">
        <v>0.60399999999999998</v>
      </c>
      <c r="I1102">
        <v>0.38100000000000001</v>
      </c>
      <c r="J1102">
        <v>0</v>
      </c>
      <c r="K1102">
        <v>0</v>
      </c>
      <c r="L1102">
        <v>0</v>
      </c>
      <c r="M1102">
        <v>1.2E-2</v>
      </c>
      <c r="N1102">
        <v>0</v>
      </c>
      <c r="O1102">
        <v>3.0000000000000001E-3</v>
      </c>
      <c r="P1102">
        <v>0</v>
      </c>
      <c r="Q1102" s="3">
        <f>_xlfn.XLOOKUP(A1102&amp;B1102,'original data'!$R$2:$R$3975,'original data'!$Q$2:$Q$3975,,0)</f>
        <v>0.79</v>
      </c>
      <c r="R1102" t="str">
        <f t="shared" si="34"/>
        <v>Mississippi PERS2003</v>
      </c>
      <c r="S1102">
        <f t="shared" si="35"/>
        <v>1.2E-2</v>
      </c>
    </row>
    <row r="1103" spans="1:19" x14ac:dyDescent="0.35">
      <c r="A1103" t="s">
        <v>74</v>
      </c>
      <c r="B1103">
        <v>2004</v>
      </c>
      <c r="C1103">
        <v>0.14599999999999999</v>
      </c>
      <c r="D1103">
        <v>3.5000000000000003E-2</v>
      </c>
      <c r="E1103">
        <v>2.1999999999999999E-2</v>
      </c>
      <c r="G1103">
        <v>7.2100000000000003E-3</v>
      </c>
      <c r="H1103">
        <v>0.63200000000000001</v>
      </c>
      <c r="I1103">
        <v>0.26900000000000002</v>
      </c>
      <c r="J1103">
        <v>0</v>
      </c>
      <c r="K1103">
        <v>0</v>
      </c>
      <c r="L1103">
        <v>0</v>
      </c>
      <c r="M1103">
        <v>1.9E-2</v>
      </c>
      <c r="N1103">
        <v>0</v>
      </c>
      <c r="O1103">
        <v>0.08</v>
      </c>
      <c r="P1103">
        <v>0</v>
      </c>
      <c r="Q1103" s="3">
        <f>_xlfn.XLOOKUP(A1103&amp;B1103,'original data'!$R$2:$R$3975,'original data'!$Q$2:$Q$3975,,0)</f>
        <v>0.749</v>
      </c>
      <c r="R1103" t="str">
        <f t="shared" si="34"/>
        <v>Mississippi PERS2004</v>
      </c>
      <c r="S1103">
        <f t="shared" si="35"/>
        <v>1.9E-2</v>
      </c>
    </row>
    <row r="1104" spans="1:19" x14ac:dyDescent="0.35">
      <c r="A1104" t="s">
        <v>74</v>
      </c>
      <c r="B1104">
        <v>2005</v>
      </c>
      <c r="C1104">
        <v>9.8000000000000004E-2</v>
      </c>
      <c r="D1104">
        <v>9.1999999999999998E-2</v>
      </c>
      <c r="E1104">
        <v>2.5000000000000001E-2</v>
      </c>
      <c r="G1104">
        <v>2.4750000000000001E-2</v>
      </c>
      <c r="H1104">
        <v>0.72499999999999998</v>
      </c>
      <c r="I1104">
        <v>0.24399999999999999</v>
      </c>
      <c r="J1104">
        <v>0</v>
      </c>
      <c r="K1104">
        <v>0</v>
      </c>
      <c r="L1104">
        <v>0</v>
      </c>
      <c r="M1104">
        <v>2.8000000000000001E-2</v>
      </c>
      <c r="N1104">
        <v>0</v>
      </c>
      <c r="O1104">
        <v>3.0000000000000001E-3</v>
      </c>
      <c r="P1104">
        <v>0</v>
      </c>
      <c r="Q1104" s="3">
        <f>_xlfn.XLOOKUP(A1104&amp;B1104,'original data'!$R$2:$R$3975,'original data'!$Q$2:$Q$3975,,0)</f>
        <v>0.72399999999999998</v>
      </c>
      <c r="R1104" t="str">
        <f t="shared" si="34"/>
        <v>Mississippi PERS2005</v>
      </c>
      <c r="S1104">
        <f t="shared" si="35"/>
        <v>2.8000000000000001E-2</v>
      </c>
    </row>
    <row r="1105" spans="1:19" x14ac:dyDescent="0.35">
      <c r="A1105" t="s">
        <v>74</v>
      </c>
      <c r="B1105">
        <v>2006</v>
      </c>
      <c r="C1105">
        <v>0.107</v>
      </c>
      <c r="D1105">
        <v>0.11700000000000001</v>
      </c>
      <c r="E1105">
        <v>6.0999999999999999E-2</v>
      </c>
      <c r="G1105">
        <v>3.8019999999999998E-2</v>
      </c>
      <c r="H1105">
        <v>0.73099999999999998</v>
      </c>
      <c r="I1105">
        <v>0.222</v>
      </c>
      <c r="J1105">
        <v>0</v>
      </c>
      <c r="K1105">
        <v>0</v>
      </c>
      <c r="L1105">
        <v>0</v>
      </c>
      <c r="M1105">
        <v>3.9E-2</v>
      </c>
      <c r="N1105">
        <v>0</v>
      </c>
      <c r="O1105">
        <v>8.0000000000000002E-3</v>
      </c>
      <c r="P1105">
        <v>0</v>
      </c>
      <c r="Q1105" s="3">
        <f>_xlfn.XLOOKUP(A1105&amp;B1105,'original data'!$R$2:$R$3975,'original data'!$Q$2:$Q$3975,,0)</f>
        <v>0.73499999999999999</v>
      </c>
      <c r="R1105" t="str">
        <f t="shared" si="34"/>
        <v>Mississippi PERS2006</v>
      </c>
      <c r="S1105">
        <f t="shared" si="35"/>
        <v>3.9E-2</v>
      </c>
    </row>
    <row r="1106" spans="1:19" x14ac:dyDescent="0.35">
      <c r="A1106" t="s">
        <v>74</v>
      </c>
      <c r="B1106">
        <v>2007</v>
      </c>
      <c r="C1106">
        <v>0.189</v>
      </c>
      <c r="D1106">
        <v>0.13100000000000001</v>
      </c>
      <c r="E1106">
        <v>0.114</v>
      </c>
      <c r="G1106">
        <v>5.8360000000000002E-2</v>
      </c>
      <c r="H1106">
        <v>0.748</v>
      </c>
      <c r="I1106">
        <v>0.20300000000000001</v>
      </c>
      <c r="J1106">
        <v>0</v>
      </c>
      <c r="K1106">
        <v>0</v>
      </c>
      <c r="L1106">
        <v>0</v>
      </c>
      <c r="M1106">
        <v>0.04</v>
      </c>
      <c r="N1106">
        <v>0</v>
      </c>
      <c r="O1106">
        <v>8.9999999999999993E-3</v>
      </c>
      <c r="P1106">
        <v>0</v>
      </c>
      <c r="Q1106" s="3">
        <f>_xlfn.XLOOKUP(A1106&amp;B1106,'original data'!$R$2:$R$3975,'original data'!$Q$2:$Q$3975,,0)</f>
        <v>0.73699999999999999</v>
      </c>
      <c r="R1106" t="str">
        <f t="shared" si="34"/>
        <v>Mississippi PERS2007</v>
      </c>
      <c r="S1106">
        <f t="shared" si="35"/>
        <v>0.04</v>
      </c>
    </row>
    <row r="1107" spans="1:19" x14ac:dyDescent="0.35">
      <c r="A1107" t="s">
        <v>74</v>
      </c>
      <c r="B1107">
        <v>2008</v>
      </c>
      <c r="C1107">
        <v>-8.2000000000000003E-2</v>
      </c>
      <c r="D1107">
        <v>6.5000000000000002E-2</v>
      </c>
      <c r="E1107">
        <v>8.7999999999999995E-2</v>
      </c>
      <c r="G1107">
        <v>3.9699999999999999E-2</v>
      </c>
      <c r="H1107">
        <v>0.70599999999999996</v>
      </c>
      <c r="I1107">
        <v>0.23699999999999999</v>
      </c>
      <c r="J1107">
        <v>0</v>
      </c>
      <c r="K1107">
        <v>0</v>
      </c>
      <c r="L1107">
        <v>0</v>
      </c>
      <c r="M1107">
        <v>4.7E-2</v>
      </c>
      <c r="N1107">
        <v>0</v>
      </c>
      <c r="O1107">
        <v>0.01</v>
      </c>
      <c r="P1107">
        <v>0</v>
      </c>
      <c r="Q1107" s="3">
        <f>_xlfn.XLOOKUP(A1107&amp;B1107,'original data'!$R$2:$R$3975,'original data'!$Q$2:$Q$3975,,0)</f>
        <v>0.72899999999999998</v>
      </c>
      <c r="R1107" t="str">
        <f t="shared" si="34"/>
        <v>Mississippi PERS2008</v>
      </c>
      <c r="S1107">
        <f t="shared" si="35"/>
        <v>4.7E-2</v>
      </c>
    </row>
    <row r="1108" spans="1:19" x14ac:dyDescent="0.35">
      <c r="A1108" t="s">
        <v>74</v>
      </c>
      <c r="B1108">
        <v>2009</v>
      </c>
      <c r="C1108">
        <v>-0.19400000000000001</v>
      </c>
      <c r="D1108">
        <v>-4.2000000000000003E-2</v>
      </c>
      <c r="E1108">
        <v>1.4E-2</v>
      </c>
      <c r="G1108">
        <v>1.0699999999999999E-2</v>
      </c>
      <c r="H1108">
        <v>0.68500000000000005</v>
      </c>
      <c r="I1108">
        <v>0.26200000000000001</v>
      </c>
      <c r="J1108">
        <v>1E-3</v>
      </c>
      <c r="K1108">
        <v>1E-3</v>
      </c>
      <c r="L1108">
        <v>0</v>
      </c>
      <c r="M1108">
        <v>4.3999999999999997E-2</v>
      </c>
      <c r="N1108">
        <v>0</v>
      </c>
      <c r="O1108">
        <v>7.0000000000000001E-3</v>
      </c>
      <c r="P1108">
        <v>0</v>
      </c>
      <c r="Q1108" s="3">
        <f>_xlfn.XLOOKUP(A1108&amp;B1108,'original data'!$R$2:$R$3975,'original data'!$Q$2:$Q$3975,,0)</f>
        <v>0.67300000000000004</v>
      </c>
      <c r="R1108" t="str">
        <f t="shared" si="34"/>
        <v>Mississippi PERS2009</v>
      </c>
      <c r="S1108">
        <f t="shared" si="35"/>
        <v>4.5999999999999999E-2</v>
      </c>
    </row>
    <row r="1109" spans="1:19" x14ac:dyDescent="0.35">
      <c r="A1109" t="s">
        <v>74</v>
      </c>
      <c r="B1109">
        <v>2010</v>
      </c>
      <c r="C1109">
        <v>0.14099999999999999</v>
      </c>
      <c r="D1109">
        <v>5.5E-2</v>
      </c>
      <c r="E1109">
        <v>2.1000000000000001E-2</v>
      </c>
      <c r="F1109">
        <v>2.3029999999999998E-2</v>
      </c>
      <c r="G1109">
        <v>2.3029999999999998E-2</v>
      </c>
      <c r="H1109">
        <v>0.68700000000000006</v>
      </c>
      <c r="I1109">
        <v>0.254</v>
      </c>
      <c r="J1109">
        <v>5.0000000000000001E-3</v>
      </c>
      <c r="K1109">
        <v>1E-3</v>
      </c>
      <c r="L1109">
        <v>0</v>
      </c>
      <c r="M1109">
        <v>4.5999999999999999E-2</v>
      </c>
      <c r="N1109">
        <v>0</v>
      </c>
      <c r="O1109">
        <v>7.0000000000000001E-3</v>
      </c>
      <c r="P1109">
        <v>0</v>
      </c>
      <c r="Q1109" s="3">
        <f>_xlfn.XLOOKUP(A1109&amp;B1109,'original data'!$R$2:$R$3975,'original data'!$Q$2:$Q$3975,,0)</f>
        <v>0.64200000000000002</v>
      </c>
      <c r="R1109" t="str">
        <f t="shared" si="34"/>
        <v>Mississippi PERS2010</v>
      </c>
      <c r="S1109">
        <f t="shared" si="35"/>
        <v>5.1999999999999998E-2</v>
      </c>
    </row>
    <row r="1110" spans="1:19" x14ac:dyDescent="0.35">
      <c r="A1110" t="s">
        <v>74</v>
      </c>
      <c r="B1110">
        <v>2011</v>
      </c>
      <c r="C1110">
        <v>0.254</v>
      </c>
      <c r="D1110">
        <v>4.9000000000000002E-2</v>
      </c>
      <c r="E1110">
        <v>4.7E-2</v>
      </c>
      <c r="F1110">
        <v>5.4179999999999999E-2</v>
      </c>
      <c r="G1110">
        <v>4.2139999999999997E-2</v>
      </c>
      <c r="H1110">
        <v>0.7</v>
      </c>
      <c r="I1110">
        <v>0.22</v>
      </c>
      <c r="J1110">
        <v>0.01</v>
      </c>
      <c r="K1110">
        <v>0</v>
      </c>
      <c r="L1110">
        <v>0</v>
      </c>
      <c r="M1110">
        <v>0.06</v>
      </c>
      <c r="N1110">
        <v>0</v>
      </c>
      <c r="O1110">
        <v>0.01</v>
      </c>
      <c r="P1110">
        <v>0</v>
      </c>
      <c r="Q1110" s="3">
        <f>_xlfn.XLOOKUP(A1110&amp;B1110,'original data'!$R$2:$R$3975,'original data'!$Q$2:$Q$3975,,0)</f>
        <v>0.622</v>
      </c>
      <c r="R1110" t="str">
        <f t="shared" si="34"/>
        <v>Mississippi PERS2011</v>
      </c>
      <c r="S1110">
        <f t="shared" si="35"/>
        <v>6.9999999999999993E-2</v>
      </c>
    </row>
    <row r="1111" spans="1:19" x14ac:dyDescent="0.35">
      <c r="A1111" t="s">
        <v>74</v>
      </c>
      <c r="B1111">
        <v>2012</v>
      </c>
      <c r="C1111">
        <v>6.0000000000000001E-3</v>
      </c>
      <c r="D1111">
        <v>0.129</v>
      </c>
      <c r="E1111">
        <v>1.2999999999999999E-2</v>
      </c>
      <c r="F1111">
        <v>6.2039999999999998E-2</v>
      </c>
      <c r="G1111">
        <v>3.9079999999999997E-2</v>
      </c>
      <c r="H1111">
        <v>0.64</v>
      </c>
      <c r="I1111">
        <v>0.25</v>
      </c>
      <c r="J1111">
        <v>0.02</v>
      </c>
      <c r="K1111">
        <v>0</v>
      </c>
      <c r="L1111">
        <v>0</v>
      </c>
      <c r="M1111">
        <v>0.08</v>
      </c>
      <c r="N1111">
        <v>0</v>
      </c>
      <c r="O1111">
        <v>0.01</v>
      </c>
      <c r="P1111">
        <v>0</v>
      </c>
      <c r="Q1111" s="3">
        <f>_xlfn.XLOOKUP(A1111&amp;B1111,'original data'!$R$2:$R$3975,'original data'!$Q$2:$Q$3975,,0)</f>
        <v>0.57999999999999996</v>
      </c>
      <c r="R1111" t="str">
        <f t="shared" si="34"/>
        <v>Mississippi PERS2012</v>
      </c>
      <c r="S1111">
        <f t="shared" si="35"/>
        <v>0.1</v>
      </c>
    </row>
    <row r="1112" spans="1:19" x14ac:dyDescent="0.35">
      <c r="A1112" t="s">
        <v>74</v>
      </c>
      <c r="B1112">
        <v>2013</v>
      </c>
      <c r="C1112">
        <v>0.13400000000000001</v>
      </c>
      <c r="D1112">
        <v>0.127</v>
      </c>
      <c r="E1112">
        <v>5.6000000000000001E-2</v>
      </c>
      <c r="F1112">
        <v>7.1790000000000007E-2</v>
      </c>
      <c r="G1112">
        <v>4.6089999999999999E-2</v>
      </c>
      <c r="H1112">
        <v>0.63200000000000001</v>
      </c>
      <c r="I1112">
        <v>0.23899999999999999</v>
      </c>
      <c r="J1112">
        <v>3.2000000000000001E-2</v>
      </c>
      <c r="K1112">
        <v>0</v>
      </c>
      <c r="L1112">
        <v>0</v>
      </c>
      <c r="M1112">
        <v>8.5000000000000006E-2</v>
      </c>
      <c r="N1112">
        <v>0</v>
      </c>
      <c r="O1112">
        <v>1.2E-2</v>
      </c>
      <c r="P1112">
        <v>0</v>
      </c>
      <c r="Q1112" s="3">
        <f>_xlfn.XLOOKUP(A1112&amp;B1112,'original data'!$R$2:$R$3975,'original data'!$Q$2:$Q$3975,,0)</f>
        <v>0.57699999999999996</v>
      </c>
      <c r="R1112" t="str">
        <f t="shared" si="34"/>
        <v>Mississippi PERS2013</v>
      </c>
      <c r="S1112">
        <f t="shared" si="35"/>
        <v>0.11700000000000001</v>
      </c>
    </row>
    <row r="1113" spans="1:19" x14ac:dyDescent="0.35">
      <c r="A1113" t="s">
        <v>74</v>
      </c>
      <c r="B1113">
        <v>2014</v>
      </c>
      <c r="C1113">
        <v>0.186</v>
      </c>
      <c r="D1113">
        <v>0.106</v>
      </c>
      <c r="E1113">
        <v>0.14099999999999999</v>
      </c>
      <c r="F1113">
        <v>7.5469999999999995E-2</v>
      </c>
      <c r="G1113">
        <v>5.5509999999999997E-2</v>
      </c>
      <c r="H1113">
        <v>0.66</v>
      </c>
      <c r="I1113">
        <v>0.2</v>
      </c>
      <c r="J1113">
        <v>0.04</v>
      </c>
      <c r="K1113">
        <v>0</v>
      </c>
      <c r="L1113">
        <v>0</v>
      </c>
      <c r="M1113">
        <v>0.09</v>
      </c>
      <c r="N1113">
        <v>0</v>
      </c>
      <c r="O1113">
        <v>0.01</v>
      </c>
      <c r="P1113">
        <v>0</v>
      </c>
      <c r="Q1113" s="3">
        <f>_xlfn.XLOOKUP(A1113&amp;B1113,'original data'!$R$2:$R$3975,'original data'!$Q$2:$Q$3975,,0)</f>
        <v>0.61</v>
      </c>
      <c r="R1113" t="str">
        <f t="shared" si="34"/>
        <v>Mississippi PERS2014</v>
      </c>
      <c r="S1113">
        <f t="shared" si="35"/>
        <v>0.13</v>
      </c>
    </row>
    <row r="1114" spans="1:19" x14ac:dyDescent="0.35">
      <c r="A1114" t="s">
        <v>74</v>
      </c>
      <c r="B1114">
        <v>2015</v>
      </c>
      <c r="C1114">
        <v>3.4000000000000002E-2</v>
      </c>
      <c r="D1114">
        <v>0.11600000000000001</v>
      </c>
      <c r="E1114">
        <v>0.11899999999999999</v>
      </c>
      <c r="F1114">
        <v>6.9029999999999994E-2</v>
      </c>
      <c r="G1114">
        <v>5.4059999999999997E-2</v>
      </c>
      <c r="H1114">
        <v>0.57199999999999995</v>
      </c>
      <c r="I1114">
        <v>0.26300000000000001</v>
      </c>
      <c r="J1114">
        <v>4.9000000000000002E-2</v>
      </c>
      <c r="K1114">
        <v>0</v>
      </c>
      <c r="L1114">
        <v>0</v>
      </c>
      <c r="M1114">
        <v>0.09</v>
      </c>
      <c r="N1114">
        <v>0</v>
      </c>
      <c r="O1114">
        <v>2.5999999999999999E-2</v>
      </c>
      <c r="P1114">
        <v>0</v>
      </c>
      <c r="Q1114" s="3">
        <f>_xlfn.XLOOKUP(A1114&amp;B1114,'original data'!$R$2:$R$3975,'original data'!$Q$2:$Q$3975,,0)</f>
        <v>0.60399999999999998</v>
      </c>
      <c r="R1114" t="str">
        <f t="shared" si="34"/>
        <v>Mississippi PERS2015</v>
      </c>
      <c r="S1114">
        <f t="shared" si="35"/>
        <v>0.13900000000000001</v>
      </c>
    </row>
    <row r="1115" spans="1:19" x14ac:dyDescent="0.35">
      <c r="A1115" t="s">
        <v>74</v>
      </c>
      <c r="B1115">
        <v>2016</v>
      </c>
      <c r="C1115">
        <v>1.2E-2</v>
      </c>
      <c r="D1115">
        <v>7.3999999999999996E-2</v>
      </c>
      <c r="E1115">
        <v>7.1999999999999995E-2</v>
      </c>
      <c r="F1115">
        <v>5.9479999999999998E-2</v>
      </c>
      <c r="G1115">
        <v>5.1380000000000002E-2</v>
      </c>
      <c r="H1115">
        <v>0.53600000000000003</v>
      </c>
      <c r="I1115">
        <v>0.29099999999999998</v>
      </c>
      <c r="J1115">
        <v>5.6000000000000001E-2</v>
      </c>
      <c r="K1115">
        <v>0</v>
      </c>
      <c r="L1115">
        <v>0</v>
      </c>
      <c r="M1115">
        <v>9.5000000000000001E-2</v>
      </c>
      <c r="N1115">
        <v>0</v>
      </c>
      <c r="O1115">
        <v>2.1999999999999999E-2</v>
      </c>
      <c r="P1115">
        <v>0</v>
      </c>
      <c r="Q1115" s="3">
        <f>_xlfn.XLOOKUP(A1115&amp;B1115,'original data'!$R$2:$R$3975,'original data'!$Q$2:$Q$3975,,0)</f>
        <v>0.6</v>
      </c>
      <c r="R1115" t="str">
        <f t="shared" si="34"/>
        <v>Mississippi PERS2016</v>
      </c>
      <c r="S1115">
        <f t="shared" si="35"/>
        <v>0.151</v>
      </c>
    </row>
    <row r="1116" spans="1:19" x14ac:dyDescent="0.35">
      <c r="A1116" t="s">
        <v>74</v>
      </c>
      <c r="B1116">
        <v>2017</v>
      </c>
      <c r="C1116">
        <v>0.14960000000000001</v>
      </c>
      <c r="D1116">
        <v>6.3399999999999998E-2</v>
      </c>
      <c r="E1116">
        <v>0.1008</v>
      </c>
      <c r="F1116">
        <v>5.5919999999999997E-2</v>
      </c>
      <c r="G1116">
        <v>5.6919999999999998E-2</v>
      </c>
      <c r="H1116">
        <v>0.56999999999999995</v>
      </c>
      <c r="I1116">
        <v>0.26100000000000001</v>
      </c>
      <c r="J1116">
        <v>6.0999999999999999E-2</v>
      </c>
      <c r="K1116">
        <v>0</v>
      </c>
      <c r="L1116">
        <v>0</v>
      </c>
      <c r="M1116">
        <v>8.8999999999999996E-2</v>
      </c>
      <c r="N1116">
        <v>0</v>
      </c>
      <c r="O1116">
        <v>1.9E-2</v>
      </c>
      <c r="P1116">
        <v>0</v>
      </c>
      <c r="Q1116" s="3">
        <f>_xlfn.XLOOKUP(A1116&amp;B1116,'original data'!$R$2:$R$3975,'original data'!$Q$2:$Q$3975,,0)</f>
        <v>0.61099999999999999</v>
      </c>
      <c r="R1116" t="str">
        <f t="shared" si="34"/>
        <v>Mississippi PERS2017</v>
      </c>
      <c r="S1116">
        <f t="shared" si="35"/>
        <v>0.15</v>
      </c>
    </row>
    <row r="1117" spans="1:19" x14ac:dyDescent="0.35">
      <c r="A1117" t="s">
        <v>74</v>
      </c>
      <c r="B1117">
        <v>2018</v>
      </c>
      <c r="C1117">
        <v>9.5000000000000001E-2</v>
      </c>
      <c r="D1117">
        <v>8.4000000000000005E-2</v>
      </c>
      <c r="E1117">
        <v>9.2999999999999999E-2</v>
      </c>
      <c r="F1117">
        <v>7.4700000000000003E-2</v>
      </c>
      <c r="G1117">
        <v>5.8999999999999997E-2</v>
      </c>
      <c r="H1117">
        <v>0.53190000000000004</v>
      </c>
      <c r="I1117">
        <v>0.25390000000000001</v>
      </c>
      <c r="J1117">
        <v>6.4600000000000005E-2</v>
      </c>
      <c r="K1117">
        <v>0</v>
      </c>
      <c r="L1117">
        <v>0</v>
      </c>
      <c r="M1117">
        <v>8.8999999999999996E-2</v>
      </c>
      <c r="N1117">
        <v>0</v>
      </c>
      <c r="O1117">
        <v>6.0600000000000001E-2</v>
      </c>
      <c r="P1117">
        <v>0</v>
      </c>
      <c r="Q1117" s="3">
        <f>_xlfn.XLOOKUP(A1117&amp;B1117,'original data'!$R$2:$R$3975,'original data'!$Q$2:$Q$3975,,0)</f>
        <v>0.61799999999999999</v>
      </c>
      <c r="R1117" t="str">
        <f t="shared" si="34"/>
        <v>Mississippi PERS2018</v>
      </c>
      <c r="S1117">
        <f t="shared" si="35"/>
        <v>0.15360000000000001</v>
      </c>
    </row>
    <row r="1118" spans="1:19" x14ac:dyDescent="0.35">
      <c r="A1118" t="s">
        <v>74</v>
      </c>
      <c r="B1118">
        <v>2019</v>
      </c>
      <c r="C1118">
        <v>6.8699999999999997E-2</v>
      </c>
      <c r="D1118">
        <v>0.1038</v>
      </c>
      <c r="E1118">
        <v>7.0599999999999996E-2</v>
      </c>
      <c r="F1118">
        <v>0.1053</v>
      </c>
      <c r="G1118">
        <v>5.951E-2</v>
      </c>
      <c r="H1118">
        <v>0.53649999999999998</v>
      </c>
      <c r="I1118">
        <v>0.25380000000000003</v>
      </c>
      <c r="J1118">
        <v>7.3400000000000007E-2</v>
      </c>
      <c r="K1118">
        <v>0</v>
      </c>
      <c r="L1118">
        <v>0</v>
      </c>
      <c r="M1118">
        <v>9.1399999999999995E-2</v>
      </c>
      <c r="N1118">
        <v>0</v>
      </c>
      <c r="O1118">
        <v>4.4900000000000002E-2</v>
      </c>
      <c r="P1118">
        <v>0</v>
      </c>
      <c r="Q1118" s="3">
        <f>_xlfn.XLOOKUP(A1118&amp;B1118,'original data'!$R$2:$R$3975,'original data'!$Q$2:$Q$3975,,0)</f>
        <v>0.60899999999999999</v>
      </c>
      <c r="R1118" t="str">
        <f t="shared" si="34"/>
        <v>Mississippi PERS2019</v>
      </c>
      <c r="S1118">
        <f t="shared" si="35"/>
        <v>0.1648</v>
      </c>
    </row>
    <row r="1119" spans="1:19" x14ac:dyDescent="0.35">
      <c r="A1119" t="s">
        <v>74</v>
      </c>
      <c r="B1119">
        <v>2020</v>
      </c>
      <c r="C1119">
        <v>3.3500000000000002E-2</v>
      </c>
      <c r="D1119">
        <v>6.5299999999999997E-2</v>
      </c>
      <c r="E1119">
        <v>7.0499999999999993E-2</v>
      </c>
      <c r="F1119">
        <v>9.4399999999999998E-2</v>
      </c>
      <c r="G1119">
        <v>5.8189999999999999E-2</v>
      </c>
      <c r="H1119">
        <v>0.55959999999999999</v>
      </c>
      <c r="I1119">
        <v>0.2334</v>
      </c>
      <c r="J1119">
        <v>7.7499999999999999E-2</v>
      </c>
      <c r="K1119">
        <v>0</v>
      </c>
      <c r="L1119">
        <v>0</v>
      </c>
      <c r="M1119">
        <v>8.6400000000000005E-2</v>
      </c>
      <c r="N1119">
        <v>0</v>
      </c>
      <c r="O1119">
        <v>4.3099999999999999E-2</v>
      </c>
      <c r="P1119">
        <v>0</v>
      </c>
      <c r="Q1119" s="3">
        <f>_xlfn.XLOOKUP(A1119&amp;B1119,'original data'!$R$2:$R$3975,'original data'!$Q$2:$Q$3975,,0)</f>
        <v>0.60499999999999998</v>
      </c>
      <c r="R1119" t="str">
        <f t="shared" si="34"/>
        <v>Mississippi PERS2020</v>
      </c>
      <c r="S1119">
        <f t="shared" si="35"/>
        <v>0.16389999999999999</v>
      </c>
    </row>
    <row r="1120" spans="1:19" x14ac:dyDescent="0.35">
      <c r="A1120" t="s">
        <v>75</v>
      </c>
      <c r="B1120">
        <v>2001</v>
      </c>
      <c r="C1120">
        <v>-2.5999999999999999E-2</v>
      </c>
      <c r="E1120">
        <v>8.1299999999999997E-2</v>
      </c>
      <c r="F1120">
        <v>9.2100000000000001E-2</v>
      </c>
      <c r="G1120">
        <v>-2.5999999999999999E-2</v>
      </c>
      <c r="H1120">
        <v>0.62470000000000003</v>
      </c>
      <c r="I1120">
        <v>0.318</v>
      </c>
      <c r="J1120">
        <v>0</v>
      </c>
      <c r="K1120">
        <v>0</v>
      </c>
      <c r="L1120">
        <v>0</v>
      </c>
      <c r="M1120">
        <v>2.4899999999999999E-2</v>
      </c>
      <c r="N1120">
        <v>0</v>
      </c>
      <c r="O1120">
        <v>3.2399999999999998E-2</v>
      </c>
      <c r="P1120">
        <v>0</v>
      </c>
      <c r="Q1120" s="3">
        <f>_xlfn.XLOOKUP(A1120&amp;B1120,'original data'!$R$2:$R$3975,'original data'!$Q$2:$Q$3975,,0)</f>
        <v>0.66080000000000005</v>
      </c>
      <c r="R1120" t="str">
        <f t="shared" si="34"/>
        <v>Missouri DOT and Highway2001</v>
      </c>
      <c r="S1120">
        <f t="shared" si="35"/>
        <v>2.4899999999999999E-2</v>
      </c>
    </row>
    <row r="1121" spans="1:19" x14ac:dyDescent="0.35">
      <c r="A1121" t="s">
        <v>75</v>
      </c>
      <c r="B1121">
        <v>2002</v>
      </c>
      <c r="C1121">
        <v>-5.6899999999999999E-2</v>
      </c>
      <c r="E1121">
        <v>3.9199999999999999E-2</v>
      </c>
      <c r="F1121">
        <v>7.2999999999999995E-2</v>
      </c>
      <c r="G1121">
        <v>-4.1579999999999999E-2</v>
      </c>
      <c r="H1121">
        <v>0.59509999999999996</v>
      </c>
      <c r="I1121">
        <v>0.34350000000000003</v>
      </c>
      <c r="J1121">
        <v>0</v>
      </c>
      <c r="K1121">
        <v>0</v>
      </c>
      <c r="L1121">
        <v>0</v>
      </c>
      <c r="M1121">
        <v>3.1399999999999997E-2</v>
      </c>
      <c r="N1121">
        <v>0</v>
      </c>
      <c r="O1121">
        <v>0.03</v>
      </c>
      <c r="P1121">
        <v>0</v>
      </c>
      <c r="Q1121" s="3">
        <f>_xlfn.XLOOKUP(A1121&amp;B1121,'original data'!$R$2:$R$3975,'original data'!$Q$2:$Q$3975,,0)</f>
        <v>0.61499999999999999</v>
      </c>
      <c r="R1121" t="str">
        <f t="shared" si="34"/>
        <v>Missouri DOT and Highway2002</v>
      </c>
      <c r="S1121">
        <f t="shared" si="35"/>
        <v>3.1399999999999997E-2</v>
      </c>
    </row>
    <row r="1122" spans="1:19" x14ac:dyDescent="0.35">
      <c r="A1122" t="s">
        <v>75</v>
      </c>
      <c r="B1122">
        <v>2003</v>
      </c>
      <c r="C1122">
        <v>3.2000000000000001E-2</v>
      </c>
      <c r="D1122">
        <v>-2.98E-2</v>
      </c>
      <c r="E1122">
        <v>1.8499999999999999E-2</v>
      </c>
      <c r="G1122">
        <v>-1.7649999999999999E-2</v>
      </c>
      <c r="H1122">
        <v>0.61</v>
      </c>
      <c r="I1122">
        <v>0.34</v>
      </c>
      <c r="J1122">
        <v>0</v>
      </c>
      <c r="K1122">
        <v>0</v>
      </c>
      <c r="L1122">
        <v>0.03</v>
      </c>
      <c r="M1122">
        <v>0</v>
      </c>
      <c r="N1122">
        <v>0</v>
      </c>
      <c r="O1122">
        <v>0.02</v>
      </c>
      <c r="P1122">
        <v>0</v>
      </c>
      <c r="Q1122" s="3">
        <f>_xlfn.XLOOKUP(A1122&amp;B1122,'original data'!$R$2:$R$3975,'original data'!$Q$2:$Q$3975,,0)</f>
        <v>0.56200000000000006</v>
      </c>
      <c r="R1122" t="str">
        <f t="shared" si="34"/>
        <v>Missouri DOT and Highway2003</v>
      </c>
      <c r="S1122">
        <f t="shared" si="35"/>
        <v>0.03</v>
      </c>
    </row>
    <row r="1123" spans="1:19" x14ac:dyDescent="0.35">
      <c r="A1123" t="s">
        <v>75</v>
      </c>
      <c r="B1123">
        <v>2004</v>
      </c>
      <c r="C1123">
        <v>0.15240000000000001</v>
      </c>
      <c r="D1123">
        <v>3.8800000000000001E-2</v>
      </c>
      <c r="E1123">
        <v>2.4799999999999999E-2</v>
      </c>
      <c r="G1123">
        <v>2.2349999999999998E-2</v>
      </c>
      <c r="H1123">
        <v>0.63759999999999994</v>
      </c>
      <c r="I1123">
        <v>0.28810000000000002</v>
      </c>
      <c r="J1123">
        <v>0</v>
      </c>
      <c r="K1123">
        <v>0</v>
      </c>
      <c r="L1123">
        <v>3.04E-2</v>
      </c>
      <c r="M1123">
        <v>3.8100000000000002E-2</v>
      </c>
      <c r="N1123">
        <v>0</v>
      </c>
      <c r="O1123">
        <v>5.7999999999999996E-3</v>
      </c>
      <c r="P1123">
        <v>0</v>
      </c>
      <c r="Q1123" s="3">
        <f>_xlfn.XLOOKUP(A1123&amp;B1123,'original data'!$R$2:$R$3975,'original data'!$Q$2:$Q$3975,,0)</f>
        <v>0.53410000000000002</v>
      </c>
      <c r="R1123" t="str">
        <f t="shared" si="34"/>
        <v>Missouri DOT and Highway2004</v>
      </c>
      <c r="S1123">
        <f t="shared" si="35"/>
        <v>6.8500000000000005E-2</v>
      </c>
    </row>
    <row r="1124" spans="1:19" x14ac:dyDescent="0.35">
      <c r="A1124" t="s">
        <v>75</v>
      </c>
      <c r="B1124">
        <v>2005</v>
      </c>
      <c r="C1124">
        <v>0.1138</v>
      </c>
      <c r="D1124">
        <v>9.8199999999999996E-2</v>
      </c>
      <c r="E1124">
        <v>3.7999999999999999E-2</v>
      </c>
      <c r="G1124">
        <v>4.002E-2</v>
      </c>
      <c r="H1124">
        <v>0.54600000000000004</v>
      </c>
      <c r="I1124">
        <v>0.309</v>
      </c>
      <c r="J1124">
        <v>0</v>
      </c>
      <c r="K1124">
        <v>0</v>
      </c>
      <c r="L1124">
        <v>1.9E-2</v>
      </c>
      <c r="M1124">
        <v>0.114</v>
      </c>
      <c r="N1124">
        <v>0</v>
      </c>
      <c r="O1124">
        <v>1.2E-2</v>
      </c>
      <c r="P1124">
        <v>0</v>
      </c>
      <c r="Q1124" s="3">
        <f>_xlfn.XLOOKUP(A1124&amp;B1124,'original data'!$R$2:$R$3975,'original data'!$Q$2:$Q$3975,,0)</f>
        <v>0.53939999999999999</v>
      </c>
      <c r="R1124" t="str">
        <f t="shared" si="34"/>
        <v>Missouri DOT and Highway2005</v>
      </c>
      <c r="S1124">
        <f t="shared" si="35"/>
        <v>0.13300000000000001</v>
      </c>
    </row>
    <row r="1125" spans="1:19" x14ac:dyDescent="0.35">
      <c r="A1125" t="s">
        <v>75</v>
      </c>
      <c r="B1125">
        <v>2006</v>
      </c>
      <c r="C1125">
        <v>0.1497</v>
      </c>
      <c r="D1125">
        <v>0.1361</v>
      </c>
      <c r="E1125">
        <v>7.1999999999999995E-2</v>
      </c>
      <c r="G1125">
        <v>5.7540000000000001E-2</v>
      </c>
      <c r="H1125">
        <v>0.45455000000000001</v>
      </c>
      <c r="I1125">
        <v>0.28771000000000002</v>
      </c>
      <c r="J1125">
        <v>0.1009</v>
      </c>
      <c r="K1125">
        <v>0</v>
      </c>
      <c r="L1125">
        <v>1.5980000000000001E-2</v>
      </c>
      <c r="M1125">
        <v>0.12987000000000001</v>
      </c>
      <c r="N1125">
        <v>0</v>
      </c>
      <c r="O1125">
        <v>1.099E-2</v>
      </c>
      <c r="P1125">
        <v>0</v>
      </c>
      <c r="Q1125" s="3">
        <f>_xlfn.XLOOKUP(A1125&amp;B1125,'original data'!$R$2:$R$3975,'original data'!$Q$2:$Q$3975,,0)</f>
        <v>0.55510000000000004</v>
      </c>
      <c r="R1125" t="str">
        <f t="shared" si="34"/>
        <v>Missouri DOT and Highway2006</v>
      </c>
      <c r="S1125">
        <f t="shared" si="35"/>
        <v>0.24675000000000002</v>
      </c>
    </row>
    <row r="1126" spans="1:19" x14ac:dyDescent="0.35">
      <c r="A1126" t="s">
        <v>75</v>
      </c>
      <c r="B1126">
        <v>2007</v>
      </c>
      <c r="C1126">
        <v>0.18090000000000001</v>
      </c>
      <c r="D1126">
        <v>0.1464</v>
      </c>
      <c r="E1126">
        <v>0.12280000000000001</v>
      </c>
      <c r="G1126">
        <v>7.4340000000000003E-2</v>
      </c>
      <c r="H1126">
        <v>0.46254000000000001</v>
      </c>
      <c r="I1126">
        <v>0.27372999999999997</v>
      </c>
      <c r="J1126">
        <v>9.7900000000000001E-2</v>
      </c>
      <c r="K1126">
        <v>0</v>
      </c>
      <c r="L1126">
        <v>0</v>
      </c>
      <c r="M1126">
        <v>0.13586000000000001</v>
      </c>
      <c r="N1126">
        <v>0</v>
      </c>
      <c r="O1126">
        <v>2.997E-2</v>
      </c>
      <c r="P1126">
        <v>0</v>
      </c>
      <c r="Q1126" s="3">
        <f>_xlfn.XLOOKUP(A1126&amp;B1126,'original data'!$R$2:$R$3975,'original data'!$Q$2:$Q$3975,,0)</f>
        <v>0.58189999999999997</v>
      </c>
      <c r="R1126" t="str">
        <f t="shared" si="34"/>
        <v>Missouri DOT and Highway2007</v>
      </c>
      <c r="S1126">
        <f t="shared" si="35"/>
        <v>0.23376000000000002</v>
      </c>
    </row>
    <row r="1127" spans="1:19" x14ac:dyDescent="0.35">
      <c r="A1127" t="s">
        <v>75</v>
      </c>
      <c r="B1127">
        <v>2008</v>
      </c>
      <c r="C1127">
        <v>-2.41E-2</v>
      </c>
      <c r="D1127">
        <v>9.8299999999999998E-2</v>
      </c>
      <c r="E1127">
        <v>0.1106</v>
      </c>
      <c r="G1127">
        <v>6.1519999999999998E-2</v>
      </c>
      <c r="H1127">
        <v>0.44700000000000001</v>
      </c>
      <c r="I1127">
        <v>0.27800000000000002</v>
      </c>
      <c r="J1127">
        <v>9.5000000000000001E-2</v>
      </c>
      <c r="K1127">
        <v>0</v>
      </c>
      <c r="L1127">
        <v>0</v>
      </c>
      <c r="M1127">
        <v>0.13400000000000001</v>
      </c>
      <c r="N1127">
        <v>0</v>
      </c>
      <c r="O1127">
        <v>4.5999999999999999E-2</v>
      </c>
      <c r="P1127">
        <v>0</v>
      </c>
      <c r="Q1127" s="3">
        <f>_xlfn.XLOOKUP(A1127&amp;B1127,'original data'!$R$2:$R$3975,'original data'!$Q$2:$Q$3975,,0)</f>
        <v>0.59079999999999999</v>
      </c>
      <c r="R1127" t="str">
        <f t="shared" si="34"/>
        <v>Missouri DOT and Highway2008</v>
      </c>
      <c r="S1127">
        <f t="shared" si="35"/>
        <v>0.22900000000000001</v>
      </c>
    </row>
    <row r="1128" spans="1:19" x14ac:dyDescent="0.35">
      <c r="A1128" t="s">
        <v>75</v>
      </c>
      <c r="B1128">
        <v>2009</v>
      </c>
      <c r="C1128">
        <v>-0.247</v>
      </c>
      <c r="D1128">
        <v>-4.6100000000000002E-2</v>
      </c>
      <c r="E1128">
        <v>2.06E-2</v>
      </c>
      <c r="G1128">
        <v>2.1780000000000001E-2</v>
      </c>
      <c r="H1128">
        <v>0.45</v>
      </c>
      <c r="I1128">
        <v>0.28899999999999998</v>
      </c>
      <c r="J1128">
        <v>9.4E-2</v>
      </c>
      <c r="K1128">
        <v>0</v>
      </c>
      <c r="L1128">
        <v>0</v>
      </c>
      <c r="M1128">
        <v>0.127</v>
      </c>
      <c r="N1128">
        <v>0</v>
      </c>
      <c r="O1128">
        <v>0.04</v>
      </c>
      <c r="P1128">
        <v>0</v>
      </c>
      <c r="Q1128" s="3">
        <f>_xlfn.XLOOKUP(A1128&amp;B1128,'original data'!$R$2:$R$3975,'original data'!$Q$2:$Q$3975,,0)</f>
        <v>0.47260000000000002</v>
      </c>
      <c r="R1128" t="str">
        <f t="shared" si="34"/>
        <v>Missouri DOT and Highway2009</v>
      </c>
      <c r="S1128">
        <f t="shared" si="35"/>
        <v>0.221</v>
      </c>
    </row>
    <row r="1129" spans="1:19" x14ac:dyDescent="0.35">
      <c r="A1129" t="s">
        <v>75</v>
      </c>
      <c r="B1129">
        <v>2010</v>
      </c>
      <c r="C1129">
        <v>0.12909999999999999</v>
      </c>
      <c r="D1129">
        <v>-0.06</v>
      </c>
      <c r="E1129">
        <v>2.4E-2</v>
      </c>
      <c r="F1129">
        <v>3.2030000000000003E-2</v>
      </c>
      <c r="G1129">
        <v>3.2030000000000003E-2</v>
      </c>
      <c r="H1129">
        <v>0.41599999999999998</v>
      </c>
      <c r="I1129">
        <v>0.34399999999999997</v>
      </c>
      <c r="J1129">
        <v>0.11899999999999999</v>
      </c>
      <c r="K1129">
        <v>0</v>
      </c>
      <c r="L1129">
        <v>0</v>
      </c>
      <c r="M1129">
        <v>0.111</v>
      </c>
      <c r="N1129">
        <v>0</v>
      </c>
      <c r="O1129">
        <v>0.01</v>
      </c>
      <c r="P1129">
        <v>0</v>
      </c>
      <c r="Q1129" s="3">
        <f>_xlfn.XLOOKUP(A1129&amp;B1129,'original data'!$R$2:$R$3975,'original data'!$Q$2:$Q$3975,,0)</f>
        <v>0.42220000000000002</v>
      </c>
      <c r="R1129" t="str">
        <f t="shared" si="34"/>
        <v>Missouri DOT and Highway2010</v>
      </c>
      <c r="S1129">
        <f t="shared" si="35"/>
        <v>0.22999999999999998</v>
      </c>
    </row>
    <row r="1130" spans="1:19" x14ac:dyDescent="0.35">
      <c r="A1130" t="s">
        <v>75</v>
      </c>
      <c r="B1130">
        <v>2011</v>
      </c>
      <c r="C1130">
        <v>0.21779999999999999</v>
      </c>
      <c r="D1130">
        <v>1.2E-2</v>
      </c>
      <c r="E1130">
        <v>3.61E-2</v>
      </c>
      <c r="F1130">
        <v>5.5350000000000003E-2</v>
      </c>
      <c r="G1130">
        <v>4.768E-2</v>
      </c>
      <c r="H1130">
        <v>0.315</v>
      </c>
      <c r="I1130">
        <v>0.23</v>
      </c>
      <c r="J1130">
        <v>0.158</v>
      </c>
      <c r="K1130">
        <v>0.111</v>
      </c>
      <c r="L1130">
        <v>0</v>
      </c>
      <c r="M1130">
        <v>0.17</v>
      </c>
      <c r="N1130">
        <v>0</v>
      </c>
      <c r="O1130">
        <v>1.6E-2</v>
      </c>
      <c r="P1130">
        <v>0</v>
      </c>
      <c r="Q1130" s="3">
        <f>_xlfn.XLOOKUP(A1130&amp;B1130,'original data'!$R$2:$R$3975,'original data'!$Q$2:$Q$3975,,0)</f>
        <v>0.43280000000000002</v>
      </c>
      <c r="R1130" t="str">
        <f t="shared" si="34"/>
        <v>Missouri DOT and Highway2011</v>
      </c>
      <c r="S1130">
        <f t="shared" si="35"/>
        <v>0.43900000000000006</v>
      </c>
    </row>
    <row r="1131" spans="1:19" x14ac:dyDescent="0.35">
      <c r="A1131" t="s">
        <v>75</v>
      </c>
      <c r="B1131">
        <v>2012</v>
      </c>
      <c r="C1131">
        <v>2.75E-2</v>
      </c>
      <c r="D1131">
        <v>0.122</v>
      </c>
      <c r="E1131">
        <v>7.4999999999999997E-3</v>
      </c>
      <c r="F1131">
        <v>6.4430000000000001E-2</v>
      </c>
      <c r="G1131">
        <v>4.598E-2</v>
      </c>
      <c r="H1131">
        <v>0.29499999999999998</v>
      </c>
      <c r="I1131">
        <v>0.23200000000000001</v>
      </c>
      <c r="J1131">
        <v>0.193</v>
      </c>
      <c r="K1131">
        <v>0.108</v>
      </c>
      <c r="L1131">
        <v>0</v>
      </c>
      <c r="M1131">
        <v>0.16900000000000001</v>
      </c>
      <c r="N1131">
        <v>0</v>
      </c>
      <c r="O1131">
        <v>3.0000000000000001E-3</v>
      </c>
      <c r="P1131">
        <v>0</v>
      </c>
      <c r="Q1131" s="3">
        <f>_xlfn.XLOOKUP(A1131&amp;B1131,'original data'!$R$2:$R$3975,'original data'!$Q$2:$Q$3975,,0)</f>
        <v>0.46310000000000001</v>
      </c>
      <c r="R1131" t="str">
        <f t="shared" si="34"/>
        <v>Missouri DOT and Highway2012</v>
      </c>
      <c r="S1131">
        <f t="shared" si="35"/>
        <v>0.47</v>
      </c>
    </row>
    <row r="1132" spans="1:19" x14ac:dyDescent="0.35">
      <c r="A1132" t="s">
        <v>75</v>
      </c>
      <c r="B1132">
        <v>2013</v>
      </c>
      <c r="C1132">
        <v>0.13420000000000001</v>
      </c>
      <c r="D1132">
        <v>0.1236</v>
      </c>
      <c r="E1132">
        <v>3.8199999999999998E-2</v>
      </c>
      <c r="F1132">
        <v>7.3800000000000004E-2</v>
      </c>
      <c r="G1132">
        <v>5.2519999999999997E-2</v>
      </c>
      <c r="H1132">
        <v>0.32300000000000001</v>
      </c>
      <c r="I1132">
        <v>0.20499999999999999</v>
      </c>
      <c r="J1132">
        <v>0.17399999999999999</v>
      </c>
      <c r="K1132">
        <v>0.104</v>
      </c>
      <c r="L1132">
        <v>4.2999999999999997E-2</v>
      </c>
      <c r="M1132">
        <v>0.13900000000000001</v>
      </c>
      <c r="N1132">
        <v>0</v>
      </c>
      <c r="O1132">
        <v>1.2E-2</v>
      </c>
      <c r="P1132">
        <v>0</v>
      </c>
      <c r="Q1132" s="3">
        <f>_xlfn.XLOOKUP(A1132&amp;B1132,'original data'!$R$2:$R$3975,'original data'!$Q$2:$Q$3975,,0)</f>
        <v>0.46239999999999998</v>
      </c>
      <c r="R1132" t="str">
        <f t="shared" si="34"/>
        <v>Missouri DOT and Highway2013</v>
      </c>
      <c r="S1132">
        <f t="shared" si="35"/>
        <v>0.45999999999999996</v>
      </c>
    </row>
    <row r="1133" spans="1:19" x14ac:dyDescent="0.35">
      <c r="A1133" t="s">
        <v>75</v>
      </c>
      <c r="B1133">
        <v>2014</v>
      </c>
      <c r="C1133">
        <v>0.1759</v>
      </c>
      <c r="D1133">
        <v>0.11070000000000001</v>
      </c>
      <c r="E1133">
        <v>0.13500000000000001</v>
      </c>
      <c r="F1133">
        <v>7.6300000000000007E-2</v>
      </c>
      <c r="G1133">
        <v>6.089E-2</v>
      </c>
      <c r="H1133">
        <v>0.31419999999999998</v>
      </c>
      <c r="I1133">
        <v>0.2205</v>
      </c>
      <c r="J1133">
        <v>0.18340000000000001</v>
      </c>
      <c r="K1133">
        <v>0.10580000000000001</v>
      </c>
      <c r="L1133">
        <v>4.9399999999999999E-2</v>
      </c>
      <c r="M1133">
        <v>0.1227</v>
      </c>
      <c r="N1133">
        <v>0</v>
      </c>
      <c r="O1133">
        <v>4.0000000000000001E-3</v>
      </c>
      <c r="P1133">
        <v>0</v>
      </c>
      <c r="Q1133" s="3">
        <f>_xlfn.XLOOKUP(A1133&amp;B1133,'original data'!$R$2:$R$3975,'original data'!$Q$2:$Q$3975,,0)</f>
        <v>0.49180000000000001</v>
      </c>
      <c r="R1133" t="str">
        <f t="shared" si="34"/>
        <v>Missouri DOT and Highway2014</v>
      </c>
      <c r="S1133">
        <f t="shared" si="35"/>
        <v>0.46130000000000004</v>
      </c>
    </row>
    <row r="1134" spans="1:19" x14ac:dyDescent="0.35">
      <c r="A1134" t="s">
        <v>75</v>
      </c>
      <c r="B1134">
        <v>2015</v>
      </c>
      <c r="C1134">
        <v>6.6199999999999995E-2</v>
      </c>
      <c r="D1134">
        <v>0.1245</v>
      </c>
      <c r="E1134">
        <v>0.1221</v>
      </c>
      <c r="F1134">
        <v>7.1999999999999995E-2</v>
      </c>
      <c r="G1134">
        <v>6.1240000000000003E-2</v>
      </c>
      <c r="H1134">
        <v>0.29659999999999997</v>
      </c>
      <c r="I1134">
        <v>0.2235</v>
      </c>
      <c r="J1134">
        <v>0.18740000000000001</v>
      </c>
      <c r="K1134">
        <v>0.12139999999999999</v>
      </c>
      <c r="L1134">
        <v>5.0599999999999999E-2</v>
      </c>
      <c r="M1134">
        <v>0.113</v>
      </c>
      <c r="N1134">
        <v>0</v>
      </c>
      <c r="O1134">
        <v>7.4999999999999997E-3</v>
      </c>
      <c r="P1134">
        <v>0</v>
      </c>
      <c r="Q1134" s="3">
        <f>_xlfn.XLOOKUP(A1134&amp;B1134,'original data'!$R$2:$R$3975,'original data'!$Q$2:$Q$3975,,0)</f>
        <v>0.52939999999999998</v>
      </c>
      <c r="R1134" t="str">
        <f t="shared" si="34"/>
        <v>Missouri DOT and Highway2015</v>
      </c>
      <c r="S1134">
        <f t="shared" si="35"/>
        <v>0.47239999999999999</v>
      </c>
    </row>
    <row r="1135" spans="1:19" x14ac:dyDescent="0.35">
      <c r="A1135" t="s">
        <v>75</v>
      </c>
      <c r="B1135">
        <v>2016</v>
      </c>
      <c r="C1135">
        <v>1.01E-2</v>
      </c>
      <c r="D1135">
        <v>8.1900000000000001E-2</v>
      </c>
      <c r="E1135">
        <v>8.1000000000000003E-2</v>
      </c>
      <c r="F1135">
        <v>5.7700000000000001E-2</v>
      </c>
      <c r="G1135">
        <v>5.7970000000000001E-2</v>
      </c>
      <c r="H1135">
        <v>0.28989999999999999</v>
      </c>
      <c r="I1135">
        <v>0.2301</v>
      </c>
      <c r="J1135">
        <v>0.1757</v>
      </c>
      <c r="K1135">
        <v>7.8299999999999995E-2</v>
      </c>
      <c r="L1135">
        <v>7.4800000000000005E-2</v>
      </c>
      <c r="M1135">
        <v>0.12540000000000001</v>
      </c>
      <c r="N1135">
        <v>0</v>
      </c>
      <c r="O1135">
        <v>2.5700000000000001E-2</v>
      </c>
      <c r="P1135">
        <v>0</v>
      </c>
      <c r="Q1135" s="3">
        <f>_xlfn.XLOOKUP(A1135&amp;B1135,'original data'!$R$2:$R$3975,'original data'!$Q$2:$Q$3975,,0)</f>
        <v>0.55469999999999997</v>
      </c>
      <c r="R1135" t="str">
        <f t="shared" si="34"/>
        <v>Missouri DOT and Highway2016</v>
      </c>
      <c r="S1135">
        <f t="shared" si="35"/>
        <v>0.45419999999999999</v>
      </c>
    </row>
    <row r="1136" spans="1:19" x14ac:dyDescent="0.35">
      <c r="A1136" t="s">
        <v>75</v>
      </c>
      <c r="B1136">
        <v>2017</v>
      </c>
      <c r="C1136">
        <v>0.11219999999999999</v>
      </c>
      <c r="D1136">
        <v>6.2E-2</v>
      </c>
      <c r="E1136">
        <v>9.8199999999999996E-2</v>
      </c>
      <c r="F1136">
        <v>5.1900000000000002E-2</v>
      </c>
      <c r="G1136">
        <v>6.1080000000000002E-2</v>
      </c>
      <c r="H1136">
        <v>0.307</v>
      </c>
      <c r="I1136">
        <v>0.24199999999999999</v>
      </c>
      <c r="J1136">
        <v>0.1613</v>
      </c>
      <c r="K1136">
        <v>6.9000000000000006E-2</v>
      </c>
      <c r="L1136">
        <v>0.10249999999999999</v>
      </c>
      <c r="M1136">
        <v>0.1043</v>
      </c>
      <c r="N1136">
        <v>0</v>
      </c>
      <c r="O1136">
        <v>1.3899999999999999E-2</v>
      </c>
      <c r="P1136">
        <v>0</v>
      </c>
      <c r="Q1136" s="3">
        <f>_xlfn.XLOOKUP(A1136&amp;B1136,'original data'!$R$2:$R$3975,'original data'!$Q$2:$Q$3975,,0)</f>
        <v>0.57140000000000002</v>
      </c>
      <c r="R1136" t="str">
        <f t="shared" si="34"/>
        <v>Missouri DOT and Highway2017</v>
      </c>
      <c r="S1136">
        <f t="shared" si="35"/>
        <v>0.43709999999999999</v>
      </c>
    </row>
    <row r="1137" spans="1:19" x14ac:dyDescent="0.35">
      <c r="A1137" t="s">
        <v>75</v>
      </c>
      <c r="B1137">
        <v>2018</v>
      </c>
      <c r="C1137">
        <v>9.4200000000000006E-2</v>
      </c>
      <c r="D1137">
        <v>7.1199999999999999E-2</v>
      </c>
      <c r="E1137">
        <v>9.0399999999999994E-2</v>
      </c>
      <c r="F1137">
        <v>6.4000000000000001E-2</v>
      </c>
      <c r="G1137">
        <v>6.2899999999999998E-2</v>
      </c>
      <c r="H1137">
        <v>0.29459999999999997</v>
      </c>
      <c r="I1137">
        <v>0.2651</v>
      </c>
      <c r="J1137">
        <v>0.15989999999999999</v>
      </c>
      <c r="K1137">
        <v>6.3600000000000004E-2</v>
      </c>
      <c r="L1137">
        <v>0.1108</v>
      </c>
      <c r="M1137">
        <v>9.7299999999999998E-2</v>
      </c>
      <c r="N1137">
        <v>0</v>
      </c>
      <c r="O1137">
        <v>8.6999999999999994E-3</v>
      </c>
      <c r="P1137">
        <v>0</v>
      </c>
      <c r="Q1137" s="3">
        <f>_xlfn.XLOOKUP(A1137&amp;B1137,'original data'!$R$2:$R$3975,'original data'!$Q$2:$Q$3975,,0)</f>
        <v>0.57120000000000004</v>
      </c>
      <c r="R1137" t="str">
        <f t="shared" si="34"/>
        <v>Missouri DOT and Highway2018</v>
      </c>
      <c r="S1137">
        <f t="shared" si="35"/>
        <v>0.43159999999999998</v>
      </c>
    </row>
    <row r="1138" spans="1:19" x14ac:dyDescent="0.35">
      <c r="A1138" t="s">
        <v>75</v>
      </c>
      <c r="B1138">
        <v>2019</v>
      </c>
      <c r="C1138">
        <v>6.8400000000000002E-2</v>
      </c>
      <c r="D1138">
        <v>9.1499999999999998E-2</v>
      </c>
      <c r="E1138">
        <v>6.9699999999999998E-2</v>
      </c>
      <c r="F1138">
        <v>0.1018</v>
      </c>
      <c r="G1138">
        <v>6.3189999999999996E-2</v>
      </c>
      <c r="H1138">
        <v>0.29349999999999998</v>
      </c>
      <c r="I1138">
        <v>0.27029999999999998</v>
      </c>
      <c r="J1138">
        <v>0.1532</v>
      </c>
      <c r="K1138">
        <v>5.5899999999999998E-2</v>
      </c>
      <c r="L1138">
        <v>0.12139999999999999</v>
      </c>
      <c r="M1138">
        <v>0.1017</v>
      </c>
      <c r="N1138">
        <v>0</v>
      </c>
      <c r="O1138">
        <v>4.0000000000000001E-3</v>
      </c>
      <c r="P1138">
        <v>0</v>
      </c>
      <c r="Q1138" s="3">
        <f>_xlfn.XLOOKUP(A1138&amp;B1138,'original data'!$R$2:$R$3975,'original data'!$Q$2:$Q$3975,,0)</f>
        <v>0.59819999999999995</v>
      </c>
      <c r="R1138" t="str">
        <f t="shared" si="34"/>
        <v>Missouri DOT and Highway2019</v>
      </c>
      <c r="S1138">
        <f t="shared" si="35"/>
        <v>0.43220000000000003</v>
      </c>
    </row>
    <row r="1139" spans="1:19" x14ac:dyDescent="0.35">
      <c r="A1139" t="s">
        <v>75</v>
      </c>
      <c r="B1139">
        <v>2020</v>
      </c>
      <c r="C1139">
        <v>-4.5999999999999999E-3</v>
      </c>
      <c r="D1139">
        <v>5.1799999999999999E-2</v>
      </c>
      <c r="E1139">
        <v>5.5100000000000003E-2</v>
      </c>
      <c r="F1139">
        <v>8.7999999999999995E-2</v>
      </c>
      <c r="G1139">
        <v>0</v>
      </c>
      <c r="H1139">
        <v>0.32650000000000001</v>
      </c>
      <c r="I1139">
        <v>0.26279999999999998</v>
      </c>
      <c r="J1139">
        <v>0.1462</v>
      </c>
      <c r="K1139">
        <v>5.2400000000000002E-2</v>
      </c>
      <c r="L1139">
        <v>0.1193</v>
      </c>
      <c r="M1139">
        <v>8.8200000000000001E-2</v>
      </c>
      <c r="N1139">
        <v>0</v>
      </c>
      <c r="O1139">
        <v>4.5999999999999999E-3</v>
      </c>
      <c r="P1139">
        <v>0</v>
      </c>
      <c r="Q1139" s="3">
        <f>_xlfn.XLOOKUP(A1139&amp;B1139,'original data'!$R$2:$R$3975,'original data'!$Q$2:$Q$3975,,0)</f>
        <v>0.60640000000000005</v>
      </c>
      <c r="R1139" t="str">
        <f t="shared" si="34"/>
        <v>Missouri DOT and Highway2020</v>
      </c>
      <c r="S1139">
        <f t="shared" si="35"/>
        <v>0.40610000000000002</v>
      </c>
    </row>
    <row r="1140" spans="1:19" x14ac:dyDescent="0.35">
      <c r="A1140" t="s">
        <v>76</v>
      </c>
      <c r="B1140">
        <v>2001</v>
      </c>
      <c r="C1140">
        <v>-1.4999999999999999E-2</v>
      </c>
      <c r="G1140">
        <v>-1.4999999999999999E-2</v>
      </c>
      <c r="H1140">
        <v>0.4254</v>
      </c>
      <c r="I1140">
        <v>0.42320000000000002</v>
      </c>
      <c r="J1140">
        <v>0</v>
      </c>
      <c r="K1140">
        <v>0</v>
      </c>
      <c r="L1140">
        <v>0</v>
      </c>
      <c r="M1140">
        <v>0</v>
      </c>
      <c r="N1140">
        <v>0.10929999999999999</v>
      </c>
      <c r="O1140">
        <v>4.19E-2</v>
      </c>
      <c r="P1140">
        <v>0</v>
      </c>
      <c r="Q1140" s="3">
        <f>_xlfn.XLOOKUP(A1140&amp;B1140,'original data'!$R$2:$R$3975,'original data'!$Q$2:$Q$3975,,0)</f>
        <v>0.78900000000000003</v>
      </c>
      <c r="R1140" t="str">
        <f t="shared" si="34"/>
        <v>Nevada Police Officer and Firefighter2001</v>
      </c>
      <c r="S1140">
        <f t="shared" si="35"/>
        <v>0.10929999999999999</v>
      </c>
    </row>
    <row r="1141" spans="1:19" x14ac:dyDescent="0.35">
      <c r="A1141" t="s">
        <v>76</v>
      </c>
      <c r="B1141">
        <v>2002</v>
      </c>
      <c r="C1141">
        <v>-2.7E-2</v>
      </c>
      <c r="G1141">
        <v>-2.102E-2</v>
      </c>
      <c r="H1141">
        <v>0.40200000000000002</v>
      </c>
      <c r="I1141">
        <v>0.4763</v>
      </c>
      <c r="J1141">
        <v>0</v>
      </c>
      <c r="K1141">
        <v>0</v>
      </c>
      <c r="L1141">
        <v>0</v>
      </c>
      <c r="M1141">
        <v>0</v>
      </c>
      <c r="N1141">
        <v>9.5699999999999993E-2</v>
      </c>
      <c r="O1141">
        <v>2.5899999999999999E-2</v>
      </c>
      <c r="P1141">
        <v>0</v>
      </c>
      <c r="Q1141" s="3">
        <f>_xlfn.XLOOKUP(A1141&amp;B1141,'original data'!$R$2:$R$3975,'original data'!$Q$2:$Q$3975,,0)</f>
        <v>0.78100000000000003</v>
      </c>
      <c r="R1141" t="str">
        <f t="shared" si="34"/>
        <v>Nevada Police Officer and Firefighter2002</v>
      </c>
      <c r="S1141">
        <f t="shared" si="35"/>
        <v>9.5699999999999993E-2</v>
      </c>
    </row>
    <row r="1142" spans="1:19" x14ac:dyDescent="0.35">
      <c r="A1142" t="s">
        <v>76</v>
      </c>
      <c r="B1142">
        <v>2003</v>
      </c>
      <c r="C1142">
        <v>0.05</v>
      </c>
      <c r="E1142">
        <v>3.7999999999999999E-2</v>
      </c>
      <c r="F1142">
        <v>8.1000000000000003E-2</v>
      </c>
      <c r="G1142">
        <v>2.0999999999999999E-3</v>
      </c>
      <c r="H1142">
        <v>0.43590000000000001</v>
      </c>
      <c r="I1142">
        <v>0.4405</v>
      </c>
      <c r="J1142">
        <v>0</v>
      </c>
      <c r="K1142">
        <v>0</v>
      </c>
      <c r="L1142">
        <v>0</v>
      </c>
      <c r="M1142">
        <v>0</v>
      </c>
      <c r="N1142">
        <v>8.0500000000000002E-2</v>
      </c>
      <c r="O1142">
        <v>4.2900000000000001E-2</v>
      </c>
      <c r="P1142">
        <v>0</v>
      </c>
      <c r="Q1142" s="3">
        <f>_xlfn.XLOOKUP(A1142&amp;B1142,'original data'!$R$2:$R$3975,'original data'!$Q$2:$Q$3975,,0)</f>
        <v>0.73899999999999999</v>
      </c>
      <c r="R1142" t="str">
        <f t="shared" si="34"/>
        <v>Nevada Police Officer and Firefighter2003</v>
      </c>
      <c r="S1142">
        <f t="shared" si="35"/>
        <v>8.0500000000000002E-2</v>
      </c>
    </row>
    <row r="1143" spans="1:19" x14ac:dyDescent="0.35">
      <c r="A1143" t="s">
        <v>76</v>
      </c>
      <c r="B1143">
        <v>2004</v>
      </c>
      <c r="C1143">
        <v>0.121</v>
      </c>
      <c r="D1143">
        <v>4.7E-2</v>
      </c>
      <c r="E1143">
        <v>0.04</v>
      </c>
      <c r="F1143">
        <v>0.09</v>
      </c>
      <c r="G1143">
        <v>3.0589999999999999E-2</v>
      </c>
      <c r="H1143">
        <v>0.495</v>
      </c>
      <c r="I1143">
        <v>0.40060000000000001</v>
      </c>
      <c r="J1143">
        <v>0</v>
      </c>
      <c r="K1143">
        <v>0</v>
      </c>
      <c r="L1143">
        <v>0</v>
      </c>
      <c r="M1143">
        <v>0</v>
      </c>
      <c r="N1143">
        <v>8.5900000000000004E-2</v>
      </c>
      <c r="O1143">
        <v>1.8499999999999999E-2</v>
      </c>
      <c r="P1143">
        <v>0</v>
      </c>
      <c r="Q1143" s="3">
        <f>_xlfn.XLOOKUP(A1143&amp;B1143,'original data'!$R$2:$R$3975,'original data'!$Q$2:$Q$3975,,0)</f>
        <v>0.71699999999999997</v>
      </c>
      <c r="R1143" t="str">
        <f t="shared" si="34"/>
        <v>Nevada Police Officer and Firefighter2004</v>
      </c>
      <c r="S1143">
        <f t="shared" si="35"/>
        <v>8.5900000000000004E-2</v>
      </c>
    </row>
    <row r="1144" spans="1:19" x14ac:dyDescent="0.35">
      <c r="A1144" t="s">
        <v>76</v>
      </c>
      <c r="B1144">
        <v>2005</v>
      </c>
      <c r="C1144">
        <v>9.2999999999999999E-2</v>
      </c>
      <c r="D1144">
        <v>8.7999999999999995E-2</v>
      </c>
      <c r="E1144">
        <v>4.2999999999999997E-2</v>
      </c>
      <c r="F1144">
        <v>8.5000000000000006E-2</v>
      </c>
      <c r="G1144">
        <v>4.2779999999999999E-2</v>
      </c>
      <c r="H1144">
        <v>0.53669999999999995</v>
      </c>
      <c r="I1144">
        <v>0.34699999999999998</v>
      </c>
      <c r="J1144">
        <v>0</v>
      </c>
      <c r="K1144">
        <v>0</v>
      </c>
      <c r="L1144">
        <v>0</v>
      </c>
      <c r="M1144">
        <v>0</v>
      </c>
      <c r="N1144">
        <v>9.2100000000000001E-2</v>
      </c>
      <c r="O1144">
        <v>2.4199999999999999E-2</v>
      </c>
      <c r="P1144">
        <v>0</v>
      </c>
      <c r="Q1144" s="3">
        <f>_xlfn.XLOOKUP(A1144&amp;B1144,'original data'!$R$2:$R$3975,'original data'!$Q$2:$Q$3975,,0)</f>
        <v>0.69799999999999995</v>
      </c>
      <c r="R1144" t="str">
        <f t="shared" si="34"/>
        <v>Nevada Police Officer and Firefighter2005</v>
      </c>
      <c r="S1144">
        <f t="shared" si="35"/>
        <v>9.2100000000000001E-2</v>
      </c>
    </row>
    <row r="1145" spans="1:19" x14ac:dyDescent="0.35">
      <c r="A1145" t="s">
        <v>76</v>
      </c>
      <c r="B1145">
        <v>2006</v>
      </c>
      <c r="C1145">
        <v>8.7999999999999995E-2</v>
      </c>
      <c r="D1145">
        <v>0.10100000000000001</v>
      </c>
      <c r="E1145">
        <v>6.4000000000000001E-2</v>
      </c>
      <c r="F1145">
        <v>0.08</v>
      </c>
      <c r="G1145">
        <v>5.0180000000000002E-2</v>
      </c>
      <c r="H1145">
        <v>0.53029999999999999</v>
      </c>
      <c r="I1145">
        <v>0.35830000000000001</v>
      </c>
      <c r="J1145">
        <v>0</v>
      </c>
      <c r="K1145">
        <v>0</v>
      </c>
      <c r="L1145">
        <v>0</v>
      </c>
      <c r="M1145">
        <v>0</v>
      </c>
      <c r="N1145">
        <v>9.5200000000000007E-2</v>
      </c>
      <c r="O1145">
        <v>1.6199999999999999E-2</v>
      </c>
      <c r="P1145">
        <v>0</v>
      </c>
      <c r="Q1145" s="3">
        <f>_xlfn.XLOOKUP(A1145&amp;B1145,'original data'!$R$2:$R$3975,'original data'!$Q$2:$Q$3975,,0)</f>
        <v>0.68899999999999995</v>
      </c>
      <c r="R1145" t="str">
        <f t="shared" si="34"/>
        <v>Nevada Police Officer and Firefighter2006</v>
      </c>
      <c r="S1145">
        <f t="shared" si="35"/>
        <v>9.5200000000000007E-2</v>
      </c>
    </row>
    <row r="1146" spans="1:19" x14ac:dyDescent="0.35">
      <c r="A1146" t="s">
        <v>76</v>
      </c>
      <c r="B1146">
        <v>2007</v>
      </c>
      <c r="C1146">
        <v>0.15</v>
      </c>
      <c r="D1146">
        <v>0.11</v>
      </c>
      <c r="E1146">
        <v>0.1</v>
      </c>
      <c r="F1146">
        <v>7.9000000000000001E-2</v>
      </c>
      <c r="G1146">
        <v>6.3899999999999998E-2</v>
      </c>
      <c r="H1146">
        <v>0.55620000000000003</v>
      </c>
      <c r="I1146">
        <v>0.33479999999999999</v>
      </c>
      <c r="J1146">
        <v>0</v>
      </c>
      <c r="K1146">
        <v>0</v>
      </c>
      <c r="L1146">
        <v>0</v>
      </c>
      <c r="M1146">
        <v>0</v>
      </c>
      <c r="N1146">
        <v>9.1600000000000001E-2</v>
      </c>
      <c r="O1146">
        <v>1.7399999999999999E-2</v>
      </c>
      <c r="P1146">
        <v>0</v>
      </c>
      <c r="Q1146" s="3">
        <f>_xlfn.XLOOKUP(A1146&amp;B1146,'original data'!$R$2:$R$3975,'original data'!$Q$2:$Q$3975,,0)</f>
        <v>0.71099999999999997</v>
      </c>
      <c r="R1146" t="str">
        <f t="shared" si="34"/>
        <v>Nevada Police Officer and Firefighter2007</v>
      </c>
      <c r="S1146">
        <f t="shared" si="35"/>
        <v>9.1600000000000001E-2</v>
      </c>
    </row>
    <row r="1147" spans="1:19" x14ac:dyDescent="0.35">
      <c r="A1147" t="s">
        <v>76</v>
      </c>
      <c r="B1147">
        <v>2008</v>
      </c>
      <c r="C1147">
        <v>-3.2000000000000001E-2</v>
      </c>
      <c r="D1147">
        <v>6.6000000000000003E-2</v>
      </c>
      <c r="E1147">
        <v>8.2000000000000003E-2</v>
      </c>
      <c r="F1147">
        <v>0.06</v>
      </c>
      <c r="G1147">
        <v>5.1409999999999997E-2</v>
      </c>
      <c r="H1147">
        <v>0.54</v>
      </c>
      <c r="I1147">
        <v>0.34599999999999997</v>
      </c>
      <c r="J1147">
        <v>0</v>
      </c>
      <c r="K1147">
        <v>0</v>
      </c>
      <c r="L1147">
        <v>0</v>
      </c>
      <c r="M1147">
        <v>0</v>
      </c>
      <c r="N1147">
        <v>9.8000000000000004E-2</v>
      </c>
      <c r="O1147">
        <v>1.6E-2</v>
      </c>
      <c r="P1147">
        <v>0</v>
      </c>
      <c r="Q1147" s="3">
        <f>_xlfn.XLOOKUP(A1147&amp;B1147,'original data'!$R$2:$R$3975,'original data'!$Q$2:$Q$3975,,0)</f>
        <v>0.70799999999999996</v>
      </c>
      <c r="R1147" t="str">
        <f t="shared" si="34"/>
        <v>Nevada Police Officer and Firefighter2008</v>
      </c>
      <c r="S1147">
        <f t="shared" si="35"/>
        <v>9.8000000000000004E-2</v>
      </c>
    </row>
    <row r="1148" spans="1:19" x14ac:dyDescent="0.35">
      <c r="A1148" t="s">
        <v>76</v>
      </c>
      <c r="B1148">
        <v>2009</v>
      </c>
      <c r="C1148">
        <v>-0.156</v>
      </c>
      <c r="D1148">
        <v>-2.1000000000000001E-2</v>
      </c>
      <c r="E1148">
        <v>2.1999999999999999E-2</v>
      </c>
      <c r="F1148">
        <v>3.1E-2</v>
      </c>
      <c r="G1148">
        <v>2.605E-2</v>
      </c>
      <c r="H1148">
        <v>0.56100000000000005</v>
      </c>
      <c r="I1148">
        <v>0.34</v>
      </c>
      <c r="J1148">
        <v>0</v>
      </c>
      <c r="K1148">
        <v>0</v>
      </c>
      <c r="L1148">
        <v>0</v>
      </c>
      <c r="M1148">
        <v>0</v>
      </c>
      <c r="N1148">
        <v>7.8E-2</v>
      </c>
      <c r="O1148">
        <v>2.1000000000000001E-2</v>
      </c>
      <c r="P1148">
        <v>0</v>
      </c>
      <c r="Q1148" s="3">
        <f>_xlfn.XLOOKUP(A1148&amp;B1148,'original data'!$R$2:$R$3975,'original data'!$Q$2:$Q$3975,,0)</f>
        <v>0.68899999999999995</v>
      </c>
      <c r="R1148" t="str">
        <f t="shared" si="34"/>
        <v>Nevada Police Officer and Firefighter2009</v>
      </c>
      <c r="S1148">
        <f t="shared" si="35"/>
        <v>7.8E-2</v>
      </c>
    </row>
    <row r="1149" spans="1:19" x14ac:dyDescent="0.35">
      <c r="A1149" t="s">
        <v>76</v>
      </c>
      <c r="B1149">
        <v>2010</v>
      </c>
      <c r="C1149">
        <v>0.11</v>
      </c>
      <c r="D1149">
        <v>-3.2000000000000001E-2</v>
      </c>
      <c r="E1149">
        <v>2.5000000000000001E-2</v>
      </c>
      <c r="F1149">
        <v>3.4000000000000002E-2</v>
      </c>
      <c r="G1149">
        <v>3.415E-2</v>
      </c>
      <c r="H1149">
        <v>0.53800000000000003</v>
      </c>
      <c r="I1149">
        <v>0.371</v>
      </c>
      <c r="J1149">
        <v>0</v>
      </c>
      <c r="K1149">
        <v>0</v>
      </c>
      <c r="L1149">
        <v>0</v>
      </c>
      <c r="M1149">
        <v>0</v>
      </c>
      <c r="N1149">
        <v>7.2999999999999995E-2</v>
      </c>
      <c r="O1149">
        <v>1.7999999999999999E-2</v>
      </c>
      <c r="P1149">
        <v>0</v>
      </c>
      <c r="Q1149" s="3">
        <f>_xlfn.XLOOKUP(A1149&amp;B1149,'original data'!$R$2:$R$3975,'original data'!$Q$2:$Q$3975,,0)</f>
        <v>0.67800000000000005</v>
      </c>
      <c r="R1149" t="str">
        <f t="shared" si="34"/>
        <v>Nevada Police Officer and Firefighter2010</v>
      </c>
      <c r="S1149">
        <f t="shared" si="35"/>
        <v>7.2999999999999995E-2</v>
      </c>
    </row>
    <row r="1150" spans="1:19" x14ac:dyDescent="0.35">
      <c r="A1150" t="s">
        <v>76</v>
      </c>
      <c r="B1150">
        <v>2011</v>
      </c>
      <c r="C1150">
        <v>0.21099999999999999</v>
      </c>
      <c r="D1150">
        <v>4.2999999999999997E-2</v>
      </c>
      <c r="E1150">
        <v>4.8000000000000001E-2</v>
      </c>
      <c r="F1150">
        <v>5.6000000000000001E-2</v>
      </c>
      <c r="G1150">
        <v>4.9099999999999998E-2</v>
      </c>
      <c r="H1150">
        <v>0.56100000000000005</v>
      </c>
      <c r="I1150">
        <v>0.34</v>
      </c>
      <c r="J1150">
        <v>0</v>
      </c>
      <c r="K1150">
        <v>0</v>
      </c>
      <c r="L1150">
        <v>0</v>
      </c>
      <c r="M1150">
        <v>0</v>
      </c>
      <c r="N1150">
        <v>7.8E-2</v>
      </c>
      <c r="O1150">
        <v>2.1000000000000001E-2</v>
      </c>
      <c r="P1150">
        <v>0</v>
      </c>
      <c r="Q1150" s="3">
        <f>_xlfn.XLOOKUP(A1150&amp;B1150,'original data'!$R$2:$R$3975,'original data'!$Q$2:$Q$3975,,0)</f>
        <v>0.68400000000000005</v>
      </c>
      <c r="R1150" t="str">
        <f t="shared" si="34"/>
        <v>Nevada Police Officer and Firefighter2011</v>
      </c>
      <c r="S1150">
        <f t="shared" si="35"/>
        <v>7.8E-2</v>
      </c>
    </row>
    <row r="1151" spans="1:19" x14ac:dyDescent="0.35">
      <c r="A1151" t="s">
        <v>76</v>
      </c>
      <c r="B1151">
        <v>2012</v>
      </c>
      <c r="C1151">
        <v>3.1E-2</v>
      </c>
      <c r="D1151">
        <v>0.115</v>
      </c>
      <c r="E1151">
        <v>2.5000000000000001E-2</v>
      </c>
      <c r="F1151">
        <v>6.2E-2</v>
      </c>
      <c r="G1151">
        <v>4.7579999999999997E-2</v>
      </c>
      <c r="H1151">
        <v>0.55000000000000004</v>
      </c>
      <c r="I1151">
        <v>0.34699999999999998</v>
      </c>
      <c r="J1151">
        <v>0</v>
      </c>
      <c r="K1151">
        <v>0</v>
      </c>
      <c r="L1151">
        <v>0</v>
      </c>
      <c r="M1151">
        <v>0</v>
      </c>
      <c r="N1151">
        <v>8.1000000000000003E-2</v>
      </c>
      <c r="O1151">
        <v>2.1999999999999999E-2</v>
      </c>
      <c r="P1151">
        <v>0</v>
      </c>
      <c r="Q1151" s="3">
        <f>_xlfn.XLOOKUP(A1151&amp;B1151,'original data'!$R$2:$R$3975,'original data'!$Q$2:$Q$3975,,0)</f>
        <v>0.70099999999999996</v>
      </c>
      <c r="R1151" t="str">
        <f t="shared" si="34"/>
        <v>Nevada Police Officer and Firefighter2012</v>
      </c>
      <c r="S1151">
        <f t="shared" si="35"/>
        <v>8.1000000000000003E-2</v>
      </c>
    </row>
    <row r="1152" spans="1:19" x14ac:dyDescent="0.35">
      <c r="A1152" t="s">
        <v>76</v>
      </c>
      <c r="B1152">
        <v>2013</v>
      </c>
      <c r="C1152">
        <v>0.124</v>
      </c>
      <c r="D1152">
        <v>0.11899999999999999</v>
      </c>
      <c r="E1152">
        <v>5.6000000000000001E-2</v>
      </c>
      <c r="F1152">
        <v>6.9000000000000006E-2</v>
      </c>
      <c r="G1152">
        <v>5.3269999999999998E-2</v>
      </c>
      <c r="H1152">
        <v>0.61299999999999999</v>
      </c>
      <c r="I1152">
        <v>0.28899999999999998</v>
      </c>
      <c r="J1152">
        <v>0</v>
      </c>
      <c r="K1152">
        <v>0</v>
      </c>
      <c r="L1152">
        <v>0</v>
      </c>
      <c r="M1152">
        <v>0</v>
      </c>
      <c r="N1152">
        <v>7.4999999999999997E-2</v>
      </c>
      <c r="O1152">
        <v>2.3E-2</v>
      </c>
      <c r="P1152">
        <v>0</v>
      </c>
      <c r="Q1152" s="3">
        <f>_xlfn.XLOOKUP(A1152&amp;B1152,'original data'!$R$2:$R$3975,'original data'!$Q$2:$Q$3975,,0)</f>
        <v>0.71099999999999997</v>
      </c>
      <c r="R1152" t="str">
        <f t="shared" si="34"/>
        <v>Nevada Police Officer and Firefighter2013</v>
      </c>
      <c r="S1152">
        <f t="shared" si="35"/>
        <v>7.4999999999999997E-2</v>
      </c>
    </row>
    <row r="1153" spans="1:19" x14ac:dyDescent="0.35">
      <c r="A1153" t="s">
        <v>76</v>
      </c>
      <c r="B1153">
        <v>2014</v>
      </c>
      <c r="C1153">
        <v>0.17599999999999999</v>
      </c>
      <c r="D1153">
        <v>0.109</v>
      </c>
      <c r="E1153">
        <v>0.129</v>
      </c>
      <c r="F1153">
        <v>7.3999999999999996E-2</v>
      </c>
      <c r="G1153">
        <v>6.1589999999999999E-2</v>
      </c>
      <c r="H1153">
        <v>0.61799999999999999</v>
      </c>
      <c r="I1153">
        <v>0.28100000000000003</v>
      </c>
      <c r="J1153">
        <v>0</v>
      </c>
      <c r="K1153">
        <v>0</v>
      </c>
      <c r="L1153">
        <v>0</v>
      </c>
      <c r="M1153">
        <v>0</v>
      </c>
      <c r="N1153">
        <v>7.0999999999999994E-2</v>
      </c>
      <c r="O1153">
        <v>0.03</v>
      </c>
      <c r="P1153">
        <v>0</v>
      </c>
      <c r="Q1153" s="3">
        <f>_xlfn.XLOOKUP(A1153&amp;B1153,'original data'!$R$2:$R$3975,'original data'!$Q$2:$Q$3975,,0)</f>
        <v>0.74299999999999999</v>
      </c>
      <c r="R1153" t="str">
        <f t="shared" si="34"/>
        <v>Nevada Police Officer and Firefighter2014</v>
      </c>
      <c r="S1153">
        <f t="shared" si="35"/>
        <v>7.0999999999999994E-2</v>
      </c>
    </row>
    <row r="1154" spans="1:19" x14ac:dyDescent="0.35">
      <c r="A1154" t="s">
        <v>76</v>
      </c>
      <c r="B1154">
        <v>2015</v>
      </c>
      <c r="C1154">
        <v>4.2000000000000003E-2</v>
      </c>
      <c r="D1154">
        <v>0.113</v>
      </c>
      <c r="E1154">
        <v>0.114</v>
      </c>
      <c r="F1154">
        <v>6.9000000000000006E-2</v>
      </c>
      <c r="G1154">
        <v>6.028E-2</v>
      </c>
      <c r="H1154">
        <v>0.63700000000000001</v>
      </c>
      <c r="I1154">
        <v>0.27500000000000002</v>
      </c>
      <c r="J1154">
        <v>0</v>
      </c>
      <c r="K1154">
        <v>0</v>
      </c>
      <c r="L1154">
        <v>0</v>
      </c>
      <c r="M1154">
        <v>0</v>
      </c>
      <c r="N1154">
        <v>0.08</v>
      </c>
      <c r="O1154">
        <v>8.0000000000000002E-3</v>
      </c>
      <c r="P1154">
        <v>0</v>
      </c>
      <c r="Q1154" s="3">
        <f>_xlfn.XLOOKUP(A1154&amp;B1154,'original data'!$R$2:$R$3975,'original data'!$Q$2:$Q$3975,,0)</f>
        <v>0.76300000000000001</v>
      </c>
      <c r="R1154" t="str">
        <f t="shared" si="34"/>
        <v>Nevada Police Officer and Firefighter2015</v>
      </c>
      <c r="S1154">
        <f t="shared" si="35"/>
        <v>0.08</v>
      </c>
    </row>
    <row r="1155" spans="1:19" x14ac:dyDescent="0.35">
      <c r="A1155" t="s">
        <v>76</v>
      </c>
      <c r="B1155">
        <v>2016</v>
      </c>
      <c r="C1155">
        <v>2.3E-2</v>
      </c>
      <c r="D1155">
        <v>7.9000000000000001E-2</v>
      </c>
      <c r="E1155">
        <v>7.8E-2</v>
      </c>
      <c r="F1155">
        <v>6.3E-2</v>
      </c>
      <c r="G1155">
        <v>5.7910000000000003E-2</v>
      </c>
      <c r="H1155">
        <v>0.625</v>
      </c>
      <c r="I1155">
        <v>0.28199999999999997</v>
      </c>
      <c r="J1155">
        <v>0</v>
      </c>
      <c r="K1155">
        <v>0</v>
      </c>
      <c r="L1155">
        <v>0</v>
      </c>
      <c r="M1155">
        <v>0</v>
      </c>
      <c r="N1155">
        <v>8.6999999999999994E-2</v>
      </c>
      <c r="O1155">
        <v>6.0000000000000001E-3</v>
      </c>
      <c r="P1155">
        <v>0</v>
      </c>
      <c r="Q1155" s="3">
        <f>_xlfn.XLOOKUP(A1155&amp;B1155,'original data'!$R$2:$R$3975,'original data'!$Q$2:$Q$3975,,0)</f>
        <v>0.77100000000000002</v>
      </c>
      <c r="R1155" t="str">
        <f t="shared" ref="R1155:R1218" si="36">A1155&amp;B1155</f>
        <v>Nevada Police Officer and Firefighter2016</v>
      </c>
      <c r="S1155">
        <f t="shared" ref="S1155:S1218" si="37">SUM(J1155:N1155,P1155)</f>
        <v>8.6999999999999994E-2</v>
      </c>
    </row>
    <row r="1156" spans="1:19" x14ac:dyDescent="0.35">
      <c r="A1156" t="s">
        <v>76</v>
      </c>
      <c r="B1156">
        <v>2017</v>
      </c>
      <c r="C1156">
        <v>0.11899999999999999</v>
      </c>
      <c r="D1156">
        <v>6.0999999999999999E-2</v>
      </c>
      <c r="E1156">
        <v>9.6000000000000002E-2</v>
      </c>
      <c r="F1156">
        <v>0.06</v>
      </c>
      <c r="G1156">
        <v>6.1409999999999999E-2</v>
      </c>
      <c r="H1156">
        <v>0.63200000000000001</v>
      </c>
      <c r="I1156">
        <v>0.27300000000000002</v>
      </c>
      <c r="J1156">
        <v>0</v>
      </c>
      <c r="K1156">
        <v>0</v>
      </c>
      <c r="L1156">
        <v>0</v>
      </c>
      <c r="M1156">
        <v>0</v>
      </c>
      <c r="N1156">
        <v>9.0999999999999998E-2</v>
      </c>
      <c r="O1156">
        <v>4.0000000000000001E-3</v>
      </c>
      <c r="P1156">
        <v>0</v>
      </c>
      <c r="Q1156" s="3">
        <f>_xlfn.XLOOKUP(A1156&amp;B1156,'original data'!$R$2:$R$3975,'original data'!$Q$2:$Q$3975,,0)</f>
        <v>0.76400000000000001</v>
      </c>
      <c r="R1156" t="str">
        <f t="shared" si="36"/>
        <v>Nevada Police Officer and Firefighter2017</v>
      </c>
      <c r="S1156">
        <f t="shared" si="37"/>
        <v>9.0999999999999998E-2</v>
      </c>
    </row>
    <row r="1157" spans="1:19" x14ac:dyDescent="0.35">
      <c r="A1157" t="s">
        <v>76</v>
      </c>
      <c r="B1157">
        <v>2018</v>
      </c>
      <c r="C1157">
        <v>8.5999999999999993E-2</v>
      </c>
      <c r="D1157">
        <v>7.4999999999999997E-2</v>
      </c>
      <c r="E1157">
        <v>8.7999999999999995E-2</v>
      </c>
      <c r="F1157">
        <v>7.1999999999999995E-2</v>
      </c>
      <c r="G1157">
        <v>6.2759999999999996E-2</v>
      </c>
      <c r="H1157">
        <v>0.61299999999999999</v>
      </c>
      <c r="I1157">
        <v>0.28999999999999998</v>
      </c>
      <c r="J1157">
        <v>0</v>
      </c>
      <c r="K1157">
        <v>0</v>
      </c>
      <c r="L1157">
        <v>0</v>
      </c>
      <c r="M1157">
        <v>0</v>
      </c>
      <c r="N1157">
        <v>9.1999999999999998E-2</v>
      </c>
      <c r="O1157">
        <v>5.0000000000000001E-3</v>
      </c>
      <c r="P1157">
        <v>0</v>
      </c>
      <c r="Q1157" s="3">
        <f>_xlfn.XLOOKUP(A1157&amp;B1157,'original data'!$R$2:$R$3975,'original data'!$Q$2:$Q$3975,,0)</f>
        <v>0.76500000000000001</v>
      </c>
      <c r="R1157" t="str">
        <f t="shared" si="36"/>
        <v>Nevada Police Officer and Firefighter2018</v>
      </c>
      <c r="S1157">
        <f t="shared" si="37"/>
        <v>9.1999999999999998E-2</v>
      </c>
    </row>
    <row r="1158" spans="1:19" x14ac:dyDescent="0.35">
      <c r="A1158" t="s">
        <v>76</v>
      </c>
      <c r="B1158">
        <v>2019</v>
      </c>
      <c r="C1158">
        <v>8.5000000000000006E-2</v>
      </c>
      <c r="D1158">
        <v>9.7000000000000003E-2</v>
      </c>
      <c r="E1158">
        <v>7.0999999999999994E-2</v>
      </c>
      <c r="F1158">
        <v>9.9000000000000005E-2</v>
      </c>
      <c r="G1158">
        <v>6.3920000000000005E-2</v>
      </c>
      <c r="H1158">
        <v>0.64400000000000002</v>
      </c>
      <c r="I1158">
        <v>0.252</v>
      </c>
      <c r="J1158">
        <v>0</v>
      </c>
      <c r="K1158">
        <v>0</v>
      </c>
      <c r="L1158">
        <v>0</v>
      </c>
      <c r="M1158">
        <v>0</v>
      </c>
      <c r="N1158">
        <v>0.1</v>
      </c>
      <c r="O1158">
        <v>4.0000000000000001E-3</v>
      </c>
      <c r="P1158">
        <v>0</v>
      </c>
      <c r="Q1158" s="3">
        <f>_xlfn.XLOOKUP(A1158&amp;B1158,'original data'!$R$2:$R$3975,'original data'!$Q$2:$Q$3975,,0)</f>
        <v>0.76500000000000001</v>
      </c>
      <c r="R1158" t="str">
        <f t="shared" si="36"/>
        <v>Nevada Police Officer and Firefighter2019</v>
      </c>
      <c r="S1158">
        <f t="shared" si="37"/>
        <v>0.1</v>
      </c>
    </row>
    <row r="1159" spans="1:19" x14ac:dyDescent="0.35">
      <c r="A1159" t="s">
        <v>76</v>
      </c>
      <c r="B1159">
        <v>2020</v>
      </c>
      <c r="C1159">
        <v>7.1999999999999995E-2</v>
      </c>
      <c r="D1159">
        <v>8.1000000000000003E-2</v>
      </c>
      <c r="E1159">
        <v>7.6999999999999999E-2</v>
      </c>
      <c r="F1159">
        <v>9.6000000000000002E-2</v>
      </c>
      <c r="G1159">
        <v>6.4320000000000002E-2</v>
      </c>
      <c r="H1159">
        <v>0.60799999999999998</v>
      </c>
      <c r="I1159">
        <v>0.27300000000000002</v>
      </c>
      <c r="J1159">
        <v>0</v>
      </c>
      <c r="K1159">
        <v>0</v>
      </c>
      <c r="L1159">
        <v>0</v>
      </c>
      <c r="M1159">
        <v>0</v>
      </c>
      <c r="N1159">
        <v>0.10299999999999999</v>
      </c>
      <c r="O1159">
        <v>1.6E-2</v>
      </c>
      <c r="P1159">
        <v>0</v>
      </c>
      <c r="Q1159" s="3">
        <f>_xlfn.XLOOKUP(A1159&amp;B1159,'original data'!$R$2:$R$3975,'original data'!$Q$2:$Q$3975,,0)</f>
        <v>0.77500000000000002</v>
      </c>
      <c r="R1159" t="str">
        <f t="shared" si="36"/>
        <v>Nevada Police Officer and Firefighter2020</v>
      </c>
      <c r="S1159">
        <f t="shared" si="37"/>
        <v>0.10299999999999999</v>
      </c>
    </row>
    <row r="1160" spans="1:19" x14ac:dyDescent="0.35">
      <c r="A1160" t="s">
        <v>77</v>
      </c>
      <c r="B1160">
        <v>2001</v>
      </c>
      <c r="C1160">
        <v>-6.7000000000000004E-2</v>
      </c>
      <c r="D1160">
        <v>6.2E-2</v>
      </c>
      <c r="E1160">
        <v>0.108</v>
      </c>
      <c r="G1160">
        <v>-6.7000000000000004E-2</v>
      </c>
      <c r="H1160">
        <v>0.54800000000000004</v>
      </c>
      <c r="I1160">
        <v>0.26100000000000001</v>
      </c>
      <c r="J1160">
        <v>0</v>
      </c>
      <c r="K1160">
        <v>0</v>
      </c>
      <c r="L1160">
        <v>0</v>
      </c>
      <c r="M1160">
        <v>9.5000000000000001E-2</v>
      </c>
      <c r="N1160">
        <v>9.6000000000000002E-2</v>
      </c>
      <c r="O1160">
        <v>0</v>
      </c>
      <c r="P1160">
        <v>0</v>
      </c>
      <c r="Q1160" s="3">
        <f>_xlfn.XLOOKUP(A1160&amp;B1160,'original data'!$R$2:$R$3975,'original data'!$Q$2:$Q$3975,,0)</f>
        <v>0.84970000000000001</v>
      </c>
      <c r="R1160" t="str">
        <f t="shared" si="36"/>
        <v>New Hampshire RS2001</v>
      </c>
      <c r="S1160">
        <f t="shared" si="37"/>
        <v>0.191</v>
      </c>
    </row>
    <row r="1161" spans="1:19" x14ac:dyDescent="0.35">
      <c r="A1161" t="s">
        <v>77</v>
      </c>
      <c r="B1161">
        <v>2002</v>
      </c>
      <c r="C1161">
        <v>-6.4000000000000001E-2</v>
      </c>
      <c r="D1161">
        <v>-8.9999999999999993E-3</v>
      </c>
      <c r="E1161">
        <v>5.6000000000000001E-2</v>
      </c>
      <c r="G1161">
        <v>-6.5500000000000003E-2</v>
      </c>
      <c r="H1161">
        <v>0.52900000000000003</v>
      </c>
      <c r="I1161">
        <v>0.29499999999999998</v>
      </c>
      <c r="J1161">
        <v>0</v>
      </c>
      <c r="K1161">
        <v>0</v>
      </c>
      <c r="L1161">
        <v>0</v>
      </c>
      <c r="M1161">
        <v>9.9000000000000005E-2</v>
      </c>
      <c r="N1161">
        <v>7.6999999999999999E-2</v>
      </c>
      <c r="O1161">
        <v>0</v>
      </c>
      <c r="P1161">
        <v>0</v>
      </c>
      <c r="Q1161" s="3">
        <f>_xlfn.XLOOKUP(A1161&amp;B1161,'original data'!$R$2:$R$3975,'original data'!$Q$2:$Q$3975,,0)</f>
        <v>0.8206</v>
      </c>
      <c r="R1161" t="str">
        <f t="shared" si="36"/>
        <v>New Hampshire RS2002</v>
      </c>
      <c r="S1161">
        <f t="shared" si="37"/>
        <v>0.17599999999999999</v>
      </c>
    </row>
    <row r="1162" spans="1:19" x14ac:dyDescent="0.35">
      <c r="A1162" t="s">
        <v>77</v>
      </c>
      <c r="B1162">
        <v>2003</v>
      </c>
      <c r="C1162">
        <v>2.5000000000000001E-2</v>
      </c>
      <c r="D1162">
        <v>-3.5999999999999997E-2</v>
      </c>
      <c r="E1162">
        <v>2.8000000000000001E-2</v>
      </c>
      <c r="G1162">
        <v>-3.6260000000000001E-2</v>
      </c>
      <c r="H1162">
        <v>0.55000000000000004</v>
      </c>
      <c r="I1162">
        <v>0.27400000000000002</v>
      </c>
      <c r="J1162">
        <v>0</v>
      </c>
      <c r="K1162">
        <v>0</v>
      </c>
      <c r="L1162">
        <v>0</v>
      </c>
      <c r="M1162">
        <v>9.1999999999999998E-2</v>
      </c>
      <c r="N1162">
        <v>8.4000000000000005E-2</v>
      </c>
      <c r="O1162">
        <v>0</v>
      </c>
      <c r="P1162">
        <v>0</v>
      </c>
      <c r="Q1162" s="3">
        <f>_xlfn.XLOOKUP(A1162&amp;B1162,'original data'!$R$2:$R$3975,'original data'!$Q$2:$Q$3975,,0)</f>
        <v>0.74960000000000004</v>
      </c>
      <c r="R1162" t="str">
        <f t="shared" si="36"/>
        <v>New Hampshire RS2003</v>
      </c>
      <c r="S1162">
        <f t="shared" si="37"/>
        <v>0.17599999999999999</v>
      </c>
    </row>
    <row r="1163" spans="1:19" x14ac:dyDescent="0.35">
      <c r="A1163" t="s">
        <v>77</v>
      </c>
      <c r="B1163">
        <v>2004</v>
      </c>
      <c r="C1163">
        <v>0.14899999999999999</v>
      </c>
      <c r="D1163">
        <v>3.3000000000000002E-2</v>
      </c>
      <c r="E1163">
        <v>2.8000000000000001E-2</v>
      </c>
      <c r="G1163">
        <v>7.0499999999999998E-3</v>
      </c>
      <c r="H1163">
        <v>0.60499999999999998</v>
      </c>
      <c r="I1163">
        <v>0.24299999999999999</v>
      </c>
      <c r="J1163">
        <v>0</v>
      </c>
      <c r="K1163">
        <v>0</v>
      </c>
      <c r="L1163">
        <v>0</v>
      </c>
      <c r="M1163">
        <v>7.1999999999999995E-2</v>
      </c>
      <c r="N1163">
        <v>0.08</v>
      </c>
      <c r="O1163">
        <v>0</v>
      </c>
      <c r="P1163">
        <v>0</v>
      </c>
      <c r="Q1163" s="3">
        <f>_xlfn.XLOOKUP(A1163&amp;B1163,'original data'!$R$2:$R$3975,'original data'!$Q$2:$Q$3975,,0)</f>
        <v>0.71089999999999998</v>
      </c>
      <c r="R1163" t="str">
        <f t="shared" si="36"/>
        <v>New Hampshire RS2004</v>
      </c>
      <c r="S1163">
        <f t="shared" si="37"/>
        <v>0.152</v>
      </c>
    </row>
    <row r="1164" spans="1:19" x14ac:dyDescent="0.35">
      <c r="A1164" t="s">
        <v>77</v>
      </c>
      <c r="B1164">
        <v>2005</v>
      </c>
      <c r="C1164">
        <v>0.10100000000000001</v>
      </c>
      <c r="D1164">
        <v>9.0999999999999998E-2</v>
      </c>
      <c r="E1164">
        <v>2.5000000000000001E-2</v>
      </c>
      <c r="G1164">
        <v>2.5170000000000001E-2</v>
      </c>
      <c r="H1164">
        <v>0.61299999999999999</v>
      </c>
      <c r="I1164">
        <v>0.23100000000000001</v>
      </c>
      <c r="J1164">
        <v>0</v>
      </c>
      <c r="K1164">
        <v>0</v>
      </c>
      <c r="L1164">
        <v>0</v>
      </c>
      <c r="M1164">
        <v>7.3999999999999996E-2</v>
      </c>
      <c r="N1164">
        <v>8.2000000000000003E-2</v>
      </c>
      <c r="O1164">
        <v>0</v>
      </c>
      <c r="P1164">
        <v>0</v>
      </c>
      <c r="Q1164" s="3">
        <f>_xlfn.XLOOKUP(A1164&amp;B1164,'original data'!$R$2:$R$3975,'original data'!$Q$2:$Q$3975,,0)</f>
        <v>0.60270000000000001</v>
      </c>
      <c r="R1164" t="str">
        <f t="shared" si="36"/>
        <v>New Hampshire RS2005</v>
      </c>
      <c r="S1164">
        <f t="shared" si="37"/>
        <v>0.156</v>
      </c>
    </row>
    <row r="1165" spans="1:19" x14ac:dyDescent="0.35">
      <c r="A1165" t="s">
        <v>77</v>
      </c>
      <c r="B1165">
        <v>2006</v>
      </c>
      <c r="C1165">
        <v>0.1</v>
      </c>
      <c r="D1165">
        <v>0.114</v>
      </c>
      <c r="E1165">
        <v>5.6000000000000001E-2</v>
      </c>
      <c r="G1165">
        <v>3.7280000000000001E-2</v>
      </c>
      <c r="H1165">
        <v>0.62</v>
      </c>
      <c r="I1165">
        <v>0.23599999999999999</v>
      </c>
      <c r="J1165">
        <v>0</v>
      </c>
      <c r="K1165">
        <v>0</v>
      </c>
      <c r="L1165">
        <v>0</v>
      </c>
      <c r="M1165">
        <v>7.8E-2</v>
      </c>
      <c r="N1165">
        <v>6.6000000000000003E-2</v>
      </c>
      <c r="O1165">
        <v>0</v>
      </c>
      <c r="P1165">
        <v>0</v>
      </c>
      <c r="Q1165" s="3">
        <f>_xlfn.XLOOKUP(A1165&amp;B1165,'original data'!$R$2:$R$3975,'original data'!$Q$2:$Q$3975,,0)</f>
        <v>0.61350000000000005</v>
      </c>
      <c r="R1165" t="str">
        <f t="shared" si="36"/>
        <v>New Hampshire RS2006</v>
      </c>
      <c r="S1165">
        <f t="shared" si="37"/>
        <v>0.14400000000000002</v>
      </c>
    </row>
    <row r="1166" spans="1:19" x14ac:dyDescent="0.35">
      <c r="A1166" t="s">
        <v>77</v>
      </c>
      <c r="B1166">
        <v>2007</v>
      </c>
      <c r="C1166">
        <v>0.16</v>
      </c>
      <c r="D1166">
        <v>0.11899999999999999</v>
      </c>
      <c r="E1166">
        <v>0.104</v>
      </c>
      <c r="G1166">
        <v>5.398E-2</v>
      </c>
      <c r="H1166">
        <v>0.60299999999999998</v>
      </c>
      <c r="I1166">
        <v>0.28199999999999997</v>
      </c>
      <c r="J1166">
        <v>0</v>
      </c>
      <c r="K1166">
        <v>0</v>
      </c>
      <c r="L1166">
        <v>0</v>
      </c>
      <c r="M1166">
        <v>6.7000000000000004E-2</v>
      </c>
      <c r="N1166">
        <v>4.8000000000000001E-2</v>
      </c>
      <c r="O1166">
        <v>0</v>
      </c>
      <c r="P1166">
        <v>0</v>
      </c>
      <c r="Q1166" s="3">
        <f>_xlfn.XLOOKUP(A1166&amp;B1166,'original data'!$R$2:$R$3975,'original data'!$Q$2:$Q$3975,,0)</f>
        <v>0.67</v>
      </c>
      <c r="R1166" t="str">
        <f t="shared" si="36"/>
        <v>New Hampshire RS2007</v>
      </c>
      <c r="S1166">
        <f t="shared" si="37"/>
        <v>0.115</v>
      </c>
    </row>
    <row r="1167" spans="1:19" x14ac:dyDescent="0.35">
      <c r="A1167" t="s">
        <v>77</v>
      </c>
      <c r="B1167">
        <v>2008</v>
      </c>
      <c r="C1167">
        <v>-4.5999999999999999E-2</v>
      </c>
      <c r="D1167">
        <v>6.8000000000000005E-2</v>
      </c>
      <c r="E1167">
        <v>8.8999999999999996E-2</v>
      </c>
      <c r="G1167">
        <v>4.0939999999999997E-2</v>
      </c>
      <c r="H1167">
        <v>0.57399999999999995</v>
      </c>
      <c r="I1167">
        <v>0.32500000000000001</v>
      </c>
      <c r="J1167">
        <v>0</v>
      </c>
      <c r="K1167">
        <v>0</v>
      </c>
      <c r="L1167">
        <v>0</v>
      </c>
      <c r="M1167">
        <v>7.3999999999999996E-2</v>
      </c>
      <c r="N1167">
        <v>2.7E-2</v>
      </c>
      <c r="O1167">
        <v>0</v>
      </c>
      <c r="P1167">
        <v>0</v>
      </c>
      <c r="Q1167" s="3">
        <f>_xlfn.XLOOKUP(A1167&amp;B1167,'original data'!$R$2:$R$3975,'original data'!$Q$2:$Q$3975,,0)</f>
        <v>0.67800000000000005</v>
      </c>
      <c r="R1167" t="str">
        <f t="shared" si="36"/>
        <v>New Hampshire RS2008</v>
      </c>
      <c r="S1167">
        <f t="shared" si="37"/>
        <v>0.10099999999999999</v>
      </c>
    </row>
    <row r="1168" spans="1:19" x14ac:dyDescent="0.35">
      <c r="A1168" t="s">
        <v>77</v>
      </c>
      <c r="B1168">
        <v>2009</v>
      </c>
      <c r="C1168">
        <v>-0.18099999999999999</v>
      </c>
      <c r="D1168">
        <v>-3.2000000000000001E-2</v>
      </c>
      <c r="E1168">
        <v>1.7999999999999999E-2</v>
      </c>
      <c r="F1168">
        <v>2.1000000000000001E-2</v>
      </c>
      <c r="G1168">
        <v>1.357E-2</v>
      </c>
      <c r="H1168">
        <v>0.59199999999999997</v>
      </c>
      <c r="I1168">
        <v>0.32300000000000001</v>
      </c>
      <c r="J1168">
        <v>0</v>
      </c>
      <c r="K1168">
        <v>0</v>
      </c>
      <c r="L1168">
        <v>0</v>
      </c>
      <c r="M1168">
        <v>6.2E-2</v>
      </c>
      <c r="N1168">
        <v>2.3E-2</v>
      </c>
      <c r="O1168">
        <v>0</v>
      </c>
      <c r="P1168">
        <v>0</v>
      </c>
      <c r="Q1168" s="3">
        <f>_xlfn.XLOOKUP(A1168&amp;B1168,'original data'!$R$2:$R$3975,'original data'!$Q$2:$Q$3975,,0)</f>
        <v>0.58299999999999996</v>
      </c>
      <c r="R1168" t="str">
        <f t="shared" si="36"/>
        <v>New Hampshire RS2009</v>
      </c>
      <c r="S1168">
        <f t="shared" si="37"/>
        <v>8.4999999999999992E-2</v>
      </c>
    </row>
    <row r="1169" spans="1:19" x14ac:dyDescent="0.35">
      <c r="A1169" t="s">
        <v>77</v>
      </c>
      <c r="B1169">
        <v>2010</v>
      </c>
      <c r="C1169">
        <v>0.129</v>
      </c>
      <c r="D1169">
        <v>-4.1000000000000002E-2</v>
      </c>
      <c r="E1169">
        <v>2.4E-2</v>
      </c>
      <c r="F1169">
        <v>2.3E-2</v>
      </c>
      <c r="G1169">
        <v>2.4559999999999998E-2</v>
      </c>
      <c r="H1169">
        <v>0.622</v>
      </c>
      <c r="I1169">
        <v>0.308</v>
      </c>
      <c r="J1169">
        <v>0</v>
      </c>
      <c r="K1169">
        <v>0</v>
      </c>
      <c r="L1169">
        <v>0</v>
      </c>
      <c r="M1169">
        <v>5.0999999999999997E-2</v>
      </c>
      <c r="N1169">
        <v>1.9E-2</v>
      </c>
      <c r="O1169">
        <v>0</v>
      </c>
      <c r="P1169">
        <v>0</v>
      </c>
      <c r="Q1169" s="3">
        <f>_xlfn.XLOOKUP(A1169&amp;B1169,'original data'!$R$2:$R$3975,'original data'!$Q$2:$Q$3975,,0)</f>
        <v>0.58499999999999996</v>
      </c>
      <c r="R1169" t="str">
        <f t="shared" si="36"/>
        <v>New Hampshire RS2010</v>
      </c>
      <c r="S1169">
        <f t="shared" si="37"/>
        <v>6.9999999999999993E-2</v>
      </c>
    </row>
    <row r="1170" spans="1:19" x14ac:dyDescent="0.35">
      <c r="A1170" t="s">
        <v>77</v>
      </c>
      <c r="B1170">
        <v>2011</v>
      </c>
      <c r="C1170">
        <v>0.23</v>
      </c>
      <c r="D1170">
        <v>4.3999999999999997E-2</v>
      </c>
      <c r="E1170">
        <v>4.7E-2</v>
      </c>
      <c r="F1170">
        <v>5.1999999999999998E-2</v>
      </c>
      <c r="G1170">
        <v>4.172E-2</v>
      </c>
      <c r="H1170">
        <v>0.64500000000000002</v>
      </c>
      <c r="I1170">
        <v>0.27800000000000002</v>
      </c>
      <c r="J1170">
        <v>0</v>
      </c>
      <c r="K1170">
        <v>0</v>
      </c>
      <c r="L1170">
        <v>0</v>
      </c>
      <c r="M1170">
        <v>5.6000000000000001E-2</v>
      </c>
      <c r="N1170">
        <v>2.1000000000000001E-2</v>
      </c>
      <c r="O1170">
        <v>0</v>
      </c>
      <c r="P1170">
        <v>0</v>
      </c>
      <c r="Q1170" s="3">
        <f>_xlfn.XLOOKUP(A1170&amp;B1170,'original data'!$R$2:$R$3975,'original data'!$Q$2:$Q$3975,,0)</f>
        <v>0.57399999999999995</v>
      </c>
      <c r="R1170" t="str">
        <f t="shared" si="36"/>
        <v>New Hampshire RS2011</v>
      </c>
      <c r="S1170">
        <f t="shared" si="37"/>
        <v>7.6999999999999999E-2</v>
      </c>
    </row>
    <row r="1171" spans="1:19" x14ac:dyDescent="0.35">
      <c r="A1171" t="s">
        <v>77</v>
      </c>
      <c r="B1171">
        <v>2012</v>
      </c>
      <c r="C1171">
        <v>8.9999999999999993E-3</v>
      </c>
      <c r="D1171">
        <v>0.11899999999999999</v>
      </c>
      <c r="E1171">
        <v>1.7999999999999999E-2</v>
      </c>
      <c r="F1171">
        <v>0.06</v>
      </c>
      <c r="G1171">
        <v>3.8960000000000002E-2</v>
      </c>
      <c r="H1171">
        <v>0.60599999999999998</v>
      </c>
      <c r="I1171">
        <v>0.27900000000000003</v>
      </c>
      <c r="J1171">
        <v>0</v>
      </c>
      <c r="K1171">
        <v>0</v>
      </c>
      <c r="L1171">
        <v>0</v>
      </c>
      <c r="M1171">
        <v>0.09</v>
      </c>
      <c r="N1171">
        <v>2.5000000000000001E-2</v>
      </c>
      <c r="O1171">
        <v>0</v>
      </c>
      <c r="P1171">
        <v>0</v>
      </c>
      <c r="Q1171" s="3">
        <f>_xlfn.XLOOKUP(A1171&amp;B1171,'original data'!$R$2:$R$3975,'original data'!$Q$2:$Q$3975,,0)</f>
        <v>0.56100000000000005</v>
      </c>
      <c r="R1171" t="str">
        <f t="shared" si="36"/>
        <v>New Hampshire RS2012</v>
      </c>
      <c r="S1171">
        <f t="shared" si="37"/>
        <v>0.11499999999999999</v>
      </c>
    </row>
    <row r="1172" spans="1:19" x14ac:dyDescent="0.35">
      <c r="A1172" t="s">
        <v>77</v>
      </c>
      <c r="B1172">
        <v>2013</v>
      </c>
      <c r="C1172">
        <v>0.14499999999999999</v>
      </c>
      <c r="D1172">
        <v>0.124</v>
      </c>
      <c r="E1172">
        <v>5.6000000000000001E-2</v>
      </c>
      <c r="F1172">
        <v>7.1999999999999995E-2</v>
      </c>
      <c r="G1172">
        <v>4.675E-2</v>
      </c>
      <c r="H1172">
        <v>0.64400000000000002</v>
      </c>
      <c r="I1172">
        <v>0.23100000000000001</v>
      </c>
      <c r="J1172">
        <v>0</v>
      </c>
      <c r="K1172">
        <v>0</v>
      </c>
      <c r="L1172">
        <v>0</v>
      </c>
      <c r="M1172">
        <v>0.09</v>
      </c>
      <c r="N1172">
        <v>3.5000000000000003E-2</v>
      </c>
      <c r="O1172">
        <v>0</v>
      </c>
      <c r="P1172">
        <v>0</v>
      </c>
      <c r="Q1172" s="3">
        <f>_xlfn.XLOOKUP(A1172&amp;B1172,'original data'!$R$2:$R$3975,'original data'!$Q$2:$Q$3975,,0)</f>
        <v>0.56699999999999995</v>
      </c>
      <c r="R1172" t="str">
        <f t="shared" si="36"/>
        <v>New Hampshire RS2013</v>
      </c>
      <c r="S1172">
        <f t="shared" si="37"/>
        <v>0.125</v>
      </c>
    </row>
    <row r="1173" spans="1:19" x14ac:dyDescent="0.35">
      <c r="A1173" t="s">
        <v>77</v>
      </c>
      <c r="B1173">
        <v>2014</v>
      </c>
      <c r="C1173">
        <v>0.17599999999999999</v>
      </c>
      <c r="D1173">
        <v>0.107</v>
      </c>
      <c r="E1173">
        <v>0.13500000000000001</v>
      </c>
      <c r="F1173">
        <v>7.4999999999999997E-2</v>
      </c>
      <c r="G1173">
        <v>5.5489999999999998E-2</v>
      </c>
      <c r="H1173">
        <v>0.63</v>
      </c>
      <c r="I1173">
        <v>0.215</v>
      </c>
      <c r="J1173">
        <v>0</v>
      </c>
      <c r="K1173">
        <v>0</v>
      </c>
      <c r="L1173">
        <v>0</v>
      </c>
      <c r="M1173">
        <v>0.09</v>
      </c>
      <c r="N1173">
        <v>6.5000000000000002E-2</v>
      </c>
      <c r="O1173">
        <v>0</v>
      </c>
      <c r="P1173">
        <v>0</v>
      </c>
      <c r="Q1173" s="3">
        <f>_xlfn.XLOOKUP(A1173&amp;B1173,'original data'!$R$2:$R$3975,'original data'!$Q$2:$Q$3975,,0)</f>
        <v>0.60699999999999998</v>
      </c>
      <c r="R1173" t="str">
        <f t="shared" si="36"/>
        <v>New Hampshire RS2014</v>
      </c>
      <c r="S1173">
        <f t="shared" si="37"/>
        <v>0.155</v>
      </c>
    </row>
    <row r="1174" spans="1:19" x14ac:dyDescent="0.35">
      <c r="A1174" t="s">
        <v>77</v>
      </c>
      <c r="B1174">
        <v>2015</v>
      </c>
      <c r="C1174">
        <v>3.5000000000000003E-2</v>
      </c>
      <c r="D1174">
        <v>0.11700000000000001</v>
      </c>
      <c r="E1174">
        <v>0.11600000000000001</v>
      </c>
      <c r="F1174">
        <v>6.9000000000000006E-2</v>
      </c>
      <c r="G1174">
        <v>5.4109999999999998E-2</v>
      </c>
      <c r="H1174">
        <v>0.57699999999999996</v>
      </c>
      <c r="I1174">
        <v>0.23400000000000001</v>
      </c>
      <c r="J1174">
        <v>0</v>
      </c>
      <c r="K1174">
        <v>0</v>
      </c>
      <c r="L1174">
        <v>0</v>
      </c>
      <c r="M1174">
        <v>9.0999999999999998E-2</v>
      </c>
      <c r="N1174">
        <v>9.8000000000000004E-2</v>
      </c>
      <c r="O1174">
        <v>0</v>
      </c>
      <c r="P1174">
        <v>0</v>
      </c>
      <c r="Q1174" s="3">
        <f>_xlfn.XLOOKUP(A1174&amp;B1174,'original data'!$R$2:$R$3975,'original data'!$Q$2:$Q$3975,,0)</f>
        <v>0.59199999999999997</v>
      </c>
      <c r="R1174" t="str">
        <f t="shared" si="36"/>
        <v>New Hampshire RS2015</v>
      </c>
      <c r="S1174">
        <f t="shared" si="37"/>
        <v>0.189</v>
      </c>
    </row>
    <row r="1175" spans="1:19" x14ac:dyDescent="0.35">
      <c r="A1175" t="s">
        <v>77</v>
      </c>
      <c r="B1175">
        <v>2016</v>
      </c>
      <c r="C1175">
        <v>0.01</v>
      </c>
      <c r="D1175">
        <v>7.0999999999999994E-2</v>
      </c>
      <c r="E1175">
        <v>7.1999999999999995E-2</v>
      </c>
      <c r="F1175">
        <v>0.06</v>
      </c>
      <c r="G1175">
        <v>5.1299999999999998E-2</v>
      </c>
      <c r="H1175">
        <v>0.51300000000000001</v>
      </c>
      <c r="I1175">
        <v>0.246</v>
      </c>
      <c r="J1175">
        <v>0</v>
      </c>
      <c r="K1175">
        <v>0</v>
      </c>
      <c r="L1175">
        <v>0</v>
      </c>
      <c r="M1175">
        <v>0.107</v>
      </c>
      <c r="N1175">
        <v>0.13400000000000001</v>
      </c>
      <c r="O1175">
        <v>0</v>
      </c>
      <c r="P1175">
        <v>0</v>
      </c>
      <c r="Q1175" s="3">
        <f>_xlfn.XLOOKUP(A1175&amp;B1175,'original data'!$R$2:$R$3975,'original data'!$Q$2:$Q$3975,,0)</f>
        <v>0.6</v>
      </c>
      <c r="R1175" t="str">
        <f t="shared" si="36"/>
        <v>New Hampshire RS2016</v>
      </c>
      <c r="S1175">
        <f t="shared" si="37"/>
        <v>0.24099999999999999</v>
      </c>
    </row>
    <row r="1176" spans="1:19" x14ac:dyDescent="0.35">
      <c r="A1176" t="s">
        <v>77</v>
      </c>
      <c r="B1176">
        <v>2017</v>
      </c>
      <c r="C1176">
        <v>0.13500000000000001</v>
      </c>
      <c r="D1176">
        <v>5.8000000000000003E-2</v>
      </c>
      <c r="E1176">
        <v>9.8000000000000004E-2</v>
      </c>
      <c r="F1176">
        <v>5.7000000000000002E-2</v>
      </c>
      <c r="G1176">
        <v>5.6050000000000003E-2</v>
      </c>
      <c r="H1176">
        <v>0.51800000000000002</v>
      </c>
      <c r="I1176">
        <v>0.23100000000000001</v>
      </c>
      <c r="J1176">
        <v>0</v>
      </c>
      <c r="K1176">
        <v>0</v>
      </c>
      <c r="L1176">
        <v>0</v>
      </c>
      <c r="M1176">
        <v>9.9000000000000005E-2</v>
      </c>
      <c r="N1176">
        <v>0.152</v>
      </c>
      <c r="O1176">
        <v>0</v>
      </c>
      <c r="P1176">
        <v>0</v>
      </c>
      <c r="Q1176" s="3">
        <f>_xlfn.XLOOKUP(A1176&amp;B1176,'original data'!$R$2:$R$3975,'original data'!$Q$2:$Q$3975,,0)</f>
        <v>0.61799999999999999</v>
      </c>
      <c r="R1176" t="str">
        <f t="shared" si="36"/>
        <v>New Hampshire RS2017</v>
      </c>
      <c r="S1176">
        <f t="shared" si="37"/>
        <v>0.251</v>
      </c>
    </row>
    <row r="1177" spans="1:19" x14ac:dyDescent="0.35">
      <c r="A1177" t="s">
        <v>77</v>
      </c>
      <c r="B1177">
        <v>2018</v>
      </c>
      <c r="C1177">
        <v>8.8999999999999996E-2</v>
      </c>
      <c r="D1177">
        <v>7.6999999999999999E-2</v>
      </c>
      <c r="E1177">
        <v>8.6999999999999994E-2</v>
      </c>
      <c r="F1177">
        <v>7.0999999999999994E-2</v>
      </c>
      <c r="G1177">
        <v>5.7849999999999999E-2</v>
      </c>
      <c r="H1177">
        <v>0.497</v>
      </c>
      <c r="I1177">
        <v>0.22</v>
      </c>
      <c r="J1177">
        <v>0</v>
      </c>
      <c r="K1177">
        <v>0</v>
      </c>
      <c r="L1177">
        <v>0</v>
      </c>
      <c r="M1177">
        <v>9.4E-2</v>
      </c>
      <c r="N1177">
        <v>0.189</v>
      </c>
      <c r="O1177">
        <v>0</v>
      </c>
      <c r="P1177">
        <v>0</v>
      </c>
      <c r="Q1177" s="3">
        <f>_xlfn.XLOOKUP(A1177&amp;B1177,'original data'!$R$2:$R$3975,'original data'!$Q$2:$Q$3975,,0)</f>
        <v>0.63600000000000001</v>
      </c>
      <c r="R1177" t="str">
        <f t="shared" si="36"/>
        <v>New Hampshire RS2018</v>
      </c>
      <c r="S1177">
        <f t="shared" si="37"/>
        <v>0.28300000000000003</v>
      </c>
    </row>
    <row r="1178" spans="1:19" x14ac:dyDescent="0.35">
      <c r="A1178" t="s">
        <v>77</v>
      </c>
      <c r="B1178">
        <v>2019</v>
      </c>
      <c r="C1178">
        <v>6.7000000000000004E-2</v>
      </c>
      <c r="D1178">
        <v>9.2999999999999999E-2</v>
      </c>
      <c r="E1178">
        <v>6.4000000000000001E-2</v>
      </c>
      <c r="F1178">
        <v>9.9000000000000005E-2</v>
      </c>
      <c r="G1178">
        <v>5.833E-2</v>
      </c>
      <c r="H1178">
        <v>0.47</v>
      </c>
      <c r="I1178">
        <v>0.24299999999999999</v>
      </c>
      <c r="J1178">
        <v>0</v>
      </c>
      <c r="K1178">
        <v>0</v>
      </c>
      <c r="L1178">
        <v>0</v>
      </c>
      <c r="M1178">
        <v>0.10199999999999999</v>
      </c>
      <c r="N1178">
        <v>0.185</v>
      </c>
      <c r="O1178">
        <v>0</v>
      </c>
      <c r="P1178">
        <v>0</v>
      </c>
      <c r="Q1178" s="3">
        <f>_xlfn.XLOOKUP(A1178&amp;B1178,'original data'!$R$2:$R$3975,'original data'!$Q$2:$Q$3975,,0)</f>
        <v>0.60799999999999998</v>
      </c>
      <c r="R1178" t="str">
        <f t="shared" si="36"/>
        <v>New Hampshire RS2019</v>
      </c>
      <c r="S1178">
        <f t="shared" si="37"/>
        <v>0.28699999999999998</v>
      </c>
    </row>
    <row r="1179" spans="1:19" x14ac:dyDescent="0.35">
      <c r="A1179" t="s">
        <v>77</v>
      </c>
      <c r="B1179">
        <v>2020</v>
      </c>
      <c r="C1179">
        <v>1.0999999999999999E-2</v>
      </c>
      <c r="D1179">
        <v>5.1999999999999998E-2</v>
      </c>
      <c r="E1179">
        <v>5.8999999999999997E-2</v>
      </c>
      <c r="F1179">
        <v>8.6999999999999994E-2</v>
      </c>
      <c r="G1179">
        <v>5.5919999999999997E-2</v>
      </c>
      <c r="H1179">
        <v>0.46100000000000002</v>
      </c>
      <c r="I1179">
        <v>0.23400000000000001</v>
      </c>
      <c r="J1179">
        <v>0</v>
      </c>
      <c r="K1179">
        <v>0</v>
      </c>
      <c r="L1179">
        <v>0</v>
      </c>
      <c r="M1179">
        <v>0.11</v>
      </c>
      <c r="N1179">
        <v>0.19500000000000001</v>
      </c>
      <c r="O1179">
        <v>0</v>
      </c>
      <c r="P1179">
        <v>0</v>
      </c>
      <c r="Q1179" s="3">
        <f>_xlfn.XLOOKUP(A1179&amp;B1179,'original data'!$R$2:$R$3975,'original data'!$Q$2:$Q$3975,,0)</f>
        <v>0.60799999999999998</v>
      </c>
      <c r="R1179" t="str">
        <f t="shared" si="36"/>
        <v>New Hampshire RS2020</v>
      </c>
      <c r="S1179">
        <f t="shared" si="37"/>
        <v>0.30499999999999999</v>
      </c>
    </row>
    <row r="1180" spans="1:19" x14ac:dyDescent="0.35">
      <c r="A1180" t="s">
        <v>78</v>
      </c>
      <c r="B1180">
        <v>2006</v>
      </c>
      <c r="C1180">
        <v>9.8000000000000004E-2</v>
      </c>
      <c r="D1180">
        <v>0.109</v>
      </c>
      <c r="E1180">
        <v>5.0999999999999997E-2</v>
      </c>
      <c r="G1180">
        <v>2.3120000000000002E-2</v>
      </c>
      <c r="H1180">
        <v>0.67132999999999998</v>
      </c>
      <c r="I1180">
        <v>0.24476000000000001</v>
      </c>
      <c r="J1180">
        <v>0</v>
      </c>
      <c r="K1180">
        <v>7.9900000000000006E-3</v>
      </c>
      <c r="L1180">
        <v>0</v>
      </c>
      <c r="M1180">
        <v>1.6979999999999999E-2</v>
      </c>
      <c r="N1180">
        <v>0</v>
      </c>
      <c r="O1180">
        <v>5.8939999999999999E-2</v>
      </c>
      <c r="P1180">
        <v>0</v>
      </c>
      <c r="Q1180" s="3">
        <f>_xlfn.XLOOKUP(A1180&amp;B1180,'original data'!$R$2:$R$3975,'original data'!$Q$2:$Q$3975,,0)</f>
        <v>0.78036000000000005</v>
      </c>
      <c r="R1180" t="str">
        <f t="shared" si="36"/>
        <v>New Jersey PERS2006</v>
      </c>
      <c r="S1180">
        <f t="shared" si="37"/>
        <v>2.4969999999999999E-2</v>
      </c>
    </row>
    <row r="1181" spans="1:19" x14ac:dyDescent="0.35">
      <c r="A1181" t="s">
        <v>78</v>
      </c>
      <c r="B1181">
        <v>2007</v>
      </c>
      <c r="C1181">
        <v>0.17100000000000001</v>
      </c>
      <c r="D1181">
        <v>0.11799999999999999</v>
      </c>
      <c r="E1181">
        <v>0.105</v>
      </c>
      <c r="G1181">
        <v>4.3049999999999998E-2</v>
      </c>
      <c r="H1181">
        <v>0.59199999999999997</v>
      </c>
      <c r="I1181">
        <v>0.251</v>
      </c>
      <c r="J1181">
        <v>0</v>
      </c>
      <c r="K1181">
        <v>6.0999999999999999E-2</v>
      </c>
      <c r="L1181">
        <v>0</v>
      </c>
      <c r="M1181">
        <v>1.4E-2</v>
      </c>
      <c r="N1181">
        <v>0</v>
      </c>
      <c r="O1181">
        <v>8.2000000000000003E-2</v>
      </c>
      <c r="P1181">
        <v>0</v>
      </c>
      <c r="Q1181" s="3">
        <f>_xlfn.XLOOKUP(A1181&amp;B1181,'original data'!$R$2:$R$3975,'original data'!$Q$2:$Q$3975,,0)</f>
        <v>0.75978999999999997</v>
      </c>
      <c r="R1181" t="str">
        <f t="shared" si="36"/>
        <v>New Jersey PERS2007</v>
      </c>
      <c r="S1181">
        <f t="shared" si="37"/>
        <v>7.4999999999999997E-2</v>
      </c>
    </row>
    <row r="1182" spans="1:19" x14ac:dyDescent="0.35">
      <c r="A1182" t="s">
        <v>78</v>
      </c>
      <c r="B1182">
        <v>2008</v>
      </c>
      <c r="C1182">
        <v>-2.6599999999999999E-2</v>
      </c>
      <c r="D1182">
        <v>7.7799999999999994E-2</v>
      </c>
      <c r="E1182">
        <v>9.2200000000000004E-2</v>
      </c>
      <c r="G1182">
        <v>3.4079999999999999E-2</v>
      </c>
      <c r="H1182">
        <v>0.49299999999999999</v>
      </c>
      <c r="I1182">
        <v>0.29699999999999999</v>
      </c>
      <c r="J1182">
        <v>0</v>
      </c>
      <c r="K1182">
        <v>0.121</v>
      </c>
      <c r="L1182">
        <v>0</v>
      </c>
      <c r="M1182">
        <v>1.6E-2</v>
      </c>
      <c r="N1182">
        <v>0</v>
      </c>
      <c r="O1182">
        <v>7.1999999999999995E-2</v>
      </c>
      <c r="P1182">
        <v>0</v>
      </c>
      <c r="Q1182" s="3">
        <f>_xlfn.XLOOKUP(A1182&amp;B1182,'original data'!$R$2:$R$3975,'original data'!$Q$2:$Q$3975,,0)</f>
        <v>0.73097000000000001</v>
      </c>
      <c r="R1182" t="str">
        <f t="shared" si="36"/>
        <v>New Jersey PERS2008</v>
      </c>
      <c r="S1182">
        <f t="shared" si="37"/>
        <v>0.13700000000000001</v>
      </c>
    </row>
    <row r="1183" spans="1:19" x14ac:dyDescent="0.35">
      <c r="A1183" t="s">
        <v>78</v>
      </c>
      <c r="B1183">
        <v>2009</v>
      </c>
      <c r="C1183">
        <v>-0.14269999999999999</v>
      </c>
      <c r="D1183">
        <v>-7.6E-3</v>
      </c>
      <c r="E1183">
        <v>3.15E-2</v>
      </c>
      <c r="G1183">
        <v>1.2760000000000001E-2</v>
      </c>
      <c r="H1183">
        <v>0.44789000000000001</v>
      </c>
      <c r="I1183">
        <v>0.35003000000000001</v>
      </c>
      <c r="J1183">
        <v>4.7489999999999997E-2</v>
      </c>
      <c r="K1183">
        <v>4.2709999999999998E-2</v>
      </c>
      <c r="L1183">
        <v>1.0149999999999999E-2</v>
      </c>
      <c r="M1183">
        <v>2.529E-2</v>
      </c>
      <c r="N1183">
        <v>0</v>
      </c>
      <c r="O1183">
        <v>7.646E-2</v>
      </c>
      <c r="P1183">
        <v>0</v>
      </c>
      <c r="Q1183" s="3">
        <f>_xlfn.XLOOKUP(A1183&amp;B1183,'original data'!$R$2:$R$3975,'original data'!$Q$2:$Q$3975,,0)</f>
        <v>0.64893000000000001</v>
      </c>
      <c r="R1183" t="str">
        <f t="shared" si="36"/>
        <v>New Jersey PERS2009</v>
      </c>
      <c r="S1183">
        <f t="shared" si="37"/>
        <v>0.12564</v>
      </c>
    </row>
    <row r="1184" spans="1:19" x14ac:dyDescent="0.35">
      <c r="A1184" t="s">
        <v>78</v>
      </c>
      <c r="B1184">
        <v>2011</v>
      </c>
      <c r="C1184">
        <v>0.18029999999999999</v>
      </c>
      <c r="D1184">
        <v>4.1799999999999997E-2</v>
      </c>
      <c r="E1184">
        <v>5.2299999999999999E-2</v>
      </c>
      <c r="F1184">
        <v>5.1999999999999998E-2</v>
      </c>
      <c r="G1184">
        <v>3.7530000000000001E-2</v>
      </c>
      <c r="H1184">
        <v>0.45550000000000002</v>
      </c>
      <c r="I1184">
        <v>0.29220000000000002</v>
      </c>
      <c r="J1184">
        <v>7.2999999999999995E-2</v>
      </c>
      <c r="K1184">
        <v>5.2999999999999999E-2</v>
      </c>
      <c r="L1184">
        <v>1.61E-2</v>
      </c>
      <c r="M1184">
        <v>3.6999999999999998E-2</v>
      </c>
      <c r="N1184">
        <v>0</v>
      </c>
      <c r="O1184">
        <v>5.7200000000000001E-2</v>
      </c>
      <c r="P1184">
        <v>1.55E-2</v>
      </c>
      <c r="Q1184" s="3">
        <f>_xlfn.XLOOKUP(A1184&amp;B1184,'original data'!$R$2:$R$3975,'original data'!$Q$2:$Q$3975,,0)</f>
        <v>0.66778999999999999</v>
      </c>
      <c r="R1184" t="str">
        <f t="shared" si="36"/>
        <v>New Jersey PERS2011</v>
      </c>
      <c r="S1184">
        <f t="shared" si="37"/>
        <v>0.1946</v>
      </c>
    </row>
    <row r="1185" spans="1:19" x14ac:dyDescent="0.35">
      <c r="A1185" t="s">
        <v>78</v>
      </c>
      <c r="B1185">
        <v>2012</v>
      </c>
      <c r="C1185">
        <v>2.52E-2</v>
      </c>
      <c r="D1185">
        <v>0.1111</v>
      </c>
      <c r="E1185">
        <v>2.46E-2</v>
      </c>
      <c r="F1185">
        <v>6.4199999999999993E-2</v>
      </c>
      <c r="G1185">
        <v>3.6499999999999998E-2</v>
      </c>
      <c r="H1185">
        <v>0.45216000000000001</v>
      </c>
      <c r="I1185">
        <v>0.28011999999999998</v>
      </c>
      <c r="J1185">
        <v>7.8280000000000002E-2</v>
      </c>
      <c r="K1185">
        <v>7.8280000000000002E-2</v>
      </c>
      <c r="L1185">
        <v>2.819E-2</v>
      </c>
      <c r="M1185">
        <v>4.6890000000000001E-2</v>
      </c>
      <c r="N1185">
        <v>0</v>
      </c>
      <c r="O1185">
        <v>1.7100000000000001E-2</v>
      </c>
      <c r="P1185">
        <v>1.899E-2</v>
      </c>
      <c r="Q1185" s="3">
        <f>_xlfn.XLOOKUP(A1185&amp;B1185,'original data'!$R$2:$R$3975,'original data'!$Q$2:$Q$3975,,0)</f>
        <v>0.63636999999999999</v>
      </c>
      <c r="R1185" t="str">
        <f t="shared" si="36"/>
        <v>New Jersey PERS2012</v>
      </c>
      <c r="S1185">
        <f t="shared" si="37"/>
        <v>0.25063000000000002</v>
      </c>
    </row>
    <row r="1186" spans="1:19" x14ac:dyDescent="0.35">
      <c r="A1186" t="s">
        <v>78</v>
      </c>
      <c r="B1186">
        <v>2013</v>
      </c>
      <c r="C1186">
        <v>0.1178</v>
      </c>
      <c r="D1186">
        <v>0.10589999999999999</v>
      </c>
      <c r="E1186">
        <v>5.3199999999999997E-2</v>
      </c>
      <c r="F1186">
        <v>7.2599999999999998E-2</v>
      </c>
      <c r="G1186">
        <v>4.2529999999999998E-2</v>
      </c>
      <c r="H1186">
        <v>0.46929999999999999</v>
      </c>
      <c r="I1186">
        <v>0.21290000000000001</v>
      </c>
      <c r="J1186">
        <v>8.0699999999999994E-2</v>
      </c>
      <c r="K1186">
        <v>9.8400000000000001E-2</v>
      </c>
      <c r="L1186">
        <v>2.53E-2</v>
      </c>
      <c r="M1186">
        <v>5.0500000000000003E-2</v>
      </c>
      <c r="N1186">
        <v>0</v>
      </c>
      <c r="O1186">
        <v>4.5699999999999998E-2</v>
      </c>
      <c r="P1186">
        <v>1.7000000000000001E-2</v>
      </c>
      <c r="Q1186" s="3">
        <f>_xlfn.XLOOKUP(A1186&amp;B1186,'original data'!$R$2:$R$3975,'original data'!$Q$2:$Q$3975,,0)</f>
        <v>0.62058000000000002</v>
      </c>
      <c r="R1186" t="str">
        <f t="shared" si="36"/>
        <v>New Jersey PERS2013</v>
      </c>
      <c r="S1186">
        <f t="shared" si="37"/>
        <v>0.27189999999999998</v>
      </c>
    </row>
    <row r="1187" spans="1:19" x14ac:dyDescent="0.35">
      <c r="A1187" t="s">
        <v>78</v>
      </c>
      <c r="B1187">
        <v>2014</v>
      </c>
      <c r="C1187">
        <v>0.16869999999999999</v>
      </c>
      <c r="D1187">
        <v>0.1023</v>
      </c>
      <c r="E1187">
        <v>0.1237</v>
      </c>
      <c r="F1187">
        <v>7.51E-2</v>
      </c>
      <c r="G1187">
        <v>5.108E-2</v>
      </c>
      <c r="H1187">
        <v>0.45136999999999999</v>
      </c>
      <c r="I1187">
        <v>0.19384000000000001</v>
      </c>
      <c r="J1187">
        <v>9.0670000000000001E-2</v>
      </c>
      <c r="K1187">
        <v>0.10667</v>
      </c>
      <c r="L1187">
        <v>2.5690000000000001E-2</v>
      </c>
      <c r="M1187">
        <v>4.5690000000000001E-2</v>
      </c>
      <c r="N1187">
        <v>0</v>
      </c>
      <c r="O1187">
        <v>6.6979999999999998E-2</v>
      </c>
      <c r="P1187">
        <v>1.9089999999999999E-2</v>
      </c>
      <c r="Q1187" s="3">
        <f>_xlfn.XLOOKUP(A1187&amp;B1187,'original data'!$R$2:$R$3975,'original data'!$Q$2:$Q$3975,,0)</f>
        <v>0.60889000000000004</v>
      </c>
      <c r="R1187" t="str">
        <f t="shared" si="36"/>
        <v>New Jersey PERS2014</v>
      </c>
      <c r="S1187">
        <f t="shared" si="37"/>
        <v>0.28781000000000001</v>
      </c>
    </row>
    <row r="1188" spans="1:19" x14ac:dyDescent="0.35">
      <c r="A1188" t="s">
        <v>78</v>
      </c>
      <c r="B1188">
        <v>2015</v>
      </c>
      <c r="C1188">
        <v>4.1599999999999998E-2</v>
      </c>
      <c r="D1188">
        <v>0.1081</v>
      </c>
      <c r="E1188">
        <v>0.10489999999999999</v>
      </c>
      <c r="F1188">
        <v>7.0499999999999993E-2</v>
      </c>
      <c r="G1188">
        <v>5.0439999999999999E-2</v>
      </c>
      <c r="H1188">
        <v>0.45326</v>
      </c>
      <c r="I1188">
        <v>0.17978</v>
      </c>
      <c r="J1188">
        <v>9.7189999999999999E-2</v>
      </c>
      <c r="K1188">
        <v>0.12249</v>
      </c>
      <c r="L1188">
        <v>2.3300000000000001E-2</v>
      </c>
      <c r="M1188">
        <v>4.7E-2</v>
      </c>
      <c r="N1188">
        <v>0</v>
      </c>
      <c r="O1188">
        <v>5.8290000000000002E-2</v>
      </c>
      <c r="P1188">
        <v>1.8700000000000001E-2</v>
      </c>
      <c r="Q1188" s="3">
        <f>_xlfn.XLOOKUP(A1188&amp;B1188,'original data'!$R$2:$R$3975,'original data'!$Q$2:$Q$3975,,0)</f>
        <v>0.59458999999999995</v>
      </c>
      <c r="R1188" t="str">
        <f t="shared" si="36"/>
        <v>New Jersey PERS2015</v>
      </c>
      <c r="S1188">
        <f t="shared" si="37"/>
        <v>0.30867999999999995</v>
      </c>
    </row>
    <row r="1189" spans="1:19" x14ac:dyDescent="0.35">
      <c r="A1189" t="s">
        <v>78</v>
      </c>
      <c r="B1189">
        <v>2016</v>
      </c>
      <c r="C1189">
        <v>-9.2999999999999992E-3</v>
      </c>
      <c r="D1189">
        <v>6.4000000000000001E-2</v>
      </c>
      <c r="E1189">
        <v>6.6400000000000001E-2</v>
      </c>
      <c r="F1189">
        <v>5.9200000000000003E-2</v>
      </c>
      <c r="G1189">
        <v>4.6600000000000003E-2</v>
      </c>
      <c r="H1189">
        <v>0.42801</v>
      </c>
      <c r="I1189">
        <v>0.18065999999999999</v>
      </c>
      <c r="J1189">
        <v>0.10588</v>
      </c>
      <c r="K1189">
        <v>0.11518</v>
      </c>
      <c r="L1189">
        <v>2.6100000000000002E-2</v>
      </c>
      <c r="M1189">
        <v>5.9089999999999997E-2</v>
      </c>
      <c r="N1189">
        <v>0</v>
      </c>
      <c r="O1189">
        <v>6.1890000000000001E-2</v>
      </c>
      <c r="P1189">
        <v>2.3199999999999998E-2</v>
      </c>
      <c r="Q1189" s="3">
        <f>_xlfn.XLOOKUP(A1189&amp;B1189,'original data'!$R$2:$R$3975,'original data'!$Q$2:$Q$3975,,0)</f>
        <v>0.57203999999999999</v>
      </c>
      <c r="R1189" t="str">
        <f t="shared" si="36"/>
        <v>New Jersey PERS2016</v>
      </c>
      <c r="S1189">
        <f t="shared" si="37"/>
        <v>0.32945000000000002</v>
      </c>
    </row>
    <row r="1190" spans="1:19" x14ac:dyDescent="0.35">
      <c r="A1190" t="s">
        <v>78</v>
      </c>
      <c r="B1190">
        <v>2017</v>
      </c>
      <c r="C1190">
        <v>0.13070000000000001</v>
      </c>
      <c r="D1190">
        <v>5.2499999999999998E-2</v>
      </c>
      <c r="E1190">
        <v>8.7499999999999994E-2</v>
      </c>
      <c r="F1190">
        <v>5.5500000000000001E-2</v>
      </c>
      <c r="G1190">
        <v>5.1369999999999999E-2</v>
      </c>
      <c r="H1190">
        <v>0.46279999999999999</v>
      </c>
      <c r="I1190">
        <v>0.19009999999999999</v>
      </c>
      <c r="J1190">
        <v>0.1032</v>
      </c>
      <c r="K1190">
        <v>0.08</v>
      </c>
      <c r="L1190">
        <v>2.6499999999999999E-2</v>
      </c>
      <c r="M1190">
        <v>5.9900000000000002E-2</v>
      </c>
      <c r="N1190">
        <v>0</v>
      </c>
      <c r="O1190">
        <v>5.2499999999999998E-2</v>
      </c>
      <c r="P1190">
        <v>2.5000000000000001E-2</v>
      </c>
      <c r="Q1190" s="3">
        <f>_xlfn.XLOOKUP(A1190&amp;B1190,'original data'!$R$2:$R$3975,'original data'!$Q$2:$Q$3975,,0)</f>
        <v>0.60084000000000004</v>
      </c>
      <c r="R1190" t="str">
        <f t="shared" si="36"/>
        <v>New Jersey PERS2017</v>
      </c>
      <c r="S1190">
        <f t="shared" si="37"/>
        <v>0.29460000000000003</v>
      </c>
    </row>
    <row r="1191" spans="1:19" x14ac:dyDescent="0.35">
      <c r="A1191" t="s">
        <v>78</v>
      </c>
      <c r="B1191">
        <v>2018</v>
      </c>
      <c r="C1191">
        <v>9.06E-2</v>
      </c>
      <c r="D1191">
        <v>6.9000000000000006E-2</v>
      </c>
      <c r="E1191">
        <v>8.2299999999999998E-2</v>
      </c>
      <c r="F1191">
        <v>6.7500000000000004E-2</v>
      </c>
      <c r="G1191">
        <v>5.3519999999999998E-2</v>
      </c>
      <c r="H1191">
        <v>0.47899999999999998</v>
      </c>
      <c r="I1191">
        <v>0.18010000000000001</v>
      </c>
      <c r="J1191">
        <v>0.1114</v>
      </c>
      <c r="K1191">
        <v>6.3700000000000007E-2</v>
      </c>
      <c r="L1191">
        <v>3.1099999999999999E-2</v>
      </c>
      <c r="M1191">
        <v>6.1499999999999999E-2</v>
      </c>
      <c r="N1191">
        <v>0</v>
      </c>
      <c r="O1191">
        <v>4.9200000000000001E-2</v>
      </c>
      <c r="P1191">
        <v>2.3900000000000001E-2</v>
      </c>
      <c r="Q1191" s="3">
        <f>_xlfn.XLOOKUP(A1191&amp;B1191,'original data'!$R$2:$R$3975,'original data'!$Q$2:$Q$3975,,0)</f>
        <v>0.55096000000000001</v>
      </c>
      <c r="R1191" t="str">
        <f t="shared" si="36"/>
        <v>New Jersey PERS2018</v>
      </c>
      <c r="S1191">
        <f t="shared" si="37"/>
        <v>0.29159999999999997</v>
      </c>
    </row>
    <row r="1192" spans="1:19" x14ac:dyDescent="0.35">
      <c r="A1192" t="s">
        <v>78</v>
      </c>
      <c r="B1192">
        <v>2019</v>
      </c>
      <c r="C1192">
        <v>6.2700000000000006E-2</v>
      </c>
      <c r="D1192">
        <v>9.4299999999999995E-2</v>
      </c>
      <c r="E1192">
        <v>6.2100000000000002E-2</v>
      </c>
      <c r="F1192">
        <v>9.2200000000000004E-2</v>
      </c>
      <c r="G1192">
        <v>5.3999999999999999E-2</v>
      </c>
      <c r="H1192">
        <v>0.47463</v>
      </c>
      <c r="I1192">
        <v>0.19106999999999999</v>
      </c>
      <c r="J1192">
        <v>0.10934000000000001</v>
      </c>
      <c r="K1192">
        <v>5.851E-2</v>
      </c>
      <c r="L1192">
        <v>2.7609999999999999E-2</v>
      </c>
      <c r="M1192">
        <v>6.1499999999999999E-2</v>
      </c>
      <c r="N1192">
        <v>0</v>
      </c>
      <c r="O1192">
        <v>7.7350000000000002E-2</v>
      </c>
      <c r="P1192">
        <v>0</v>
      </c>
      <c r="Q1192" s="3">
        <f>_xlfn.XLOOKUP(A1192&amp;B1192,'original data'!$R$2:$R$3975,'original data'!$Q$2:$Q$3975,,0)</f>
        <v>0.52205000000000001</v>
      </c>
      <c r="R1192" t="str">
        <f t="shared" si="36"/>
        <v>New Jersey PERS2019</v>
      </c>
      <c r="S1192">
        <f t="shared" si="37"/>
        <v>0.25695999999999997</v>
      </c>
    </row>
    <row r="1193" spans="1:19" x14ac:dyDescent="0.35">
      <c r="A1193" t="s">
        <v>78</v>
      </c>
      <c r="B1193">
        <v>2020</v>
      </c>
      <c r="C1193">
        <v>1.21E-2</v>
      </c>
      <c r="D1193">
        <v>5.4600000000000003E-2</v>
      </c>
      <c r="E1193">
        <v>5.6099999999999997E-2</v>
      </c>
      <c r="F1193">
        <v>7.9899999999999999E-2</v>
      </c>
      <c r="G1193">
        <v>5.1860000000000003E-2</v>
      </c>
      <c r="H1193">
        <v>0.45619999999999999</v>
      </c>
      <c r="I1193">
        <v>0.18640000000000001</v>
      </c>
      <c r="J1193">
        <v>0.1105</v>
      </c>
      <c r="K1193">
        <v>7.4899999999999994E-2</v>
      </c>
      <c r="L1193">
        <v>2.1999999999999999E-2</v>
      </c>
      <c r="M1193">
        <v>6.2600000000000003E-2</v>
      </c>
      <c r="N1193">
        <v>0</v>
      </c>
      <c r="O1193">
        <v>6.7400000000000002E-2</v>
      </c>
      <c r="P1193">
        <v>1.89E-2</v>
      </c>
      <c r="Q1193" s="3">
        <f>_xlfn.XLOOKUP(A1193&amp;B1193,'original data'!$R$2:$R$3975,'original data'!$Q$2:$Q$3975,,0)</f>
        <v>0</v>
      </c>
      <c r="R1193" t="str">
        <f t="shared" si="36"/>
        <v>New Jersey PERS2020</v>
      </c>
      <c r="S1193">
        <f t="shared" si="37"/>
        <v>0.28890000000000005</v>
      </c>
    </row>
    <row r="1194" spans="1:19" x14ac:dyDescent="0.35">
      <c r="A1194" t="s">
        <v>79</v>
      </c>
      <c r="B1194">
        <v>2006</v>
      </c>
      <c r="C1194">
        <v>9.8000000000000004E-2</v>
      </c>
      <c r="D1194">
        <v>0.109</v>
      </c>
      <c r="E1194">
        <v>5.0999999999999997E-2</v>
      </c>
      <c r="G1194">
        <v>2.3120000000000002E-2</v>
      </c>
      <c r="H1194">
        <v>0.65254000000000001</v>
      </c>
      <c r="I1194">
        <v>0.31457000000000002</v>
      </c>
      <c r="J1194">
        <v>3.0999999999999999E-3</v>
      </c>
      <c r="K1194">
        <v>3.5000000000000001E-3</v>
      </c>
      <c r="L1194">
        <v>0</v>
      </c>
      <c r="M1194">
        <v>1.1000000000000001E-3</v>
      </c>
      <c r="N1194">
        <v>0</v>
      </c>
      <c r="O1194">
        <v>2.5190000000000001E-2</v>
      </c>
      <c r="P1194">
        <v>0</v>
      </c>
      <c r="Q1194" s="3">
        <f>_xlfn.XLOOKUP(A1194&amp;B1194,'original data'!$R$2:$R$3975,'original data'!$Q$2:$Q$3975,,0)</f>
        <v>0.78359999999999996</v>
      </c>
      <c r="R1194" t="str">
        <f t="shared" si="36"/>
        <v>New Jersey Police &amp; Fire2006</v>
      </c>
      <c r="S1194">
        <f t="shared" si="37"/>
        <v>7.7000000000000002E-3</v>
      </c>
    </row>
    <row r="1195" spans="1:19" x14ac:dyDescent="0.35">
      <c r="A1195" t="s">
        <v>79</v>
      </c>
      <c r="B1195">
        <v>2007</v>
      </c>
      <c r="C1195">
        <v>0.17100000000000001</v>
      </c>
      <c r="D1195">
        <v>0.11799999999999999</v>
      </c>
      <c r="E1195">
        <v>0.105</v>
      </c>
      <c r="G1195">
        <v>4.3049999999999998E-2</v>
      </c>
      <c r="H1195">
        <v>0.57820000000000005</v>
      </c>
      <c r="I1195">
        <v>0.31790000000000002</v>
      </c>
      <c r="J1195">
        <v>1.38E-2</v>
      </c>
      <c r="K1195">
        <v>2.7799999999999998E-2</v>
      </c>
      <c r="L1195">
        <v>6.0000000000000001E-3</v>
      </c>
      <c r="M1195">
        <v>1.1900000000000001E-2</v>
      </c>
      <c r="N1195">
        <v>0</v>
      </c>
      <c r="O1195">
        <v>4.4400000000000002E-2</v>
      </c>
      <c r="P1195">
        <v>0</v>
      </c>
      <c r="Q1195" s="3">
        <f>_xlfn.XLOOKUP(A1195&amp;B1195,'original data'!$R$2:$R$3975,'original data'!$Q$2:$Q$3975,,0)</f>
        <v>0.77590000000000003</v>
      </c>
      <c r="R1195" t="str">
        <f t="shared" si="36"/>
        <v>New Jersey Police &amp; Fire2007</v>
      </c>
      <c r="S1195">
        <f t="shared" si="37"/>
        <v>5.9499999999999997E-2</v>
      </c>
    </row>
    <row r="1196" spans="1:19" x14ac:dyDescent="0.35">
      <c r="A1196" t="s">
        <v>79</v>
      </c>
      <c r="B1196">
        <v>2008</v>
      </c>
      <c r="C1196">
        <v>-2.6599999999999999E-2</v>
      </c>
      <c r="D1196">
        <v>7.7799999999999994E-2</v>
      </c>
      <c r="E1196">
        <v>9.2200000000000004E-2</v>
      </c>
      <c r="G1196">
        <v>3.4079999999999999E-2</v>
      </c>
      <c r="H1196">
        <v>0.46015</v>
      </c>
      <c r="I1196">
        <v>0.36176000000000003</v>
      </c>
      <c r="J1196">
        <v>3.4000000000000002E-2</v>
      </c>
      <c r="K1196">
        <v>4.4600000000000001E-2</v>
      </c>
      <c r="L1196">
        <v>1.1599999999999999E-2</v>
      </c>
      <c r="M1196">
        <v>2.29E-2</v>
      </c>
      <c r="N1196">
        <v>0</v>
      </c>
      <c r="O1196">
        <v>6.4990000000000006E-2</v>
      </c>
      <c r="P1196">
        <v>0</v>
      </c>
      <c r="Q1196" s="3">
        <f>_xlfn.XLOOKUP(A1196&amp;B1196,'original data'!$R$2:$R$3975,'original data'!$Q$2:$Q$3975,,0)</f>
        <v>0.74309999999999998</v>
      </c>
      <c r="R1196" t="str">
        <f t="shared" si="36"/>
        <v>New Jersey Police &amp; Fire2008</v>
      </c>
      <c r="S1196">
        <f t="shared" si="37"/>
        <v>0.11310000000000001</v>
      </c>
    </row>
    <row r="1197" spans="1:19" x14ac:dyDescent="0.35">
      <c r="A1197" t="s">
        <v>79</v>
      </c>
      <c r="B1197">
        <v>2009</v>
      </c>
      <c r="C1197">
        <v>-0.14269999999999999</v>
      </c>
      <c r="D1197">
        <v>-7.6E-3</v>
      </c>
      <c r="E1197">
        <v>3.15E-2</v>
      </c>
      <c r="G1197">
        <v>1.2760000000000001E-2</v>
      </c>
      <c r="H1197">
        <v>0.44789000000000001</v>
      </c>
      <c r="I1197">
        <v>0.35003000000000001</v>
      </c>
      <c r="J1197">
        <v>4.7489999999999997E-2</v>
      </c>
      <c r="K1197">
        <v>4.2709999999999998E-2</v>
      </c>
      <c r="L1197">
        <v>1.0149999999999999E-2</v>
      </c>
      <c r="M1197">
        <v>2.529E-2</v>
      </c>
      <c r="N1197">
        <v>0</v>
      </c>
      <c r="O1197">
        <v>7.646E-2</v>
      </c>
      <c r="P1197">
        <v>0</v>
      </c>
      <c r="Q1197" s="3">
        <f>_xlfn.XLOOKUP(A1197&amp;B1197,'original data'!$R$2:$R$3975,'original data'!$Q$2:$Q$3975,,0)</f>
        <v>0.70830000000000004</v>
      </c>
      <c r="R1197" t="str">
        <f t="shared" si="36"/>
        <v>New Jersey Police &amp; Fire2009</v>
      </c>
      <c r="S1197">
        <f t="shared" si="37"/>
        <v>0.12564</v>
      </c>
    </row>
    <row r="1198" spans="1:19" x14ac:dyDescent="0.35">
      <c r="A1198" t="s">
        <v>79</v>
      </c>
      <c r="B1198">
        <v>2011</v>
      </c>
      <c r="C1198">
        <v>0.18029999999999999</v>
      </c>
      <c r="D1198">
        <v>4.1799999999999997E-2</v>
      </c>
      <c r="E1198">
        <v>5.2299999999999999E-2</v>
      </c>
      <c r="F1198">
        <v>5.1999999999999998E-2</v>
      </c>
      <c r="G1198">
        <v>3.7530000000000001E-2</v>
      </c>
      <c r="H1198">
        <v>0.45550000000000002</v>
      </c>
      <c r="I1198">
        <v>0.29220000000000002</v>
      </c>
      <c r="J1198">
        <v>7.2999999999999995E-2</v>
      </c>
      <c r="K1198">
        <v>5.2999999999999999E-2</v>
      </c>
      <c r="L1198">
        <v>1.61E-2</v>
      </c>
      <c r="M1198">
        <v>3.6999999999999998E-2</v>
      </c>
      <c r="N1198">
        <v>0</v>
      </c>
      <c r="O1198">
        <v>5.7200000000000001E-2</v>
      </c>
      <c r="P1198">
        <v>1.55E-2</v>
      </c>
      <c r="Q1198" s="3">
        <f>_xlfn.XLOOKUP(A1198&amp;B1198,'original data'!$R$2:$R$3975,'original data'!$Q$2:$Q$3975,,0)</f>
        <v>0.74980000000000002</v>
      </c>
      <c r="R1198" t="str">
        <f t="shared" si="36"/>
        <v>New Jersey Police &amp; Fire2011</v>
      </c>
      <c r="S1198">
        <f t="shared" si="37"/>
        <v>0.1946</v>
      </c>
    </row>
    <row r="1199" spans="1:19" x14ac:dyDescent="0.35">
      <c r="A1199" t="s">
        <v>79</v>
      </c>
      <c r="B1199">
        <v>2012</v>
      </c>
      <c r="C1199">
        <v>2.52E-2</v>
      </c>
      <c r="D1199">
        <v>0.1111</v>
      </c>
      <c r="E1199">
        <v>2.46E-2</v>
      </c>
      <c r="F1199">
        <v>6.4199999999999993E-2</v>
      </c>
      <c r="G1199">
        <v>3.6499999999999998E-2</v>
      </c>
      <c r="H1199">
        <v>0.45216000000000001</v>
      </c>
      <c r="I1199">
        <v>0.28011999999999998</v>
      </c>
      <c r="J1199">
        <v>7.8280000000000002E-2</v>
      </c>
      <c r="K1199">
        <v>7.8280000000000002E-2</v>
      </c>
      <c r="L1199">
        <v>2.819E-2</v>
      </c>
      <c r="M1199">
        <v>4.6890000000000001E-2</v>
      </c>
      <c r="N1199">
        <v>0</v>
      </c>
      <c r="O1199">
        <v>1.7100000000000001E-2</v>
      </c>
      <c r="P1199">
        <v>1.899E-2</v>
      </c>
      <c r="Q1199" s="3">
        <f>_xlfn.XLOOKUP(A1199&amp;B1199,'original data'!$R$2:$R$3975,'original data'!$Q$2:$Q$3975,,0)</f>
        <v>0.7429</v>
      </c>
      <c r="R1199" t="str">
        <f t="shared" si="36"/>
        <v>New Jersey Police &amp; Fire2012</v>
      </c>
      <c r="S1199">
        <f t="shared" si="37"/>
        <v>0.25063000000000002</v>
      </c>
    </row>
    <row r="1200" spans="1:19" x14ac:dyDescent="0.35">
      <c r="A1200" t="s">
        <v>79</v>
      </c>
      <c r="B1200">
        <v>2013</v>
      </c>
      <c r="C1200">
        <v>0.1178</v>
      </c>
      <c r="D1200">
        <v>0.10589999999999999</v>
      </c>
      <c r="E1200">
        <v>5.3199999999999997E-2</v>
      </c>
      <c r="F1200">
        <v>7.2599999999999998E-2</v>
      </c>
      <c r="G1200">
        <v>4.2529999999999998E-2</v>
      </c>
      <c r="H1200">
        <v>0.46929999999999999</v>
      </c>
      <c r="I1200">
        <v>0.21290000000000001</v>
      </c>
      <c r="J1200">
        <v>8.0699999999999994E-2</v>
      </c>
      <c r="K1200">
        <v>9.8400000000000001E-2</v>
      </c>
      <c r="L1200">
        <v>2.53E-2</v>
      </c>
      <c r="M1200">
        <v>5.0500000000000003E-2</v>
      </c>
      <c r="N1200">
        <v>0</v>
      </c>
      <c r="O1200">
        <v>4.5699999999999998E-2</v>
      </c>
      <c r="P1200">
        <v>1.7000000000000001E-2</v>
      </c>
      <c r="Q1200" s="3">
        <f>_xlfn.XLOOKUP(A1200&amp;B1200,'original data'!$R$2:$R$3975,'original data'!$Q$2:$Q$3975,,0)</f>
        <v>0.73119999999999996</v>
      </c>
      <c r="R1200" t="str">
        <f t="shared" si="36"/>
        <v>New Jersey Police &amp; Fire2013</v>
      </c>
      <c r="S1200">
        <f t="shared" si="37"/>
        <v>0.27189999999999998</v>
      </c>
    </row>
    <row r="1201" spans="1:19" x14ac:dyDescent="0.35">
      <c r="A1201" t="s">
        <v>79</v>
      </c>
      <c r="B1201">
        <v>2014</v>
      </c>
      <c r="C1201">
        <v>0.16869999999999999</v>
      </c>
      <c r="D1201">
        <v>0.1023</v>
      </c>
      <c r="E1201">
        <v>0.1237</v>
      </c>
      <c r="F1201">
        <v>7.51E-2</v>
      </c>
      <c r="G1201">
        <v>5.108E-2</v>
      </c>
      <c r="H1201">
        <v>0.45136999999999999</v>
      </c>
      <c r="I1201">
        <v>0.19384000000000001</v>
      </c>
      <c r="J1201">
        <v>9.0670000000000001E-2</v>
      </c>
      <c r="K1201">
        <v>0.10667</v>
      </c>
      <c r="L1201">
        <v>2.5690000000000001E-2</v>
      </c>
      <c r="M1201">
        <v>4.5690000000000001E-2</v>
      </c>
      <c r="N1201">
        <v>0</v>
      </c>
      <c r="O1201">
        <v>6.6979999999999998E-2</v>
      </c>
      <c r="P1201">
        <v>1.9089999999999999E-2</v>
      </c>
      <c r="Q1201" s="3">
        <f>_xlfn.XLOOKUP(A1201&amp;B1201,'original data'!$R$2:$R$3975,'original data'!$Q$2:$Q$3975,,0)</f>
        <v>0.72616000000000003</v>
      </c>
      <c r="R1201" t="str">
        <f t="shared" si="36"/>
        <v>New Jersey Police &amp; Fire2014</v>
      </c>
      <c r="S1201">
        <f t="shared" si="37"/>
        <v>0.28781000000000001</v>
      </c>
    </row>
    <row r="1202" spans="1:19" x14ac:dyDescent="0.35">
      <c r="A1202" t="s">
        <v>79</v>
      </c>
      <c r="B1202">
        <v>2015</v>
      </c>
      <c r="C1202">
        <v>4.1599999999999998E-2</v>
      </c>
      <c r="D1202">
        <v>0.1081</v>
      </c>
      <c r="E1202">
        <v>0.10489999999999999</v>
      </c>
      <c r="F1202">
        <v>7.0499999999999993E-2</v>
      </c>
      <c r="G1202">
        <v>5.0439999999999999E-2</v>
      </c>
      <c r="H1202">
        <v>0.45326</v>
      </c>
      <c r="I1202">
        <v>0.17978</v>
      </c>
      <c r="J1202">
        <v>9.7189999999999999E-2</v>
      </c>
      <c r="K1202">
        <v>0.12249</v>
      </c>
      <c r="L1202">
        <v>2.3300000000000001E-2</v>
      </c>
      <c r="M1202">
        <v>4.7E-2</v>
      </c>
      <c r="N1202">
        <v>0</v>
      </c>
      <c r="O1202">
        <v>5.8290000000000002E-2</v>
      </c>
      <c r="P1202">
        <v>1.8700000000000001E-2</v>
      </c>
      <c r="Q1202" s="3">
        <f>_xlfn.XLOOKUP(A1202&amp;B1202,'original data'!$R$2:$R$3975,'original data'!$Q$2:$Q$3975,,0)</f>
        <v>0.72614000000000001</v>
      </c>
      <c r="R1202" t="str">
        <f t="shared" si="36"/>
        <v>New Jersey Police &amp; Fire2015</v>
      </c>
      <c r="S1202">
        <f t="shared" si="37"/>
        <v>0.30867999999999995</v>
      </c>
    </row>
    <row r="1203" spans="1:19" x14ac:dyDescent="0.35">
      <c r="A1203" t="s">
        <v>79</v>
      </c>
      <c r="B1203">
        <v>2016</v>
      </c>
      <c r="C1203">
        <v>-9.2999999999999992E-3</v>
      </c>
      <c r="D1203">
        <v>6.4000000000000001E-2</v>
      </c>
      <c r="E1203">
        <v>6.6400000000000001E-2</v>
      </c>
      <c r="F1203">
        <v>5.9200000000000003E-2</v>
      </c>
      <c r="G1203">
        <v>4.6600000000000003E-2</v>
      </c>
      <c r="H1203">
        <v>0.42801</v>
      </c>
      <c r="I1203">
        <v>0.18065999999999999</v>
      </c>
      <c r="J1203">
        <v>0.10588</v>
      </c>
      <c r="K1203">
        <v>0.11518</v>
      </c>
      <c r="L1203">
        <v>2.6100000000000002E-2</v>
      </c>
      <c r="M1203">
        <v>5.9089999999999997E-2</v>
      </c>
      <c r="N1203">
        <v>0</v>
      </c>
      <c r="O1203">
        <v>6.1890000000000001E-2</v>
      </c>
      <c r="P1203">
        <v>2.3199999999999998E-2</v>
      </c>
      <c r="Q1203" s="3">
        <f>_xlfn.XLOOKUP(A1203&amp;B1203,'original data'!$R$2:$R$3975,'original data'!$Q$2:$Q$3975,,0)</f>
        <v>0.70318999999999998</v>
      </c>
      <c r="R1203" t="str">
        <f t="shared" si="36"/>
        <v>New Jersey Police &amp; Fire2016</v>
      </c>
      <c r="S1203">
        <f t="shared" si="37"/>
        <v>0.32945000000000002</v>
      </c>
    </row>
    <row r="1204" spans="1:19" x14ac:dyDescent="0.35">
      <c r="A1204" t="s">
        <v>79</v>
      </c>
      <c r="B1204">
        <v>2017</v>
      </c>
      <c r="C1204">
        <v>0.13070000000000001</v>
      </c>
      <c r="D1204">
        <v>5.2499999999999998E-2</v>
      </c>
      <c r="E1204">
        <v>8.7499999999999994E-2</v>
      </c>
      <c r="F1204">
        <v>5.5500000000000001E-2</v>
      </c>
      <c r="G1204">
        <v>5.1369999999999999E-2</v>
      </c>
      <c r="H1204">
        <v>0.46279999999999999</v>
      </c>
      <c r="I1204">
        <v>0.19009999999999999</v>
      </c>
      <c r="J1204">
        <v>0.1032</v>
      </c>
      <c r="K1204">
        <v>0.08</v>
      </c>
      <c r="L1204">
        <v>2.6499999999999999E-2</v>
      </c>
      <c r="M1204">
        <v>5.9900000000000002E-2</v>
      </c>
      <c r="N1204">
        <v>0</v>
      </c>
      <c r="O1204">
        <v>5.2499999999999998E-2</v>
      </c>
      <c r="P1204">
        <v>2.5000000000000001E-2</v>
      </c>
      <c r="Q1204" s="3">
        <f>_xlfn.XLOOKUP(A1204&amp;B1204,'original data'!$R$2:$R$3975,'original data'!$Q$2:$Q$3975,,0)</f>
        <v>0.68801000000000001</v>
      </c>
      <c r="R1204" t="str">
        <f t="shared" si="36"/>
        <v>New Jersey Police &amp; Fire2017</v>
      </c>
      <c r="S1204">
        <f t="shared" si="37"/>
        <v>0.29460000000000003</v>
      </c>
    </row>
    <row r="1205" spans="1:19" x14ac:dyDescent="0.35">
      <c r="A1205" t="s">
        <v>79</v>
      </c>
      <c r="B1205">
        <v>2018</v>
      </c>
      <c r="C1205">
        <v>9.06E-2</v>
      </c>
      <c r="D1205">
        <v>6.9000000000000006E-2</v>
      </c>
      <c r="E1205">
        <v>8.2299999999999998E-2</v>
      </c>
      <c r="F1205">
        <v>6.7500000000000004E-2</v>
      </c>
      <c r="G1205">
        <v>5.3519999999999998E-2</v>
      </c>
      <c r="H1205">
        <v>0.47899999999999998</v>
      </c>
      <c r="I1205">
        <v>0.18010000000000001</v>
      </c>
      <c r="J1205">
        <v>0.1114</v>
      </c>
      <c r="K1205">
        <v>6.3700000000000007E-2</v>
      </c>
      <c r="L1205">
        <v>3.1099999999999999E-2</v>
      </c>
      <c r="M1205">
        <v>6.1499999999999999E-2</v>
      </c>
      <c r="N1205">
        <v>0</v>
      </c>
      <c r="O1205">
        <v>4.9200000000000001E-2</v>
      </c>
      <c r="P1205">
        <v>2.3900000000000001E-2</v>
      </c>
      <c r="Q1205" s="3">
        <f>_xlfn.XLOOKUP(A1205&amp;B1205,'original data'!$R$2:$R$3975,'original data'!$Q$2:$Q$3975,,0)</f>
        <v>0.69450000000000001</v>
      </c>
      <c r="R1205" t="str">
        <f t="shared" si="36"/>
        <v>New Jersey Police &amp; Fire2018</v>
      </c>
      <c r="S1205">
        <f t="shared" si="37"/>
        <v>0.29159999999999997</v>
      </c>
    </row>
    <row r="1206" spans="1:19" x14ac:dyDescent="0.35">
      <c r="A1206" t="s">
        <v>79</v>
      </c>
      <c r="B1206">
        <v>2019</v>
      </c>
      <c r="C1206">
        <v>6.2700000000000006E-2</v>
      </c>
      <c r="D1206">
        <v>9.4299999999999995E-2</v>
      </c>
      <c r="E1206">
        <v>6.2100000000000002E-2</v>
      </c>
      <c r="F1206">
        <v>9.2200000000000004E-2</v>
      </c>
      <c r="G1206">
        <v>5.3999999999999999E-2</v>
      </c>
      <c r="H1206">
        <v>0.47463</v>
      </c>
      <c r="I1206">
        <v>0.19106999999999999</v>
      </c>
      <c r="J1206">
        <v>0.10934000000000001</v>
      </c>
      <c r="K1206">
        <v>5.851E-2</v>
      </c>
      <c r="L1206">
        <v>2.7609999999999999E-2</v>
      </c>
      <c r="M1206">
        <v>6.1499999999999999E-2</v>
      </c>
      <c r="N1206">
        <v>0</v>
      </c>
      <c r="O1206">
        <v>7.7350000000000002E-2</v>
      </c>
      <c r="P1206">
        <v>0</v>
      </c>
      <c r="Q1206" s="3">
        <f>_xlfn.XLOOKUP(A1206&amp;B1206,'original data'!$R$2:$R$3975,'original data'!$Q$2:$Q$3975,,0)</f>
        <v>0.67359999999999998</v>
      </c>
      <c r="R1206" t="str">
        <f t="shared" si="36"/>
        <v>New Jersey Police &amp; Fire2019</v>
      </c>
      <c r="S1206">
        <f t="shared" si="37"/>
        <v>0.25695999999999997</v>
      </c>
    </row>
    <row r="1207" spans="1:19" x14ac:dyDescent="0.35">
      <c r="A1207" t="s">
        <v>79</v>
      </c>
      <c r="B1207">
        <v>2020</v>
      </c>
      <c r="C1207">
        <v>1.21E-2</v>
      </c>
      <c r="D1207">
        <v>5.4600000000000003E-2</v>
      </c>
      <c r="E1207">
        <v>5.6099999999999997E-2</v>
      </c>
      <c r="F1207">
        <v>7.9899999999999999E-2</v>
      </c>
      <c r="G1207">
        <v>5.1860000000000003E-2</v>
      </c>
      <c r="H1207">
        <v>0.45619999999999999</v>
      </c>
      <c r="I1207">
        <v>0.18640000000000001</v>
      </c>
      <c r="J1207">
        <v>0.1105</v>
      </c>
      <c r="K1207">
        <v>7.4899999999999994E-2</v>
      </c>
      <c r="L1207">
        <v>2.1999999999999999E-2</v>
      </c>
      <c r="M1207">
        <v>6.2600000000000003E-2</v>
      </c>
      <c r="N1207">
        <v>0</v>
      </c>
      <c r="O1207">
        <v>6.7400000000000002E-2</v>
      </c>
      <c r="P1207">
        <v>1.89E-2</v>
      </c>
      <c r="Q1207" s="3">
        <f>_xlfn.XLOOKUP(A1207&amp;B1207,'original data'!$R$2:$R$3975,'original data'!$Q$2:$Q$3975,,0)</f>
        <v>0</v>
      </c>
      <c r="R1207" t="str">
        <f t="shared" si="36"/>
        <v>New Jersey Police &amp; Fire2020</v>
      </c>
      <c r="S1207">
        <f t="shared" si="37"/>
        <v>0.28890000000000005</v>
      </c>
    </row>
    <row r="1208" spans="1:19" x14ac:dyDescent="0.35">
      <c r="A1208" t="s">
        <v>80</v>
      </c>
      <c r="B1208">
        <v>2001</v>
      </c>
      <c r="C1208">
        <v>-1.8499999999999999E-2</v>
      </c>
      <c r="D1208">
        <v>7.8799999999999995E-2</v>
      </c>
      <c r="E1208">
        <v>0.1227</v>
      </c>
      <c r="G1208">
        <v>-1.8499999999999999E-2</v>
      </c>
      <c r="H1208">
        <v>0.58189999999999997</v>
      </c>
      <c r="I1208">
        <v>0.41270000000000001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1.1999999999999999E-3</v>
      </c>
      <c r="P1208">
        <v>0</v>
      </c>
      <c r="Q1208" s="3">
        <f>_xlfn.XLOOKUP(A1208&amp;B1208,'original data'!$R$2:$R$3975,'original data'!$Q$2:$Q$3975,,0)</f>
        <v>1.054</v>
      </c>
      <c r="R1208" t="str">
        <f t="shared" si="36"/>
        <v>New Mexico PERA2001</v>
      </c>
      <c r="S1208">
        <f t="shared" si="37"/>
        <v>0</v>
      </c>
    </row>
    <row r="1209" spans="1:19" x14ac:dyDescent="0.35">
      <c r="A1209" t="s">
        <v>80</v>
      </c>
      <c r="B1209">
        <v>2002</v>
      </c>
      <c r="C1209">
        <v>-2.07E-2</v>
      </c>
      <c r="D1209">
        <v>2.3099999999999999E-2</v>
      </c>
      <c r="E1209">
        <v>7.9200000000000007E-2</v>
      </c>
      <c r="G1209">
        <v>-1.9599999999999999E-2</v>
      </c>
      <c r="H1209">
        <v>0.51329999999999998</v>
      </c>
      <c r="I1209">
        <v>0.43149999999999999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5.0700000000000002E-2</v>
      </c>
      <c r="P1209">
        <v>0</v>
      </c>
      <c r="Q1209" s="3">
        <f>_xlfn.XLOOKUP(A1209&amp;B1209,'original data'!$R$2:$R$3975,'original data'!$Q$2:$Q$3975,,0)</f>
        <v>1.0309999999999999</v>
      </c>
      <c r="R1209" t="str">
        <f t="shared" si="36"/>
        <v>New Mexico PERA2002</v>
      </c>
      <c r="S1209">
        <f t="shared" si="37"/>
        <v>0</v>
      </c>
    </row>
    <row r="1210" spans="1:19" x14ac:dyDescent="0.35">
      <c r="A1210" t="s">
        <v>80</v>
      </c>
      <c r="B1210">
        <v>2003</v>
      </c>
      <c r="C1210">
        <v>3.7100000000000001E-2</v>
      </c>
      <c r="D1210">
        <v>-1.1000000000000001E-3</v>
      </c>
      <c r="E1210">
        <v>4.9799999999999997E-2</v>
      </c>
      <c r="G1210">
        <v>-1.0499999999999999E-3</v>
      </c>
      <c r="H1210">
        <v>0.63580000000000003</v>
      </c>
      <c r="I1210">
        <v>0.35909999999999997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8.0000000000000004E-4</v>
      </c>
      <c r="P1210">
        <v>0</v>
      </c>
      <c r="Q1210" s="3">
        <f>_xlfn.XLOOKUP(A1210&amp;B1210,'original data'!$R$2:$R$3975,'original data'!$Q$2:$Q$3975,,0)</f>
        <v>0.97299999999999998</v>
      </c>
      <c r="R1210" t="str">
        <f t="shared" si="36"/>
        <v>New Mexico PERA2003</v>
      </c>
      <c r="S1210">
        <f t="shared" si="37"/>
        <v>0</v>
      </c>
    </row>
    <row r="1211" spans="1:19" x14ac:dyDescent="0.35">
      <c r="A1211" t="s">
        <v>80</v>
      </c>
      <c r="B1211">
        <v>2004</v>
      </c>
      <c r="C1211">
        <v>0.1555</v>
      </c>
      <c r="D1211">
        <v>5.4899999999999997E-2</v>
      </c>
      <c r="E1211">
        <v>5.1200000000000002E-2</v>
      </c>
      <c r="G1211">
        <v>3.5979999999999998E-2</v>
      </c>
      <c r="H1211">
        <v>0.64690000000000003</v>
      </c>
      <c r="I1211">
        <v>0.34429999999999999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5.4999999999999997E-3</v>
      </c>
      <c r="P1211">
        <v>0</v>
      </c>
      <c r="Q1211" s="3">
        <f>_xlfn.XLOOKUP(A1211&amp;B1211,'original data'!$R$2:$R$3975,'original data'!$Q$2:$Q$3975,,0)</f>
        <v>0.93100000000000005</v>
      </c>
      <c r="R1211" t="str">
        <f t="shared" si="36"/>
        <v>New Mexico PERA2004</v>
      </c>
      <c r="S1211">
        <f t="shared" si="37"/>
        <v>0</v>
      </c>
    </row>
    <row r="1212" spans="1:19" x14ac:dyDescent="0.35">
      <c r="A1212" t="s">
        <v>80</v>
      </c>
      <c r="B1212">
        <v>2005</v>
      </c>
      <c r="C1212">
        <v>9.8500000000000004E-2</v>
      </c>
      <c r="D1212">
        <v>9.6100000000000005E-2</v>
      </c>
      <c r="E1212">
        <v>4.82E-2</v>
      </c>
      <c r="G1212">
        <v>4.8189999999999997E-2</v>
      </c>
      <c r="H1212">
        <v>0.65810000000000002</v>
      </c>
      <c r="I1212">
        <v>0.33750000000000002</v>
      </c>
      <c r="J1212">
        <v>0</v>
      </c>
      <c r="K1212">
        <v>0</v>
      </c>
      <c r="L1212">
        <v>0</v>
      </c>
      <c r="M1212">
        <v>2.3E-3</v>
      </c>
      <c r="N1212">
        <v>0</v>
      </c>
      <c r="O1212">
        <v>2.0999999999999999E-3</v>
      </c>
      <c r="P1212">
        <v>0</v>
      </c>
      <c r="Q1212" s="3">
        <f>_xlfn.XLOOKUP(A1212&amp;B1212,'original data'!$R$2:$R$3975,'original data'!$Q$2:$Q$3975,,0)</f>
        <v>0.91700000000000004</v>
      </c>
      <c r="R1212" t="str">
        <f t="shared" si="36"/>
        <v>New Mexico PERA2005</v>
      </c>
      <c r="S1212">
        <f t="shared" si="37"/>
        <v>2.3E-3</v>
      </c>
    </row>
    <row r="1213" spans="1:19" x14ac:dyDescent="0.35">
      <c r="A1213" t="s">
        <v>80</v>
      </c>
      <c r="B1213">
        <v>2006</v>
      </c>
      <c r="C1213">
        <v>0.1174</v>
      </c>
      <c r="D1213">
        <v>0.1235</v>
      </c>
      <c r="E1213">
        <v>7.5800000000000006E-2</v>
      </c>
      <c r="G1213">
        <v>5.9420000000000001E-2</v>
      </c>
      <c r="H1213">
        <v>0.72938999999999998</v>
      </c>
      <c r="I1213">
        <v>0.26879999999999998</v>
      </c>
      <c r="J1213">
        <v>0</v>
      </c>
      <c r="K1213">
        <v>0</v>
      </c>
      <c r="L1213">
        <v>0</v>
      </c>
      <c r="M1213">
        <v>1.8E-3</v>
      </c>
      <c r="N1213">
        <v>0</v>
      </c>
      <c r="O1213">
        <v>2.0000000000000002E-5</v>
      </c>
      <c r="P1213">
        <v>0</v>
      </c>
      <c r="Q1213" s="3">
        <f>_xlfn.XLOOKUP(A1213&amp;B1213,'original data'!$R$2:$R$3975,'original data'!$Q$2:$Q$3975,,0)</f>
        <v>0.92100000000000004</v>
      </c>
      <c r="R1213" t="str">
        <f t="shared" si="36"/>
        <v>New Mexico PERA2006</v>
      </c>
      <c r="S1213">
        <f t="shared" si="37"/>
        <v>1.8E-3</v>
      </c>
    </row>
    <row r="1214" spans="1:19" x14ac:dyDescent="0.35">
      <c r="A1214" t="s">
        <v>80</v>
      </c>
      <c r="B1214">
        <v>2007</v>
      </c>
      <c r="C1214">
        <v>0.18079999999999999</v>
      </c>
      <c r="D1214">
        <v>0.1318</v>
      </c>
      <c r="E1214">
        <v>0.1168</v>
      </c>
      <c r="G1214">
        <v>7.596E-2</v>
      </c>
      <c r="H1214">
        <v>0.73280000000000001</v>
      </c>
      <c r="I1214">
        <v>0.24790000000000001</v>
      </c>
      <c r="J1214">
        <v>1.9300000000000001E-2</v>
      </c>
      <c r="K1214">
        <v>0</v>
      </c>
      <c r="L1214">
        <v>0</v>
      </c>
      <c r="M1214">
        <v>0</v>
      </c>
      <c r="N1214">
        <v>0</v>
      </c>
      <c r="O1214">
        <v>1.0000000000000001E-5</v>
      </c>
      <c r="P1214">
        <v>0</v>
      </c>
      <c r="Q1214" s="3">
        <f>_xlfn.XLOOKUP(A1214&amp;B1214,'original data'!$R$2:$R$3975,'original data'!$Q$2:$Q$3975,,0)</f>
        <v>0.92800000000000005</v>
      </c>
      <c r="R1214" t="str">
        <f t="shared" si="36"/>
        <v>New Mexico PERA2007</v>
      </c>
      <c r="S1214">
        <f t="shared" si="37"/>
        <v>1.9300000000000001E-2</v>
      </c>
    </row>
    <row r="1215" spans="1:19" x14ac:dyDescent="0.35">
      <c r="A1215" t="s">
        <v>80</v>
      </c>
      <c r="B1215">
        <v>2008</v>
      </c>
      <c r="C1215">
        <v>-7.3999999999999996E-2</v>
      </c>
      <c r="D1215">
        <v>6.9000000000000006E-2</v>
      </c>
      <c r="E1215">
        <v>9.1700000000000004E-2</v>
      </c>
      <c r="G1215">
        <v>5.5960000000000003E-2</v>
      </c>
      <c r="H1215">
        <v>0.65949999999999998</v>
      </c>
      <c r="I1215">
        <v>0.2472</v>
      </c>
      <c r="J1215">
        <v>7.1400000000000005E-2</v>
      </c>
      <c r="K1215">
        <v>2.0799999999999999E-2</v>
      </c>
      <c r="L1215">
        <v>0</v>
      </c>
      <c r="M1215">
        <v>0</v>
      </c>
      <c r="N1215">
        <v>0</v>
      </c>
      <c r="O1215">
        <v>1.1000000000000001E-3</v>
      </c>
      <c r="P1215">
        <v>0</v>
      </c>
      <c r="Q1215" s="3">
        <f>_xlfn.XLOOKUP(A1215&amp;B1215,'original data'!$R$2:$R$3975,'original data'!$Q$2:$Q$3975,,0)</f>
        <v>0.93300000000000005</v>
      </c>
      <c r="R1215" t="str">
        <f t="shared" si="36"/>
        <v>New Mexico PERA2008</v>
      </c>
      <c r="S1215">
        <f t="shared" si="37"/>
        <v>9.2200000000000004E-2</v>
      </c>
    </row>
    <row r="1216" spans="1:19" x14ac:dyDescent="0.35">
      <c r="A1216" t="s">
        <v>80</v>
      </c>
      <c r="B1216">
        <v>2009</v>
      </c>
      <c r="C1216">
        <v>-0.24110000000000001</v>
      </c>
      <c r="D1216">
        <v>-6.0400000000000002E-2</v>
      </c>
      <c r="E1216">
        <v>3.7000000000000002E-3</v>
      </c>
      <c r="G1216">
        <v>1.7909999999999999E-2</v>
      </c>
      <c r="H1216">
        <v>0.57377999999999996</v>
      </c>
      <c r="I1216">
        <v>0.27826000000000001</v>
      </c>
      <c r="J1216">
        <v>8.4650000000000003E-2</v>
      </c>
      <c r="K1216">
        <v>3.6339999999999997E-2</v>
      </c>
      <c r="L1216">
        <v>2.547E-2</v>
      </c>
      <c r="M1216">
        <v>0</v>
      </c>
      <c r="N1216">
        <v>0</v>
      </c>
      <c r="O1216">
        <v>1.5E-3</v>
      </c>
      <c r="P1216">
        <v>0</v>
      </c>
      <c r="Q1216" s="3">
        <f>_xlfn.XLOOKUP(A1216&amp;B1216,'original data'!$R$2:$R$3975,'original data'!$Q$2:$Q$3975,,0)</f>
        <v>0.84199999999999997</v>
      </c>
      <c r="R1216" t="str">
        <f t="shared" si="36"/>
        <v>New Mexico PERA2009</v>
      </c>
      <c r="S1216">
        <f t="shared" si="37"/>
        <v>0.14646000000000001</v>
      </c>
    </row>
    <row r="1217" spans="1:19" x14ac:dyDescent="0.35">
      <c r="A1217" t="s">
        <v>80</v>
      </c>
      <c r="B1217">
        <v>2010</v>
      </c>
      <c r="C1217">
        <v>0.1502</v>
      </c>
      <c r="D1217">
        <v>-6.8500000000000005E-2</v>
      </c>
      <c r="E1217">
        <v>1.29E-2</v>
      </c>
      <c r="F1217">
        <v>3.0419999999999999E-2</v>
      </c>
      <c r="G1217">
        <v>3.0419999999999999E-2</v>
      </c>
      <c r="H1217">
        <v>0.71136999999999995</v>
      </c>
      <c r="I1217">
        <v>0.11509999999999999</v>
      </c>
      <c r="J1217">
        <v>0</v>
      </c>
      <c r="K1217">
        <v>0</v>
      </c>
      <c r="L1217">
        <v>0</v>
      </c>
      <c r="M1217">
        <v>0</v>
      </c>
      <c r="N1217">
        <v>0.1724</v>
      </c>
      <c r="O1217">
        <v>1.14E-3</v>
      </c>
      <c r="P1217">
        <v>0</v>
      </c>
      <c r="Q1217" s="3">
        <f>_xlfn.XLOOKUP(A1217&amp;B1217,'original data'!$R$2:$R$3975,'original data'!$Q$2:$Q$3975,,0)</f>
        <v>0.78500000000000003</v>
      </c>
      <c r="R1217" t="str">
        <f t="shared" si="36"/>
        <v>New Mexico PERA2010</v>
      </c>
      <c r="S1217">
        <f t="shared" si="37"/>
        <v>0.1724</v>
      </c>
    </row>
    <row r="1218" spans="1:19" x14ac:dyDescent="0.35">
      <c r="A1218" t="s">
        <v>80</v>
      </c>
      <c r="B1218">
        <v>2011</v>
      </c>
      <c r="C1218">
        <v>0.22500000000000001</v>
      </c>
      <c r="D1218">
        <v>2.2499999999999999E-2</v>
      </c>
      <c r="E1218">
        <v>3.1699999999999999E-2</v>
      </c>
      <c r="F1218">
        <v>5.3510000000000002E-2</v>
      </c>
      <c r="G1218">
        <v>4.675E-2</v>
      </c>
      <c r="H1218">
        <v>0.66471000000000002</v>
      </c>
      <c r="I1218">
        <v>0.12361999999999999</v>
      </c>
      <c r="J1218">
        <v>0</v>
      </c>
      <c r="K1218">
        <v>0</v>
      </c>
      <c r="L1218">
        <v>0</v>
      </c>
      <c r="M1218">
        <v>0</v>
      </c>
      <c r="N1218">
        <v>0.21095</v>
      </c>
      <c r="O1218">
        <v>7.2000000000000005E-4</v>
      </c>
      <c r="P1218">
        <v>0</v>
      </c>
      <c r="Q1218" s="3">
        <f>_xlfn.XLOOKUP(A1218&amp;B1218,'original data'!$R$2:$R$3975,'original data'!$Q$2:$Q$3975,,0)</f>
        <v>0.70499999999999996</v>
      </c>
      <c r="R1218" t="str">
        <f t="shared" si="36"/>
        <v>New Mexico PERA2011</v>
      </c>
      <c r="S1218">
        <f t="shared" si="37"/>
        <v>0.21095</v>
      </c>
    </row>
    <row r="1219" spans="1:19" x14ac:dyDescent="0.35">
      <c r="A1219" t="s">
        <v>80</v>
      </c>
      <c r="B1219">
        <v>2012</v>
      </c>
      <c r="C1219">
        <v>-3.8E-3</v>
      </c>
      <c r="D1219">
        <v>0.1196</v>
      </c>
      <c r="E1219">
        <v>-2.8E-3</v>
      </c>
      <c r="F1219">
        <v>5.5320000000000001E-2</v>
      </c>
      <c r="G1219">
        <v>4.2439999999999999E-2</v>
      </c>
      <c r="H1219">
        <v>0.63558000000000003</v>
      </c>
      <c r="I1219">
        <v>0.10194</v>
      </c>
      <c r="J1219">
        <v>0</v>
      </c>
      <c r="K1219">
        <v>0</v>
      </c>
      <c r="L1219">
        <v>0</v>
      </c>
      <c r="M1219">
        <v>0</v>
      </c>
      <c r="N1219">
        <v>0.22203999999999999</v>
      </c>
      <c r="O1219">
        <v>3.8800000000000001E-2</v>
      </c>
      <c r="P1219">
        <v>0</v>
      </c>
      <c r="Q1219" s="3">
        <f>_xlfn.XLOOKUP(A1219&amp;B1219,'original data'!$R$2:$R$3975,'original data'!$Q$2:$Q$3975,,0)</f>
        <v>0.65300000000000002</v>
      </c>
      <c r="R1219" t="str">
        <f t="shared" ref="R1219:R1282" si="38">A1219&amp;B1219</f>
        <v>New Mexico PERA2012</v>
      </c>
      <c r="S1219">
        <f t="shared" ref="S1219:S1282" si="39">SUM(J1219:N1219,P1219)</f>
        <v>0.22203999999999999</v>
      </c>
    </row>
    <row r="1220" spans="1:19" x14ac:dyDescent="0.35">
      <c r="A1220" t="s">
        <v>80</v>
      </c>
      <c r="B1220">
        <v>2013</v>
      </c>
      <c r="C1220">
        <v>0.1326</v>
      </c>
      <c r="D1220">
        <v>0.1139</v>
      </c>
      <c r="E1220">
        <v>3.8199999999999998E-2</v>
      </c>
      <c r="F1220">
        <v>6.4649999999999999E-2</v>
      </c>
      <c r="G1220">
        <v>4.9119999999999997E-2</v>
      </c>
      <c r="H1220">
        <v>0.56855</v>
      </c>
      <c r="I1220">
        <v>0.21551999999999999</v>
      </c>
      <c r="J1220">
        <v>0</v>
      </c>
      <c r="K1220">
        <v>0</v>
      </c>
      <c r="L1220">
        <v>0</v>
      </c>
      <c r="M1220">
        <v>0</v>
      </c>
      <c r="N1220">
        <v>0.21531</v>
      </c>
      <c r="O1220">
        <v>6.2E-4</v>
      </c>
      <c r="P1220">
        <v>0</v>
      </c>
      <c r="Q1220" s="3">
        <f>_xlfn.XLOOKUP(A1220&amp;B1220,'original data'!$R$2:$R$3975,'original data'!$Q$2:$Q$3975,,0)</f>
        <v>0.72899999999999998</v>
      </c>
      <c r="R1220" t="str">
        <f t="shared" si="38"/>
        <v>New Mexico PERA2013</v>
      </c>
      <c r="S1220">
        <f t="shared" si="39"/>
        <v>0.21531</v>
      </c>
    </row>
    <row r="1221" spans="1:19" x14ac:dyDescent="0.35">
      <c r="A1221" t="s">
        <v>80</v>
      </c>
      <c r="B1221">
        <v>2014</v>
      </c>
      <c r="C1221">
        <v>0.17399999999999999</v>
      </c>
      <c r="E1221">
        <v>0.13292000000000001</v>
      </c>
      <c r="F1221">
        <v>6.6350000000000006E-2</v>
      </c>
      <c r="G1221">
        <v>5.7579999999999999E-2</v>
      </c>
      <c r="H1221">
        <v>0.49885000000000002</v>
      </c>
      <c r="I1221">
        <v>0.24307999999999999</v>
      </c>
      <c r="J1221">
        <v>4.1500000000000002E-2</v>
      </c>
      <c r="K1221">
        <v>0.10609</v>
      </c>
      <c r="L1221">
        <v>2.1000000000000001E-2</v>
      </c>
      <c r="M1221">
        <v>2.8199999999999999E-2</v>
      </c>
      <c r="N1221">
        <v>0</v>
      </c>
      <c r="O1221">
        <v>6.1289999999999997E-2</v>
      </c>
      <c r="P1221">
        <v>0</v>
      </c>
      <c r="Q1221" s="3">
        <f>_xlfn.XLOOKUP(A1221&amp;B1221,'original data'!$R$2:$R$3975,'original data'!$Q$2:$Q$3975,,0)</f>
        <v>0.75800000000000001</v>
      </c>
      <c r="R1221" t="str">
        <f t="shared" si="38"/>
        <v>New Mexico PERA2014</v>
      </c>
      <c r="S1221">
        <f t="shared" si="39"/>
        <v>0.19678999999999999</v>
      </c>
    </row>
    <row r="1222" spans="1:19" x14ac:dyDescent="0.35">
      <c r="A1222" t="s">
        <v>80</v>
      </c>
      <c r="B1222">
        <v>2015</v>
      </c>
      <c r="C1222">
        <v>1.84E-2</v>
      </c>
      <c r="D1222">
        <v>0.1046</v>
      </c>
      <c r="E1222">
        <v>0.104</v>
      </c>
      <c r="F1222">
        <v>5.8299999999999998E-2</v>
      </c>
      <c r="G1222">
        <v>5.4919999999999997E-2</v>
      </c>
      <c r="H1222">
        <v>0.47321000000000002</v>
      </c>
      <c r="I1222">
        <v>0.31784000000000001</v>
      </c>
      <c r="J1222">
        <v>4.829E-2</v>
      </c>
      <c r="K1222">
        <v>5.969E-2</v>
      </c>
      <c r="L1222">
        <v>3.1690000000000003E-2</v>
      </c>
      <c r="M1222">
        <v>3.209E-2</v>
      </c>
      <c r="N1222">
        <v>0</v>
      </c>
      <c r="O1222">
        <v>3.7190000000000001E-2</v>
      </c>
      <c r="P1222">
        <v>0</v>
      </c>
      <c r="Q1222" s="3">
        <f>_xlfn.XLOOKUP(A1222&amp;B1222,'original data'!$R$2:$R$3975,'original data'!$Q$2:$Q$3975,,0)</f>
        <v>0.749</v>
      </c>
      <c r="R1222" t="str">
        <f t="shared" si="38"/>
        <v>New Mexico PERA2015</v>
      </c>
      <c r="S1222">
        <f t="shared" si="39"/>
        <v>0.17176</v>
      </c>
    </row>
    <row r="1223" spans="1:19" x14ac:dyDescent="0.35">
      <c r="A1223" t="s">
        <v>80</v>
      </c>
      <c r="B1223">
        <v>2016</v>
      </c>
      <c r="C1223">
        <v>4.8999999999999998E-3</v>
      </c>
      <c r="D1223">
        <v>6.25E-2</v>
      </c>
      <c r="E1223">
        <v>6.1800000000000001E-2</v>
      </c>
      <c r="F1223">
        <v>4.7129999999999998E-2</v>
      </c>
      <c r="G1223">
        <v>5.1720000000000002E-2</v>
      </c>
      <c r="H1223">
        <v>0.44690000000000002</v>
      </c>
      <c r="I1223">
        <v>0.30399999999999999</v>
      </c>
      <c r="J1223">
        <v>6.4399999999999999E-2</v>
      </c>
      <c r="K1223">
        <v>3.7199999999999997E-2</v>
      </c>
      <c r="L1223">
        <v>2.5399999999999999E-2</v>
      </c>
      <c r="M1223">
        <v>4.9799999999999997E-2</v>
      </c>
      <c r="N1223">
        <v>0</v>
      </c>
      <c r="O1223">
        <v>7.2300000000000003E-2</v>
      </c>
      <c r="P1223">
        <v>0</v>
      </c>
      <c r="Q1223" s="3">
        <f>_xlfn.XLOOKUP(A1223&amp;B1223,'original data'!$R$2:$R$3975,'original data'!$Q$2:$Q$3975,,0)</f>
        <v>0.753</v>
      </c>
      <c r="R1223" t="str">
        <f t="shared" si="38"/>
        <v>New Mexico PERA2016</v>
      </c>
      <c r="S1223">
        <f t="shared" si="39"/>
        <v>0.17680000000000001</v>
      </c>
    </row>
    <row r="1224" spans="1:19" x14ac:dyDescent="0.35">
      <c r="A1224" t="s">
        <v>80</v>
      </c>
      <c r="B1224">
        <v>2017</v>
      </c>
      <c r="C1224">
        <v>0.111</v>
      </c>
      <c r="D1224">
        <v>4.3900000000000002E-2</v>
      </c>
      <c r="E1224">
        <v>8.5300000000000001E-2</v>
      </c>
      <c r="F1224">
        <v>4.0770000000000001E-2</v>
      </c>
      <c r="G1224">
        <v>5.5120000000000002E-2</v>
      </c>
      <c r="H1224">
        <v>0.39129999999999998</v>
      </c>
      <c r="I1224">
        <v>0.27800000000000002</v>
      </c>
      <c r="J1224">
        <v>0.1113</v>
      </c>
      <c r="K1224">
        <v>5.2299999999999999E-2</v>
      </c>
      <c r="L1224">
        <v>2.92E-2</v>
      </c>
      <c r="M1224">
        <v>7.1199999999999999E-2</v>
      </c>
      <c r="N1224">
        <v>0</v>
      </c>
      <c r="O1224">
        <v>6.6699999999999995E-2</v>
      </c>
      <c r="P1224">
        <v>0</v>
      </c>
      <c r="Q1224" s="3">
        <f>_xlfn.XLOOKUP(A1224&amp;B1224,'original data'!$R$2:$R$3975,'original data'!$Q$2:$Q$3975,,0)</f>
        <v>0.749</v>
      </c>
      <c r="R1224" t="str">
        <f t="shared" si="38"/>
        <v>New Mexico PERA2017</v>
      </c>
      <c r="S1224">
        <f t="shared" si="39"/>
        <v>0.26400000000000001</v>
      </c>
    </row>
    <row r="1225" spans="1:19" x14ac:dyDescent="0.35">
      <c r="A1225" t="s">
        <v>80</v>
      </c>
      <c r="B1225">
        <v>2018</v>
      </c>
      <c r="C1225">
        <v>6.9000000000000006E-2</v>
      </c>
      <c r="D1225">
        <v>6.0699999999999997E-2</v>
      </c>
      <c r="E1225">
        <v>7.3099999999999998E-2</v>
      </c>
      <c r="F1225">
        <v>5.5829999999999998E-2</v>
      </c>
      <c r="G1225">
        <v>5.5890000000000002E-2</v>
      </c>
      <c r="H1225">
        <v>0.31974999999999998</v>
      </c>
      <c r="I1225">
        <v>0.35124</v>
      </c>
      <c r="J1225">
        <v>5.7489999999999999E-2</v>
      </c>
      <c r="K1225">
        <v>5.5259999999999997E-2</v>
      </c>
      <c r="L1225">
        <v>0.13685</v>
      </c>
      <c r="M1225">
        <v>6.7269999999999996E-2</v>
      </c>
      <c r="N1225">
        <v>0</v>
      </c>
      <c r="O1225">
        <v>1.2149999999999999E-2</v>
      </c>
      <c r="P1225">
        <v>0</v>
      </c>
      <c r="Q1225" s="3">
        <f>_xlfn.XLOOKUP(A1225&amp;B1225,'original data'!$R$2:$R$3975,'original data'!$Q$2:$Q$3975,,0)</f>
        <v>0.71599999999999997</v>
      </c>
      <c r="R1225" t="str">
        <f t="shared" si="38"/>
        <v>New Mexico PERA2018</v>
      </c>
      <c r="S1225">
        <f t="shared" si="39"/>
        <v>0.31686999999999999</v>
      </c>
    </row>
    <row r="1226" spans="1:19" x14ac:dyDescent="0.35">
      <c r="A1226" t="s">
        <v>80</v>
      </c>
      <c r="B1226">
        <v>2019</v>
      </c>
      <c r="C1226">
        <v>6.3799999999999996E-2</v>
      </c>
      <c r="D1226">
        <v>8.1100000000000005E-2</v>
      </c>
      <c r="E1226">
        <v>5.2900000000000003E-2</v>
      </c>
      <c r="F1226">
        <v>9.1700000000000004E-2</v>
      </c>
      <c r="G1226">
        <v>5.6300000000000003E-2</v>
      </c>
      <c r="H1226">
        <v>0.27990999999999999</v>
      </c>
      <c r="I1226">
        <v>0.35642000000000001</v>
      </c>
      <c r="J1226">
        <v>6.5170000000000006E-2</v>
      </c>
      <c r="K1226">
        <v>6.9900000000000004E-2</v>
      </c>
      <c r="L1226">
        <v>0.15776999999999999</v>
      </c>
      <c r="M1226">
        <v>6.794E-2</v>
      </c>
      <c r="N1226">
        <v>0</v>
      </c>
      <c r="O1226">
        <v>2.8999999999999998E-3</v>
      </c>
      <c r="P1226">
        <v>0</v>
      </c>
      <c r="Q1226" s="3">
        <f>_xlfn.XLOOKUP(A1226&amp;B1226,'original data'!$R$2:$R$3975,'original data'!$Q$2:$Q$3975,,0)</f>
        <v>0.69899999999999995</v>
      </c>
      <c r="R1226" t="str">
        <f t="shared" si="38"/>
        <v>New Mexico PERA2019</v>
      </c>
      <c r="S1226">
        <f t="shared" si="39"/>
        <v>0.36077999999999999</v>
      </c>
    </row>
    <row r="1227" spans="1:19" x14ac:dyDescent="0.35">
      <c r="A1227" t="s">
        <v>80</v>
      </c>
      <c r="B1227">
        <v>2020</v>
      </c>
      <c r="C1227">
        <v>-1.52E-2</v>
      </c>
      <c r="D1227">
        <v>3.85E-2</v>
      </c>
      <c r="E1227">
        <v>4.5699999999999998E-2</v>
      </c>
      <c r="F1227">
        <v>7.4899999999999994E-2</v>
      </c>
      <c r="G1227">
        <v>0</v>
      </c>
      <c r="H1227">
        <v>0.21906</v>
      </c>
      <c r="I1227">
        <v>0.30607000000000001</v>
      </c>
      <c r="J1227">
        <v>7.6280000000000001E-2</v>
      </c>
      <c r="K1227">
        <v>0.20169999999999999</v>
      </c>
      <c r="L1227">
        <v>0.12379999999999999</v>
      </c>
      <c r="M1227">
        <v>7.0980000000000001E-2</v>
      </c>
      <c r="N1227">
        <v>0</v>
      </c>
      <c r="O1227">
        <v>2.1299999999999999E-3</v>
      </c>
      <c r="P1227">
        <v>0</v>
      </c>
      <c r="Q1227" s="3">
        <f>_xlfn.XLOOKUP(A1227&amp;B1227,'original data'!$R$2:$R$3975,'original data'!$Q$2:$Q$3975,,0)</f>
        <v>0.70299999999999996</v>
      </c>
      <c r="R1227" t="str">
        <f t="shared" si="38"/>
        <v>New Mexico PERA2020</v>
      </c>
      <c r="S1227">
        <f t="shared" si="39"/>
        <v>0.47276000000000001</v>
      </c>
    </row>
    <row r="1228" spans="1:19" x14ac:dyDescent="0.35">
      <c r="A1228" t="s">
        <v>81</v>
      </c>
      <c r="B1228">
        <v>2001</v>
      </c>
      <c r="C1228">
        <v>-8.3000000000000004E-2</v>
      </c>
      <c r="D1228">
        <v>4.4200000000000003E-2</v>
      </c>
      <c r="E1228">
        <v>0.1108</v>
      </c>
      <c r="F1228">
        <v>0.1235</v>
      </c>
      <c r="G1228">
        <v>-8.3000000000000004E-2</v>
      </c>
      <c r="H1228">
        <v>0.64100000000000001</v>
      </c>
      <c r="I1228">
        <v>0.35699999999999998</v>
      </c>
      <c r="J1228">
        <v>2E-3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 s="3">
        <f>_xlfn.XLOOKUP(A1228&amp;B1228,'original data'!$R$2:$R$3975,'original data'!$Q$2:$Q$3975,,0)</f>
        <v>1.17354</v>
      </c>
      <c r="R1228" t="str">
        <f t="shared" si="38"/>
        <v>New York City ERS2001</v>
      </c>
      <c r="S1228">
        <f t="shared" si="39"/>
        <v>2E-3</v>
      </c>
    </row>
    <row r="1229" spans="1:19" x14ac:dyDescent="0.35">
      <c r="A1229" t="s">
        <v>81</v>
      </c>
      <c r="B1229">
        <v>2002</v>
      </c>
      <c r="C1229">
        <v>-8.6400000000000005E-2</v>
      </c>
      <c r="D1229">
        <v>-2.86E-2</v>
      </c>
      <c r="E1229">
        <v>5.57E-2</v>
      </c>
      <c r="F1229">
        <v>9.8199999999999996E-2</v>
      </c>
      <c r="G1229">
        <v>-8.4699999999999998E-2</v>
      </c>
      <c r="H1229">
        <v>0.65500000000000003</v>
      </c>
      <c r="I1229">
        <v>0.34200000000000003</v>
      </c>
      <c r="J1229">
        <v>3.0000000000000001E-3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 s="3">
        <f>_xlfn.XLOOKUP(A1229&amp;B1229,'original data'!$R$2:$R$3975,'original data'!$Q$2:$Q$3975,,0)</f>
        <v>1.1196699999999999</v>
      </c>
      <c r="R1229" t="str">
        <f t="shared" si="38"/>
        <v>New York City ERS2002</v>
      </c>
      <c r="S1229">
        <f t="shared" si="39"/>
        <v>3.0000000000000001E-3</v>
      </c>
    </row>
    <row r="1230" spans="1:19" x14ac:dyDescent="0.35">
      <c r="A1230" t="s">
        <v>81</v>
      </c>
      <c r="B1230">
        <v>2003</v>
      </c>
      <c r="C1230">
        <v>3.9399999999999998E-2</v>
      </c>
      <c r="D1230">
        <v>-4.8000000000000001E-2</v>
      </c>
      <c r="E1230">
        <v>1.5699999999999999E-2</v>
      </c>
      <c r="F1230">
        <v>8.6900000000000005E-2</v>
      </c>
      <c r="G1230">
        <v>-4.5080000000000002E-2</v>
      </c>
      <c r="H1230">
        <v>0.67900000000000005</v>
      </c>
      <c r="I1230">
        <v>0.315</v>
      </c>
      <c r="J1230">
        <v>6.0000000000000001E-3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 s="3">
        <f>_xlfn.XLOOKUP(A1230&amp;B1230,'original data'!$R$2:$R$3975,'original data'!$Q$2:$Q$3975,,0)</f>
        <v>1.0403899999999999</v>
      </c>
      <c r="R1230" t="str">
        <f t="shared" si="38"/>
        <v>New York City ERS2003</v>
      </c>
      <c r="S1230">
        <f t="shared" si="39"/>
        <v>6.0000000000000001E-3</v>
      </c>
    </row>
    <row r="1231" spans="1:19" x14ac:dyDescent="0.35">
      <c r="A1231" t="s">
        <v>81</v>
      </c>
      <c r="B1231">
        <v>2004</v>
      </c>
      <c r="C1231">
        <v>0.16300000000000001</v>
      </c>
      <c r="D1231">
        <v>3.3599999999999998E-2</v>
      </c>
      <c r="E1231">
        <v>2.07E-2</v>
      </c>
      <c r="F1231">
        <v>0.1013</v>
      </c>
      <c r="G1231">
        <v>3.16E-3</v>
      </c>
      <c r="H1231">
        <v>0.69499999999999995</v>
      </c>
      <c r="I1231">
        <v>0.29699999999999999</v>
      </c>
      <c r="J1231">
        <v>8.0000000000000002E-3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 s="3">
        <f>_xlfn.XLOOKUP(A1231&amp;B1231,'original data'!$R$2:$R$3975,'original data'!$Q$2:$Q$3975,,0)</f>
        <v>0.94486000000000003</v>
      </c>
      <c r="R1231" t="str">
        <f t="shared" si="38"/>
        <v>New York City ERS2004</v>
      </c>
      <c r="S1231">
        <f t="shared" si="39"/>
        <v>8.0000000000000002E-3</v>
      </c>
    </row>
    <row r="1232" spans="1:19" x14ac:dyDescent="0.35">
      <c r="A1232" t="s">
        <v>81</v>
      </c>
      <c r="B1232">
        <v>2006</v>
      </c>
      <c r="C1232">
        <v>9.8299999999999998E-2</v>
      </c>
      <c r="D1232">
        <v>0.1179</v>
      </c>
      <c r="E1232">
        <v>5.79E-2</v>
      </c>
      <c r="F1232">
        <v>8.4000000000000005E-2</v>
      </c>
      <c r="G1232">
        <v>3.2960000000000003E-2</v>
      </c>
      <c r="H1232">
        <v>0.71799999999999997</v>
      </c>
      <c r="I1232">
        <v>0.249</v>
      </c>
      <c r="J1232">
        <v>1.9E-2</v>
      </c>
      <c r="K1232">
        <v>0</v>
      </c>
      <c r="L1232">
        <v>0</v>
      </c>
      <c r="M1232">
        <v>0</v>
      </c>
      <c r="N1232">
        <v>0</v>
      </c>
      <c r="O1232">
        <v>1.4E-2</v>
      </c>
      <c r="P1232">
        <v>0</v>
      </c>
      <c r="Q1232" s="3">
        <f>_xlfn.XLOOKUP(A1232&amp;B1232,'original data'!$R$2:$R$3975,'original data'!$Q$2:$Q$3975,,0)</f>
        <v>0.82328999999999997</v>
      </c>
      <c r="R1232" t="str">
        <f t="shared" si="38"/>
        <v>New York City ERS2006</v>
      </c>
      <c r="S1232">
        <f t="shared" si="39"/>
        <v>1.9E-2</v>
      </c>
    </row>
    <row r="1233" spans="1:19" x14ac:dyDescent="0.35">
      <c r="A1233" t="s">
        <v>81</v>
      </c>
      <c r="B1233">
        <v>2007</v>
      </c>
      <c r="C1233">
        <v>0.18390000000000001</v>
      </c>
      <c r="D1233">
        <v>0.1241</v>
      </c>
      <c r="E1233">
        <v>0.1142</v>
      </c>
      <c r="F1233">
        <v>8.0399999999999999E-2</v>
      </c>
      <c r="G1233">
        <v>5.3289999999999997E-2</v>
      </c>
      <c r="H1233">
        <v>0.70099999999999996</v>
      </c>
      <c r="I1233">
        <v>0.24199999999999999</v>
      </c>
      <c r="J1233">
        <v>3.6999999999999998E-2</v>
      </c>
      <c r="K1233">
        <v>0</v>
      </c>
      <c r="L1233">
        <v>0</v>
      </c>
      <c r="M1233">
        <v>0</v>
      </c>
      <c r="N1233">
        <v>0</v>
      </c>
      <c r="O1233">
        <v>0.02</v>
      </c>
      <c r="P1233">
        <v>0</v>
      </c>
      <c r="Q1233" s="3">
        <f>_xlfn.XLOOKUP(A1233&amp;B1233,'original data'!$R$2:$R$3975,'original data'!$Q$2:$Q$3975,,0)</f>
        <v>0.79032000000000002</v>
      </c>
      <c r="R1233" t="str">
        <f t="shared" si="38"/>
        <v>New York City ERS2007</v>
      </c>
      <c r="S1233">
        <f t="shared" si="39"/>
        <v>3.6999999999999998E-2</v>
      </c>
    </row>
    <row r="1234" spans="1:19" x14ac:dyDescent="0.35">
      <c r="A1234" t="s">
        <v>81</v>
      </c>
      <c r="B1234">
        <v>2008</v>
      </c>
      <c r="C1234">
        <v>-4.9599999999999998E-2</v>
      </c>
      <c r="D1234">
        <v>7.3099999999999998E-2</v>
      </c>
      <c r="E1234">
        <v>9.4399999999999998E-2</v>
      </c>
      <c r="F1234">
        <v>5.4300000000000001E-2</v>
      </c>
      <c r="G1234">
        <v>3.984E-2</v>
      </c>
      <c r="H1234">
        <v>0.64900000000000002</v>
      </c>
      <c r="I1234">
        <v>0.26700000000000002</v>
      </c>
      <c r="J1234">
        <v>6.4000000000000001E-2</v>
      </c>
      <c r="K1234">
        <v>0</v>
      </c>
      <c r="L1234">
        <v>0</v>
      </c>
      <c r="M1234">
        <v>0</v>
      </c>
      <c r="N1234">
        <v>0</v>
      </c>
      <c r="O1234">
        <v>0.02</v>
      </c>
      <c r="P1234">
        <v>0</v>
      </c>
      <c r="Q1234" s="3">
        <f>_xlfn.XLOOKUP(A1234&amp;B1234,'original data'!$R$2:$R$3975,'original data'!$Q$2:$Q$3975,,0)</f>
        <v>0.79669000000000001</v>
      </c>
      <c r="R1234" t="str">
        <f t="shared" si="38"/>
        <v>New York City ERS2008</v>
      </c>
      <c r="S1234">
        <f t="shared" si="39"/>
        <v>6.4000000000000001E-2</v>
      </c>
    </row>
    <row r="1235" spans="1:19" x14ac:dyDescent="0.35">
      <c r="A1235" t="s">
        <v>81</v>
      </c>
      <c r="B1235">
        <v>2009</v>
      </c>
      <c r="C1235">
        <v>-0.18179999999999999</v>
      </c>
      <c r="D1235">
        <v>-2.7199999999999998E-2</v>
      </c>
      <c r="E1235">
        <v>2.01E-2</v>
      </c>
      <c r="F1235">
        <v>2.0400000000000001E-2</v>
      </c>
      <c r="G1235">
        <v>1.251E-2</v>
      </c>
      <c r="H1235">
        <v>0.59399999999999997</v>
      </c>
      <c r="I1235">
        <v>0.29499999999999998</v>
      </c>
      <c r="J1235">
        <v>9.4E-2</v>
      </c>
      <c r="K1235">
        <v>0</v>
      </c>
      <c r="L1235">
        <v>0</v>
      </c>
      <c r="M1235">
        <v>0</v>
      </c>
      <c r="N1235">
        <v>0</v>
      </c>
      <c r="O1235">
        <v>1.6E-2</v>
      </c>
      <c r="P1235">
        <v>0</v>
      </c>
      <c r="Q1235" s="3">
        <f>_xlfn.XLOOKUP(A1235&amp;B1235,'original data'!$R$2:$R$3975,'original data'!$Q$2:$Q$3975,,0)</f>
        <v>0.78620000000000001</v>
      </c>
      <c r="R1235" t="str">
        <f t="shared" si="38"/>
        <v>New York City ERS2009</v>
      </c>
      <c r="S1235">
        <f t="shared" si="39"/>
        <v>9.4E-2</v>
      </c>
    </row>
    <row r="1236" spans="1:19" x14ac:dyDescent="0.35">
      <c r="A1236" t="s">
        <v>81</v>
      </c>
      <c r="B1236">
        <v>2010</v>
      </c>
      <c r="C1236">
        <v>0.1409</v>
      </c>
      <c r="D1236">
        <v>-3.9100000000000003E-2</v>
      </c>
      <c r="E1236">
        <v>2.9000000000000001E-2</v>
      </c>
      <c r="F1236">
        <v>2.46E-2</v>
      </c>
      <c r="G1236">
        <v>2.4670000000000001E-2</v>
      </c>
      <c r="H1236">
        <v>0.59399999999999997</v>
      </c>
      <c r="I1236">
        <v>0.248</v>
      </c>
      <c r="J1236">
        <v>0.106</v>
      </c>
      <c r="K1236">
        <v>0</v>
      </c>
      <c r="L1236">
        <v>0</v>
      </c>
      <c r="M1236">
        <v>0</v>
      </c>
      <c r="N1236">
        <v>0</v>
      </c>
      <c r="O1236">
        <v>5.0999999999999997E-2</v>
      </c>
      <c r="P1236">
        <v>0</v>
      </c>
      <c r="Q1236" s="3">
        <f>_xlfn.XLOOKUP(A1236&amp;B1236,'original data'!$R$2:$R$3975,'original data'!$Q$2:$Q$3975,,0)</f>
        <v>0.64246000000000003</v>
      </c>
      <c r="R1236" t="str">
        <f t="shared" si="38"/>
        <v>New York City ERS2010</v>
      </c>
      <c r="S1236">
        <f t="shared" si="39"/>
        <v>0.106</v>
      </c>
    </row>
    <row r="1237" spans="1:19" x14ac:dyDescent="0.35">
      <c r="A1237" t="s">
        <v>81</v>
      </c>
      <c r="B1237">
        <v>2011</v>
      </c>
      <c r="C1237">
        <v>0.23119999999999999</v>
      </c>
      <c r="D1237">
        <v>4.7500000000000001E-2</v>
      </c>
      <c r="E1237">
        <v>5.2699999999999997E-2</v>
      </c>
      <c r="F1237">
        <v>5.5300000000000002E-2</v>
      </c>
      <c r="G1237">
        <v>4.1919999999999999E-2</v>
      </c>
      <c r="H1237">
        <v>0.58799999999999997</v>
      </c>
      <c r="I1237">
        <v>0.22600000000000001</v>
      </c>
      <c r="J1237">
        <v>0.112</v>
      </c>
      <c r="K1237">
        <v>0</v>
      </c>
      <c r="L1237">
        <v>0</v>
      </c>
      <c r="M1237">
        <v>0</v>
      </c>
      <c r="N1237">
        <v>0</v>
      </c>
      <c r="O1237">
        <v>7.2999999999999995E-2</v>
      </c>
      <c r="P1237">
        <v>0</v>
      </c>
      <c r="Q1237" s="3">
        <f>_xlfn.XLOOKUP(A1237&amp;B1237,'original data'!$R$2:$R$3975,'original data'!$Q$2:$Q$3975,,0)</f>
        <v>0.64976</v>
      </c>
      <c r="R1237" t="str">
        <f t="shared" si="38"/>
        <v>New York City ERS2011</v>
      </c>
      <c r="S1237">
        <f t="shared" si="39"/>
        <v>0.112</v>
      </c>
    </row>
    <row r="1238" spans="1:19" x14ac:dyDescent="0.35">
      <c r="A1238" t="s">
        <v>81</v>
      </c>
      <c r="B1238">
        <v>2012</v>
      </c>
      <c r="C1238">
        <v>1.32E-2</v>
      </c>
      <c r="D1238">
        <v>0.12479999999999999</v>
      </c>
      <c r="E1238">
        <v>2.0500000000000001E-2</v>
      </c>
      <c r="F1238">
        <v>6.6299999999999998E-2</v>
      </c>
      <c r="G1238">
        <v>3.9489999999999997E-2</v>
      </c>
      <c r="H1238">
        <v>0.54400000000000004</v>
      </c>
      <c r="I1238">
        <v>0.25600000000000001</v>
      </c>
      <c r="J1238">
        <v>0.128</v>
      </c>
      <c r="K1238">
        <v>1.7999999999999999E-2</v>
      </c>
      <c r="L1238">
        <v>0</v>
      </c>
      <c r="M1238">
        <v>0</v>
      </c>
      <c r="N1238">
        <v>0</v>
      </c>
      <c r="O1238">
        <v>5.2999999999999999E-2</v>
      </c>
      <c r="P1238">
        <v>0</v>
      </c>
      <c r="Q1238" s="3">
        <f>_xlfn.XLOOKUP(A1238&amp;B1238,'original data'!$R$2:$R$3975,'original data'!$Q$2:$Q$3975,,0)</f>
        <v>0.66269</v>
      </c>
      <c r="R1238" t="str">
        <f t="shared" si="38"/>
        <v>New York City ERS2012</v>
      </c>
      <c r="S1238">
        <f t="shared" si="39"/>
        <v>0.14599999999999999</v>
      </c>
    </row>
    <row r="1239" spans="1:19" x14ac:dyDescent="0.35">
      <c r="A1239" t="s">
        <v>81</v>
      </c>
      <c r="B1239">
        <v>2013</v>
      </c>
      <c r="C1239">
        <v>0.12239999999999999</v>
      </c>
      <c r="D1239">
        <v>0.1187</v>
      </c>
      <c r="E1239">
        <v>5.5E-2</v>
      </c>
      <c r="F1239">
        <v>7.4499999999999997E-2</v>
      </c>
      <c r="G1239">
        <v>4.5650000000000003E-2</v>
      </c>
      <c r="H1239">
        <v>0.55800000000000005</v>
      </c>
      <c r="I1239">
        <v>0.249</v>
      </c>
      <c r="J1239">
        <v>0.129</v>
      </c>
      <c r="K1239">
        <v>2.9000000000000001E-2</v>
      </c>
      <c r="L1239">
        <v>0</v>
      </c>
      <c r="M1239">
        <v>0</v>
      </c>
      <c r="N1239">
        <v>0</v>
      </c>
      <c r="O1239">
        <v>3.4000000000000002E-2</v>
      </c>
      <c r="P1239">
        <v>0</v>
      </c>
      <c r="Q1239" s="3">
        <f>_xlfn.XLOOKUP(A1239&amp;B1239,'original data'!$R$2:$R$3975,'original data'!$Q$2:$Q$3975,,0)</f>
        <v>0.68400000000000005</v>
      </c>
      <c r="R1239" t="str">
        <f t="shared" si="38"/>
        <v>New York City ERS2013</v>
      </c>
      <c r="S1239">
        <f t="shared" si="39"/>
        <v>0.158</v>
      </c>
    </row>
    <row r="1240" spans="1:19" x14ac:dyDescent="0.35">
      <c r="A1240" t="s">
        <v>81</v>
      </c>
      <c r="B1240">
        <v>2014</v>
      </c>
      <c r="C1240">
        <v>0.1704</v>
      </c>
      <c r="D1240">
        <v>0.1</v>
      </c>
      <c r="E1240">
        <v>0.1333</v>
      </c>
      <c r="F1240">
        <v>7.5200000000000003E-2</v>
      </c>
      <c r="G1240">
        <v>5.4100000000000002E-2</v>
      </c>
      <c r="H1240">
        <v>0.57399999999999995</v>
      </c>
      <c r="I1240">
        <v>0.23</v>
      </c>
      <c r="J1240">
        <v>0.128</v>
      </c>
      <c r="K1240">
        <v>0.03</v>
      </c>
      <c r="L1240">
        <v>0</v>
      </c>
      <c r="M1240">
        <v>0</v>
      </c>
      <c r="N1240">
        <v>0</v>
      </c>
      <c r="O1240">
        <v>3.7999999999999999E-2</v>
      </c>
      <c r="P1240">
        <v>0</v>
      </c>
      <c r="Q1240" s="3">
        <f>_xlfn.XLOOKUP(A1240&amp;B1240,'original data'!$R$2:$R$3975,'original data'!$Q$2:$Q$3975,,0)</f>
        <v>0.70299999999999996</v>
      </c>
      <c r="R1240" t="str">
        <f t="shared" si="38"/>
        <v>New York City ERS2014</v>
      </c>
      <c r="S1240">
        <f t="shared" si="39"/>
        <v>0.158</v>
      </c>
    </row>
    <row r="1241" spans="1:19" x14ac:dyDescent="0.35">
      <c r="A1241" t="s">
        <v>81</v>
      </c>
      <c r="B1241">
        <v>2015</v>
      </c>
      <c r="C1241">
        <v>3.1099999999999999E-2</v>
      </c>
      <c r="D1241">
        <v>0.1074</v>
      </c>
      <c r="E1241">
        <v>0.11119999999999999</v>
      </c>
      <c r="F1241">
        <v>6.93E-2</v>
      </c>
      <c r="G1241">
        <v>5.2549999999999999E-2</v>
      </c>
      <c r="H1241">
        <v>0.53700000000000003</v>
      </c>
      <c r="I1241">
        <v>0.25700000000000001</v>
      </c>
      <c r="J1241">
        <v>0.13400000000000001</v>
      </c>
      <c r="K1241">
        <v>2.8000000000000001E-2</v>
      </c>
      <c r="L1241">
        <v>0</v>
      </c>
      <c r="M1241">
        <v>0</v>
      </c>
      <c r="N1241">
        <v>0</v>
      </c>
      <c r="O1241">
        <v>4.3999999999999997E-2</v>
      </c>
      <c r="P1241">
        <v>0</v>
      </c>
      <c r="Q1241" s="3">
        <f>_xlfn.XLOOKUP(A1241&amp;B1241,'original data'!$R$2:$R$3975,'original data'!$Q$2:$Q$3975,,0)</f>
        <v>0.69899999999999995</v>
      </c>
      <c r="R1241" t="str">
        <f t="shared" si="38"/>
        <v>New York City ERS2015</v>
      </c>
      <c r="S1241">
        <f t="shared" si="39"/>
        <v>0.16200000000000001</v>
      </c>
    </row>
    <row r="1242" spans="1:19" x14ac:dyDescent="0.35">
      <c r="A1242" t="s">
        <v>81</v>
      </c>
      <c r="B1242">
        <v>2016</v>
      </c>
      <c r="C1242">
        <v>1.52E-2</v>
      </c>
      <c r="D1242">
        <v>7.1800000000000003E-2</v>
      </c>
      <c r="E1242">
        <v>6.9599999999999995E-2</v>
      </c>
      <c r="F1242">
        <v>6.1199999999999997E-2</v>
      </c>
      <c r="G1242">
        <v>5.0180000000000002E-2</v>
      </c>
      <c r="H1242">
        <v>0.50600000000000001</v>
      </c>
      <c r="I1242">
        <v>0.313</v>
      </c>
      <c r="J1242">
        <v>0.16</v>
      </c>
      <c r="K1242">
        <v>2.1000000000000001E-2</v>
      </c>
      <c r="L1242">
        <v>0</v>
      </c>
      <c r="M1242">
        <v>0</v>
      </c>
      <c r="N1242">
        <v>0</v>
      </c>
      <c r="O1242">
        <v>0</v>
      </c>
      <c r="P1242">
        <v>0</v>
      </c>
      <c r="Q1242" s="3">
        <f>_xlfn.XLOOKUP(A1242&amp;B1242,'original data'!$R$2:$R$3975,'original data'!$Q$2:$Q$3975,,0)</f>
        <v>0.71399999999999997</v>
      </c>
      <c r="R1242" t="str">
        <f t="shared" si="38"/>
        <v>New York City ERS2016</v>
      </c>
      <c r="S1242">
        <f t="shared" si="39"/>
        <v>0.18099999999999999</v>
      </c>
    </row>
    <row r="1243" spans="1:19" x14ac:dyDescent="0.35">
      <c r="A1243" t="s">
        <v>81</v>
      </c>
      <c r="B1243">
        <v>2017</v>
      </c>
      <c r="C1243">
        <v>0.12989999999999999</v>
      </c>
      <c r="D1243">
        <v>6.0100000000000001E-2</v>
      </c>
      <c r="E1243">
        <v>9.3700000000000006E-2</v>
      </c>
      <c r="F1243">
        <v>5.6500000000000002E-2</v>
      </c>
      <c r="G1243">
        <v>5.4710000000000002E-2</v>
      </c>
      <c r="H1243">
        <v>0.53700000000000003</v>
      </c>
      <c r="I1243">
        <v>0.311</v>
      </c>
      <c r="J1243">
        <v>0.151</v>
      </c>
      <c r="K1243">
        <v>1E-3</v>
      </c>
      <c r="L1243">
        <v>0</v>
      </c>
      <c r="M1243">
        <v>0</v>
      </c>
      <c r="N1243">
        <v>0</v>
      </c>
      <c r="O1243">
        <v>0</v>
      </c>
      <c r="P1243">
        <v>0</v>
      </c>
      <c r="Q1243" s="3">
        <f>_xlfn.XLOOKUP(A1243&amp;B1243,'original data'!$R$2:$R$3975,'original data'!$Q$2:$Q$3975,,0)</f>
        <v>0.72199999999999998</v>
      </c>
      <c r="R1243" t="str">
        <f t="shared" si="38"/>
        <v>New York City ERS2017</v>
      </c>
      <c r="S1243">
        <f t="shared" si="39"/>
        <v>0.152</v>
      </c>
    </row>
    <row r="1244" spans="1:19" x14ac:dyDescent="0.35">
      <c r="A1244" t="s">
        <v>81</v>
      </c>
      <c r="B1244">
        <v>2018</v>
      </c>
      <c r="C1244">
        <v>8.5599999999999996E-2</v>
      </c>
      <c r="D1244">
        <v>7.8200000000000006E-2</v>
      </c>
      <c r="E1244">
        <v>8.6900000000000005E-2</v>
      </c>
      <c r="F1244">
        <v>7.0800000000000002E-2</v>
      </c>
      <c r="G1244">
        <v>5.6399999999999999E-2</v>
      </c>
      <c r="H1244">
        <v>0.56999999999999995</v>
      </c>
      <c r="I1244">
        <v>0.27500000000000002</v>
      </c>
      <c r="J1244">
        <v>0.154</v>
      </c>
      <c r="K1244">
        <v>1E-3</v>
      </c>
      <c r="L1244">
        <v>0</v>
      </c>
      <c r="M1244">
        <v>0</v>
      </c>
      <c r="N1244">
        <v>0</v>
      </c>
      <c r="O1244">
        <v>0</v>
      </c>
      <c r="P1244">
        <v>0</v>
      </c>
      <c r="Q1244" s="3">
        <f>_xlfn.XLOOKUP(A1244&amp;B1244,'original data'!$R$2:$R$3975,'original data'!$Q$2:$Q$3975,,0)</f>
        <v>0</v>
      </c>
      <c r="R1244" t="str">
        <f t="shared" si="38"/>
        <v>New York City ERS2018</v>
      </c>
      <c r="S1244">
        <f t="shared" si="39"/>
        <v>0.155</v>
      </c>
    </row>
    <row r="1245" spans="1:19" x14ac:dyDescent="0.35">
      <c r="A1245" t="s">
        <v>81</v>
      </c>
      <c r="B1245">
        <v>2019</v>
      </c>
      <c r="C1245">
        <v>7.1300000000000002E-2</v>
      </c>
      <c r="D1245">
        <v>9.7699999999999995E-2</v>
      </c>
      <c r="E1245">
        <v>6.83E-2</v>
      </c>
      <c r="F1245">
        <v>0.1003</v>
      </c>
      <c r="G1245">
        <v>5.7180000000000002E-2</v>
      </c>
      <c r="H1245">
        <v>0.502</v>
      </c>
      <c r="I1245">
        <v>0.377</v>
      </c>
      <c r="J1245">
        <v>6.9000000000000006E-2</v>
      </c>
      <c r="K1245">
        <v>0</v>
      </c>
      <c r="L1245">
        <v>0</v>
      </c>
      <c r="M1245">
        <v>5.1999999999999998E-2</v>
      </c>
      <c r="N1245">
        <v>0</v>
      </c>
      <c r="O1245">
        <v>0</v>
      </c>
      <c r="P1245">
        <v>0</v>
      </c>
      <c r="Q1245" s="3">
        <f>_xlfn.XLOOKUP(A1245&amp;B1245,'original data'!$R$2:$R$3975,'original data'!$Q$2:$Q$3975,,0)</f>
        <v>0</v>
      </c>
      <c r="R1245" t="str">
        <f t="shared" si="38"/>
        <v>New York City ERS2019</v>
      </c>
      <c r="S1245">
        <f t="shared" si="39"/>
        <v>0.121</v>
      </c>
    </row>
    <row r="1246" spans="1:19" x14ac:dyDescent="0.35">
      <c r="A1246" t="s">
        <v>81</v>
      </c>
      <c r="B1246">
        <v>2020</v>
      </c>
      <c r="C1246">
        <v>3.5799999999999998E-2</v>
      </c>
      <c r="D1246">
        <v>6.6199999999999995E-2</v>
      </c>
      <c r="E1246">
        <v>6.9099999999999995E-2</v>
      </c>
      <c r="F1246">
        <v>0.09</v>
      </c>
      <c r="G1246">
        <v>5.6099999999999997E-2</v>
      </c>
      <c r="H1246">
        <v>0.48899999999999999</v>
      </c>
      <c r="I1246">
        <v>0.38700000000000001</v>
      </c>
      <c r="J1246">
        <v>6.8000000000000005E-2</v>
      </c>
      <c r="K1246">
        <v>0</v>
      </c>
      <c r="L1246">
        <v>0</v>
      </c>
      <c r="M1246">
        <v>5.6000000000000001E-2</v>
      </c>
      <c r="N1246">
        <v>0</v>
      </c>
      <c r="O1246">
        <v>0</v>
      </c>
      <c r="P1246">
        <v>0</v>
      </c>
      <c r="Q1246" s="3">
        <f>_xlfn.XLOOKUP(A1246&amp;B1246,'original data'!$R$2:$R$3975,'original data'!$Q$2:$Q$3975,,0)</f>
        <v>0</v>
      </c>
      <c r="R1246" t="str">
        <f t="shared" si="38"/>
        <v>New York City ERS2020</v>
      </c>
      <c r="S1246">
        <f t="shared" si="39"/>
        <v>0.124</v>
      </c>
    </row>
    <row r="1247" spans="1:19" x14ac:dyDescent="0.35">
      <c r="A1247" t="s">
        <v>82</v>
      </c>
      <c r="B1247">
        <v>2001</v>
      </c>
      <c r="C1247">
        <v>-8.2000000000000003E-2</v>
      </c>
      <c r="G1247">
        <v>-8.2000000000000003E-2</v>
      </c>
      <c r="H1247">
        <v>0.57709999999999995</v>
      </c>
      <c r="I1247">
        <v>0.2339</v>
      </c>
      <c r="J1247">
        <v>0.1469</v>
      </c>
      <c r="K1247">
        <v>0</v>
      </c>
      <c r="L1247">
        <v>0</v>
      </c>
      <c r="M1247">
        <v>0</v>
      </c>
      <c r="N1247">
        <v>0</v>
      </c>
      <c r="O1247">
        <v>4.2099999999999999E-2</v>
      </c>
      <c r="P1247">
        <v>0</v>
      </c>
      <c r="Q1247" s="3">
        <f>_xlfn.XLOOKUP(A1247&amp;B1247,'original data'!$R$2:$R$3975,'original data'!$Q$2:$Q$3975,,0)</f>
        <v>0.9798</v>
      </c>
      <c r="R1247" t="str">
        <f t="shared" si="38"/>
        <v>New York City Teachers2001</v>
      </c>
      <c r="S1247">
        <f t="shared" si="39"/>
        <v>0.1469</v>
      </c>
    </row>
    <row r="1248" spans="1:19" x14ac:dyDescent="0.35">
      <c r="A1248" t="s">
        <v>82</v>
      </c>
      <c r="B1248">
        <v>2002</v>
      </c>
      <c r="C1248">
        <v>-8.1000000000000003E-2</v>
      </c>
      <c r="G1248">
        <v>-8.1500000000000003E-2</v>
      </c>
      <c r="H1248">
        <v>0.5464</v>
      </c>
      <c r="I1248">
        <v>0.25700000000000001</v>
      </c>
      <c r="J1248">
        <v>0.15540000000000001</v>
      </c>
      <c r="K1248">
        <v>0</v>
      </c>
      <c r="L1248">
        <v>0</v>
      </c>
      <c r="M1248">
        <v>0</v>
      </c>
      <c r="N1248">
        <v>0</v>
      </c>
      <c r="O1248">
        <v>4.1200000000000001E-2</v>
      </c>
      <c r="P1248">
        <v>0</v>
      </c>
      <c r="Q1248" s="3">
        <f>_xlfn.XLOOKUP(A1248&amp;B1248,'original data'!$R$2:$R$3975,'original data'!$Q$2:$Q$3975,,0)</f>
        <v>0.93557999999999997</v>
      </c>
      <c r="R1248" t="str">
        <f t="shared" si="38"/>
        <v>New York City Teachers2002</v>
      </c>
      <c r="S1248">
        <f t="shared" si="39"/>
        <v>0.15540000000000001</v>
      </c>
    </row>
    <row r="1249" spans="1:19" x14ac:dyDescent="0.35">
      <c r="A1249" t="s">
        <v>82</v>
      </c>
      <c r="B1249">
        <v>2003</v>
      </c>
      <c r="C1249">
        <v>0.04</v>
      </c>
      <c r="G1249">
        <v>-4.267E-2</v>
      </c>
      <c r="H1249">
        <v>0.59099999999999997</v>
      </c>
      <c r="I1249">
        <v>0.24340000000000001</v>
      </c>
      <c r="J1249">
        <v>0.1193</v>
      </c>
      <c r="K1249">
        <v>0</v>
      </c>
      <c r="L1249">
        <v>0</v>
      </c>
      <c r="M1249">
        <v>0</v>
      </c>
      <c r="N1249">
        <v>0</v>
      </c>
      <c r="O1249">
        <v>4.6300000000000001E-2</v>
      </c>
      <c r="P1249">
        <v>0</v>
      </c>
      <c r="Q1249" s="3">
        <f>_xlfn.XLOOKUP(A1249&amp;B1249,'original data'!$R$2:$R$3975,'original data'!$Q$2:$Q$3975,,0)</f>
        <v>0.88161999999999996</v>
      </c>
      <c r="R1249" t="str">
        <f t="shared" si="38"/>
        <v>New York City Teachers2003</v>
      </c>
      <c r="S1249">
        <f t="shared" si="39"/>
        <v>0.1193</v>
      </c>
    </row>
    <row r="1250" spans="1:19" x14ac:dyDescent="0.35">
      <c r="A1250" t="s">
        <v>82</v>
      </c>
      <c r="B1250">
        <v>2004</v>
      </c>
      <c r="C1250">
        <v>0.159</v>
      </c>
      <c r="G1250">
        <v>4.1999999999999997E-3</v>
      </c>
      <c r="H1250">
        <v>0.5998</v>
      </c>
      <c r="I1250">
        <v>0.2286</v>
      </c>
      <c r="J1250">
        <v>0.1401</v>
      </c>
      <c r="K1250">
        <v>0</v>
      </c>
      <c r="L1250">
        <v>0</v>
      </c>
      <c r="M1250">
        <v>0</v>
      </c>
      <c r="N1250">
        <v>0</v>
      </c>
      <c r="O1250">
        <v>3.15E-2</v>
      </c>
      <c r="P1250">
        <v>0</v>
      </c>
      <c r="Q1250" s="3">
        <f>_xlfn.XLOOKUP(A1250&amp;B1250,'original data'!$R$2:$R$3975,'original data'!$Q$2:$Q$3975,,0)</f>
        <v>0.81105000000000005</v>
      </c>
      <c r="R1250" t="str">
        <f t="shared" si="38"/>
        <v>New York City Teachers2004</v>
      </c>
      <c r="S1250">
        <f t="shared" si="39"/>
        <v>0.1401</v>
      </c>
    </row>
    <row r="1251" spans="1:19" x14ac:dyDescent="0.35">
      <c r="A1251" t="s">
        <v>82</v>
      </c>
      <c r="B1251">
        <v>2005</v>
      </c>
      <c r="C1251">
        <v>0.106</v>
      </c>
      <c r="E1251">
        <v>2.3779999999999999E-2</v>
      </c>
      <c r="G1251">
        <v>2.3779999999999999E-2</v>
      </c>
      <c r="H1251">
        <v>0.58150000000000002</v>
      </c>
      <c r="I1251">
        <v>0.21199999999999999</v>
      </c>
      <c r="J1251">
        <v>0.16750000000000001</v>
      </c>
      <c r="K1251">
        <v>0</v>
      </c>
      <c r="L1251">
        <v>0</v>
      </c>
      <c r="M1251">
        <v>0</v>
      </c>
      <c r="N1251">
        <v>0</v>
      </c>
      <c r="O1251">
        <v>3.9E-2</v>
      </c>
      <c r="P1251">
        <v>0</v>
      </c>
      <c r="Q1251" s="3">
        <f>_xlfn.XLOOKUP(A1251&amp;B1251,'original data'!$R$2:$R$3975,'original data'!$Q$2:$Q$3975,,0)</f>
        <v>0.77068000000000003</v>
      </c>
      <c r="R1251" t="str">
        <f t="shared" si="38"/>
        <v>New York City Teachers2005</v>
      </c>
      <c r="S1251">
        <f t="shared" si="39"/>
        <v>0.16750000000000001</v>
      </c>
    </row>
    <row r="1252" spans="1:19" x14ac:dyDescent="0.35">
      <c r="A1252" t="s">
        <v>82</v>
      </c>
      <c r="B1252">
        <v>2006</v>
      </c>
      <c r="C1252">
        <v>9.9500000000000005E-2</v>
      </c>
      <c r="D1252">
        <v>0.1212</v>
      </c>
      <c r="E1252">
        <v>6.1400000000000003E-2</v>
      </c>
      <c r="F1252">
        <v>8.2699999999999996E-2</v>
      </c>
      <c r="G1252">
        <v>3.603E-2</v>
      </c>
      <c r="H1252">
        <v>0.61399999999999999</v>
      </c>
      <c r="I1252">
        <v>0.17899999999999999</v>
      </c>
      <c r="J1252">
        <v>0.17399999999999999</v>
      </c>
      <c r="K1252">
        <v>0</v>
      </c>
      <c r="L1252">
        <v>0</v>
      </c>
      <c r="M1252">
        <v>0</v>
      </c>
      <c r="N1252">
        <v>0</v>
      </c>
      <c r="O1252">
        <v>3.3000000000000002E-2</v>
      </c>
      <c r="P1252">
        <v>0</v>
      </c>
      <c r="Q1252" s="3">
        <f>_xlfn.XLOOKUP(A1252&amp;B1252,'original data'!$R$2:$R$3975,'original data'!$Q$2:$Q$3975,,0)</f>
        <v>0.71791000000000005</v>
      </c>
      <c r="R1252" t="str">
        <f t="shared" si="38"/>
        <v>New York City Teachers2006</v>
      </c>
      <c r="S1252">
        <f t="shared" si="39"/>
        <v>0.17399999999999999</v>
      </c>
    </row>
    <row r="1253" spans="1:19" x14ac:dyDescent="0.35">
      <c r="A1253" t="s">
        <v>82</v>
      </c>
      <c r="B1253">
        <v>2007</v>
      </c>
      <c r="C1253">
        <v>0.17460000000000001</v>
      </c>
      <c r="D1253">
        <v>0.1263</v>
      </c>
      <c r="E1253">
        <v>0.1147</v>
      </c>
      <c r="F1253">
        <v>0.08</v>
      </c>
      <c r="G1253">
        <v>5.4769999999999999E-2</v>
      </c>
      <c r="H1253">
        <v>0.59599999999999997</v>
      </c>
      <c r="I1253">
        <v>0.182</v>
      </c>
      <c r="J1253">
        <v>0.188</v>
      </c>
      <c r="K1253">
        <v>0</v>
      </c>
      <c r="L1253">
        <v>0</v>
      </c>
      <c r="M1253">
        <v>0</v>
      </c>
      <c r="N1253">
        <v>0</v>
      </c>
      <c r="O1253">
        <v>3.4000000000000002E-2</v>
      </c>
      <c r="P1253">
        <v>0</v>
      </c>
      <c r="Q1253" s="3">
        <f>_xlfn.XLOOKUP(A1253&amp;B1253,'original data'!$R$2:$R$3975,'original data'!$Q$2:$Q$3975,,0)</f>
        <v>0.69623000000000002</v>
      </c>
      <c r="R1253" t="str">
        <f t="shared" si="38"/>
        <v>New York City Teachers2007</v>
      </c>
      <c r="S1253">
        <f t="shared" si="39"/>
        <v>0.188</v>
      </c>
    </row>
    <row r="1254" spans="1:19" x14ac:dyDescent="0.35">
      <c r="A1254" t="s">
        <v>82</v>
      </c>
      <c r="B1254">
        <v>2008</v>
      </c>
      <c r="C1254">
        <v>-6.2100000000000002E-2</v>
      </c>
      <c r="D1254">
        <v>6.6000000000000003E-2</v>
      </c>
      <c r="E1254">
        <v>9.1999999999999998E-2</v>
      </c>
      <c r="F1254">
        <v>5.3999999999999999E-2</v>
      </c>
      <c r="G1254">
        <v>3.9399999999999998E-2</v>
      </c>
      <c r="H1254">
        <v>0.56299999999999994</v>
      </c>
      <c r="I1254">
        <v>0.20200000000000001</v>
      </c>
      <c r="J1254">
        <v>0.20200000000000001</v>
      </c>
      <c r="K1254">
        <v>0</v>
      </c>
      <c r="L1254">
        <v>0</v>
      </c>
      <c r="M1254">
        <v>0</v>
      </c>
      <c r="N1254">
        <v>0</v>
      </c>
      <c r="O1254">
        <v>3.3000000000000002E-2</v>
      </c>
      <c r="P1254">
        <v>0</v>
      </c>
      <c r="Q1254" s="3">
        <f>_xlfn.XLOOKUP(A1254&amp;B1254,'original data'!$R$2:$R$3975,'original data'!$Q$2:$Q$3975,,0)</f>
        <v>0.65237000000000001</v>
      </c>
      <c r="R1254" t="str">
        <f t="shared" si="38"/>
        <v>New York City Teachers2008</v>
      </c>
      <c r="S1254">
        <f t="shared" si="39"/>
        <v>0.20200000000000001</v>
      </c>
    </row>
    <row r="1255" spans="1:19" x14ac:dyDescent="0.35">
      <c r="A1255" t="s">
        <v>82</v>
      </c>
      <c r="B1255">
        <v>2009</v>
      </c>
      <c r="C1255">
        <v>-0.1812</v>
      </c>
      <c r="D1255">
        <v>-3.3700000000000001E-2</v>
      </c>
      <c r="E1255">
        <v>1.8700000000000001E-2</v>
      </c>
      <c r="G1255">
        <v>1.221E-2</v>
      </c>
      <c r="H1255">
        <v>0.48159999999999997</v>
      </c>
      <c r="I1255">
        <v>0.24879999999999999</v>
      </c>
      <c r="J1255">
        <v>0.23130000000000001</v>
      </c>
      <c r="K1255">
        <v>0</v>
      </c>
      <c r="L1255">
        <v>0</v>
      </c>
      <c r="M1255">
        <v>0</v>
      </c>
      <c r="N1255">
        <v>0</v>
      </c>
      <c r="O1255">
        <v>3.8300000000000001E-2</v>
      </c>
      <c r="P1255">
        <v>0</v>
      </c>
      <c r="Q1255" s="3">
        <f>_xlfn.XLOOKUP(A1255&amp;B1255,'original data'!$R$2:$R$3975,'original data'!$Q$2:$Q$3975,,0)</f>
        <v>0.64114000000000004</v>
      </c>
      <c r="R1255" t="str">
        <f t="shared" si="38"/>
        <v>New York City Teachers2009</v>
      </c>
      <c r="S1255">
        <f t="shared" si="39"/>
        <v>0.23130000000000001</v>
      </c>
    </row>
    <row r="1256" spans="1:19" x14ac:dyDescent="0.35">
      <c r="A1256" t="s">
        <v>82</v>
      </c>
      <c r="B1256">
        <v>2010</v>
      </c>
      <c r="C1256">
        <v>0.14380000000000001</v>
      </c>
      <c r="D1256">
        <v>-4.2299999999999997E-2</v>
      </c>
      <c r="E1256">
        <v>2.5499999999999998E-2</v>
      </c>
      <c r="F1256">
        <v>2.4660000000000001E-2</v>
      </c>
      <c r="G1256">
        <v>2.4660000000000001E-2</v>
      </c>
      <c r="H1256">
        <v>0.61350000000000005</v>
      </c>
      <c r="I1256">
        <v>0.2331</v>
      </c>
      <c r="J1256">
        <v>9.8199999999999996E-2</v>
      </c>
      <c r="K1256">
        <v>0</v>
      </c>
      <c r="L1256">
        <v>0</v>
      </c>
      <c r="M1256">
        <v>0</v>
      </c>
      <c r="N1256">
        <v>0</v>
      </c>
      <c r="O1256">
        <v>5.5199999999999999E-2</v>
      </c>
      <c r="P1256">
        <v>0</v>
      </c>
      <c r="Q1256" s="3">
        <f>_xlfn.XLOOKUP(A1256&amp;B1256,'original data'!$R$2:$R$3975,'original data'!$Q$2:$Q$3975,,0)</f>
        <v>0.58901999999999999</v>
      </c>
      <c r="R1256" t="str">
        <f t="shared" si="38"/>
        <v>New York City Teachers2010</v>
      </c>
      <c r="S1256">
        <f t="shared" si="39"/>
        <v>9.8199999999999996E-2</v>
      </c>
    </row>
    <row r="1257" spans="1:19" x14ac:dyDescent="0.35">
      <c r="A1257" t="s">
        <v>82</v>
      </c>
      <c r="B1257">
        <v>2011</v>
      </c>
      <c r="C1257">
        <v>0.23280000000000001</v>
      </c>
      <c r="D1257">
        <v>4.9299999999999997E-2</v>
      </c>
      <c r="E1257">
        <v>4.9399999999999999E-2</v>
      </c>
      <c r="F1257">
        <v>5.5320000000000001E-2</v>
      </c>
      <c r="G1257">
        <v>4.2029999999999998E-2</v>
      </c>
      <c r="H1257">
        <v>0.63400000000000001</v>
      </c>
      <c r="I1257">
        <v>0.1966</v>
      </c>
      <c r="J1257">
        <v>9.9000000000000005E-2</v>
      </c>
      <c r="K1257">
        <v>0</v>
      </c>
      <c r="L1257">
        <v>0</v>
      </c>
      <c r="M1257">
        <v>0</v>
      </c>
      <c r="N1257">
        <v>0</v>
      </c>
      <c r="O1257">
        <v>7.0400000000000004E-2</v>
      </c>
      <c r="P1257">
        <v>0</v>
      </c>
      <c r="Q1257" s="3">
        <f>_xlfn.XLOOKUP(A1257&amp;B1257,'original data'!$R$2:$R$3975,'original data'!$Q$2:$Q$3975,,0)</f>
        <v>0.58231999999999995</v>
      </c>
      <c r="R1257" t="str">
        <f t="shared" si="38"/>
        <v>New York City Teachers2011</v>
      </c>
      <c r="S1257">
        <f t="shared" si="39"/>
        <v>9.9000000000000005E-2</v>
      </c>
    </row>
    <row r="1258" spans="1:19" x14ac:dyDescent="0.35">
      <c r="A1258" t="s">
        <v>82</v>
      </c>
      <c r="B1258">
        <v>2012</v>
      </c>
      <c r="C1258">
        <v>1.8499999999999999E-2</v>
      </c>
      <c r="D1258">
        <v>0.1285</v>
      </c>
      <c r="E1258">
        <v>1.9900000000000001E-2</v>
      </c>
      <c r="F1258">
        <v>6.6229999999999997E-2</v>
      </c>
      <c r="G1258">
        <v>4.0050000000000002E-2</v>
      </c>
      <c r="H1258">
        <v>0.61499999999999999</v>
      </c>
      <c r="I1258">
        <v>0.2697</v>
      </c>
      <c r="J1258">
        <v>7.3499999999999996E-2</v>
      </c>
      <c r="K1258">
        <v>0</v>
      </c>
      <c r="L1258">
        <v>0</v>
      </c>
      <c r="M1258">
        <v>0</v>
      </c>
      <c r="N1258">
        <v>0</v>
      </c>
      <c r="O1258">
        <v>4.1799999999999997E-2</v>
      </c>
      <c r="P1258">
        <v>0</v>
      </c>
      <c r="Q1258" s="3">
        <f>_xlfn.XLOOKUP(A1258&amp;B1258,'original data'!$R$2:$R$3975,'original data'!$Q$2:$Q$3975,,0)</f>
        <v>0.57620000000000005</v>
      </c>
      <c r="R1258" t="str">
        <f t="shared" si="38"/>
        <v>New York City Teachers2012</v>
      </c>
      <c r="S1258">
        <f t="shared" si="39"/>
        <v>7.3499999999999996E-2</v>
      </c>
    </row>
    <row r="1259" spans="1:19" x14ac:dyDescent="0.35">
      <c r="A1259" t="s">
        <v>82</v>
      </c>
      <c r="B1259">
        <v>2013</v>
      </c>
      <c r="C1259">
        <v>0.11899999999999999</v>
      </c>
      <c r="D1259">
        <v>0.12</v>
      </c>
      <c r="E1259">
        <v>5.6500000000000002E-2</v>
      </c>
      <c r="F1259">
        <v>7.4060000000000001E-2</v>
      </c>
      <c r="G1259">
        <v>4.5920000000000002E-2</v>
      </c>
      <c r="H1259">
        <v>0.64039999999999997</v>
      </c>
      <c r="I1259">
        <v>0.25380000000000003</v>
      </c>
      <c r="J1259">
        <v>7.8700000000000006E-2</v>
      </c>
      <c r="K1259">
        <v>0</v>
      </c>
      <c r="L1259">
        <v>0</v>
      </c>
      <c r="M1259">
        <v>0</v>
      </c>
      <c r="N1259">
        <v>0</v>
      </c>
      <c r="O1259">
        <v>2.7099999999999999E-2</v>
      </c>
      <c r="P1259">
        <v>0</v>
      </c>
      <c r="Q1259" s="3">
        <f>_xlfn.XLOOKUP(A1259&amp;B1259,'original data'!$R$2:$R$3975,'original data'!$Q$2:$Q$3975,,0)</f>
        <v>0.57699999999999996</v>
      </c>
      <c r="R1259" t="str">
        <f t="shared" si="38"/>
        <v>New York City Teachers2013</v>
      </c>
      <c r="S1259">
        <f t="shared" si="39"/>
        <v>7.8700000000000006E-2</v>
      </c>
    </row>
    <row r="1260" spans="1:19" x14ac:dyDescent="0.35">
      <c r="A1260" t="s">
        <v>82</v>
      </c>
      <c r="B1260">
        <v>2014</v>
      </c>
      <c r="C1260">
        <v>0.1762</v>
      </c>
      <c r="D1260">
        <v>0.1026</v>
      </c>
      <c r="E1260">
        <v>0.13600000000000001</v>
      </c>
      <c r="F1260">
        <v>7.5700000000000003E-2</v>
      </c>
      <c r="G1260">
        <v>5.4730000000000001E-2</v>
      </c>
      <c r="H1260">
        <v>0.65973000000000004</v>
      </c>
      <c r="I1260">
        <v>0.22747999999999999</v>
      </c>
      <c r="J1260">
        <v>7.4590000000000004E-2</v>
      </c>
      <c r="K1260">
        <v>0</v>
      </c>
      <c r="L1260">
        <v>0</v>
      </c>
      <c r="M1260">
        <v>0</v>
      </c>
      <c r="N1260">
        <v>0</v>
      </c>
      <c r="O1260">
        <v>3.8199999999999998E-2</v>
      </c>
      <c r="P1260">
        <v>0</v>
      </c>
      <c r="Q1260" s="3">
        <f>_xlfn.XLOOKUP(A1260&amp;B1260,'original data'!$R$2:$R$3975,'original data'!$Q$2:$Q$3975,,0)</f>
        <v>0.57699999999999996</v>
      </c>
      <c r="R1260" t="str">
        <f t="shared" si="38"/>
        <v>New York City Teachers2014</v>
      </c>
      <c r="S1260">
        <f t="shared" si="39"/>
        <v>7.4590000000000004E-2</v>
      </c>
    </row>
    <row r="1261" spans="1:19" x14ac:dyDescent="0.35">
      <c r="A1261" t="s">
        <v>82</v>
      </c>
      <c r="B1261">
        <v>2015</v>
      </c>
      <c r="C1261">
        <v>2.9899999999999999E-2</v>
      </c>
      <c r="D1261">
        <v>0.1067</v>
      </c>
      <c r="E1261">
        <v>0.11219999999999999</v>
      </c>
      <c r="F1261">
        <v>6.8000000000000005E-2</v>
      </c>
      <c r="G1261">
        <v>5.305E-2</v>
      </c>
      <c r="H1261">
        <v>0.60540000000000005</v>
      </c>
      <c r="I1261">
        <v>0.25869999999999999</v>
      </c>
      <c r="J1261">
        <v>8.2000000000000003E-2</v>
      </c>
      <c r="K1261">
        <v>0</v>
      </c>
      <c r="L1261">
        <v>0</v>
      </c>
      <c r="M1261">
        <v>0</v>
      </c>
      <c r="N1261">
        <v>0</v>
      </c>
      <c r="O1261">
        <v>5.3900000000000003E-2</v>
      </c>
      <c r="P1261">
        <v>0</v>
      </c>
      <c r="Q1261" s="3">
        <f>_xlfn.XLOOKUP(A1261&amp;B1261,'original data'!$R$2:$R$3975,'original data'!$Q$2:$Q$3975,,0)</f>
        <v>0.56399999999999995</v>
      </c>
      <c r="R1261" t="str">
        <f t="shared" si="38"/>
        <v>New York City Teachers2015</v>
      </c>
      <c r="S1261">
        <f t="shared" si="39"/>
        <v>8.2000000000000003E-2</v>
      </c>
    </row>
    <row r="1262" spans="1:19" x14ac:dyDescent="0.35">
      <c r="A1262" t="s">
        <v>82</v>
      </c>
      <c r="B1262">
        <v>2016</v>
      </c>
      <c r="C1262">
        <v>1.8599999999999998E-2</v>
      </c>
      <c r="D1262">
        <v>7.2599999999999998E-2</v>
      </c>
      <c r="E1262">
        <v>7.0599999999999996E-2</v>
      </c>
      <c r="F1262">
        <v>5.9900000000000002E-2</v>
      </c>
      <c r="G1262">
        <v>5.0869999999999999E-2</v>
      </c>
      <c r="H1262">
        <v>0.59970000000000001</v>
      </c>
      <c r="I1262">
        <v>0.27329999999999999</v>
      </c>
      <c r="J1262">
        <v>9.5000000000000001E-2</v>
      </c>
      <c r="K1262">
        <v>0</v>
      </c>
      <c r="L1262">
        <v>0</v>
      </c>
      <c r="M1262">
        <v>0</v>
      </c>
      <c r="N1262">
        <v>0</v>
      </c>
      <c r="O1262">
        <v>3.2000000000000001E-2</v>
      </c>
      <c r="P1262">
        <v>0</v>
      </c>
      <c r="Q1262" s="3">
        <f>_xlfn.XLOOKUP(A1262&amp;B1262,'original data'!$R$2:$R$3975,'original data'!$Q$2:$Q$3975,,0)</f>
        <v>0.58599999999999997</v>
      </c>
      <c r="R1262" t="str">
        <f t="shared" si="38"/>
        <v>New York City Teachers2016</v>
      </c>
      <c r="S1262">
        <f t="shared" si="39"/>
        <v>9.5000000000000001E-2</v>
      </c>
    </row>
    <row r="1263" spans="1:19" x14ac:dyDescent="0.35">
      <c r="A1263" t="s">
        <v>82</v>
      </c>
      <c r="B1263">
        <v>2017</v>
      </c>
      <c r="C1263">
        <v>0.12889999999999999</v>
      </c>
      <c r="D1263">
        <v>5.8000000000000003E-2</v>
      </c>
      <c r="E1263">
        <v>9.2899999999999996E-2</v>
      </c>
      <c r="F1263">
        <v>5.57E-2</v>
      </c>
      <c r="G1263">
        <v>5.5300000000000002E-2</v>
      </c>
      <c r="H1263">
        <v>0.62990000000000002</v>
      </c>
      <c r="I1263">
        <v>0.2621</v>
      </c>
      <c r="J1263">
        <v>9.2600000000000002E-2</v>
      </c>
      <c r="K1263">
        <v>0</v>
      </c>
      <c r="L1263">
        <v>0</v>
      </c>
      <c r="M1263">
        <v>0</v>
      </c>
      <c r="N1263">
        <v>0</v>
      </c>
      <c r="O1263">
        <v>1.54E-2</v>
      </c>
      <c r="P1263">
        <v>0</v>
      </c>
      <c r="Q1263" s="3">
        <f>_xlfn.XLOOKUP(A1263&amp;B1263,'original data'!$R$2:$R$3975,'original data'!$Q$2:$Q$3975,,0)</f>
        <v>0.63800000000000001</v>
      </c>
      <c r="R1263" t="str">
        <f t="shared" si="38"/>
        <v>New York City Teachers2017</v>
      </c>
      <c r="S1263">
        <f t="shared" si="39"/>
        <v>9.2600000000000002E-2</v>
      </c>
    </row>
    <row r="1264" spans="1:19" x14ac:dyDescent="0.35">
      <c r="A1264" t="s">
        <v>82</v>
      </c>
      <c r="B1264">
        <v>2018</v>
      </c>
      <c r="C1264">
        <v>8.3299999999999999E-2</v>
      </c>
      <c r="D1264">
        <v>7.5999999999999998E-2</v>
      </c>
      <c r="E1264">
        <v>8.5800000000000001E-2</v>
      </c>
      <c r="F1264">
        <v>7.1099999999999997E-2</v>
      </c>
      <c r="G1264">
        <v>5.6840000000000002E-2</v>
      </c>
      <c r="H1264">
        <v>0.58089999999999997</v>
      </c>
      <c r="I1264">
        <v>0.29570000000000002</v>
      </c>
      <c r="J1264">
        <v>0.1011</v>
      </c>
      <c r="K1264">
        <v>0</v>
      </c>
      <c r="L1264">
        <v>0</v>
      </c>
      <c r="M1264">
        <v>0</v>
      </c>
      <c r="N1264">
        <v>0</v>
      </c>
      <c r="O1264">
        <v>2.23E-2</v>
      </c>
      <c r="P1264">
        <v>0</v>
      </c>
      <c r="Q1264" s="3">
        <f>_xlfn.XLOOKUP(A1264&amp;B1264,'original data'!$R$2:$R$3975,'original data'!$Q$2:$Q$3975,,0)</f>
        <v>0.69299999999999995</v>
      </c>
      <c r="R1264" t="str">
        <f t="shared" si="38"/>
        <v>New York City Teachers2018</v>
      </c>
      <c r="S1264">
        <f t="shared" si="39"/>
        <v>0.1011</v>
      </c>
    </row>
    <row r="1265" spans="1:19" x14ac:dyDescent="0.35">
      <c r="A1265" t="s">
        <v>82</v>
      </c>
      <c r="B1265">
        <v>2019</v>
      </c>
      <c r="C1265">
        <v>7.7600000000000002E-2</v>
      </c>
      <c r="D1265">
        <v>9.6299999999999997E-2</v>
      </c>
      <c r="E1265">
        <v>6.6900000000000001E-2</v>
      </c>
      <c r="F1265">
        <v>0.1009</v>
      </c>
      <c r="G1265">
        <v>5.7919999999999999E-2</v>
      </c>
      <c r="H1265">
        <v>0.58650000000000002</v>
      </c>
      <c r="I1265">
        <v>0.28539999999999999</v>
      </c>
      <c r="J1265">
        <v>0.10780000000000001</v>
      </c>
      <c r="K1265">
        <v>0</v>
      </c>
      <c r="L1265">
        <v>0</v>
      </c>
      <c r="M1265">
        <v>0</v>
      </c>
      <c r="N1265">
        <v>0</v>
      </c>
      <c r="O1265">
        <v>2.0299999999999999E-2</v>
      </c>
      <c r="P1265">
        <v>0</v>
      </c>
      <c r="Q1265" s="3">
        <f>_xlfn.XLOOKUP(A1265&amp;B1265,'original data'!$R$2:$R$3975,'original data'!$Q$2:$Q$3975,,0)</f>
        <v>0.69299999999999995</v>
      </c>
      <c r="R1265" t="str">
        <f t="shared" si="38"/>
        <v>New York City Teachers2019</v>
      </c>
      <c r="S1265">
        <f t="shared" si="39"/>
        <v>0.10780000000000001</v>
      </c>
    </row>
    <row r="1266" spans="1:19" x14ac:dyDescent="0.35">
      <c r="A1266" t="s">
        <v>82</v>
      </c>
      <c r="B1266">
        <v>2020</v>
      </c>
      <c r="C1266">
        <v>5.0999999999999997E-2</v>
      </c>
      <c r="D1266">
        <v>7.0499999999999993E-2</v>
      </c>
      <c r="E1266">
        <v>7.1300000000000002E-2</v>
      </c>
      <c r="F1266">
        <v>9.1600000000000001E-2</v>
      </c>
      <c r="G1266">
        <v>5.7579999999999999E-2</v>
      </c>
      <c r="H1266">
        <v>0.5645</v>
      </c>
      <c r="I1266">
        <v>0.28860000000000002</v>
      </c>
      <c r="J1266">
        <v>0.11070000000000001</v>
      </c>
      <c r="K1266">
        <v>0</v>
      </c>
      <c r="L1266">
        <v>0</v>
      </c>
      <c r="M1266">
        <v>0</v>
      </c>
      <c r="N1266">
        <v>0</v>
      </c>
      <c r="O1266">
        <v>3.6200000000000003E-2</v>
      </c>
      <c r="P1266">
        <v>0</v>
      </c>
      <c r="Q1266" s="3">
        <f>_xlfn.XLOOKUP(A1266&amp;B1266,'original data'!$R$2:$R$3975,'original data'!$Q$2:$Q$3975,,0)</f>
        <v>0.69299999999999995</v>
      </c>
      <c r="R1266" t="str">
        <f t="shared" si="38"/>
        <v>New York City Teachers2020</v>
      </c>
      <c r="S1266">
        <f t="shared" si="39"/>
        <v>0.11070000000000001</v>
      </c>
    </row>
    <row r="1267" spans="1:19" x14ac:dyDescent="0.35">
      <c r="A1267" t="s">
        <v>83</v>
      </c>
      <c r="B1267">
        <v>2002</v>
      </c>
      <c r="C1267">
        <v>-4.0399999999999998E-2</v>
      </c>
      <c r="G1267">
        <v>-3.0450000000000001E-2</v>
      </c>
      <c r="H1267">
        <v>0.51373999999999997</v>
      </c>
      <c r="I1267">
        <v>0.45477000000000001</v>
      </c>
      <c r="J1267">
        <v>1.5E-3</v>
      </c>
      <c r="K1267">
        <v>0</v>
      </c>
      <c r="L1267">
        <v>0</v>
      </c>
      <c r="M1267">
        <v>2.9989999999999999E-2</v>
      </c>
      <c r="N1267">
        <v>0</v>
      </c>
      <c r="O1267">
        <v>0</v>
      </c>
      <c r="P1267">
        <v>0</v>
      </c>
      <c r="Q1267" s="3">
        <f>_xlfn.XLOOKUP(A1267&amp;B1267,'original data'!$R$2:$R$3975,'original data'!$Q$2:$Q$3975,,0)</f>
        <v>0.99299999999999999</v>
      </c>
      <c r="R1267" t="str">
        <f t="shared" si="38"/>
        <v>North Carolina Local Government2002</v>
      </c>
      <c r="S1267">
        <f t="shared" si="39"/>
        <v>3.1489999999999997E-2</v>
      </c>
    </row>
    <row r="1268" spans="1:19" x14ac:dyDescent="0.35">
      <c r="A1268" t="s">
        <v>83</v>
      </c>
      <c r="B1268">
        <v>2003</v>
      </c>
      <c r="C1268">
        <v>7.5600000000000001E-2</v>
      </c>
      <c r="D1268">
        <v>1.2999999999999999E-3</v>
      </c>
      <c r="E1268">
        <v>0.04</v>
      </c>
      <c r="G1268">
        <v>3.6800000000000001E-3</v>
      </c>
      <c r="H1268">
        <v>0.50954999999999995</v>
      </c>
      <c r="I1268">
        <v>0.45245999999999997</v>
      </c>
      <c r="J1268">
        <v>1.31E-3</v>
      </c>
      <c r="K1268">
        <v>7.3899999999999999E-3</v>
      </c>
      <c r="L1268">
        <v>0</v>
      </c>
      <c r="M1268">
        <v>2.93E-2</v>
      </c>
      <c r="N1268">
        <v>0</v>
      </c>
      <c r="O1268">
        <v>0</v>
      </c>
      <c r="P1268">
        <v>0</v>
      </c>
      <c r="Q1268" s="3">
        <f>_xlfn.XLOOKUP(A1268&amp;B1268,'original data'!$R$2:$R$3975,'original data'!$Q$2:$Q$3975,,0)</f>
        <v>0.99399999999999999</v>
      </c>
      <c r="R1268" t="str">
        <f t="shared" si="38"/>
        <v>North Carolina Local Government2003</v>
      </c>
      <c r="S1268">
        <f t="shared" si="39"/>
        <v>3.7999999999999999E-2</v>
      </c>
    </row>
    <row r="1269" spans="1:19" x14ac:dyDescent="0.35">
      <c r="A1269" t="s">
        <v>83</v>
      </c>
      <c r="B1269">
        <v>2004</v>
      </c>
      <c r="C1269">
        <v>0.121</v>
      </c>
      <c r="D1269">
        <v>4.8500000000000001E-2</v>
      </c>
      <c r="E1269">
        <v>4.1799999999999997E-2</v>
      </c>
      <c r="G1269">
        <v>3.1809999999999998E-2</v>
      </c>
      <c r="H1269">
        <v>0.57930000000000004</v>
      </c>
      <c r="I1269">
        <v>0.37819999999999998</v>
      </c>
      <c r="J1269">
        <v>3.7799999999999999E-3</v>
      </c>
      <c r="K1269">
        <v>8.8199999999999997E-3</v>
      </c>
      <c r="L1269">
        <v>0</v>
      </c>
      <c r="M1269">
        <v>2.9899999999999999E-2</v>
      </c>
      <c r="N1269">
        <v>0</v>
      </c>
      <c r="O1269">
        <v>0</v>
      </c>
      <c r="P1269">
        <v>0</v>
      </c>
      <c r="Q1269" s="3">
        <f>_xlfn.XLOOKUP(A1269&amp;B1269,'original data'!$R$2:$R$3975,'original data'!$Q$2:$Q$3975,,0)</f>
        <v>0.99299999999999999</v>
      </c>
      <c r="R1269" t="str">
        <f t="shared" si="38"/>
        <v>North Carolina Local Government2004</v>
      </c>
      <c r="S1269">
        <f t="shared" si="39"/>
        <v>4.2499999999999996E-2</v>
      </c>
    </row>
    <row r="1270" spans="1:19" x14ac:dyDescent="0.35">
      <c r="A1270" t="s">
        <v>83</v>
      </c>
      <c r="B1270">
        <v>2005</v>
      </c>
      <c r="C1270">
        <v>9.8500000000000004E-2</v>
      </c>
      <c r="D1270">
        <v>9.7900000000000001E-2</v>
      </c>
      <c r="E1270">
        <v>4.3099999999999999E-2</v>
      </c>
      <c r="G1270">
        <v>4.4810000000000003E-2</v>
      </c>
      <c r="H1270">
        <v>0.58230000000000004</v>
      </c>
      <c r="I1270">
        <v>0.37509999999999999</v>
      </c>
      <c r="J1270">
        <v>4.79E-3</v>
      </c>
      <c r="K1270">
        <v>1.231E-2</v>
      </c>
      <c r="L1270">
        <v>0</v>
      </c>
      <c r="M1270">
        <v>2.5499999999999998E-2</v>
      </c>
      <c r="N1270">
        <v>0</v>
      </c>
      <c r="O1270">
        <v>0</v>
      </c>
      <c r="P1270">
        <v>0</v>
      </c>
      <c r="Q1270" s="3">
        <f>_xlfn.XLOOKUP(A1270&amp;B1270,'original data'!$R$2:$R$3975,'original data'!$Q$2:$Q$3975,,0)</f>
        <v>0.99299999999999999</v>
      </c>
      <c r="R1270" t="str">
        <f t="shared" si="38"/>
        <v>North Carolina Local Government2005</v>
      </c>
      <c r="S1270">
        <f t="shared" si="39"/>
        <v>4.2599999999999999E-2</v>
      </c>
    </row>
    <row r="1271" spans="1:19" x14ac:dyDescent="0.35">
      <c r="A1271" t="s">
        <v>83</v>
      </c>
      <c r="B1271">
        <v>2006</v>
      </c>
      <c r="C1271">
        <v>7.2300000000000003E-2</v>
      </c>
      <c r="D1271">
        <v>9.6799999999999997E-2</v>
      </c>
      <c r="E1271">
        <v>6.3100000000000003E-2</v>
      </c>
      <c r="G1271">
        <v>4.9349999999999998E-2</v>
      </c>
      <c r="H1271">
        <v>0.56100000000000005</v>
      </c>
      <c r="I1271">
        <v>0.38</v>
      </c>
      <c r="J1271">
        <v>8.8000000000000005E-3</v>
      </c>
      <c r="K1271">
        <v>1.32E-2</v>
      </c>
      <c r="L1271">
        <v>0</v>
      </c>
      <c r="M1271">
        <v>3.5999999999999997E-2</v>
      </c>
      <c r="N1271">
        <v>0</v>
      </c>
      <c r="O1271">
        <v>0</v>
      </c>
      <c r="P1271">
        <v>0</v>
      </c>
      <c r="Q1271" s="3">
        <f>_xlfn.XLOOKUP(A1271&amp;B1271,'original data'!$R$2:$R$3975,'original data'!$Q$2:$Q$3975,,0)</f>
        <v>0.99399999999999999</v>
      </c>
      <c r="R1271" t="str">
        <f t="shared" si="38"/>
        <v>North Carolina Local Government2006</v>
      </c>
      <c r="S1271">
        <f t="shared" si="39"/>
        <v>5.7999999999999996E-2</v>
      </c>
    </row>
    <row r="1272" spans="1:19" x14ac:dyDescent="0.35">
      <c r="A1272" t="s">
        <v>83</v>
      </c>
      <c r="B1272">
        <v>2007</v>
      </c>
      <c r="C1272">
        <v>0.14799999999999999</v>
      </c>
      <c r="D1272">
        <v>0.106</v>
      </c>
      <c r="E1272">
        <v>0.10299999999999999</v>
      </c>
      <c r="G1272">
        <v>6.2899999999999998E-2</v>
      </c>
      <c r="H1272">
        <v>0.57099999999999995</v>
      </c>
      <c r="I1272">
        <v>0.35499999999999998</v>
      </c>
      <c r="J1272">
        <v>1.6240000000000001E-2</v>
      </c>
      <c r="K1272">
        <v>1.2760000000000001E-2</v>
      </c>
      <c r="L1272">
        <v>0</v>
      </c>
      <c r="M1272">
        <v>4.4999999999999998E-2</v>
      </c>
      <c r="N1272">
        <v>0</v>
      </c>
      <c r="O1272">
        <v>0</v>
      </c>
      <c r="P1272">
        <v>0</v>
      </c>
      <c r="Q1272" s="3">
        <f>_xlfn.XLOOKUP(A1272&amp;B1272,'original data'!$R$2:$R$3975,'original data'!$Q$2:$Q$3975,,0)</f>
        <v>0.995</v>
      </c>
      <c r="R1272" t="str">
        <f t="shared" si="38"/>
        <v>North Carolina Local Government2007</v>
      </c>
      <c r="S1272">
        <f t="shared" si="39"/>
        <v>7.3999999999999996E-2</v>
      </c>
    </row>
    <row r="1273" spans="1:19" x14ac:dyDescent="0.35">
      <c r="A1273" t="s">
        <v>83</v>
      </c>
      <c r="B1273">
        <v>2008</v>
      </c>
      <c r="C1273">
        <v>-2.1000000000000001E-2</v>
      </c>
      <c r="D1273">
        <v>6.4000000000000001E-2</v>
      </c>
      <c r="E1273">
        <v>8.2000000000000003E-2</v>
      </c>
      <c r="F1273">
        <v>6.0999999999999999E-2</v>
      </c>
      <c r="G1273">
        <v>5.203E-2</v>
      </c>
      <c r="H1273">
        <v>0.4995</v>
      </c>
      <c r="I1273">
        <v>0.39461000000000002</v>
      </c>
      <c r="J1273">
        <v>3.4529999999999998E-2</v>
      </c>
      <c r="K1273">
        <v>1.3429999999999999E-2</v>
      </c>
      <c r="L1273">
        <v>0</v>
      </c>
      <c r="M1273">
        <v>5.7939999999999998E-2</v>
      </c>
      <c r="N1273">
        <v>0</v>
      </c>
      <c r="O1273">
        <v>0</v>
      </c>
      <c r="P1273">
        <v>0</v>
      </c>
      <c r="Q1273" s="3">
        <f>_xlfn.XLOOKUP(A1273&amp;B1273,'original data'!$R$2:$R$3975,'original data'!$Q$2:$Q$3975,,0)</f>
        <v>0.995</v>
      </c>
      <c r="R1273" t="str">
        <f t="shared" si="38"/>
        <v>North Carolina Local Government2008</v>
      </c>
      <c r="S1273">
        <f t="shared" si="39"/>
        <v>0.10589999999999999</v>
      </c>
    </row>
    <row r="1274" spans="1:19" x14ac:dyDescent="0.35">
      <c r="A1274" t="s">
        <v>83</v>
      </c>
      <c r="B1274">
        <v>2009</v>
      </c>
      <c r="C1274">
        <v>-0.14199999999999999</v>
      </c>
      <c r="D1274">
        <v>1.2E-2</v>
      </c>
      <c r="E1274">
        <v>2.5999999999999999E-2</v>
      </c>
      <c r="F1274">
        <v>3.4000000000000002E-2</v>
      </c>
      <c r="G1274">
        <v>2.8469999999999999E-2</v>
      </c>
      <c r="H1274">
        <v>0.47053</v>
      </c>
      <c r="I1274">
        <v>0.42058000000000001</v>
      </c>
      <c r="J1274">
        <v>4.3959999999999999E-2</v>
      </c>
      <c r="K1274">
        <v>1.099E-2</v>
      </c>
      <c r="L1274">
        <v>0</v>
      </c>
      <c r="M1274">
        <v>5.3949999999999998E-2</v>
      </c>
      <c r="N1274">
        <v>0</v>
      </c>
      <c r="O1274">
        <v>0</v>
      </c>
      <c r="P1274">
        <v>0</v>
      </c>
      <c r="Q1274" s="3">
        <f>_xlfn.XLOOKUP(A1274&amp;B1274,'original data'!$R$2:$R$3975,'original data'!$Q$2:$Q$3975,,0)</f>
        <v>0.996</v>
      </c>
      <c r="R1274" t="str">
        <f t="shared" si="38"/>
        <v>North Carolina Local Government2009</v>
      </c>
      <c r="S1274">
        <f t="shared" si="39"/>
        <v>0.1089</v>
      </c>
    </row>
    <row r="1275" spans="1:19" x14ac:dyDescent="0.35">
      <c r="A1275" t="s">
        <v>83</v>
      </c>
      <c r="B1275">
        <v>2010</v>
      </c>
      <c r="C1275">
        <v>0.12</v>
      </c>
      <c r="D1275">
        <v>0.02</v>
      </c>
      <c r="E1275">
        <v>0.03</v>
      </c>
      <c r="F1275">
        <v>3.6999999999999998E-2</v>
      </c>
      <c r="G1275">
        <v>3.7280000000000001E-2</v>
      </c>
      <c r="H1275">
        <v>0.47852</v>
      </c>
      <c r="I1275">
        <v>0.40060000000000001</v>
      </c>
      <c r="J1275">
        <v>4.1959999999999997E-2</v>
      </c>
      <c r="K1275">
        <v>3.397E-2</v>
      </c>
      <c r="L1275">
        <v>0</v>
      </c>
      <c r="M1275">
        <v>4.496E-2</v>
      </c>
      <c r="N1275">
        <v>0</v>
      </c>
      <c r="O1275">
        <v>0</v>
      </c>
      <c r="P1275">
        <v>0</v>
      </c>
      <c r="Q1275" s="3">
        <f>_xlfn.XLOOKUP(A1275&amp;B1275,'original data'!$R$2:$R$3975,'original data'!$Q$2:$Q$3975,,0)</f>
        <v>0.995</v>
      </c>
      <c r="R1275" t="str">
        <f t="shared" si="38"/>
        <v>North Carolina Local Government2010</v>
      </c>
      <c r="S1275">
        <f t="shared" si="39"/>
        <v>0.12089</v>
      </c>
    </row>
    <row r="1276" spans="1:19" x14ac:dyDescent="0.35">
      <c r="A1276" t="s">
        <v>83</v>
      </c>
      <c r="B1276">
        <v>2011</v>
      </c>
      <c r="C1276">
        <v>0.18479999999999999</v>
      </c>
      <c r="D1276">
        <v>4.3999999999999997E-2</v>
      </c>
      <c r="E1276">
        <v>5.0999999999999997E-2</v>
      </c>
      <c r="F1276">
        <v>5.7000000000000002E-2</v>
      </c>
      <c r="G1276">
        <v>4.9889999999999997E-2</v>
      </c>
      <c r="H1276">
        <v>0.45300000000000001</v>
      </c>
      <c r="I1276">
        <v>0.378</v>
      </c>
      <c r="J1276">
        <v>4.2000000000000003E-2</v>
      </c>
      <c r="K1276">
        <v>7.0999999999999994E-2</v>
      </c>
      <c r="L1276">
        <v>0</v>
      </c>
      <c r="M1276">
        <v>5.6000000000000001E-2</v>
      </c>
      <c r="N1276">
        <v>0</v>
      </c>
      <c r="O1276">
        <v>0</v>
      </c>
      <c r="P1276">
        <v>0</v>
      </c>
      <c r="Q1276" s="3">
        <f>_xlfn.XLOOKUP(A1276&amp;B1276,'original data'!$R$2:$R$3975,'original data'!$Q$2:$Q$3975,,0)</f>
        <v>0.996</v>
      </c>
      <c r="R1276" t="str">
        <f t="shared" si="38"/>
        <v>North Carolina Local Government2011</v>
      </c>
      <c r="S1276">
        <f t="shared" si="39"/>
        <v>0.16899999999999998</v>
      </c>
    </row>
    <row r="1277" spans="1:19" x14ac:dyDescent="0.35">
      <c r="A1277" t="s">
        <v>83</v>
      </c>
      <c r="B1277">
        <v>2012</v>
      </c>
      <c r="C1277">
        <v>2.2100000000000002E-2</v>
      </c>
      <c r="D1277">
        <v>0.10680000000000001</v>
      </c>
      <c r="E1277">
        <v>2.64E-2</v>
      </c>
      <c r="F1277">
        <v>6.3799999999999996E-2</v>
      </c>
      <c r="G1277">
        <v>4.7550000000000002E-2</v>
      </c>
      <c r="H1277">
        <v>0.42970000000000003</v>
      </c>
      <c r="I1277">
        <v>0.36980000000000002</v>
      </c>
      <c r="J1277">
        <v>4.7899999999999998E-2</v>
      </c>
      <c r="K1277">
        <v>7.51E-2</v>
      </c>
      <c r="L1277">
        <v>0</v>
      </c>
      <c r="M1277">
        <v>7.7499999999999999E-2</v>
      </c>
      <c r="N1277">
        <v>0</v>
      </c>
      <c r="O1277">
        <v>0</v>
      </c>
      <c r="P1277">
        <v>0</v>
      </c>
      <c r="Q1277" s="3">
        <f>_xlfn.XLOOKUP(A1277&amp;B1277,'original data'!$R$2:$R$3975,'original data'!$Q$2:$Q$3975,,0)</f>
        <v>0.998</v>
      </c>
      <c r="R1277" t="str">
        <f t="shared" si="38"/>
        <v>North Carolina Local Government2012</v>
      </c>
      <c r="S1277">
        <f t="shared" si="39"/>
        <v>0.20050000000000001</v>
      </c>
    </row>
    <row r="1278" spans="1:19" x14ac:dyDescent="0.35">
      <c r="A1278" t="s">
        <v>83</v>
      </c>
      <c r="B1278">
        <v>2013</v>
      </c>
      <c r="C1278">
        <v>9.5000000000000001E-2</v>
      </c>
      <c r="D1278">
        <v>9.9000000000000005E-2</v>
      </c>
      <c r="E1278">
        <v>0.05</v>
      </c>
      <c r="F1278">
        <v>6.6000000000000003E-2</v>
      </c>
      <c r="G1278">
        <v>5.1119999999999999E-2</v>
      </c>
      <c r="H1278">
        <v>0.46400000000000002</v>
      </c>
      <c r="I1278">
        <v>0.33800000000000002</v>
      </c>
      <c r="J1278">
        <v>4.2999999999999997E-2</v>
      </c>
      <c r="K1278">
        <v>7.2999999999999995E-2</v>
      </c>
      <c r="L1278">
        <v>0</v>
      </c>
      <c r="M1278">
        <v>8.1000000000000003E-2</v>
      </c>
      <c r="N1278">
        <v>0</v>
      </c>
      <c r="O1278">
        <v>0</v>
      </c>
      <c r="P1278">
        <v>0</v>
      </c>
      <c r="Q1278" s="3">
        <f>_xlfn.XLOOKUP(A1278&amp;B1278,'original data'!$R$2:$R$3975,'original data'!$Q$2:$Q$3975,,0)</f>
        <v>0.998</v>
      </c>
      <c r="R1278" t="str">
        <f t="shared" si="38"/>
        <v>North Carolina Local Government2013</v>
      </c>
      <c r="S1278">
        <f t="shared" si="39"/>
        <v>0.19700000000000001</v>
      </c>
    </row>
    <row r="1279" spans="1:19" x14ac:dyDescent="0.35">
      <c r="A1279" t="s">
        <v>83</v>
      </c>
      <c r="B1279">
        <v>2014</v>
      </c>
      <c r="C1279">
        <v>0.159</v>
      </c>
      <c r="D1279">
        <v>9.0999999999999998E-2</v>
      </c>
      <c r="E1279">
        <v>0.115</v>
      </c>
      <c r="F1279">
        <v>6.9000000000000006E-2</v>
      </c>
      <c r="G1279">
        <v>5.8479999999999997E-2</v>
      </c>
      <c r="H1279">
        <v>0.46839999999999998</v>
      </c>
      <c r="I1279">
        <v>0.30409999999999998</v>
      </c>
      <c r="J1279">
        <v>4.4400000000000002E-2</v>
      </c>
      <c r="K1279">
        <v>8.9899999999999994E-2</v>
      </c>
      <c r="L1279">
        <v>0</v>
      </c>
      <c r="M1279">
        <v>8.3900000000000002E-2</v>
      </c>
      <c r="N1279">
        <v>0</v>
      </c>
      <c r="O1279">
        <v>9.2999999999999992E-3</v>
      </c>
      <c r="P1279">
        <v>0</v>
      </c>
      <c r="Q1279" s="3">
        <f>_xlfn.XLOOKUP(A1279&amp;B1279,'original data'!$R$2:$R$3975,'original data'!$Q$2:$Q$3975,,0)</f>
        <v>0.998</v>
      </c>
      <c r="R1279" t="str">
        <f t="shared" si="38"/>
        <v>North Carolina Local Government2014</v>
      </c>
      <c r="S1279">
        <f t="shared" si="39"/>
        <v>0.21820000000000001</v>
      </c>
    </row>
    <row r="1280" spans="1:19" x14ac:dyDescent="0.35">
      <c r="A1280" t="s">
        <v>83</v>
      </c>
      <c r="B1280">
        <v>2015</v>
      </c>
      <c r="C1280">
        <v>2.3E-2</v>
      </c>
      <c r="D1280">
        <v>9.0999999999999998E-2</v>
      </c>
      <c r="E1280">
        <v>9.5000000000000001E-2</v>
      </c>
      <c r="F1280">
        <v>6.2E-2</v>
      </c>
      <c r="G1280">
        <v>5.6079999999999998E-2</v>
      </c>
      <c r="H1280">
        <v>0.44429999999999997</v>
      </c>
      <c r="I1280">
        <v>0.28370000000000001</v>
      </c>
      <c r="J1280">
        <v>4.6600000000000003E-2</v>
      </c>
      <c r="K1280">
        <v>0.13270000000000001</v>
      </c>
      <c r="L1280">
        <v>0</v>
      </c>
      <c r="M1280">
        <v>8.09E-2</v>
      </c>
      <c r="N1280">
        <v>0</v>
      </c>
      <c r="O1280">
        <v>1.18E-2</v>
      </c>
      <c r="P1280">
        <v>0</v>
      </c>
      <c r="Q1280" s="3">
        <f>_xlfn.XLOOKUP(A1280&amp;B1280,'original data'!$R$2:$R$3975,'original data'!$Q$2:$Q$3975,,0)</f>
        <v>0.998</v>
      </c>
      <c r="R1280" t="str">
        <f t="shared" si="38"/>
        <v>North Carolina Local Government2015</v>
      </c>
      <c r="S1280">
        <f t="shared" si="39"/>
        <v>0.26019999999999999</v>
      </c>
    </row>
    <row r="1281" spans="1:19" x14ac:dyDescent="0.35">
      <c r="A1281" t="s">
        <v>83</v>
      </c>
      <c r="B1281">
        <v>2016</v>
      </c>
      <c r="C1281">
        <v>8.0000000000000002E-3</v>
      </c>
      <c r="D1281">
        <v>6.0999999999999999E-2</v>
      </c>
      <c r="E1281">
        <v>0.06</v>
      </c>
      <c r="F1281">
        <v>5.5E-2</v>
      </c>
      <c r="G1281">
        <v>5.3010000000000002E-2</v>
      </c>
      <c r="H1281">
        <v>0.42499999999999999</v>
      </c>
      <c r="I1281">
        <v>0.28199999999999997</v>
      </c>
      <c r="J1281">
        <v>0.05</v>
      </c>
      <c r="K1281">
        <v>0.13700000000000001</v>
      </c>
      <c r="L1281">
        <v>0</v>
      </c>
      <c r="M1281">
        <v>9.6000000000000002E-2</v>
      </c>
      <c r="N1281">
        <v>0</v>
      </c>
      <c r="O1281">
        <v>0.01</v>
      </c>
      <c r="P1281">
        <v>0</v>
      </c>
      <c r="Q1281" s="3">
        <f>_xlfn.XLOOKUP(A1281&amp;B1281,'original data'!$R$2:$R$3975,'original data'!$Q$2:$Q$3975,,0)</f>
        <v>0.97099999999999997</v>
      </c>
      <c r="R1281" t="str">
        <f t="shared" si="38"/>
        <v>North Carolina Local Government2016</v>
      </c>
      <c r="S1281">
        <f t="shared" si="39"/>
        <v>0.28300000000000003</v>
      </c>
    </row>
    <row r="1282" spans="1:19" x14ac:dyDescent="0.35">
      <c r="A1282" t="s">
        <v>83</v>
      </c>
      <c r="B1282">
        <v>2017</v>
      </c>
      <c r="C1282">
        <v>0.1077</v>
      </c>
      <c r="D1282">
        <v>4.5199999999999997E-2</v>
      </c>
      <c r="E1282">
        <v>7.6999999999999999E-2</v>
      </c>
      <c r="F1282">
        <v>5.1400000000000001E-2</v>
      </c>
      <c r="G1282">
        <v>5.6149999999999999E-2</v>
      </c>
      <c r="H1282">
        <v>0.376</v>
      </c>
      <c r="I1282">
        <v>0.3</v>
      </c>
      <c r="J1282">
        <v>5.0999999999999997E-2</v>
      </c>
      <c r="K1282">
        <v>0.14699999999999999</v>
      </c>
      <c r="L1282">
        <v>0</v>
      </c>
      <c r="M1282">
        <v>8.6999999999999994E-2</v>
      </c>
      <c r="N1282">
        <v>0</v>
      </c>
      <c r="O1282">
        <v>3.9E-2</v>
      </c>
      <c r="P1282">
        <v>0</v>
      </c>
      <c r="Q1282" s="3">
        <f>_xlfn.XLOOKUP(A1282&amp;B1282,'original data'!$R$2:$R$3975,'original data'!$Q$2:$Q$3975,,0)</f>
        <v>0.95199999999999996</v>
      </c>
      <c r="R1282" t="str">
        <f t="shared" si="38"/>
        <v>North Carolina Local Government2017</v>
      </c>
      <c r="S1282">
        <f t="shared" si="39"/>
        <v>0.28499999999999998</v>
      </c>
    </row>
    <row r="1283" spans="1:19" x14ac:dyDescent="0.35">
      <c r="A1283" t="s">
        <v>83</v>
      </c>
      <c r="B1283">
        <v>2018</v>
      </c>
      <c r="C1283">
        <v>7.5899999999999995E-2</v>
      </c>
      <c r="E1283">
        <v>7.3300000000000004E-2</v>
      </c>
      <c r="F1283">
        <v>6.1420000000000002E-2</v>
      </c>
      <c r="H1283">
        <v>0.40243000000000001</v>
      </c>
      <c r="I1283">
        <v>0.33926000000000001</v>
      </c>
      <c r="J1283">
        <v>5.1970000000000002E-2</v>
      </c>
      <c r="K1283">
        <v>8.4419999999999995E-2</v>
      </c>
      <c r="L1283">
        <v>0</v>
      </c>
      <c r="M1283">
        <v>8.6629999999999999E-2</v>
      </c>
      <c r="N1283">
        <v>0</v>
      </c>
      <c r="O1283">
        <v>3.5279999999999999E-2</v>
      </c>
      <c r="P1283">
        <v>0</v>
      </c>
      <c r="Q1283" s="3">
        <f>_xlfn.XLOOKUP(A1283&amp;B1283,'original data'!$R$2:$R$3975,'original data'!$Q$2:$Q$3975,,0)</f>
        <v>0.92</v>
      </c>
      <c r="R1283" t="str">
        <f t="shared" ref="R1283:R1346" si="40">A1283&amp;B1283</f>
        <v>North Carolina Local Government2018</v>
      </c>
      <c r="S1283">
        <f t="shared" ref="S1283:S1346" si="41">SUM(J1283:N1283,P1283)</f>
        <v>0.22302</v>
      </c>
    </row>
    <row r="1284" spans="1:19" x14ac:dyDescent="0.35">
      <c r="A1284" t="s">
        <v>83</v>
      </c>
      <c r="B1284">
        <v>2019</v>
      </c>
      <c r="C1284">
        <v>6.5699999999999995E-2</v>
      </c>
      <c r="E1284">
        <v>5.5440000000000003E-2</v>
      </c>
      <c r="F1284">
        <v>8.4680000000000005E-2</v>
      </c>
      <c r="H1284">
        <v>0.39491999999999999</v>
      </c>
      <c r="I1284">
        <v>0.35142000000000001</v>
      </c>
      <c r="J1284">
        <v>5.3499999999999999E-2</v>
      </c>
      <c r="K1284">
        <v>8.1640000000000004E-2</v>
      </c>
      <c r="L1284">
        <v>0</v>
      </c>
      <c r="M1284">
        <v>8.7940000000000004E-2</v>
      </c>
      <c r="N1284">
        <v>0</v>
      </c>
      <c r="O1284">
        <v>3.0599999999999999E-2</v>
      </c>
      <c r="P1284">
        <v>0</v>
      </c>
      <c r="Q1284" s="3">
        <f>_xlfn.XLOOKUP(A1284&amp;B1284,'original data'!$R$2:$R$3975,'original data'!$Q$2:$Q$3975,,0)</f>
        <v>0.9</v>
      </c>
      <c r="R1284" t="str">
        <f t="shared" si="40"/>
        <v>North Carolina Local Government2019</v>
      </c>
      <c r="S1284">
        <f t="shared" si="41"/>
        <v>0.22308</v>
      </c>
    </row>
    <row r="1285" spans="1:19" x14ac:dyDescent="0.35">
      <c r="A1285" t="s">
        <v>84</v>
      </c>
      <c r="B1285">
        <v>2002</v>
      </c>
      <c r="C1285">
        <v>-4.0399999999999998E-2</v>
      </c>
      <c r="G1285">
        <v>-3.0450000000000001E-2</v>
      </c>
      <c r="H1285">
        <v>0.51373999999999997</v>
      </c>
      <c r="I1285">
        <v>0.45477000000000001</v>
      </c>
      <c r="J1285">
        <v>1.5E-3</v>
      </c>
      <c r="K1285">
        <v>0</v>
      </c>
      <c r="L1285">
        <v>0</v>
      </c>
      <c r="M1285">
        <v>2.9989999999999999E-2</v>
      </c>
      <c r="N1285">
        <v>0</v>
      </c>
      <c r="O1285">
        <v>0</v>
      </c>
      <c r="P1285">
        <v>0</v>
      </c>
      <c r="Q1285" s="3">
        <f>_xlfn.XLOOKUP(A1285&amp;B1285,'original data'!$R$2:$R$3975,'original data'!$Q$2:$Q$3975,,0)</f>
        <v>1.1160000000000001</v>
      </c>
      <c r="R1285" t="str">
        <f t="shared" si="40"/>
        <v>North Carolina Teachers and State Employees2002</v>
      </c>
      <c r="S1285">
        <f t="shared" si="41"/>
        <v>3.1489999999999997E-2</v>
      </c>
    </row>
    <row r="1286" spans="1:19" x14ac:dyDescent="0.35">
      <c r="A1286" t="s">
        <v>84</v>
      </c>
      <c r="B1286">
        <v>2003</v>
      </c>
      <c r="C1286">
        <v>7.5600000000000001E-2</v>
      </c>
      <c r="D1286">
        <v>1.2999999999999999E-3</v>
      </c>
      <c r="E1286">
        <v>0.04</v>
      </c>
      <c r="G1286">
        <v>3.6800000000000001E-3</v>
      </c>
      <c r="H1286">
        <v>0.50954999999999995</v>
      </c>
      <c r="I1286">
        <v>0.45245999999999997</v>
      </c>
      <c r="J1286">
        <v>1.31E-3</v>
      </c>
      <c r="K1286">
        <v>7.3899999999999999E-3</v>
      </c>
      <c r="L1286">
        <v>0</v>
      </c>
      <c r="M1286">
        <v>2.93E-2</v>
      </c>
      <c r="N1286">
        <v>0</v>
      </c>
      <c r="O1286">
        <v>0</v>
      </c>
      <c r="P1286">
        <v>0</v>
      </c>
      <c r="Q1286" s="3">
        <f>_xlfn.XLOOKUP(A1286&amp;B1286,'original data'!$R$2:$R$3975,'original data'!$Q$2:$Q$3975,,0)</f>
        <v>1.0840000000000001</v>
      </c>
      <c r="R1286" t="str">
        <f t="shared" si="40"/>
        <v>North Carolina Teachers and State Employees2003</v>
      </c>
      <c r="S1286">
        <f t="shared" si="41"/>
        <v>3.7999999999999999E-2</v>
      </c>
    </row>
    <row r="1287" spans="1:19" x14ac:dyDescent="0.35">
      <c r="A1287" t="s">
        <v>84</v>
      </c>
      <c r="B1287">
        <v>2004</v>
      </c>
      <c r="C1287">
        <v>0.121</v>
      </c>
      <c r="D1287">
        <v>4.8500000000000001E-2</v>
      </c>
      <c r="E1287">
        <v>4.1799999999999997E-2</v>
      </c>
      <c r="G1287">
        <v>3.1809999999999998E-2</v>
      </c>
      <c r="H1287">
        <v>0.57930000000000004</v>
      </c>
      <c r="I1287">
        <v>0.37819999999999998</v>
      </c>
      <c r="J1287">
        <v>3.7799999999999999E-3</v>
      </c>
      <c r="K1287">
        <v>8.8199999999999997E-3</v>
      </c>
      <c r="L1287">
        <v>0</v>
      </c>
      <c r="M1287">
        <v>2.9899999999999999E-2</v>
      </c>
      <c r="N1287">
        <v>0</v>
      </c>
      <c r="O1287">
        <v>0</v>
      </c>
      <c r="P1287">
        <v>0</v>
      </c>
      <c r="Q1287" s="3">
        <f>_xlfn.XLOOKUP(A1287&amp;B1287,'original data'!$R$2:$R$3975,'original data'!$Q$2:$Q$3975,,0)</f>
        <v>1.081</v>
      </c>
      <c r="R1287" t="str">
        <f t="shared" si="40"/>
        <v>North Carolina Teachers and State Employees2004</v>
      </c>
      <c r="S1287">
        <f t="shared" si="41"/>
        <v>4.2499999999999996E-2</v>
      </c>
    </row>
    <row r="1288" spans="1:19" x14ac:dyDescent="0.35">
      <c r="A1288" t="s">
        <v>84</v>
      </c>
      <c r="B1288">
        <v>2005</v>
      </c>
      <c r="C1288">
        <v>9.8500000000000004E-2</v>
      </c>
      <c r="D1288">
        <v>9.7900000000000001E-2</v>
      </c>
      <c r="E1288">
        <v>4.3099999999999999E-2</v>
      </c>
      <c r="G1288">
        <v>4.4810000000000003E-2</v>
      </c>
      <c r="H1288">
        <v>0.58230000000000004</v>
      </c>
      <c r="I1288">
        <v>0.37509999999999999</v>
      </c>
      <c r="J1288">
        <v>4.79E-3</v>
      </c>
      <c r="K1288">
        <v>1.231E-2</v>
      </c>
      <c r="L1288">
        <v>0</v>
      </c>
      <c r="M1288">
        <v>2.5499999999999998E-2</v>
      </c>
      <c r="N1288">
        <v>0</v>
      </c>
      <c r="O1288">
        <v>0</v>
      </c>
      <c r="P1288">
        <v>0</v>
      </c>
      <c r="Q1288" s="3">
        <f>_xlfn.XLOOKUP(A1288&amp;B1288,'original data'!$R$2:$R$3975,'original data'!$Q$2:$Q$3975,,0)</f>
        <v>1.081</v>
      </c>
      <c r="R1288" t="str">
        <f t="shared" si="40"/>
        <v>North Carolina Teachers and State Employees2005</v>
      </c>
      <c r="S1288">
        <f t="shared" si="41"/>
        <v>4.2599999999999999E-2</v>
      </c>
    </row>
    <row r="1289" spans="1:19" x14ac:dyDescent="0.35">
      <c r="A1289" t="s">
        <v>84</v>
      </c>
      <c r="B1289">
        <v>2006</v>
      </c>
      <c r="C1289">
        <v>7.2300000000000003E-2</v>
      </c>
      <c r="D1289">
        <v>9.6799999999999997E-2</v>
      </c>
      <c r="E1289">
        <v>6.3100000000000003E-2</v>
      </c>
      <c r="G1289">
        <v>4.9349999999999998E-2</v>
      </c>
      <c r="H1289">
        <v>0.56100000000000005</v>
      </c>
      <c r="I1289">
        <v>0.38</v>
      </c>
      <c r="J1289">
        <v>8.8000000000000005E-3</v>
      </c>
      <c r="K1289">
        <v>1.32E-2</v>
      </c>
      <c r="L1289">
        <v>0</v>
      </c>
      <c r="M1289">
        <v>3.5999999999999997E-2</v>
      </c>
      <c r="N1289">
        <v>0</v>
      </c>
      <c r="O1289">
        <v>0</v>
      </c>
      <c r="P1289">
        <v>0</v>
      </c>
      <c r="Q1289" s="3">
        <f>_xlfn.XLOOKUP(A1289&amp;B1289,'original data'!$R$2:$R$3975,'original data'!$Q$2:$Q$3975,,0)</f>
        <v>1.0649999999999999</v>
      </c>
      <c r="R1289" t="str">
        <f t="shared" si="40"/>
        <v>North Carolina Teachers and State Employees2006</v>
      </c>
      <c r="S1289">
        <f t="shared" si="41"/>
        <v>5.7999999999999996E-2</v>
      </c>
    </row>
    <row r="1290" spans="1:19" x14ac:dyDescent="0.35">
      <c r="A1290" t="s">
        <v>84</v>
      </c>
      <c r="B1290">
        <v>2007</v>
      </c>
      <c r="C1290">
        <v>0.14799999999999999</v>
      </c>
      <c r="D1290">
        <v>0.106</v>
      </c>
      <c r="E1290">
        <v>0.10299999999999999</v>
      </c>
      <c r="G1290">
        <v>6.2899999999999998E-2</v>
      </c>
      <c r="H1290">
        <v>0.57099999999999995</v>
      </c>
      <c r="I1290">
        <v>0.35499999999999998</v>
      </c>
      <c r="J1290">
        <v>1.6240000000000001E-2</v>
      </c>
      <c r="K1290">
        <v>1.2760000000000001E-2</v>
      </c>
      <c r="L1290">
        <v>0</v>
      </c>
      <c r="M1290">
        <v>4.4999999999999998E-2</v>
      </c>
      <c r="N1290">
        <v>0</v>
      </c>
      <c r="O1290">
        <v>0</v>
      </c>
      <c r="P1290">
        <v>0</v>
      </c>
      <c r="Q1290" s="3">
        <f>_xlfn.XLOOKUP(A1290&amp;B1290,'original data'!$R$2:$R$3975,'original data'!$Q$2:$Q$3975,,0)</f>
        <v>1.0609999999999999</v>
      </c>
      <c r="R1290" t="str">
        <f t="shared" si="40"/>
        <v>North Carolina Teachers and State Employees2007</v>
      </c>
      <c r="S1290">
        <f t="shared" si="41"/>
        <v>7.3999999999999996E-2</v>
      </c>
    </row>
    <row r="1291" spans="1:19" x14ac:dyDescent="0.35">
      <c r="A1291" t="s">
        <v>84</v>
      </c>
      <c r="B1291">
        <v>2008</v>
      </c>
      <c r="C1291">
        <v>-2.1000000000000001E-2</v>
      </c>
      <c r="D1291">
        <v>6.4000000000000001E-2</v>
      </c>
      <c r="E1291">
        <v>8.2000000000000003E-2</v>
      </c>
      <c r="F1291">
        <v>6.0999999999999999E-2</v>
      </c>
      <c r="G1291">
        <v>5.203E-2</v>
      </c>
      <c r="H1291">
        <v>0.4995</v>
      </c>
      <c r="I1291">
        <v>0.39461000000000002</v>
      </c>
      <c r="J1291">
        <v>3.4529999999999998E-2</v>
      </c>
      <c r="K1291">
        <v>1.3429999999999999E-2</v>
      </c>
      <c r="L1291">
        <v>0</v>
      </c>
      <c r="M1291">
        <v>5.7939999999999998E-2</v>
      </c>
      <c r="N1291">
        <v>0</v>
      </c>
      <c r="O1291">
        <v>0</v>
      </c>
      <c r="P1291">
        <v>0</v>
      </c>
      <c r="Q1291" s="3">
        <f>_xlfn.XLOOKUP(A1291&amp;B1291,'original data'!$R$2:$R$3975,'original data'!$Q$2:$Q$3975,,0)</f>
        <v>1.0469999999999999</v>
      </c>
      <c r="R1291" t="str">
        <f t="shared" si="40"/>
        <v>North Carolina Teachers and State Employees2008</v>
      </c>
      <c r="S1291">
        <f t="shared" si="41"/>
        <v>0.10589999999999999</v>
      </c>
    </row>
    <row r="1292" spans="1:19" x14ac:dyDescent="0.35">
      <c r="A1292" t="s">
        <v>84</v>
      </c>
      <c r="B1292">
        <v>2009</v>
      </c>
      <c r="C1292">
        <v>-0.14199999999999999</v>
      </c>
      <c r="D1292">
        <v>1.2E-2</v>
      </c>
      <c r="E1292">
        <v>2.5999999999999999E-2</v>
      </c>
      <c r="F1292">
        <v>3.4000000000000002E-2</v>
      </c>
      <c r="G1292">
        <v>2.8469999999999999E-2</v>
      </c>
      <c r="H1292">
        <v>0.47053</v>
      </c>
      <c r="I1292">
        <v>0.42058000000000001</v>
      </c>
      <c r="J1292">
        <v>4.3959999999999999E-2</v>
      </c>
      <c r="K1292">
        <v>1.099E-2</v>
      </c>
      <c r="L1292">
        <v>0</v>
      </c>
      <c r="M1292">
        <v>5.3949999999999998E-2</v>
      </c>
      <c r="N1292">
        <v>0</v>
      </c>
      <c r="O1292">
        <v>0</v>
      </c>
      <c r="P1292">
        <v>0</v>
      </c>
      <c r="Q1292" s="3">
        <f>_xlfn.XLOOKUP(A1292&amp;B1292,'original data'!$R$2:$R$3975,'original data'!$Q$2:$Q$3975,,0)</f>
        <v>0.99299999999999999</v>
      </c>
      <c r="R1292" t="str">
        <f t="shared" si="40"/>
        <v>North Carolina Teachers and State Employees2009</v>
      </c>
      <c r="S1292">
        <f t="shared" si="41"/>
        <v>0.1089</v>
      </c>
    </row>
    <row r="1293" spans="1:19" x14ac:dyDescent="0.35">
      <c r="A1293" t="s">
        <v>84</v>
      </c>
      <c r="B1293">
        <v>2010</v>
      </c>
      <c r="C1293">
        <v>0.12</v>
      </c>
      <c r="D1293">
        <v>0.02</v>
      </c>
      <c r="E1293">
        <v>0.03</v>
      </c>
      <c r="F1293">
        <v>3.6999999999999998E-2</v>
      </c>
      <c r="G1293">
        <v>3.7280000000000001E-2</v>
      </c>
      <c r="H1293">
        <v>0.47852</v>
      </c>
      <c r="I1293">
        <v>0.40060000000000001</v>
      </c>
      <c r="J1293">
        <v>4.1959999999999997E-2</v>
      </c>
      <c r="K1293">
        <v>3.397E-2</v>
      </c>
      <c r="L1293">
        <v>0</v>
      </c>
      <c r="M1293">
        <v>4.496E-2</v>
      </c>
      <c r="N1293">
        <v>0</v>
      </c>
      <c r="O1293">
        <v>0</v>
      </c>
      <c r="P1293">
        <v>0</v>
      </c>
      <c r="Q1293" s="3">
        <f>_xlfn.XLOOKUP(A1293&amp;B1293,'original data'!$R$2:$R$3975,'original data'!$Q$2:$Q$3975,,0)</f>
        <v>0.95899999999999996</v>
      </c>
      <c r="R1293" t="str">
        <f t="shared" si="40"/>
        <v>North Carolina Teachers and State Employees2010</v>
      </c>
      <c r="S1293">
        <f t="shared" si="41"/>
        <v>0.12089</v>
      </c>
    </row>
    <row r="1294" spans="1:19" x14ac:dyDescent="0.35">
      <c r="A1294" t="s">
        <v>84</v>
      </c>
      <c r="B1294">
        <v>2011</v>
      </c>
      <c r="C1294">
        <v>0.18479999999999999</v>
      </c>
      <c r="D1294">
        <v>4.3999999999999997E-2</v>
      </c>
      <c r="E1294">
        <v>5.0999999999999997E-2</v>
      </c>
      <c r="F1294">
        <v>5.7000000000000002E-2</v>
      </c>
      <c r="G1294">
        <v>4.9889999999999997E-2</v>
      </c>
      <c r="H1294">
        <v>0.45300000000000001</v>
      </c>
      <c r="I1294">
        <v>0.378</v>
      </c>
      <c r="J1294">
        <v>4.2000000000000003E-2</v>
      </c>
      <c r="K1294">
        <v>7.0999999999999994E-2</v>
      </c>
      <c r="L1294">
        <v>0</v>
      </c>
      <c r="M1294">
        <v>5.6000000000000001E-2</v>
      </c>
      <c r="N1294">
        <v>0</v>
      </c>
      <c r="O1294">
        <v>0</v>
      </c>
      <c r="P1294">
        <v>0</v>
      </c>
      <c r="Q1294" s="3">
        <f>_xlfn.XLOOKUP(A1294&amp;B1294,'original data'!$R$2:$R$3975,'original data'!$Q$2:$Q$3975,,0)</f>
        <v>0.95399999999999996</v>
      </c>
      <c r="R1294" t="str">
        <f t="shared" si="40"/>
        <v>North Carolina Teachers and State Employees2011</v>
      </c>
      <c r="S1294">
        <f t="shared" si="41"/>
        <v>0.16899999999999998</v>
      </c>
    </row>
    <row r="1295" spans="1:19" x14ac:dyDescent="0.35">
      <c r="A1295" t="s">
        <v>84</v>
      </c>
      <c r="B1295">
        <v>2012</v>
      </c>
      <c r="C1295">
        <v>2.2100000000000002E-2</v>
      </c>
      <c r="D1295">
        <v>0.10680000000000001</v>
      </c>
      <c r="E1295">
        <v>2.64E-2</v>
      </c>
      <c r="F1295">
        <v>6.3799999999999996E-2</v>
      </c>
      <c r="G1295">
        <v>4.7550000000000002E-2</v>
      </c>
      <c r="H1295">
        <v>0.42970000000000003</v>
      </c>
      <c r="I1295">
        <v>0.36980000000000002</v>
      </c>
      <c r="J1295">
        <v>4.7899999999999998E-2</v>
      </c>
      <c r="K1295">
        <v>7.51E-2</v>
      </c>
      <c r="L1295">
        <v>0</v>
      </c>
      <c r="M1295">
        <v>7.7499999999999999E-2</v>
      </c>
      <c r="N1295">
        <v>0</v>
      </c>
      <c r="O1295">
        <v>0</v>
      </c>
      <c r="P1295">
        <v>0</v>
      </c>
      <c r="Q1295" s="3">
        <f>_xlfn.XLOOKUP(A1295&amp;B1295,'original data'!$R$2:$R$3975,'original data'!$Q$2:$Q$3975,,0)</f>
        <v>0.94</v>
      </c>
      <c r="R1295" t="str">
        <f t="shared" si="40"/>
        <v>North Carolina Teachers and State Employees2012</v>
      </c>
      <c r="S1295">
        <f t="shared" si="41"/>
        <v>0.20050000000000001</v>
      </c>
    </row>
    <row r="1296" spans="1:19" x14ac:dyDescent="0.35">
      <c r="A1296" t="s">
        <v>84</v>
      </c>
      <c r="B1296">
        <v>2013</v>
      </c>
      <c r="C1296">
        <v>9.5000000000000001E-2</v>
      </c>
      <c r="D1296">
        <v>9.9000000000000005E-2</v>
      </c>
      <c r="E1296">
        <v>0.05</v>
      </c>
      <c r="F1296">
        <v>6.6000000000000003E-2</v>
      </c>
      <c r="G1296">
        <v>5.1119999999999999E-2</v>
      </c>
      <c r="H1296">
        <v>0.46400000000000002</v>
      </c>
      <c r="I1296">
        <v>0.33800000000000002</v>
      </c>
      <c r="J1296">
        <v>4.2999999999999997E-2</v>
      </c>
      <c r="K1296">
        <v>7.2999999999999995E-2</v>
      </c>
      <c r="L1296">
        <v>0</v>
      </c>
      <c r="M1296">
        <v>8.1000000000000003E-2</v>
      </c>
      <c r="N1296">
        <v>0</v>
      </c>
      <c r="O1296">
        <v>0</v>
      </c>
      <c r="P1296">
        <v>0</v>
      </c>
      <c r="Q1296" s="3">
        <f>_xlfn.XLOOKUP(A1296&amp;B1296,'original data'!$R$2:$R$3975,'original data'!$Q$2:$Q$3975,,0)</f>
        <v>0.94199999999999995</v>
      </c>
      <c r="R1296" t="str">
        <f t="shared" si="40"/>
        <v>North Carolina Teachers and State Employees2013</v>
      </c>
      <c r="S1296">
        <f t="shared" si="41"/>
        <v>0.19700000000000001</v>
      </c>
    </row>
    <row r="1297" spans="1:19" x14ac:dyDescent="0.35">
      <c r="A1297" t="s">
        <v>84</v>
      </c>
      <c r="B1297">
        <v>2014</v>
      </c>
      <c r="C1297">
        <v>0.159</v>
      </c>
      <c r="D1297">
        <v>9.0999999999999998E-2</v>
      </c>
      <c r="E1297">
        <v>0.115</v>
      </c>
      <c r="F1297">
        <v>6.9000000000000006E-2</v>
      </c>
      <c r="G1297">
        <v>5.8479999999999997E-2</v>
      </c>
      <c r="H1297">
        <v>0.46839999999999998</v>
      </c>
      <c r="I1297">
        <v>0.30409999999999998</v>
      </c>
      <c r="J1297">
        <v>4.4400000000000002E-2</v>
      </c>
      <c r="K1297">
        <v>8.9899999999999994E-2</v>
      </c>
      <c r="L1297">
        <v>0</v>
      </c>
      <c r="M1297">
        <v>8.3900000000000002E-2</v>
      </c>
      <c r="N1297">
        <v>0</v>
      </c>
      <c r="O1297">
        <v>9.2999999999999992E-3</v>
      </c>
      <c r="P1297">
        <v>0</v>
      </c>
      <c r="Q1297" s="3">
        <f>_xlfn.XLOOKUP(A1297&amp;B1297,'original data'!$R$2:$R$3975,'original data'!$Q$2:$Q$3975,,0)</f>
        <v>0.94799999999999995</v>
      </c>
      <c r="R1297" t="str">
        <f t="shared" si="40"/>
        <v>North Carolina Teachers and State Employees2014</v>
      </c>
      <c r="S1297">
        <f t="shared" si="41"/>
        <v>0.21820000000000001</v>
      </c>
    </row>
    <row r="1298" spans="1:19" x14ac:dyDescent="0.35">
      <c r="A1298" t="s">
        <v>84</v>
      </c>
      <c r="B1298">
        <v>2015</v>
      </c>
      <c r="C1298">
        <v>2.3E-2</v>
      </c>
      <c r="D1298">
        <v>9.0999999999999998E-2</v>
      </c>
      <c r="E1298">
        <v>9.5000000000000001E-2</v>
      </c>
      <c r="F1298">
        <v>6.2E-2</v>
      </c>
      <c r="G1298">
        <v>5.6079999999999998E-2</v>
      </c>
      <c r="H1298">
        <v>0.44429999999999997</v>
      </c>
      <c r="I1298">
        <v>0.28370000000000001</v>
      </c>
      <c r="J1298">
        <v>4.6600000000000003E-2</v>
      </c>
      <c r="K1298">
        <v>0.13270000000000001</v>
      </c>
      <c r="L1298">
        <v>0</v>
      </c>
      <c r="M1298">
        <v>8.09E-2</v>
      </c>
      <c r="N1298">
        <v>0</v>
      </c>
      <c r="O1298">
        <v>1.18E-2</v>
      </c>
      <c r="P1298">
        <v>0</v>
      </c>
      <c r="Q1298" s="3">
        <f>_xlfn.XLOOKUP(A1298&amp;B1298,'original data'!$R$2:$R$3975,'original data'!$Q$2:$Q$3975,,0)</f>
        <v>0.95599999999999996</v>
      </c>
      <c r="R1298" t="str">
        <f t="shared" si="40"/>
        <v>North Carolina Teachers and State Employees2015</v>
      </c>
      <c r="S1298">
        <f t="shared" si="41"/>
        <v>0.26019999999999999</v>
      </c>
    </row>
    <row r="1299" spans="1:19" x14ac:dyDescent="0.35">
      <c r="A1299" t="s">
        <v>84</v>
      </c>
      <c r="B1299">
        <v>2016</v>
      </c>
      <c r="C1299">
        <v>8.0000000000000002E-3</v>
      </c>
      <c r="D1299">
        <v>6.0999999999999999E-2</v>
      </c>
      <c r="E1299">
        <v>0.06</v>
      </c>
      <c r="F1299">
        <v>5.5E-2</v>
      </c>
      <c r="G1299">
        <v>5.3010000000000002E-2</v>
      </c>
      <c r="H1299">
        <v>0.42499999999999999</v>
      </c>
      <c r="I1299">
        <v>0.28199999999999997</v>
      </c>
      <c r="J1299">
        <v>0.05</v>
      </c>
      <c r="K1299">
        <v>0.13700000000000001</v>
      </c>
      <c r="L1299">
        <v>0</v>
      </c>
      <c r="M1299">
        <v>9.6000000000000002E-2</v>
      </c>
      <c r="N1299">
        <v>0</v>
      </c>
      <c r="O1299">
        <v>0.01</v>
      </c>
      <c r="P1299">
        <v>0</v>
      </c>
      <c r="Q1299" s="3">
        <f>_xlfn.XLOOKUP(A1299&amp;B1299,'original data'!$R$2:$R$3975,'original data'!$Q$2:$Q$3975,,0)</f>
        <v>0.92500000000000004</v>
      </c>
      <c r="R1299" t="str">
        <f t="shared" si="40"/>
        <v>North Carolina Teachers and State Employees2016</v>
      </c>
      <c r="S1299">
        <f t="shared" si="41"/>
        <v>0.28300000000000003</v>
      </c>
    </row>
    <row r="1300" spans="1:19" x14ac:dyDescent="0.35">
      <c r="A1300" t="s">
        <v>84</v>
      </c>
      <c r="B1300">
        <v>2017</v>
      </c>
      <c r="C1300">
        <v>0.1077</v>
      </c>
      <c r="D1300">
        <v>4.5199999999999997E-2</v>
      </c>
      <c r="E1300">
        <v>7.6999999999999999E-2</v>
      </c>
      <c r="F1300">
        <v>5.1400000000000001E-2</v>
      </c>
      <c r="G1300">
        <v>5.6149999999999999E-2</v>
      </c>
      <c r="H1300">
        <v>0.376</v>
      </c>
      <c r="I1300">
        <v>0.3</v>
      </c>
      <c r="J1300">
        <v>5.0999999999999997E-2</v>
      </c>
      <c r="K1300">
        <v>0.14699999999999999</v>
      </c>
      <c r="L1300">
        <v>0</v>
      </c>
      <c r="M1300">
        <v>8.6999999999999994E-2</v>
      </c>
      <c r="N1300">
        <v>0</v>
      </c>
      <c r="O1300">
        <v>3.9E-2</v>
      </c>
      <c r="P1300">
        <v>0</v>
      </c>
      <c r="Q1300" s="3">
        <f>_xlfn.XLOOKUP(A1300&amp;B1300,'original data'!$R$2:$R$3975,'original data'!$Q$2:$Q$3975,,0)</f>
        <v>0.90400000000000003</v>
      </c>
      <c r="R1300" t="str">
        <f t="shared" si="40"/>
        <v>North Carolina Teachers and State Employees2017</v>
      </c>
      <c r="S1300">
        <f t="shared" si="41"/>
        <v>0.28499999999999998</v>
      </c>
    </row>
    <row r="1301" spans="1:19" x14ac:dyDescent="0.35">
      <c r="A1301" t="s">
        <v>84</v>
      </c>
      <c r="B1301">
        <v>2018</v>
      </c>
      <c r="C1301">
        <v>7.3330000000000006E-2</v>
      </c>
      <c r="E1301">
        <v>7.2789999999999994E-2</v>
      </c>
      <c r="F1301">
        <v>6.1170000000000002E-2</v>
      </c>
      <c r="H1301">
        <v>0.40243000000000001</v>
      </c>
      <c r="I1301">
        <v>0.33926000000000001</v>
      </c>
      <c r="J1301">
        <v>5.1970000000000002E-2</v>
      </c>
      <c r="K1301">
        <v>8.4419999999999995E-2</v>
      </c>
      <c r="L1301">
        <v>0</v>
      </c>
      <c r="M1301">
        <v>8.6629999999999999E-2</v>
      </c>
      <c r="N1301">
        <v>0</v>
      </c>
      <c r="O1301">
        <v>3.5279999999999999E-2</v>
      </c>
      <c r="P1301">
        <v>0</v>
      </c>
      <c r="Q1301" s="3">
        <f>_xlfn.XLOOKUP(A1301&amp;B1301,'original data'!$R$2:$R$3975,'original data'!$Q$2:$Q$3975,,0)</f>
        <v>0.878</v>
      </c>
      <c r="R1301" t="str">
        <f t="shared" si="40"/>
        <v>North Carolina Teachers and State Employees2018</v>
      </c>
      <c r="S1301">
        <f t="shared" si="41"/>
        <v>0.22302</v>
      </c>
    </row>
    <row r="1302" spans="1:19" x14ac:dyDescent="0.35">
      <c r="A1302" t="s">
        <v>84</v>
      </c>
      <c r="B1302">
        <v>2019</v>
      </c>
      <c r="C1302">
        <v>6.5019999999999994E-2</v>
      </c>
      <c r="E1302">
        <v>5.4800000000000001E-2</v>
      </c>
      <c r="F1302">
        <v>8.4349999999999994E-2</v>
      </c>
      <c r="H1302">
        <v>0.39491999999999999</v>
      </c>
      <c r="I1302">
        <v>0.35142000000000001</v>
      </c>
      <c r="J1302">
        <v>5.3499999999999999E-2</v>
      </c>
      <c r="K1302">
        <v>8.1640000000000004E-2</v>
      </c>
      <c r="L1302">
        <v>0</v>
      </c>
      <c r="M1302">
        <v>8.7940000000000004E-2</v>
      </c>
      <c r="N1302">
        <v>0</v>
      </c>
      <c r="O1302">
        <v>3.0599999999999999E-2</v>
      </c>
      <c r="P1302">
        <v>0</v>
      </c>
      <c r="Q1302" s="3">
        <f>_xlfn.XLOOKUP(A1302&amp;B1302,'original data'!$R$2:$R$3975,'original data'!$Q$2:$Q$3975,,0)</f>
        <v>0.86399999999999999</v>
      </c>
      <c r="R1302" t="str">
        <f t="shared" si="40"/>
        <v>North Carolina Teachers and State Employees2019</v>
      </c>
      <c r="S1302">
        <f t="shared" si="41"/>
        <v>0.22308</v>
      </c>
    </row>
    <row r="1303" spans="1:19" x14ac:dyDescent="0.35">
      <c r="A1303" t="s">
        <v>85</v>
      </c>
      <c r="B1303">
        <v>2001</v>
      </c>
      <c r="C1303">
        <v>-4.1200000000000001E-2</v>
      </c>
      <c r="G1303">
        <v>-4.1200000000000001E-2</v>
      </c>
      <c r="H1303">
        <v>0.51</v>
      </c>
      <c r="I1303">
        <v>0.39500000000000002</v>
      </c>
      <c r="J1303">
        <v>3.5000000000000003E-2</v>
      </c>
      <c r="K1303">
        <v>0</v>
      </c>
      <c r="L1303">
        <v>0</v>
      </c>
      <c r="M1303">
        <v>5.8000000000000003E-2</v>
      </c>
      <c r="N1303">
        <v>0</v>
      </c>
      <c r="O1303">
        <v>2E-3</v>
      </c>
      <c r="P1303">
        <v>0</v>
      </c>
      <c r="Q1303" s="3">
        <f>_xlfn.XLOOKUP(A1303&amp;B1303,'original data'!$R$2:$R$3975,'original data'!$Q$2:$Q$3975,,0)</f>
        <v>1.1060000000000001</v>
      </c>
      <c r="R1303" t="str">
        <f t="shared" si="40"/>
        <v>North Dakota PERS2001</v>
      </c>
      <c r="S1303">
        <f t="shared" si="41"/>
        <v>9.2999999999999999E-2</v>
      </c>
    </row>
    <row r="1304" spans="1:19" x14ac:dyDescent="0.35">
      <c r="A1304" t="s">
        <v>85</v>
      </c>
      <c r="B1304">
        <v>2002</v>
      </c>
      <c r="C1304">
        <v>-6.83E-2</v>
      </c>
      <c r="D1304">
        <v>-2.1499999999999998E-2</v>
      </c>
      <c r="E1304">
        <v>0.25659999999999999</v>
      </c>
      <c r="G1304">
        <v>-5.4850000000000003E-2</v>
      </c>
      <c r="H1304">
        <v>0.495</v>
      </c>
      <c r="I1304">
        <v>0.41699999999999998</v>
      </c>
      <c r="J1304">
        <v>2.9000000000000001E-2</v>
      </c>
      <c r="K1304">
        <v>0</v>
      </c>
      <c r="L1304">
        <v>0</v>
      </c>
      <c r="M1304">
        <v>5.1999999999999998E-2</v>
      </c>
      <c r="N1304">
        <v>0</v>
      </c>
      <c r="O1304">
        <v>7.0000000000000001E-3</v>
      </c>
      <c r="P1304">
        <v>0</v>
      </c>
      <c r="Q1304" s="3">
        <f>_xlfn.XLOOKUP(A1304&amp;B1304,'original data'!$R$2:$R$3975,'original data'!$Q$2:$Q$3975,,0)</f>
        <v>1.042</v>
      </c>
      <c r="R1304" t="str">
        <f t="shared" si="40"/>
        <v>North Dakota PERS2002</v>
      </c>
      <c r="S1304">
        <f t="shared" si="41"/>
        <v>8.1000000000000003E-2</v>
      </c>
    </row>
    <row r="1305" spans="1:19" x14ac:dyDescent="0.35">
      <c r="A1305" t="s">
        <v>85</v>
      </c>
      <c r="B1305">
        <v>2003</v>
      </c>
      <c r="C1305">
        <v>5.4600000000000003E-2</v>
      </c>
      <c r="D1305">
        <v>-1.9099999999999999E-2</v>
      </c>
      <c r="E1305">
        <v>2.6800000000000001E-2</v>
      </c>
      <c r="G1305">
        <v>-1.9689999999999999E-2</v>
      </c>
      <c r="H1305">
        <v>0.56399999999999995</v>
      </c>
      <c r="I1305">
        <v>0.33300000000000002</v>
      </c>
      <c r="J1305">
        <v>4.4999999999999998E-2</v>
      </c>
      <c r="K1305">
        <v>0</v>
      </c>
      <c r="L1305">
        <v>0</v>
      </c>
      <c r="M1305">
        <v>5.0999999999999997E-2</v>
      </c>
      <c r="N1305">
        <v>0</v>
      </c>
      <c r="O1305">
        <v>7.0000000000000001E-3</v>
      </c>
      <c r="P1305">
        <v>0</v>
      </c>
      <c r="Q1305" s="3">
        <f>_xlfn.XLOOKUP(A1305&amp;B1305,'original data'!$R$2:$R$3975,'original data'!$Q$2:$Q$3975,,0)</f>
        <v>0.98099999999999998</v>
      </c>
      <c r="R1305" t="str">
        <f t="shared" si="40"/>
        <v>North Dakota PERS2003</v>
      </c>
      <c r="S1305">
        <f t="shared" si="41"/>
        <v>9.6000000000000002E-2</v>
      </c>
    </row>
    <row r="1306" spans="1:19" x14ac:dyDescent="0.35">
      <c r="A1306" t="s">
        <v>85</v>
      </c>
      <c r="B1306">
        <v>2004</v>
      </c>
      <c r="C1306">
        <v>0.1666</v>
      </c>
      <c r="D1306">
        <v>4.6600000000000003E-2</v>
      </c>
      <c r="E1306">
        <v>3.78E-2</v>
      </c>
      <c r="G1306">
        <v>2.3890000000000002E-2</v>
      </c>
      <c r="H1306">
        <v>0.56799999999999995</v>
      </c>
      <c r="I1306">
        <v>0.32400000000000001</v>
      </c>
      <c r="J1306">
        <v>4.4999999999999998E-2</v>
      </c>
      <c r="K1306">
        <v>0</v>
      </c>
      <c r="L1306">
        <v>0</v>
      </c>
      <c r="M1306">
        <v>4.7E-2</v>
      </c>
      <c r="N1306">
        <v>0</v>
      </c>
      <c r="O1306">
        <v>1.4999999999999999E-2</v>
      </c>
      <c r="P1306">
        <v>0</v>
      </c>
      <c r="Q1306" s="3">
        <f>_xlfn.XLOOKUP(A1306&amp;B1306,'original data'!$R$2:$R$3975,'original data'!$Q$2:$Q$3975,,0)</f>
        <v>0.94</v>
      </c>
      <c r="R1306" t="str">
        <f t="shared" si="40"/>
        <v>North Dakota PERS2004</v>
      </c>
      <c r="S1306">
        <f t="shared" si="41"/>
        <v>9.1999999999999998E-2</v>
      </c>
    </row>
    <row r="1307" spans="1:19" x14ac:dyDescent="0.35">
      <c r="A1307" t="s">
        <v>85</v>
      </c>
      <c r="B1307">
        <v>2005</v>
      </c>
      <c r="C1307">
        <v>0.14069999999999999</v>
      </c>
      <c r="D1307">
        <v>0.1196</v>
      </c>
      <c r="E1307">
        <v>4.6600000000000003E-2</v>
      </c>
      <c r="G1307">
        <v>4.6249999999999999E-2</v>
      </c>
      <c r="H1307">
        <v>0.56399999999999995</v>
      </c>
      <c r="I1307">
        <v>0.33200000000000002</v>
      </c>
      <c r="J1307">
        <v>4.1000000000000002E-2</v>
      </c>
      <c r="K1307">
        <v>0</v>
      </c>
      <c r="L1307">
        <v>0</v>
      </c>
      <c r="M1307">
        <v>5.0999999999999997E-2</v>
      </c>
      <c r="N1307">
        <v>0</v>
      </c>
      <c r="O1307">
        <v>1.2E-2</v>
      </c>
      <c r="P1307">
        <v>0</v>
      </c>
      <c r="Q1307" s="3">
        <f>_xlfn.XLOOKUP(A1307&amp;B1307,'original data'!$R$2:$R$3975,'original data'!$Q$2:$Q$3975,,0)</f>
        <v>0.90800000000000003</v>
      </c>
      <c r="R1307" t="str">
        <f t="shared" si="40"/>
        <v>North Dakota PERS2005</v>
      </c>
      <c r="S1307">
        <f t="shared" si="41"/>
        <v>9.1999999999999998E-2</v>
      </c>
    </row>
    <row r="1308" spans="1:19" x14ac:dyDescent="0.35">
      <c r="A1308" t="s">
        <v>85</v>
      </c>
      <c r="B1308">
        <v>2006</v>
      </c>
      <c r="C1308">
        <v>0.12</v>
      </c>
      <c r="D1308">
        <v>0.14230000000000001</v>
      </c>
      <c r="E1308">
        <v>7.9299999999999995E-2</v>
      </c>
      <c r="G1308">
        <v>5.8200000000000002E-2</v>
      </c>
      <c r="H1308">
        <v>0.55600000000000005</v>
      </c>
      <c r="I1308">
        <v>0.33300000000000002</v>
      </c>
      <c r="J1308">
        <v>4.1000000000000002E-2</v>
      </c>
      <c r="K1308">
        <v>0</v>
      </c>
      <c r="L1308">
        <v>0</v>
      </c>
      <c r="M1308">
        <v>0.06</v>
      </c>
      <c r="N1308">
        <v>0</v>
      </c>
      <c r="O1308">
        <v>0.01</v>
      </c>
      <c r="P1308">
        <v>0</v>
      </c>
      <c r="Q1308" s="3">
        <f>_xlfn.XLOOKUP(A1308&amp;B1308,'original data'!$R$2:$R$3975,'original data'!$Q$2:$Q$3975,,0)</f>
        <v>0.86799999999999999</v>
      </c>
      <c r="R1308" t="str">
        <f t="shared" si="40"/>
        <v>North Dakota PERS2006</v>
      </c>
      <c r="S1308">
        <f t="shared" si="41"/>
        <v>0.10100000000000001</v>
      </c>
    </row>
    <row r="1309" spans="1:19" x14ac:dyDescent="0.35">
      <c r="A1309" t="s">
        <v>85</v>
      </c>
      <c r="B1309">
        <v>2007</v>
      </c>
      <c r="C1309">
        <v>0.18959999999999999</v>
      </c>
      <c r="D1309">
        <v>0.1497</v>
      </c>
      <c r="E1309">
        <v>0.1333</v>
      </c>
      <c r="G1309">
        <v>7.6039999999999996E-2</v>
      </c>
      <c r="H1309">
        <v>0.57299999999999995</v>
      </c>
      <c r="I1309">
        <v>0.314</v>
      </c>
      <c r="J1309">
        <v>4.3999999999999997E-2</v>
      </c>
      <c r="K1309">
        <v>0</v>
      </c>
      <c r="L1309">
        <v>0</v>
      </c>
      <c r="M1309">
        <v>5.8999999999999997E-2</v>
      </c>
      <c r="N1309">
        <v>0</v>
      </c>
      <c r="O1309">
        <v>0.01</v>
      </c>
      <c r="P1309">
        <v>0</v>
      </c>
      <c r="Q1309" s="3">
        <f>_xlfn.XLOOKUP(A1309&amp;B1309,'original data'!$R$2:$R$3975,'original data'!$Q$2:$Q$3975,,0)</f>
        <v>0.93400000000000005</v>
      </c>
      <c r="R1309" t="str">
        <f t="shared" si="40"/>
        <v>North Dakota PERS2007</v>
      </c>
      <c r="S1309">
        <f t="shared" si="41"/>
        <v>0.10299999999999999</v>
      </c>
    </row>
    <row r="1310" spans="1:19" x14ac:dyDescent="0.35">
      <c r="A1310" t="s">
        <v>85</v>
      </c>
      <c r="B1310">
        <v>2008</v>
      </c>
      <c r="C1310">
        <v>-5.6000000000000001E-2</v>
      </c>
      <c r="D1310">
        <v>7.9399999999999998E-2</v>
      </c>
      <c r="E1310">
        <v>0.1085</v>
      </c>
      <c r="G1310">
        <v>5.858E-2</v>
      </c>
      <c r="H1310">
        <v>0.51600000000000001</v>
      </c>
      <c r="I1310">
        <v>0.35699999999999998</v>
      </c>
      <c r="J1310">
        <v>5.5E-2</v>
      </c>
      <c r="K1310">
        <v>0</v>
      </c>
      <c r="L1310">
        <v>0</v>
      </c>
      <c r="M1310">
        <v>6.7000000000000004E-2</v>
      </c>
      <c r="N1310">
        <v>0</v>
      </c>
      <c r="O1310">
        <v>5.0000000000000001E-3</v>
      </c>
      <c r="P1310">
        <v>0</v>
      </c>
      <c r="Q1310" s="3">
        <f>_xlfn.XLOOKUP(A1310&amp;B1310,'original data'!$R$2:$R$3975,'original data'!$Q$2:$Q$3975,,0)</f>
        <v>0.92600000000000005</v>
      </c>
      <c r="R1310" t="str">
        <f t="shared" si="40"/>
        <v>North Dakota PERS2008</v>
      </c>
      <c r="S1310">
        <f t="shared" si="41"/>
        <v>0.122</v>
      </c>
    </row>
    <row r="1311" spans="1:19" x14ac:dyDescent="0.35">
      <c r="A1311" t="s">
        <v>85</v>
      </c>
      <c r="B1311">
        <v>2009</v>
      </c>
      <c r="C1311">
        <v>-0.2442</v>
      </c>
      <c r="D1311">
        <v>-5.3199999999999997E-2</v>
      </c>
      <c r="E1311">
        <v>1.6299999999999999E-2</v>
      </c>
      <c r="G1311">
        <v>1.968E-2</v>
      </c>
      <c r="H1311">
        <v>0.44500000000000001</v>
      </c>
      <c r="I1311">
        <v>0.44</v>
      </c>
      <c r="J1311">
        <v>5.1999999999999998E-2</v>
      </c>
      <c r="K1311">
        <v>0</v>
      </c>
      <c r="L1311">
        <v>0</v>
      </c>
      <c r="M1311">
        <v>5.7000000000000002E-2</v>
      </c>
      <c r="N1311">
        <v>0</v>
      </c>
      <c r="O1311">
        <v>6.0000000000000001E-3</v>
      </c>
      <c r="P1311">
        <v>0</v>
      </c>
      <c r="Q1311" s="3">
        <f>_xlfn.XLOOKUP(A1311&amp;B1311,'original data'!$R$2:$R$3975,'original data'!$Q$2:$Q$3975,,0)</f>
        <v>0.85099999999999998</v>
      </c>
      <c r="R1311" t="str">
        <f t="shared" si="40"/>
        <v>North Dakota PERS2009</v>
      </c>
      <c r="S1311">
        <f t="shared" si="41"/>
        <v>0.109</v>
      </c>
    </row>
    <row r="1312" spans="1:19" x14ac:dyDescent="0.35">
      <c r="A1312" t="s">
        <v>85</v>
      </c>
      <c r="B1312">
        <v>2010</v>
      </c>
      <c r="C1312">
        <v>0.13669999999999999</v>
      </c>
      <c r="D1312">
        <v>-6.7799999999999999E-2</v>
      </c>
      <c r="E1312">
        <v>1.54E-2</v>
      </c>
      <c r="F1312">
        <v>3.082E-2</v>
      </c>
      <c r="G1312">
        <v>3.082E-2</v>
      </c>
      <c r="H1312">
        <v>0.498</v>
      </c>
      <c r="I1312">
        <v>0.39800000000000002</v>
      </c>
      <c r="J1312">
        <v>4.2000000000000003E-2</v>
      </c>
      <c r="K1312">
        <v>0</v>
      </c>
      <c r="L1312">
        <v>0</v>
      </c>
      <c r="M1312">
        <v>4.9000000000000002E-2</v>
      </c>
      <c r="N1312">
        <v>0</v>
      </c>
      <c r="O1312">
        <v>1.2999999999999999E-2</v>
      </c>
      <c r="P1312">
        <v>0</v>
      </c>
      <c r="Q1312" s="3">
        <f>_xlfn.XLOOKUP(A1312&amp;B1312,'original data'!$R$2:$R$3975,'original data'!$Q$2:$Q$3975,,0)</f>
        <v>0.73399999999999999</v>
      </c>
      <c r="R1312" t="str">
        <f t="shared" si="40"/>
        <v>North Dakota PERS2010</v>
      </c>
      <c r="S1312">
        <f t="shared" si="41"/>
        <v>9.0999999999999998E-2</v>
      </c>
    </row>
    <row r="1313" spans="1:19" x14ac:dyDescent="0.35">
      <c r="A1313" t="s">
        <v>85</v>
      </c>
      <c r="B1313">
        <v>2011</v>
      </c>
      <c r="C1313">
        <v>0.21429999999999999</v>
      </c>
      <c r="D1313">
        <v>1.3899999999999999E-2</v>
      </c>
      <c r="E1313">
        <v>3.1899999999999998E-2</v>
      </c>
      <c r="F1313">
        <v>5.5460000000000002E-2</v>
      </c>
      <c r="G1313">
        <v>4.6289999999999998E-2</v>
      </c>
      <c r="H1313">
        <v>0.55200000000000005</v>
      </c>
      <c r="I1313">
        <v>0.34200000000000003</v>
      </c>
      <c r="J1313">
        <v>3.5000000000000003E-2</v>
      </c>
      <c r="K1313">
        <v>0</v>
      </c>
      <c r="L1313">
        <v>0</v>
      </c>
      <c r="M1313">
        <v>5.7000000000000002E-2</v>
      </c>
      <c r="N1313">
        <v>0</v>
      </c>
      <c r="O1313">
        <v>1.4E-2</v>
      </c>
      <c r="P1313">
        <v>0</v>
      </c>
      <c r="Q1313" s="3">
        <f>_xlfn.XLOOKUP(A1313&amp;B1313,'original data'!$R$2:$R$3975,'original data'!$Q$2:$Q$3975,,0)</f>
        <v>0.70499999999999996</v>
      </c>
      <c r="R1313" t="str">
        <f t="shared" si="40"/>
        <v>North Dakota PERS2011</v>
      </c>
      <c r="S1313">
        <f t="shared" si="41"/>
        <v>9.1999999999999998E-2</v>
      </c>
    </row>
    <row r="1314" spans="1:19" x14ac:dyDescent="0.35">
      <c r="A1314" t="s">
        <v>85</v>
      </c>
      <c r="B1314">
        <v>2012</v>
      </c>
      <c r="C1314">
        <v>5.9999999999999995E-4</v>
      </c>
      <c r="D1314">
        <v>0.11360000000000001</v>
      </c>
      <c r="E1314">
        <v>3.2000000000000002E-3</v>
      </c>
      <c r="F1314">
        <v>6.3020000000000007E-2</v>
      </c>
      <c r="G1314">
        <v>4.24E-2</v>
      </c>
      <c r="H1314">
        <v>0.503</v>
      </c>
      <c r="I1314">
        <v>0.22800000000000001</v>
      </c>
      <c r="J1314">
        <v>5.8000000000000003E-2</v>
      </c>
      <c r="K1314">
        <v>0</v>
      </c>
      <c r="L1314">
        <v>9.4E-2</v>
      </c>
      <c r="M1314">
        <v>0.10100000000000001</v>
      </c>
      <c r="N1314">
        <v>0</v>
      </c>
      <c r="O1314">
        <v>1.6E-2</v>
      </c>
      <c r="P1314">
        <v>0</v>
      </c>
      <c r="Q1314" s="3">
        <f>_xlfn.XLOOKUP(A1314&amp;B1314,'original data'!$R$2:$R$3975,'original data'!$Q$2:$Q$3975,,0)</f>
        <v>0.65100000000000002</v>
      </c>
      <c r="R1314" t="str">
        <f t="shared" si="40"/>
        <v>North Dakota PERS2012</v>
      </c>
      <c r="S1314">
        <f t="shared" si="41"/>
        <v>0.253</v>
      </c>
    </row>
    <row r="1315" spans="1:19" x14ac:dyDescent="0.35">
      <c r="A1315" t="s">
        <v>85</v>
      </c>
      <c r="B1315">
        <v>2013</v>
      </c>
      <c r="C1315">
        <v>0.13500000000000001</v>
      </c>
      <c r="D1315">
        <v>0.11310000000000001</v>
      </c>
      <c r="E1315">
        <v>3.4299999999999997E-2</v>
      </c>
      <c r="F1315">
        <v>7.0860000000000006E-2</v>
      </c>
      <c r="G1315">
        <v>4.9250000000000002E-2</v>
      </c>
      <c r="H1315">
        <v>0.52600000000000002</v>
      </c>
      <c r="I1315">
        <v>0.221</v>
      </c>
      <c r="J1315">
        <v>5.1999999999999998E-2</v>
      </c>
      <c r="K1315">
        <v>0</v>
      </c>
      <c r="L1315">
        <v>8.8999999999999996E-2</v>
      </c>
      <c r="M1315">
        <v>9.9000000000000005E-2</v>
      </c>
      <c r="N1315">
        <v>0</v>
      </c>
      <c r="O1315">
        <v>1.2999999999999999E-2</v>
      </c>
      <c r="P1315">
        <v>0</v>
      </c>
      <c r="Q1315" s="3">
        <f>_xlfn.XLOOKUP(A1315&amp;B1315,'original data'!$R$2:$R$3975,'original data'!$Q$2:$Q$3975,,0)</f>
        <v>0.62</v>
      </c>
      <c r="R1315" t="str">
        <f t="shared" si="40"/>
        <v>North Dakota PERS2013</v>
      </c>
      <c r="S1315">
        <f t="shared" si="41"/>
        <v>0.24</v>
      </c>
    </row>
    <row r="1316" spans="1:19" x14ac:dyDescent="0.35">
      <c r="A1316" t="s">
        <v>85</v>
      </c>
      <c r="B1316">
        <v>2014</v>
      </c>
      <c r="C1316">
        <v>0.1638</v>
      </c>
      <c r="D1316">
        <v>9.6600000000000005E-2</v>
      </c>
      <c r="E1316">
        <v>0.127</v>
      </c>
      <c r="F1316">
        <v>7.0599999999999996E-2</v>
      </c>
      <c r="G1316">
        <v>5.704E-2</v>
      </c>
      <c r="H1316">
        <v>0.53300000000000003</v>
      </c>
      <c r="I1316">
        <v>0.23599999999999999</v>
      </c>
      <c r="J1316">
        <v>4.4999999999999998E-2</v>
      </c>
      <c r="K1316">
        <v>0</v>
      </c>
      <c r="L1316">
        <v>8.1000000000000003E-2</v>
      </c>
      <c r="M1316">
        <v>9.4E-2</v>
      </c>
      <c r="N1316">
        <v>0</v>
      </c>
      <c r="O1316">
        <v>1.0999999999999999E-2</v>
      </c>
      <c r="P1316">
        <v>0</v>
      </c>
      <c r="Q1316" s="3">
        <f>_xlfn.XLOOKUP(A1316&amp;B1316,'original data'!$R$2:$R$3975,'original data'!$Q$2:$Q$3975,,0)</f>
        <v>0.64500000000000002</v>
      </c>
      <c r="R1316" t="str">
        <f t="shared" si="40"/>
        <v>North Dakota PERS2014</v>
      </c>
      <c r="S1316">
        <f t="shared" si="41"/>
        <v>0.22</v>
      </c>
    </row>
    <row r="1317" spans="1:19" x14ac:dyDescent="0.35">
      <c r="A1317" t="s">
        <v>85</v>
      </c>
      <c r="B1317">
        <v>2015</v>
      </c>
      <c r="C1317">
        <v>3.5299999999999998E-2</v>
      </c>
      <c r="D1317">
        <v>0.10979999999999999</v>
      </c>
      <c r="E1317">
        <v>0.1061</v>
      </c>
      <c r="F1317">
        <v>6.0269999999999997E-2</v>
      </c>
      <c r="G1317">
        <v>5.5579999999999997E-2</v>
      </c>
      <c r="H1317">
        <v>0.53700000000000003</v>
      </c>
      <c r="I1317">
        <v>0.23100000000000001</v>
      </c>
      <c r="J1317">
        <v>3.6999999999999998E-2</v>
      </c>
      <c r="K1317">
        <v>0</v>
      </c>
      <c r="L1317">
        <v>0.08</v>
      </c>
      <c r="M1317">
        <v>9.8000000000000004E-2</v>
      </c>
      <c r="N1317">
        <v>0</v>
      </c>
      <c r="O1317">
        <v>1.7000000000000001E-2</v>
      </c>
      <c r="P1317">
        <v>0</v>
      </c>
      <c r="Q1317" s="3">
        <f>_xlfn.XLOOKUP(A1317&amp;B1317,'original data'!$R$2:$R$3975,'original data'!$Q$2:$Q$3975,,0)</f>
        <v>0.68600000000000005</v>
      </c>
      <c r="R1317" t="str">
        <f t="shared" si="40"/>
        <v>North Dakota PERS2015</v>
      </c>
      <c r="S1317">
        <f t="shared" si="41"/>
        <v>0.215</v>
      </c>
    </row>
    <row r="1318" spans="1:19" x14ac:dyDescent="0.35">
      <c r="A1318" t="s">
        <v>85</v>
      </c>
      <c r="B1318">
        <v>2016</v>
      </c>
      <c r="C1318">
        <v>2.8E-3</v>
      </c>
      <c r="D1318">
        <v>6.5100000000000005E-2</v>
      </c>
      <c r="E1318">
        <v>6.4899999999999999E-2</v>
      </c>
      <c r="F1318">
        <v>4.8619999999999997E-2</v>
      </c>
      <c r="G1318">
        <v>5.2200000000000003E-2</v>
      </c>
      <c r="H1318">
        <v>0.53500000000000003</v>
      </c>
      <c r="I1318">
        <v>0.22800000000000001</v>
      </c>
      <c r="J1318">
        <v>3.3000000000000002E-2</v>
      </c>
      <c r="K1318">
        <v>0</v>
      </c>
      <c r="L1318">
        <v>7.5999999999999998E-2</v>
      </c>
      <c r="M1318">
        <v>0.112</v>
      </c>
      <c r="N1318">
        <v>0</v>
      </c>
      <c r="O1318">
        <v>1.6E-2</v>
      </c>
      <c r="P1318">
        <v>0</v>
      </c>
      <c r="Q1318" s="3">
        <f>_xlfn.XLOOKUP(A1318&amp;B1318,'original data'!$R$2:$R$3975,'original data'!$Q$2:$Q$3975,,0)</f>
        <v>0.66700000000000004</v>
      </c>
      <c r="R1318" t="str">
        <f t="shared" si="40"/>
        <v>North Dakota PERS2016</v>
      </c>
      <c r="S1318">
        <f t="shared" si="41"/>
        <v>0.221</v>
      </c>
    </row>
    <row r="1319" spans="1:19" x14ac:dyDescent="0.35">
      <c r="A1319" t="s">
        <v>85</v>
      </c>
      <c r="B1319">
        <v>2017</v>
      </c>
      <c r="C1319">
        <v>0.1305</v>
      </c>
      <c r="D1319">
        <v>5.4899999999999997E-2</v>
      </c>
      <c r="E1319">
        <v>9.1600000000000001E-2</v>
      </c>
      <c r="F1319">
        <v>4.3290000000000002E-2</v>
      </c>
      <c r="G1319">
        <v>5.6649999999999999E-2</v>
      </c>
      <c r="H1319">
        <v>0.55600000000000005</v>
      </c>
      <c r="I1319">
        <v>0.22800000000000001</v>
      </c>
      <c r="J1319">
        <v>0.03</v>
      </c>
      <c r="K1319">
        <v>0</v>
      </c>
      <c r="L1319">
        <v>7.0000000000000007E-2</v>
      </c>
      <c r="M1319">
        <v>0.112</v>
      </c>
      <c r="N1319">
        <v>0</v>
      </c>
      <c r="O1319">
        <v>4.0000000000000001E-3</v>
      </c>
      <c r="P1319">
        <v>0</v>
      </c>
      <c r="Q1319" s="3">
        <f>_xlfn.XLOOKUP(A1319&amp;B1319,'original data'!$R$2:$R$3975,'original data'!$Q$2:$Q$3975,,0)</f>
        <v>0.70699999999999996</v>
      </c>
      <c r="R1319" t="str">
        <f t="shared" si="40"/>
        <v>North Dakota PERS2017</v>
      </c>
      <c r="S1319">
        <f t="shared" si="41"/>
        <v>0.21200000000000002</v>
      </c>
    </row>
    <row r="1320" spans="1:19" x14ac:dyDescent="0.35">
      <c r="A1320" t="s">
        <v>85</v>
      </c>
      <c r="B1320">
        <v>2018</v>
      </c>
      <c r="C1320">
        <v>9.1899999999999996E-2</v>
      </c>
      <c r="D1320">
        <v>7.3700000000000002E-2</v>
      </c>
      <c r="E1320">
        <v>8.3299999999999999E-2</v>
      </c>
      <c r="F1320">
        <v>5.858E-2</v>
      </c>
      <c r="G1320">
        <v>5.858E-2</v>
      </c>
      <c r="H1320">
        <v>0.55100000000000005</v>
      </c>
      <c r="I1320">
        <v>0.23499999999999999</v>
      </c>
      <c r="J1320">
        <v>3.2000000000000001E-2</v>
      </c>
      <c r="K1320">
        <v>0</v>
      </c>
      <c r="L1320">
        <v>6.8000000000000005E-2</v>
      </c>
      <c r="M1320">
        <v>0.106</v>
      </c>
      <c r="N1320">
        <v>0</v>
      </c>
      <c r="O1320">
        <v>8.0000000000000002E-3</v>
      </c>
      <c r="P1320">
        <v>0</v>
      </c>
      <c r="Q1320" s="3">
        <f>_xlfn.XLOOKUP(A1320&amp;B1320,'original data'!$R$2:$R$3975,'original data'!$Q$2:$Q$3975,,0)</f>
        <v>0.72499999999999998</v>
      </c>
      <c r="R1320" t="str">
        <f t="shared" si="40"/>
        <v>North Dakota PERS2018</v>
      </c>
      <c r="S1320">
        <f t="shared" si="41"/>
        <v>0.20600000000000002</v>
      </c>
    </row>
    <row r="1321" spans="1:19" x14ac:dyDescent="0.35">
      <c r="A1321" t="s">
        <v>85</v>
      </c>
      <c r="B1321">
        <v>2019</v>
      </c>
      <c r="C1321">
        <v>5.6000000000000001E-2</v>
      </c>
      <c r="D1321">
        <v>9.2100000000000001E-2</v>
      </c>
      <c r="E1321">
        <v>6.2199999999999998E-2</v>
      </c>
      <c r="F1321">
        <v>9.4589999999999994E-2</v>
      </c>
      <c r="G1321">
        <v>5.8439999999999999E-2</v>
      </c>
      <c r="H1321">
        <v>0.54600000000000004</v>
      </c>
      <c r="I1321">
        <v>0.22600000000000001</v>
      </c>
      <c r="J1321">
        <v>3.6999999999999998E-2</v>
      </c>
      <c r="K1321">
        <v>0</v>
      </c>
      <c r="L1321">
        <v>6.8000000000000005E-2</v>
      </c>
      <c r="M1321">
        <v>0.11700000000000001</v>
      </c>
      <c r="N1321">
        <v>0</v>
      </c>
      <c r="O1321">
        <v>6.0000000000000001E-3</v>
      </c>
      <c r="P1321">
        <v>0</v>
      </c>
      <c r="Q1321" s="3">
        <f>_xlfn.XLOOKUP(A1321&amp;B1321,'original data'!$R$2:$R$3975,'original data'!$Q$2:$Q$3975,,0)</f>
        <v>0.72199999999999998</v>
      </c>
      <c r="R1321" t="str">
        <f t="shared" si="40"/>
        <v>North Dakota PERS2019</v>
      </c>
      <c r="S1321">
        <f t="shared" si="41"/>
        <v>0.22200000000000003</v>
      </c>
    </row>
    <row r="1322" spans="1:19" x14ac:dyDescent="0.35">
      <c r="A1322" t="s">
        <v>85</v>
      </c>
      <c r="B1322">
        <v>2020</v>
      </c>
      <c r="C1322">
        <v>3.4099999999999998E-2</v>
      </c>
      <c r="D1322">
        <v>6.0100000000000001E-2</v>
      </c>
      <c r="E1322">
        <v>6.2E-2</v>
      </c>
      <c r="F1322">
        <v>8.4279999999999994E-2</v>
      </c>
      <c r="G1322">
        <v>5.7209999999999997E-2</v>
      </c>
      <c r="H1322">
        <v>0.53100000000000003</v>
      </c>
      <c r="I1322">
        <v>0.23</v>
      </c>
      <c r="J1322">
        <v>4.4999999999999998E-2</v>
      </c>
      <c r="K1322">
        <v>0</v>
      </c>
      <c r="L1322">
        <v>7.3999999999999996E-2</v>
      </c>
      <c r="M1322">
        <v>0.115</v>
      </c>
      <c r="N1322">
        <v>0</v>
      </c>
      <c r="O1322">
        <v>5.0000000000000001E-3</v>
      </c>
      <c r="P1322">
        <v>0</v>
      </c>
      <c r="Q1322" s="3">
        <f>_xlfn.XLOOKUP(A1322&amp;B1322,'original data'!$R$2:$R$3975,'original data'!$Q$2:$Q$3975,,0)</f>
        <v>0.69099999999999995</v>
      </c>
      <c r="R1322" t="str">
        <f t="shared" si="40"/>
        <v>North Dakota PERS2020</v>
      </c>
      <c r="S1322">
        <f t="shared" si="41"/>
        <v>0.23399999999999999</v>
      </c>
    </row>
    <row r="1323" spans="1:19" x14ac:dyDescent="0.35">
      <c r="A1323" t="s">
        <v>86</v>
      </c>
      <c r="B1323">
        <v>2001</v>
      </c>
      <c r="C1323">
        <v>-7.2999999999999995E-2</v>
      </c>
      <c r="D1323">
        <v>4.7500000000000001E-2</v>
      </c>
      <c r="E1323">
        <v>9.3600000000000003E-2</v>
      </c>
      <c r="G1323">
        <v>-7.2999999999999995E-2</v>
      </c>
      <c r="H1323">
        <v>0.64</v>
      </c>
      <c r="I1323">
        <v>0.19</v>
      </c>
      <c r="J1323">
        <v>0.04</v>
      </c>
      <c r="K1323">
        <v>0</v>
      </c>
      <c r="L1323">
        <v>0</v>
      </c>
      <c r="M1323">
        <v>0.11</v>
      </c>
      <c r="N1323">
        <v>0</v>
      </c>
      <c r="O1323">
        <v>0.02</v>
      </c>
      <c r="P1323">
        <v>0</v>
      </c>
      <c r="Q1323" s="3">
        <f>_xlfn.XLOOKUP(A1323&amp;B1323,'original data'!$R$2:$R$3975,'original data'!$Q$2:$Q$3975,,0)</f>
        <v>0.96399999999999997</v>
      </c>
      <c r="R1323" t="str">
        <f t="shared" si="40"/>
        <v>North Dakota Teachers2001</v>
      </c>
      <c r="S1323">
        <f t="shared" si="41"/>
        <v>0.15</v>
      </c>
    </row>
    <row r="1324" spans="1:19" x14ac:dyDescent="0.35">
      <c r="A1324" t="s">
        <v>86</v>
      </c>
      <c r="B1324">
        <v>2002</v>
      </c>
      <c r="C1324">
        <v>-8.8800000000000004E-2</v>
      </c>
      <c r="D1324">
        <v>-1.83E-2</v>
      </c>
      <c r="E1324">
        <v>3.6799999999999999E-2</v>
      </c>
      <c r="G1324">
        <v>-8.0930000000000002E-2</v>
      </c>
      <c r="H1324">
        <v>0.66</v>
      </c>
      <c r="I1324">
        <v>0.2</v>
      </c>
      <c r="J1324">
        <v>0.03</v>
      </c>
      <c r="K1324">
        <v>0</v>
      </c>
      <c r="L1324">
        <v>0</v>
      </c>
      <c r="M1324">
        <v>0.09</v>
      </c>
      <c r="N1324">
        <v>0</v>
      </c>
      <c r="O1324">
        <v>0.02</v>
      </c>
      <c r="P1324">
        <v>0</v>
      </c>
      <c r="Q1324" s="3">
        <f>_xlfn.XLOOKUP(A1324&amp;B1324,'original data'!$R$2:$R$3975,'original data'!$Q$2:$Q$3975,,0)</f>
        <v>0.91600000000000004</v>
      </c>
      <c r="R1324" t="str">
        <f t="shared" si="40"/>
        <v>North Dakota Teachers2002</v>
      </c>
      <c r="S1324">
        <f t="shared" si="41"/>
        <v>0.12</v>
      </c>
    </row>
    <row r="1325" spans="1:19" x14ac:dyDescent="0.35">
      <c r="A1325" t="s">
        <v>86</v>
      </c>
      <c r="B1325">
        <v>2003</v>
      </c>
      <c r="C1325">
        <v>2.2800000000000001E-2</v>
      </c>
      <c r="D1325">
        <v>-4.6600000000000003E-2</v>
      </c>
      <c r="E1325">
        <v>1.145E-2</v>
      </c>
      <c r="G1325">
        <v>-4.7579999999999997E-2</v>
      </c>
      <c r="H1325">
        <v>0.67</v>
      </c>
      <c r="I1325">
        <v>0.18</v>
      </c>
      <c r="J1325">
        <v>0.04</v>
      </c>
      <c r="K1325">
        <v>0</v>
      </c>
      <c r="L1325">
        <v>0</v>
      </c>
      <c r="M1325">
        <v>0.09</v>
      </c>
      <c r="N1325">
        <v>0</v>
      </c>
      <c r="O1325">
        <v>0.02</v>
      </c>
      <c r="P1325">
        <v>0</v>
      </c>
      <c r="Q1325" s="3">
        <f>_xlfn.XLOOKUP(A1325&amp;B1325,'original data'!$R$2:$R$3975,'original data'!$Q$2:$Q$3975,,0)</f>
        <v>0.85099999999999998</v>
      </c>
      <c r="R1325" t="str">
        <f t="shared" si="40"/>
        <v>North Dakota Teachers2003</v>
      </c>
      <c r="S1325">
        <f t="shared" si="41"/>
        <v>0.13</v>
      </c>
    </row>
    <row r="1326" spans="1:19" x14ac:dyDescent="0.35">
      <c r="A1326" t="s">
        <v>86</v>
      </c>
      <c r="B1326">
        <v>2004</v>
      </c>
      <c r="C1326">
        <v>0.193</v>
      </c>
      <c r="D1326">
        <v>3.5999999999999997E-2</v>
      </c>
      <c r="E1326">
        <v>2.9100000000000001E-2</v>
      </c>
      <c r="G1326">
        <v>7.5799999999999999E-3</v>
      </c>
      <c r="H1326">
        <v>0.66</v>
      </c>
      <c r="I1326">
        <v>0.19</v>
      </c>
      <c r="J1326">
        <v>0.04</v>
      </c>
      <c r="K1326">
        <v>0</v>
      </c>
      <c r="L1326">
        <v>0</v>
      </c>
      <c r="M1326">
        <v>0.08</v>
      </c>
      <c r="N1326">
        <v>0</v>
      </c>
      <c r="O1326">
        <v>0.03</v>
      </c>
      <c r="P1326">
        <v>0</v>
      </c>
      <c r="Q1326" s="3">
        <f>_xlfn.XLOOKUP(A1326&amp;B1326,'original data'!$R$2:$R$3975,'original data'!$Q$2:$Q$3975,,0)</f>
        <v>0.80300000000000005</v>
      </c>
      <c r="R1326" t="str">
        <f t="shared" si="40"/>
        <v>North Dakota Teachers2004</v>
      </c>
      <c r="S1326">
        <f t="shared" si="41"/>
        <v>0.12</v>
      </c>
    </row>
    <row r="1327" spans="1:19" x14ac:dyDescent="0.35">
      <c r="A1327" t="s">
        <v>86</v>
      </c>
      <c r="B1327">
        <v>2005</v>
      </c>
      <c r="C1327">
        <v>0.1336</v>
      </c>
      <c r="D1327">
        <v>0.1142</v>
      </c>
      <c r="E1327">
        <v>3.2300000000000002E-2</v>
      </c>
      <c r="G1327">
        <v>3.1609999999999999E-2</v>
      </c>
      <c r="H1327">
        <v>0.66</v>
      </c>
      <c r="I1327">
        <v>0.19</v>
      </c>
      <c r="J1327">
        <v>0.04</v>
      </c>
      <c r="K1327">
        <v>0</v>
      </c>
      <c r="L1327">
        <v>0</v>
      </c>
      <c r="M1327">
        <v>0.09</v>
      </c>
      <c r="N1327">
        <v>0</v>
      </c>
      <c r="O1327">
        <v>0.02</v>
      </c>
      <c r="P1327">
        <v>0</v>
      </c>
      <c r="Q1327" s="3">
        <f>_xlfn.XLOOKUP(A1327&amp;B1327,'original data'!$R$2:$R$3975,'original data'!$Q$2:$Q$3975,,0)</f>
        <v>0.748</v>
      </c>
      <c r="R1327" t="str">
        <f t="shared" si="40"/>
        <v>North Dakota Teachers2005</v>
      </c>
      <c r="S1327">
        <f t="shared" si="41"/>
        <v>0.13</v>
      </c>
    </row>
    <row r="1328" spans="1:19" x14ac:dyDescent="0.35">
      <c r="A1328" t="s">
        <v>86</v>
      </c>
      <c r="B1328">
        <v>2006</v>
      </c>
      <c r="C1328">
        <v>0.1479</v>
      </c>
      <c r="D1328">
        <v>0.15790000000000001</v>
      </c>
      <c r="E1328">
        <v>7.6700000000000004E-2</v>
      </c>
      <c r="G1328">
        <v>5.0139999999999997E-2</v>
      </c>
      <c r="H1328">
        <v>0.6</v>
      </c>
      <c r="I1328">
        <v>0.24</v>
      </c>
      <c r="J1328">
        <v>0.04</v>
      </c>
      <c r="K1328">
        <v>0</v>
      </c>
      <c r="L1328">
        <v>0</v>
      </c>
      <c r="M1328">
        <v>0.11</v>
      </c>
      <c r="N1328">
        <v>0</v>
      </c>
      <c r="O1328">
        <v>0.01</v>
      </c>
      <c r="P1328">
        <v>0</v>
      </c>
      <c r="Q1328" s="3">
        <f>_xlfn.XLOOKUP(A1328&amp;B1328,'original data'!$R$2:$R$3975,'original data'!$Q$2:$Q$3975,,0)</f>
        <v>0.754</v>
      </c>
      <c r="R1328" t="str">
        <f t="shared" si="40"/>
        <v>North Dakota Teachers2006</v>
      </c>
      <c r="S1328">
        <f t="shared" si="41"/>
        <v>0.15</v>
      </c>
    </row>
    <row r="1329" spans="1:19" x14ac:dyDescent="0.35">
      <c r="A1329" t="s">
        <v>86</v>
      </c>
      <c r="B1329">
        <v>2007</v>
      </c>
      <c r="C1329">
        <v>0.20039999999999999</v>
      </c>
      <c r="D1329">
        <v>0.1603</v>
      </c>
      <c r="E1329">
        <v>0.13769999999999999</v>
      </c>
      <c r="G1329">
        <v>7.0400000000000004E-2</v>
      </c>
      <c r="H1329">
        <v>0.63</v>
      </c>
      <c r="I1329">
        <v>0.21</v>
      </c>
      <c r="J1329">
        <v>0.04</v>
      </c>
      <c r="K1329">
        <v>0</v>
      </c>
      <c r="L1329">
        <v>0</v>
      </c>
      <c r="M1329">
        <v>0.11</v>
      </c>
      <c r="N1329">
        <v>0</v>
      </c>
      <c r="O1329">
        <v>0.01</v>
      </c>
      <c r="P1329">
        <v>0</v>
      </c>
      <c r="Q1329" s="3">
        <f>_xlfn.XLOOKUP(A1329&amp;B1329,'original data'!$R$2:$R$3975,'original data'!$Q$2:$Q$3975,,0)</f>
        <v>0.79200000000000004</v>
      </c>
      <c r="R1329" t="str">
        <f t="shared" si="40"/>
        <v>North Dakota Teachers2007</v>
      </c>
      <c r="S1329">
        <f t="shared" si="41"/>
        <v>0.15</v>
      </c>
    </row>
    <row r="1330" spans="1:19" x14ac:dyDescent="0.35">
      <c r="A1330" t="s">
        <v>86</v>
      </c>
      <c r="B1330">
        <v>2008</v>
      </c>
      <c r="C1330">
        <v>-7.51E-2</v>
      </c>
      <c r="D1330">
        <v>8.4199999999999997E-2</v>
      </c>
      <c r="E1330">
        <v>0.115</v>
      </c>
      <c r="G1330">
        <v>5.1029999999999999E-2</v>
      </c>
      <c r="H1330">
        <v>0.55445999999999995</v>
      </c>
      <c r="I1330">
        <v>0.25742999999999999</v>
      </c>
      <c r="J1330">
        <v>5.9409999999999998E-2</v>
      </c>
      <c r="K1330">
        <v>0</v>
      </c>
      <c r="L1330">
        <v>0</v>
      </c>
      <c r="M1330">
        <v>0.11881</v>
      </c>
      <c r="N1330">
        <v>0</v>
      </c>
      <c r="O1330">
        <v>9.9000000000000008E-3</v>
      </c>
      <c r="P1330">
        <v>0</v>
      </c>
      <c r="Q1330" s="3">
        <f>_xlfn.XLOOKUP(A1330&amp;B1330,'original data'!$R$2:$R$3975,'original data'!$Q$2:$Q$3975,,0)</f>
        <v>0.81899999999999995</v>
      </c>
      <c r="R1330" t="str">
        <f t="shared" si="40"/>
        <v>North Dakota Teachers2008</v>
      </c>
      <c r="S1330">
        <f t="shared" si="41"/>
        <v>0.17821999999999999</v>
      </c>
    </row>
    <row r="1331" spans="1:19" x14ac:dyDescent="0.35">
      <c r="A1331" t="s">
        <v>86</v>
      </c>
      <c r="B1331">
        <v>2009</v>
      </c>
      <c r="C1331">
        <v>-0.27329999999999999</v>
      </c>
      <c r="D1331">
        <v>-6.9099999999999995E-2</v>
      </c>
      <c r="E1331">
        <v>9.7999999999999997E-3</v>
      </c>
      <c r="G1331">
        <v>8.8100000000000001E-3</v>
      </c>
      <c r="H1331">
        <v>0.51</v>
      </c>
      <c r="I1331">
        <v>0.31</v>
      </c>
      <c r="J1331">
        <v>0.06</v>
      </c>
      <c r="K1331">
        <v>0</v>
      </c>
      <c r="L1331">
        <v>0</v>
      </c>
      <c r="M1331">
        <v>0.11</v>
      </c>
      <c r="N1331">
        <v>0</v>
      </c>
      <c r="O1331">
        <v>0.01</v>
      </c>
      <c r="P1331">
        <v>0</v>
      </c>
      <c r="Q1331" s="3">
        <f>_xlfn.XLOOKUP(A1331&amp;B1331,'original data'!$R$2:$R$3975,'original data'!$Q$2:$Q$3975,,0)</f>
        <v>0.77700000000000002</v>
      </c>
      <c r="R1331" t="str">
        <f t="shared" si="40"/>
        <v>North Dakota Teachers2009</v>
      </c>
      <c r="S1331">
        <f t="shared" si="41"/>
        <v>0.16999999999999998</v>
      </c>
    </row>
    <row r="1332" spans="1:19" x14ac:dyDescent="0.35">
      <c r="A1332" t="s">
        <v>86</v>
      </c>
      <c r="B1332">
        <v>2010</v>
      </c>
      <c r="C1332">
        <v>0.13869999999999999</v>
      </c>
      <c r="D1332">
        <v>-8.5699999999999998E-2</v>
      </c>
      <c r="E1332">
        <v>1.04E-2</v>
      </c>
      <c r="F1332">
        <v>2.1299999999999999E-2</v>
      </c>
      <c r="G1332">
        <v>2.1100000000000001E-2</v>
      </c>
      <c r="H1332">
        <v>0.56000000000000005</v>
      </c>
      <c r="I1332">
        <v>0.27</v>
      </c>
      <c r="J1332">
        <v>0.05</v>
      </c>
      <c r="K1332">
        <v>0</v>
      </c>
      <c r="L1332">
        <v>0</v>
      </c>
      <c r="M1332">
        <v>0.1</v>
      </c>
      <c r="N1332">
        <v>0</v>
      </c>
      <c r="O1332">
        <v>0.02</v>
      </c>
      <c r="P1332">
        <v>0</v>
      </c>
      <c r="Q1332" s="3">
        <f>_xlfn.XLOOKUP(A1332&amp;B1332,'original data'!$R$2:$R$3975,'original data'!$Q$2:$Q$3975,,0)</f>
        <v>0.69799999999999995</v>
      </c>
      <c r="R1332" t="str">
        <f t="shared" si="40"/>
        <v>North Dakota Teachers2010</v>
      </c>
      <c r="S1332">
        <f t="shared" si="41"/>
        <v>0.15000000000000002</v>
      </c>
    </row>
    <row r="1333" spans="1:19" x14ac:dyDescent="0.35">
      <c r="A1333" t="s">
        <v>86</v>
      </c>
      <c r="B1333">
        <v>2011</v>
      </c>
      <c r="C1333">
        <v>0.24210000000000001</v>
      </c>
      <c r="D1333">
        <v>8.6999999999999994E-3</v>
      </c>
      <c r="E1333">
        <v>2.6499999999999999E-2</v>
      </c>
      <c r="F1333">
        <v>5.1299999999999998E-2</v>
      </c>
      <c r="G1333">
        <v>3.9449999999999999E-2</v>
      </c>
      <c r="H1333">
        <v>0.61</v>
      </c>
      <c r="I1333">
        <v>0.24</v>
      </c>
      <c r="J1333">
        <v>0.04</v>
      </c>
      <c r="K1333">
        <v>0</v>
      </c>
      <c r="L1333">
        <v>0</v>
      </c>
      <c r="M1333">
        <v>0.1</v>
      </c>
      <c r="N1333">
        <v>0</v>
      </c>
      <c r="O1333">
        <v>0.01</v>
      </c>
      <c r="P1333">
        <v>0</v>
      </c>
      <c r="Q1333" s="3">
        <f>_xlfn.XLOOKUP(A1333&amp;B1333,'original data'!$R$2:$R$3975,'original data'!$Q$2:$Q$3975,,0)</f>
        <v>0.66300000000000003</v>
      </c>
      <c r="R1333" t="str">
        <f t="shared" si="40"/>
        <v>North Dakota Teachers2011</v>
      </c>
      <c r="S1333">
        <f t="shared" si="41"/>
        <v>0.14000000000000001</v>
      </c>
    </row>
    <row r="1334" spans="1:19" x14ac:dyDescent="0.35">
      <c r="A1334" t="s">
        <v>86</v>
      </c>
      <c r="B1334">
        <v>2012</v>
      </c>
      <c r="C1334">
        <v>-9.7000000000000003E-3</v>
      </c>
      <c r="D1334">
        <v>0.1188</v>
      </c>
      <c r="E1334">
        <v>-1.23E-2</v>
      </c>
      <c r="F1334">
        <v>6.0100000000000001E-2</v>
      </c>
      <c r="G1334">
        <v>3.526E-2</v>
      </c>
      <c r="H1334">
        <v>0.5</v>
      </c>
      <c r="I1334">
        <v>0.23</v>
      </c>
      <c r="J1334">
        <v>0.06</v>
      </c>
      <c r="K1334">
        <v>0</v>
      </c>
      <c r="L1334">
        <v>0.09</v>
      </c>
      <c r="M1334">
        <v>0.11</v>
      </c>
      <c r="N1334">
        <v>0</v>
      </c>
      <c r="O1334">
        <v>0.01</v>
      </c>
      <c r="P1334">
        <v>0</v>
      </c>
      <c r="Q1334" s="3">
        <f>_xlfn.XLOOKUP(A1334&amp;B1334,'original data'!$R$2:$R$3975,'original data'!$Q$2:$Q$3975,,0)</f>
        <v>0.60899999999999999</v>
      </c>
      <c r="R1334" t="str">
        <f t="shared" si="40"/>
        <v>North Dakota Teachers2012</v>
      </c>
      <c r="S1334">
        <f t="shared" si="41"/>
        <v>0.26</v>
      </c>
    </row>
    <row r="1335" spans="1:19" x14ac:dyDescent="0.35">
      <c r="A1335" t="s">
        <v>86</v>
      </c>
      <c r="B1335">
        <v>2013</v>
      </c>
      <c r="C1335">
        <v>0.1363</v>
      </c>
      <c r="D1335">
        <v>0.1181</v>
      </c>
      <c r="E1335">
        <v>2.92E-2</v>
      </c>
      <c r="F1335">
        <v>7.1199999999999999E-2</v>
      </c>
      <c r="G1335">
        <v>4.2700000000000002E-2</v>
      </c>
      <c r="H1335">
        <v>0.52</v>
      </c>
      <c r="I1335">
        <v>0.23</v>
      </c>
      <c r="J1335">
        <v>0.05</v>
      </c>
      <c r="K1335">
        <v>0</v>
      </c>
      <c r="L1335">
        <v>0.09</v>
      </c>
      <c r="M1335">
        <v>0.1</v>
      </c>
      <c r="N1335">
        <v>0</v>
      </c>
      <c r="O1335">
        <v>0.01</v>
      </c>
      <c r="P1335">
        <v>0</v>
      </c>
      <c r="Q1335" s="3">
        <f>_xlfn.XLOOKUP(A1335&amp;B1335,'original data'!$R$2:$R$3975,'original data'!$Q$2:$Q$3975,,0)</f>
        <v>0.58799999999999997</v>
      </c>
      <c r="R1335" t="str">
        <f t="shared" si="40"/>
        <v>North Dakota Teachers2013</v>
      </c>
      <c r="S1335">
        <f t="shared" si="41"/>
        <v>0.24000000000000002</v>
      </c>
    </row>
    <row r="1336" spans="1:19" x14ac:dyDescent="0.35">
      <c r="A1336" t="s">
        <v>86</v>
      </c>
      <c r="B1336">
        <v>2014</v>
      </c>
      <c r="C1336">
        <v>0.1653</v>
      </c>
      <c r="D1336">
        <v>9.3799999999999994E-2</v>
      </c>
      <c r="E1336">
        <v>0.13070000000000001</v>
      </c>
      <c r="F1336">
        <v>6.8400000000000002E-2</v>
      </c>
      <c r="G1336">
        <v>5.1020000000000003E-2</v>
      </c>
      <c r="H1336">
        <v>0.53</v>
      </c>
      <c r="I1336">
        <v>0.23</v>
      </c>
      <c r="J1336">
        <v>0.05</v>
      </c>
      <c r="K1336">
        <v>0</v>
      </c>
      <c r="L1336">
        <v>0.08</v>
      </c>
      <c r="M1336">
        <v>0.1</v>
      </c>
      <c r="N1336">
        <v>0</v>
      </c>
      <c r="O1336">
        <v>0.01</v>
      </c>
      <c r="P1336">
        <v>0</v>
      </c>
      <c r="Q1336" s="3">
        <f>_xlfn.XLOOKUP(A1336&amp;B1336,'original data'!$R$2:$R$3975,'original data'!$Q$2:$Q$3975,,0)</f>
        <v>0.61799999999999999</v>
      </c>
      <c r="R1336" t="str">
        <f t="shared" si="40"/>
        <v>North Dakota Teachers2014</v>
      </c>
      <c r="S1336">
        <f t="shared" si="41"/>
        <v>0.23</v>
      </c>
    </row>
    <row r="1337" spans="1:19" x14ac:dyDescent="0.35">
      <c r="A1337" t="s">
        <v>86</v>
      </c>
      <c r="B1337">
        <v>2015</v>
      </c>
      <c r="C1337">
        <v>3.5200000000000002E-2</v>
      </c>
      <c r="D1337">
        <v>0.1106</v>
      </c>
      <c r="E1337">
        <v>0.1094</v>
      </c>
      <c r="F1337">
        <v>5.8700000000000002E-2</v>
      </c>
      <c r="G1337">
        <v>4.9950000000000001E-2</v>
      </c>
      <c r="H1337">
        <v>0.53</v>
      </c>
      <c r="I1337">
        <v>0.23</v>
      </c>
      <c r="J1337">
        <v>0.04</v>
      </c>
      <c r="K1337">
        <v>0</v>
      </c>
      <c r="L1337">
        <v>0.09</v>
      </c>
      <c r="M1337">
        <v>0.1</v>
      </c>
      <c r="N1337">
        <v>0</v>
      </c>
      <c r="O1337">
        <v>0.01</v>
      </c>
      <c r="P1337">
        <v>0</v>
      </c>
      <c r="Q1337" s="3">
        <f>_xlfn.XLOOKUP(A1337&amp;B1337,'original data'!$R$2:$R$3975,'original data'!$Q$2:$Q$3975,,0)</f>
        <v>0.61599999999999999</v>
      </c>
      <c r="R1337" t="str">
        <f t="shared" si="40"/>
        <v>North Dakota Teachers2015</v>
      </c>
      <c r="S1337">
        <f t="shared" si="41"/>
        <v>0.23</v>
      </c>
    </row>
    <row r="1338" spans="1:19" x14ac:dyDescent="0.35">
      <c r="A1338" t="s">
        <v>86</v>
      </c>
      <c r="B1338">
        <v>2016</v>
      </c>
      <c r="C1338">
        <v>2.8E-3</v>
      </c>
      <c r="D1338">
        <v>6.5500000000000003E-2</v>
      </c>
      <c r="E1338">
        <v>6.3200000000000006E-2</v>
      </c>
      <c r="F1338">
        <v>4.4499999999999998E-2</v>
      </c>
      <c r="G1338">
        <v>4.6940000000000003E-2</v>
      </c>
      <c r="H1338">
        <v>0.54</v>
      </c>
      <c r="I1338">
        <v>0.23</v>
      </c>
      <c r="J1338">
        <v>0.04</v>
      </c>
      <c r="K1338">
        <v>0</v>
      </c>
      <c r="L1338">
        <v>0.08</v>
      </c>
      <c r="M1338">
        <v>0.1</v>
      </c>
      <c r="N1338">
        <v>0</v>
      </c>
      <c r="O1338">
        <v>0.01</v>
      </c>
      <c r="P1338">
        <v>0</v>
      </c>
      <c r="Q1338" s="3">
        <f>_xlfn.XLOOKUP(A1338&amp;B1338,'original data'!$R$2:$R$3975,'original data'!$Q$2:$Q$3975,,0)</f>
        <v>0.621</v>
      </c>
      <c r="R1338" t="str">
        <f t="shared" si="40"/>
        <v>North Dakota Teachers2016</v>
      </c>
      <c r="S1338">
        <f t="shared" si="41"/>
        <v>0.22</v>
      </c>
    </row>
    <row r="1339" spans="1:19" x14ac:dyDescent="0.35">
      <c r="A1339" t="s">
        <v>86</v>
      </c>
      <c r="B1339">
        <v>2017</v>
      </c>
      <c r="C1339">
        <v>0.12920000000000001</v>
      </c>
      <c r="D1339">
        <v>5.4399999999999997E-2</v>
      </c>
      <c r="E1339">
        <v>9.1800000000000007E-2</v>
      </c>
      <c r="F1339">
        <v>3.8100000000000002E-2</v>
      </c>
      <c r="G1339">
        <v>5.1610000000000003E-2</v>
      </c>
      <c r="H1339">
        <v>0.55000000000000004</v>
      </c>
      <c r="I1339">
        <v>0.23</v>
      </c>
      <c r="J1339">
        <v>0.03</v>
      </c>
      <c r="K1339">
        <v>0</v>
      </c>
      <c r="L1339">
        <v>0.08</v>
      </c>
      <c r="M1339">
        <v>0.1</v>
      </c>
      <c r="N1339">
        <v>0</v>
      </c>
      <c r="O1339">
        <v>0.01</v>
      </c>
      <c r="P1339">
        <v>0</v>
      </c>
      <c r="Q1339" s="3">
        <f>_xlfn.XLOOKUP(A1339&amp;B1339,'original data'!$R$2:$R$3975,'original data'!$Q$2:$Q$3975,,0)</f>
        <v>0.63700000000000001</v>
      </c>
      <c r="R1339" t="str">
        <f t="shared" si="40"/>
        <v>North Dakota Teachers2017</v>
      </c>
      <c r="S1339">
        <f t="shared" si="41"/>
        <v>0.21000000000000002</v>
      </c>
    </row>
    <row r="1340" spans="1:19" x14ac:dyDescent="0.35">
      <c r="A1340" t="s">
        <v>86</v>
      </c>
      <c r="B1340">
        <v>2018</v>
      </c>
      <c r="C1340">
        <v>9.11E-2</v>
      </c>
      <c r="D1340">
        <v>7.2999999999999995E-2</v>
      </c>
      <c r="E1340">
        <v>8.3099999999999993E-2</v>
      </c>
      <c r="F1340">
        <v>5.5399999999999998E-2</v>
      </c>
      <c r="G1340">
        <v>5.3769999999999998E-2</v>
      </c>
      <c r="H1340">
        <v>0.54454999999999998</v>
      </c>
      <c r="I1340">
        <v>0.23762</v>
      </c>
      <c r="J1340">
        <v>3.9600000000000003E-2</v>
      </c>
      <c r="K1340">
        <v>0</v>
      </c>
      <c r="L1340">
        <v>6.9309999999999997E-2</v>
      </c>
      <c r="M1340">
        <v>9.9010000000000001E-2</v>
      </c>
      <c r="N1340">
        <v>0</v>
      </c>
      <c r="O1340">
        <v>9.9000000000000008E-3</v>
      </c>
      <c r="P1340">
        <v>0</v>
      </c>
      <c r="Q1340" s="3">
        <f>_xlfn.XLOOKUP(A1340&amp;B1340,'original data'!$R$2:$R$3975,'original data'!$Q$2:$Q$3975,,0)</f>
        <v>0.65400000000000003</v>
      </c>
      <c r="R1340" t="str">
        <f t="shared" si="40"/>
        <v>North Dakota Teachers2018</v>
      </c>
      <c r="S1340">
        <f t="shared" si="41"/>
        <v>0.20791999999999999</v>
      </c>
    </row>
    <row r="1341" spans="1:19" x14ac:dyDescent="0.35">
      <c r="A1341" t="s">
        <v>86</v>
      </c>
      <c r="B1341">
        <v>2019</v>
      </c>
      <c r="C1341">
        <v>5.5399999999999998E-2</v>
      </c>
      <c r="D1341">
        <v>9.1499999999999998E-2</v>
      </c>
      <c r="E1341">
        <v>6.1800000000000001E-2</v>
      </c>
      <c r="F1341">
        <v>9.5699999999999993E-2</v>
      </c>
      <c r="G1341">
        <v>5.3850000000000002E-2</v>
      </c>
      <c r="H1341">
        <v>0.53900000000000003</v>
      </c>
      <c r="I1341">
        <v>0.22500000000000001</v>
      </c>
      <c r="J1341">
        <v>4.1000000000000002E-2</v>
      </c>
      <c r="K1341">
        <v>0</v>
      </c>
      <c r="L1341">
        <v>7.0999999999999994E-2</v>
      </c>
      <c r="M1341">
        <v>0.107</v>
      </c>
      <c r="N1341">
        <v>0</v>
      </c>
      <c r="O1341">
        <v>1.4E-2</v>
      </c>
      <c r="P1341">
        <v>0</v>
      </c>
      <c r="Q1341" s="3">
        <f>_xlfn.XLOOKUP(A1341&amp;B1341,'original data'!$R$2:$R$3975,'original data'!$Q$2:$Q$3975,,0)</f>
        <v>0.66</v>
      </c>
      <c r="R1341" t="str">
        <f t="shared" si="40"/>
        <v>North Dakota Teachers2019</v>
      </c>
      <c r="S1341">
        <f t="shared" si="41"/>
        <v>0.21899999999999997</v>
      </c>
    </row>
    <row r="1342" spans="1:19" x14ac:dyDescent="0.35">
      <c r="A1342" t="s">
        <v>86</v>
      </c>
      <c r="B1342">
        <v>2020</v>
      </c>
      <c r="C1342">
        <v>3.4500000000000003E-2</v>
      </c>
      <c r="D1342">
        <v>6.0100000000000001E-2</v>
      </c>
      <c r="E1342">
        <v>6.1699999999999998E-2</v>
      </c>
      <c r="F1342">
        <v>8.5300000000000001E-2</v>
      </c>
      <c r="G1342">
        <v>5.2880000000000003E-2</v>
      </c>
      <c r="H1342">
        <v>0.52490000000000003</v>
      </c>
      <c r="I1342">
        <v>0.23405999999999999</v>
      </c>
      <c r="J1342">
        <v>5.1790000000000003E-2</v>
      </c>
      <c r="K1342">
        <v>0</v>
      </c>
      <c r="L1342">
        <v>7.7689999999999995E-2</v>
      </c>
      <c r="M1342">
        <v>0.10259</v>
      </c>
      <c r="N1342">
        <v>0</v>
      </c>
      <c r="O1342">
        <v>8.9599999999999992E-3</v>
      </c>
      <c r="P1342">
        <v>0</v>
      </c>
      <c r="Q1342" s="3">
        <f>_xlfn.XLOOKUP(A1342&amp;B1342,'original data'!$R$2:$R$3975,'original data'!$Q$2:$Q$3975,,0)</f>
        <v>0.65700000000000003</v>
      </c>
      <c r="R1342" t="str">
        <f t="shared" si="40"/>
        <v>North Dakota Teachers2020</v>
      </c>
      <c r="S1342">
        <f t="shared" si="41"/>
        <v>0.23207</v>
      </c>
    </row>
    <row r="1343" spans="1:19" x14ac:dyDescent="0.35">
      <c r="A1343" t="s">
        <v>87</v>
      </c>
      <c r="B1343">
        <v>2001</v>
      </c>
      <c r="C1343">
        <v>-5.7000000000000002E-2</v>
      </c>
      <c r="D1343">
        <v>4.7E-2</v>
      </c>
      <c r="E1343">
        <v>0.112</v>
      </c>
      <c r="F1343">
        <v>0.122</v>
      </c>
      <c r="G1343">
        <v>-5.7000000000000002E-2</v>
      </c>
      <c r="H1343">
        <v>0.64700000000000002</v>
      </c>
      <c r="I1343">
        <v>0.248</v>
      </c>
      <c r="J1343">
        <v>7.0000000000000001E-3</v>
      </c>
      <c r="K1343">
        <v>0</v>
      </c>
      <c r="L1343">
        <v>0</v>
      </c>
      <c r="M1343">
        <v>0.06</v>
      </c>
      <c r="N1343">
        <v>0</v>
      </c>
      <c r="O1343">
        <v>3.7999999999999999E-2</v>
      </c>
      <c r="P1343">
        <v>0</v>
      </c>
      <c r="Q1343" s="3">
        <f>_xlfn.XLOOKUP(A1343&amp;B1343,'original data'!$R$2:$R$3975,'original data'!$Q$2:$Q$3975,,0)</f>
        <v>1.25</v>
      </c>
      <c r="R1343" t="str">
        <f t="shared" si="40"/>
        <v>New York State Teachers2001</v>
      </c>
      <c r="S1343">
        <f t="shared" si="41"/>
        <v>6.7000000000000004E-2</v>
      </c>
    </row>
    <row r="1344" spans="1:19" x14ac:dyDescent="0.35">
      <c r="A1344" t="s">
        <v>87</v>
      </c>
      <c r="B1344">
        <v>2002</v>
      </c>
      <c r="C1344">
        <v>-6.8000000000000005E-2</v>
      </c>
      <c r="D1344">
        <v>-2.1000000000000001E-2</v>
      </c>
      <c r="E1344">
        <v>5.3999999999999999E-2</v>
      </c>
      <c r="F1344">
        <v>0.1</v>
      </c>
      <c r="G1344">
        <v>-6.2520000000000006E-2</v>
      </c>
      <c r="H1344">
        <v>0.60299999999999998</v>
      </c>
      <c r="I1344">
        <v>0.28399999999999997</v>
      </c>
      <c r="J1344">
        <v>0.01</v>
      </c>
      <c r="K1344">
        <v>0</v>
      </c>
      <c r="L1344">
        <v>0</v>
      </c>
      <c r="M1344">
        <v>6.8000000000000005E-2</v>
      </c>
      <c r="N1344">
        <v>0</v>
      </c>
      <c r="O1344">
        <v>3.5000000000000003E-2</v>
      </c>
      <c r="P1344">
        <v>0</v>
      </c>
      <c r="Q1344" s="3">
        <f>_xlfn.XLOOKUP(A1344&amp;B1344,'original data'!$R$2:$R$3975,'original data'!$Q$2:$Q$3975,,0)</f>
        <v>0.996</v>
      </c>
      <c r="R1344" t="str">
        <f t="shared" si="40"/>
        <v>New York State Teachers2002</v>
      </c>
      <c r="S1344">
        <f t="shared" si="41"/>
        <v>7.8E-2</v>
      </c>
    </row>
    <row r="1345" spans="1:19" x14ac:dyDescent="0.35">
      <c r="A1345" t="s">
        <v>87</v>
      </c>
      <c r="B1345">
        <v>2003</v>
      </c>
      <c r="C1345">
        <v>0.04</v>
      </c>
      <c r="D1345">
        <v>-2.9000000000000001E-2</v>
      </c>
      <c r="E1345">
        <v>2.1999999999999999E-2</v>
      </c>
      <c r="F1345">
        <v>9.0999999999999998E-2</v>
      </c>
      <c r="G1345">
        <v>-2.9520000000000001E-2</v>
      </c>
      <c r="H1345">
        <v>0.64500000000000002</v>
      </c>
      <c r="I1345">
        <v>0.25800000000000001</v>
      </c>
      <c r="J1345">
        <v>1.4999999999999999E-2</v>
      </c>
      <c r="K1345">
        <v>0</v>
      </c>
      <c r="L1345">
        <v>0</v>
      </c>
      <c r="M1345">
        <v>6.9000000000000006E-2</v>
      </c>
      <c r="N1345">
        <v>0</v>
      </c>
      <c r="O1345">
        <v>1.2999999999999999E-2</v>
      </c>
      <c r="P1345">
        <v>0</v>
      </c>
      <c r="Q1345" s="3">
        <f>_xlfn.XLOOKUP(A1345&amp;B1345,'original data'!$R$2:$R$3975,'original data'!$Q$2:$Q$3975,,0)</f>
        <v>0.99399999999999999</v>
      </c>
      <c r="R1345" t="str">
        <f t="shared" si="40"/>
        <v>New York State Teachers2003</v>
      </c>
      <c r="S1345">
        <f t="shared" si="41"/>
        <v>8.4000000000000005E-2</v>
      </c>
    </row>
    <row r="1346" spans="1:19" x14ac:dyDescent="0.35">
      <c r="A1346" t="s">
        <v>87</v>
      </c>
      <c r="B1346">
        <v>2004</v>
      </c>
      <c r="C1346">
        <v>0.161</v>
      </c>
      <c r="D1346">
        <v>0.04</v>
      </c>
      <c r="E1346">
        <v>2.5999999999999999E-2</v>
      </c>
      <c r="F1346">
        <v>0.105</v>
      </c>
      <c r="G1346">
        <v>1.4959999999999999E-2</v>
      </c>
      <c r="H1346">
        <v>0.69099999999999995</v>
      </c>
      <c r="I1346">
        <v>0.2</v>
      </c>
      <c r="J1346">
        <v>1.9E-2</v>
      </c>
      <c r="K1346">
        <v>0</v>
      </c>
      <c r="L1346">
        <v>0</v>
      </c>
      <c r="M1346">
        <v>6.8000000000000005E-2</v>
      </c>
      <c r="N1346">
        <v>0</v>
      </c>
      <c r="O1346">
        <v>2.1999999999999999E-2</v>
      </c>
      <c r="P1346">
        <v>0</v>
      </c>
      <c r="Q1346" s="3">
        <f>_xlfn.XLOOKUP(A1346&amp;B1346,'original data'!$R$2:$R$3975,'original data'!$Q$2:$Q$3975,,0)</f>
        <v>0.99199999999999999</v>
      </c>
      <c r="R1346" t="str">
        <f t="shared" si="40"/>
        <v>New York State Teachers2004</v>
      </c>
      <c r="S1346">
        <f t="shared" si="41"/>
        <v>8.7000000000000008E-2</v>
      </c>
    </row>
    <row r="1347" spans="1:19" x14ac:dyDescent="0.35">
      <c r="A1347" t="s">
        <v>87</v>
      </c>
      <c r="B1347">
        <v>2005</v>
      </c>
      <c r="C1347">
        <v>0.106</v>
      </c>
      <c r="D1347">
        <v>0.10100000000000001</v>
      </c>
      <c r="E1347">
        <v>3.3000000000000002E-2</v>
      </c>
      <c r="F1347">
        <v>9.7000000000000003E-2</v>
      </c>
      <c r="G1347">
        <v>3.2550000000000003E-2</v>
      </c>
      <c r="H1347">
        <v>0.70299999999999996</v>
      </c>
      <c r="I1347">
        <v>0.185</v>
      </c>
      <c r="J1347">
        <v>2.7E-2</v>
      </c>
      <c r="K1347">
        <v>0</v>
      </c>
      <c r="L1347">
        <v>0</v>
      </c>
      <c r="M1347">
        <v>7.5999999999999998E-2</v>
      </c>
      <c r="N1347">
        <v>0</v>
      </c>
      <c r="O1347">
        <v>8.9999999999999993E-3</v>
      </c>
      <c r="P1347">
        <v>0</v>
      </c>
      <c r="Q1347" s="3">
        <f>_xlfn.XLOOKUP(A1347&amp;B1347,'original data'!$R$2:$R$3975,'original data'!$Q$2:$Q$3975,,0)</f>
        <v>0.98799999999999999</v>
      </c>
      <c r="R1347" t="str">
        <f t="shared" ref="R1347:R1410" si="42">A1347&amp;B1347</f>
        <v>New York State Teachers2005</v>
      </c>
      <c r="S1347">
        <f t="shared" ref="S1347:S1410" si="43">SUM(J1347:N1347,P1347)</f>
        <v>0.10299999999999999</v>
      </c>
    </row>
    <row r="1348" spans="1:19" x14ac:dyDescent="0.35">
      <c r="A1348" t="s">
        <v>87</v>
      </c>
      <c r="B1348">
        <v>2006</v>
      </c>
      <c r="C1348">
        <v>0.11799999999999999</v>
      </c>
      <c r="D1348">
        <v>0.128</v>
      </c>
      <c r="E1348">
        <v>6.8000000000000005E-2</v>
      </c>
      <c r="F1348">
        <v>0.09</v>
      </c>
      <c r="G1348">
        <v>4.632E-2</v>
      </c>
      <c r="H1348">
        <v>0.68600000000000005</v>
      </c>
      <c r="I1348">
        <v>0.17199999999999999</v>
      </c>
      <c r="J1348">
        <v>3.5000000000000003E-2</v>
      </c>
      <c r="K1348">
        <v>0</v>
      </c>
      <c r="L1348">
        <v>0</v>
      </c>
      <c r="M1348">
        <v>8.1000000000000003E-2</v>
      </c>
      <c r="N1348">
        <v>0</v>
      </c>
      <c r="O1348">
        <v>2.5999999999999999E-2</v>
      </c>
      <c r="P1348">
        <v>0</v>
      </c>
      <c r="Q1348" s="3">
        <f>_xlfn.XLOOKUP(A1348&amp;B1348,'original data'!$R$2:$R$3975,'original data'!$Q$2:$Q$3975,,0)</f>
        <v>1.02597</v>
      </c>
      <c r="R1348" t="str">
        <f t="shared" si="42"/>
        <v>New York State Teachers2006</v>
      </c>
      <c r="S1348">
        <f t="shared" si="43"/>
        <v>0.11600000000000001</v>
      </c>
    </row>
    <row r="1349" spans="1:19" x14ac:dyDescent="0.35">
      <c r="A1349" t="s">
        <v>87</v>
      </c>
      <c r="B1349">
        <v>2007</v>
      </c>
      <c r="C1349">
        <v>0.193</v>
      </c>
      <c r="D1349">
        <v>0.13800000000000001</v>
      </c>
      <c r="E1349">
        <v>0.123</v>
      </c>
      <c r="F1349">
        <v>8.7999999999999995E-2</v>
      </c>
      <c r="G1349">
        <v>6.6119999999999998E-2</v>
      </c>
      <c r="H1349">
        <v>0.67700000000000005</v>
      </c>
      <c r="I1349">
        <v>0.16800000000000001</v>
      </c>
      <c r="J1349">
        <v>4.2000000000000003E-2</v>
      </c>
      <c r="K1349">
        <v>0</v>
      </c>
      <c r="L1349">
        <v>0</v>
      </c>
      <c r="M1349">
        <v>0.09</v>
      </c>
      <c r="N1349">
        <v>0</v>
      </c>
      <c r="O1349">
        <v>2.3E-2</v>
      </c>
      <c r="P1349">
        <v>0</v>
      </c>
      <c r="Q1349" s="3">
        <f>_xlfn.XLOOKUP(A1349&amp;B1349,'original data'!$R$2:$R$3975,'original data'!$Q$2:$Q$3975,,0)</f>
        <v>1.04176</v>
      </c>
      <c r="R1349" t="str">
        <f t="shared" si="42"/>
        <v>New York State Teachers2007</v>
      </c>
      <c r="S1349">
        <f t="shared" si="43"/>
        <v>0.13200000000000001</v>
      </c>
    </row>
    <row r="1350" spans="1:19" x14ac:dyDescent="0.35">
      <c r="A1350" t="s">
        <v>87</v>
      </c>
      <c r="B1350">
        <v>2008</v>
      </c>
      <c r="C1350">
        <v>-6.4000000000000001E-2</v>
      </c>
      <c r="D1350">
        <v>7.6999999999999999E-2</v>
      </c>
      <c r="E1350">
        <v>9.9000000000000005E-2</v>
      </c>
      <c r="F1350">
        <v>0.06</v>
      </c>
      <c r="G1350">
        <v>4.8910000000000002E-2</v>
      </c>
      <c r="H1350">
        <v>0.60599999999999998</v>
      </c>
      <c r="I1350">
        <v>0.223</v>
      </c>
      <c r="J1350">
        <v>0.06</v>
      </c>
      <c r="K1350">
        <v>0</v>
      </c>
      <c r="L1350">
        <v>0</v>
      </c>
      <c r="M1350">
        <v>0.105</v>
      </c>
      <c r="N1350">
        <v>0</v>
      </c>
      <c r="O1350">
        <v>6.0000000000000001E-3</v>
      </c>
      <c r="P1350">
        <v>0</v>
      </c>
      <c r="Q1350" s="3">
        <f>_xlfn.XLOOKUP(A1350&amp;B1350,'original data'!$R$2:$R$3975,'original data'!$Q$2:$Q$3975,,0)</f>
        <v>1.0661700000000001</v>
      </c>
      <c r="R1350" t="str">
        <f t="shared" si="42"/>
        <v>New York State Teachers2008</v>
      </c>
      <c r="S1350">
        <f t="shared" si="43"/>
        <v>0.16499999999999998</v>
      </c>
    </row>
    <row r="1351" spans="1:19" x14ac:dyDescent="0.35">
      <c r="A1351" t="s">
        <v>87</v>
      </c>
      <c r="B1351">
        <v>2009</v>
      </c>
      <c r="C1351">
        <v>-0.20499999999999999</v>
      </c>
      <c r="D1351">
        <v>-3.7999999999999999E-2</v>
      </c>
      <c r="E1351">
        <v>1.9E-2</v>
      </c>
      <c r="F1351">
        <v>2.1999999999999999E-2</v>
      </c>
      <c r="G1351">
        <v>1.7100000000000001E-2</v>
      </c>
      <c r="H1351">
        <v>0.56100000000000005</v>
      </c>
      <c r="I1351">
        <v>0.26800000000000002</v>
      </c>
      <c r="J1351">
        <v>6.9000000000000006E-2</v>
      </c>
      <c r="K1351">
        <v>0</v>
      </c>
      <c r="L1351">
        <v>0</v>
      </c>
      <c r="M1351">
        <v>9.2999999999999999E-2</v>
      </c>
      <c r="N1351">
        <v>0</v>
      </c>
      <c r="O1351">
        <v>8.9999999999999993E-3</v>
      </c>
      <c r="P1351">
        <v>0</v>
      </c>
      <c r="Q1351" s="3">
        <f>_xlfn.XLOOKUP(A1351&amp;B1351,'original data'!$R$2:$R$3975,'original data'!$Q$2:$Q$3975,,0)</f>
        <v>1.0318799999999999</v>
      </c>
      <c r="R1351" t="str">
        <f t="shared" si="42"/>
        <v>New York State Teachers2009</v>
      </c>
      <c r="S1351">
        <f t="shared" si="43"/>
        <v>0.16200000000000001</v>
      </c>
    </row>
    <row r="1352" spans="1:19" x14ac:dyDescent="0.35">
      <c r="A1352" t="s">
        <v>87</v>
      </c>
      <c r="B1352">
        <v>2010</v>
      </c>
      <c r="C1352">
        <v>0.121</v>
      </c>
      <c r="D1352">
        <v>-5.8000000000000003E-2</v>
      </c>
      <c r="E1352">
        <v>2.1999999999999999E-2</v>
      </c>
      <c r="F1352">
        <v>2.7E-2</v>
      </c>
      <c r="G1352">
        <v>2.7040000000000002E-2</v>
      </c>
      <c r="H1352">
        <v>0.56200000000000006</v>
      </c>
      <c r="I1352">
        <v>0.25</v>
      </c>
      <c r="J1352">
        <v>0.08</v>
      </c>
      <c r="K1352">
        <v>0</v>
      </c>
      <c r="L1352">
        <v>0</v>
      </c>
      <c r="M1352">
        <v>9.4E-2</v>
      </c>
      <c r="N1352">
        <v>0</v>
      </c>
      <c r="O1352">
        <v>1.4E-2</v>
      </c>
      <c r="P1352">
        <v>0</v>
      </c>
      <c r="Q1352" s="3">
        <f>_xlfn.XLOOKUP(A1352&amp;B1352,'original data'!$R$2:$R$3975,'original data'!$Q$2:$Q$3975,,0)</f>
        <v>1.0029999999999999</v>
      </c>
      <c r="R1352" t="str">
        <f t="shared" si="42"/>
        <v>New York State Teachers2010</v>
      </c>
      <c r="S1352">
        <f t="shared" si="43"/>
        <v>0.17399999999999999</v>
      </c>
    </row>
    <row r="1353" spans="1:19" x14ac:dyDescent="0.35">
      <c r="A1353" t="s">
        <v>87</v>
      </c>
      <c r="B1353">
        <v>2011</v>
      </c>
      <c r="C1353">
        <v>0.23200000000000001</v>
      </c>
      <c r="D1353">
        <v>3.2000000000000001E-2</v>
      </c>
      <c r="E1353">
        <v>4.2000000000000003E-2</v>
      </c>
      <c r="F1353">
        <v>5.5E-2</v>
      </c>
      <c r="G1353">
        <v>4.4170000000000001E-2</v>
      </c>
      <c r="H1353">
        <v>0.58499999999999996</v>
      </c>
      <c r="I1353">
        <v>0.2</v>
      </c>
      <c r="J1353">
        <v>8.2000000000000003E-2</v>
      </c>
      <c r="K1353">
        <v>0</v>
      </c>
      <c r="L1353">
        <v>0</v>
      </c>
      <c r="M1353">
        <v>9.8000000000000004E-2</v>
      </c>
      <c r="N1353">
        <v>0</v>
      </c>
      <c r="O1353">
        <v>3.5000000000000003E-2</v>
      </c>
      <c r="P1353">
        <v>0</v>
      </c>
      <c r="Q1353" s="3">
        <f>_xlfn.XLOOKUP(A1353&amp;B1353,'original data'!$R$2:$R$3975,'original data'!$Q$2:$Q$3975,,0)</f>
        <v>0.96699999999999997</v>
      </c>
      <c r="R1353" t="str">
        <f t="shared" si="42"/>
        <v>New York State Teachers2011</v>
      </c>
      <c r="S1353">
        <f t="shared" si="43"/>
        <v>0.18</v>
      </c>
    </row>
    <row r="1354" spans="1:19" x14ac:dyDescent="0.35">
      <c r="A1354" t="s">
        <v>87</v>
      </c>
      <c r="B1354">
        <v>2012</v>
      </c>
      <c r="C1354">
        <v>2.8000000000000001E-2</v>
      </c>
      <c r="D1354">
        <v>0.124</v>
      </c>
      <c r="E1354">
        <v>1.0999999999999999E-2</v>
      </c>
      <c r="F1354">
        <v>6.6000000000000003E-2</v>
      </c>
      <c r="G1354">
        <v>4.2810000000000001E-2</v>
      </c>
      <c r="H1354">
        <v>0.57199999999999995</v>
      </c>
      <c r="I1354">
        <v>0.19800000000000001</v>
      </c>
      <c r="J1354">
        <v>8.5999999999999993E-2</v>
      </c>
      <c r="K1354">
        <v>0</v>
      </c>
      <c r="L1354">
        <v>0</v>
      </c>
      <c r="M1354">
        <v>0.11</v>
      </c>
      <c r="N1354">
        <v>0</v>
      </c>
      <c r="O1354">
        <v>3.4000000000000002E-2</v>
      </c>
      <c r="P1354">
        <v>0</v>
      </c>
      <c r="Q1354" s="3">
        <f>_xlfn.XLOOKUP(A1354&amp;B1354,'original data'!$R$2:$R$3975,'original data'!$Q$2:$Q$3975,,0)</f>
        <v>0.89800000000000002</v>
      </c>
      <c r="R1354" t="str">
        <f t="shared" si="42"/>
        <v>New York State Teachers2012</v>
      </c>
      <c r="S1354">
        <f t="shared" si="43"/>
        <v>0.19600000000000001</v>
      </c>
    </row>
    <row r="1355" spans="1:19" x14ac:dyDescent="0.35">
      <c r="A1355" t="s">
        <v>87</v>
      </c>
      <c r="B1355">
        <v>2013</v>
      </c>
      <c r="C1355">
        <v>0.13700000000000001</v>
      </c>
      <c r="D1355">
        <v>0.13</v>
      </c>
      <c r="E1355">
        <v>5.1999999999999998E-2</v>
      </c>
      <c r="F1355">
        <v>7.4999999999999997E-2</v>
      </c>
      <c r="G1355">
        <v>4.9770000000000002E-2</v>
      </c>
      <c r="H1355">
        <v>0.58899999999999997</v>
      </c>
      <c r="I1355">
        <v>0.19</v>
      </c>
      <c r="J1355">
        <v>8.3000000000000004E-2</v>
      </c>
      <c r="K1355">
        <v>0</v>
      </c>
      <c r="L1355">
        <v>0</v>
      </c>
      <c r="M1355">
        <v>0.111</v>
      </c>
      <c r="N1355">
        <v>0</v>
      </c>
      <c r="O1355">
        <v>2.7E-2</v>
      </c>
      <c r="P1355">
        <v>0</v>
      </c>
      <c r="Q1355" s="3">
        <f>_xlfn.XLOOKUP(A1355&amp;B1355,'original data'!$R$2:$R$3975,'original data'!$Q$2:$Q$3975,,0)</f>
        <v>0.875</v>
      </c>
      <c r="R1355" t="str">
        <f t="shared" si="42"/>
        <v>New York State Teachers2013</v>
      </c>
      <c r="S1355">
        <f t="shared" si="43"/>
        <v>0.19400000000000001</v>
      </c>
    </row>
    <row r="1356" spans="1:19" x14ac:dyDescent="0.35">
      <c r="A1356" t="s">
        <v>87</v>
      </c>
      <c r="B1356">
        <v>2014</v>
      </c>
      <c r="C1356">
        <v>0.182</v>
      </c>
      <c r="D1356">
        <v>0.114</v>
      </c>
      <c r="E1356">
        <v>0.13800000000000001</v>
      </c>
      <c r="F1356">
        <v>7.6999999999999999E-2</v>
      </c>
      <c r="G1356">
        <v>5.8709999999999998E-2</v>
      </c>
      <c r="H1356">
        <v>0.59399999999999997</v>
      </c>
      <c r="I1356">
        <v>0.20100000000000001</v>
      </c>
      <c r="J1356">
        <v>0.08</v>
      </c>
      <c r="K1356">
        <v>0</v>
      </c>
      <c r="L1356">
        <v>0</v>
      </c>
      <c r="M1356">
        <v>0.105</v>
      </c>
      <c r="N1356">
        <v>0</v>
      </c>
      <c r="O1356">
        <v>0.02</v>
      </c>
      <c r="P1356">
        <v>0</v>
      </c>
      <c r="Q1356" s="3">
        <f>_xlfn.XLOOKUP(A1356&amp;B1356,'original data'!$R$2:$R$3975,'original data'!$Q$2:$Q$3975,,0)</f>
        <v>0.92900000000000005</v>
      </c>
      <c r="R1356" t="str">
        <f t="shared" si="42"/>
        <v>New York State Teachers2014</v>
      </c>
      <c r="S1356">
        <f t="shared" si="43"/>
        <v>0.185</v>
      </c>
    </row>
    <row r="1357" spans="1:19" x14ac:dyDescent="0.35">
      <c r="A1357" t="s">
        <v>87</v>
      </c>
      <c r="B1357">
        <v>2015</v>
      </c>
      <c r="C1357">
        <v>5.1999999999999998E-2</v>
      </c>
      <c r="D1357">
        <v>0.122</v>
      </c>
      <c r="E1357">
        <v>0.124</v>
      </c>
      <c r="F1357">
        <v>7.1999999999999995E-2</v>
      </c>
      <c r="G1357">
        <v>5.8259999999999999E-2</v>
      </c>
      <c r="H1357">
        <v>0.57099999999999995</v>
      </c>
      <c r="I1357">
        <v>0.222</v>
      </c>
      <c r="J1357">
        <v>7.6999999999999999E-2</v>
      </c>
      <c r="K1357">
        <v>0</v>
      </c>
      <c r="L1357">
        <v>0</v>
      </c>
      <c r="M1357">
        <v>0.106</v>
      </c>
      <c r="N1357">
        <v>0</v>
      </c>
      <c r="O1357">
        <v>2.4E-2</v>
      </c>
      <c r="P1357">
        <v>0</v>
      </c>
      <c r="Q1357" s="3">
        <f>_xlfn.XLOOKUP(A1357&amp;B1357,'original data'!$R$2:$R$3975,'original data'!$Q$2:$Q$3975,,0)</f>
        <v>0.94199999999999995</v>
      </c>
      <c r="R1357" t="str">
        <f t="shared" si="42"/>
        <v>New York State Teachers2015</v>
      </c>
      <c r="S1357">
        <f t="shared" si="43"/>
        <v>0.183</v>
      </c>
    </row>
    <row r="1358" spans="1:19" x14ac:dyDescent="0.35">
      <c r="A1358" t="s">
        <v>87</v>
      </c>
      <c r="B1358">
        <v>2016</v>
      </c>
      <c r="C1358">
        <v>2.3E-2</v>
      </c>
      <c r="D1358">
        <v>8.4000000000000005E-2</v>
      </c>
      <c r="E1358">
        <v>8.3000000000000004E-2</v>
      </c>
      <c r="F1358">
        <v>6.2E-2</v>
      </c>
      <c r="G1358">
        <v>5.602E-2</v>
      </c>
      <c r="H1358">
        <v>0.55600000000000005</v>
      </c>
      <c r="I1358">
        <v>0.23499999999999999</v>
      </c>
      <c r="J1358">
        <v>7.5999999999999998E-2</v>
      </c>
      <c r="K1358">
        <v>0</v>
      </c>
      <c r="L1358">
        <v>0</v>
      </c>
      <c r="M1358">
        <v>0.111</v>
      </c>
      <c r="N1358">
        <v>0</v>
      </c>
      <c r="O1358">
        <v>2.1999999999999999E-2</v>
      </c>
      <c r="P1358">
        <v>0</v>
      </c>
      <c r="Q1358" s="3">
        <f>_xlfn.XLOOKUP(A1358&amp;B1358,'original data'!$R$2:$R$3975,'original data'!$Q$2:$Q$3975,,0)</f>
        <v>0.97899999999999998</v>
      </c>
      <c r="R1358" t="str">
        <f t="shared" si="42"/>
        <v>New York State Teachers2016</v>
      </c>
      <c r="S1358">
        <f t="shared" si="43"/>
        <v>0.187</v>
      </c>
    </row>
    <row r="1359" spans="1:19" x14ac:dyDescent="0.35">
      <c r="A1359" t="s">
        <v>87</v>
      </c>
      <c r="B1359">
        <v>2017</v>
      </c>
      <c r="C1359">
        <v>0.125</v>
      </c>
      <c r="D1359">
        <v>6.6000000000000003E-2</v>
      </c>
      <c r="E1359">
        <v>0.10199999999999999</v>
      </c>
      <c r="F1359">
        <v>5.6000000000000001E-2</v>
      </c>
      <c r="G1359">
        <v>5.9959999999999999E-2</v>
      </c>
      <c r="H1359">
        <v>0.56399999999999995</v>
      </c>
      <c r="I1359">
        <v>0.221</v>
      </c>
      <c r="J1359">
        <v>7.3999999999999996E-2</v>
      </c>
      <c r="K1359">
        <v>0</v>
      </c>
      <c r="L1359">
        <v>0</v>
      </c>
      <c r="M1359">
        <v>0.10100000000000001</v>
      </c>
      <c r="N1359">
        <v>0</v>
      </c>
      <c r="O1359">
        <v>0.04</v>
      </c>
      <c r="P1359">
        <v>0</v>
      </c>
      <c r="Q1359" s="3">
        <f>_xlfn.XLOOKUP(A1359&amp;B1359,'original data'!$R$2:$R$3975,'original data'!$Q$2:$Q$3975,,0)</f>
        <v>0.97699999999999998</v>
      </c>
      <c r="R1359" t="str">
        <f t="shared" si="42"/>
        <v>New York State Teachers2017</v>
      </c>
      <c r="S1359">
        <f t="shared" si="43"/>
        <v>0.17499999999999999</v>
      </c>
    </row>
    <row r="1360" spans="1:19" x14ac:dyDescent="0.35">
      <c r="A1360" t="s">
        <v>87</v>
      </c>
      <c r="B1360">
        <v>2018</v>
      </c>
      <c r="C1360">
        <v>0.09</v>
      </c>
      <c r="D1360">
        <v>7.9000000000000001E-2</v>
      </c>
      <c r="E1360">
        <v>9.2999999999999999E-2</v>
      </c>
      <c r="F1360">
        <v>7.1999999999999995E-2</v>
      </c>
      <c r="G1360">
        <v>6.1609999999999998E-2</v>
      </c>
      <c r="H1360">
        <v>0.56899999999999995</v>
      </c>
      <c r="I1360">
        <v>0.23300000000000001</v>
      </c>
      <c r="J1360">
        <v>7.4999999999999997E-2</v>
      </c>
      <c r="K1360">
        <v>0</v>
      </c>
      <c r="L1360">
        <v>0</v>
      </c>
      <c r="M1360">
        <v>0.1</v>
      </c>
      <c r="N1360">
        <v>0</v>
      </c>
      <c r="O1360">
        <v>2.3E-2</v>
      </c>
      <c r="P1360">
        <v>0</v>
      </c>
      <c r="Q1360" s="3">
        <f>_xlfn.XLOOKUP(A1360&amp;B1360,'original data'!$R$2:$R$3975,'original data'!$Q$2:$Q$3975,,0)</f>
        <v>0.99199999999999999</v>
      </c>
      <c r="R1360" t="str">
        <f t="shared" si="42"/>
        <v>New York State Teachers2018</v>
      </c>
      <c r="S1360">
        <f t="shared" si="43"/>
        <v>0.17499999999999999</v>
      </c>
    </row>
    <row r="1361" spans="1:19" x14ac:dyDescent="0.35">
      <c r="A1361" t="s">
        <v>87</v>
      </c>
      <c r="B1361">
        <v>2019</v>
      </c>
      <c r="C1361">
        <v>7.0999999999999994E-2</v>
      </c>
      <c r="D1361">
        <v>9.5000000000000001E-2</v>
      </c>
      <c r="E1361">
        <v>7.1999999999999995E-2</v>
      </c>
      <c r="F1361">
        <v>0.104</v>
      </c>
      <c r="G1361">
        <v>6.2100000000000002E-2</v>
      </c>
      <c r="H1361">
        <v>0.54500000000000004</v>
      </c>
      <c r="I1361">
        <v>0.24099999999999999</v>
      </c>
      <c r="J1361">
        <v>8.3000000000000004E-2</v>
      </c>
      <c r="K1361">
        <v>0</v>
      </c>
      <c r="L1361">
        <v>0</v>
      </c>
      <c r="M1361">
        <v>0.107</v>
      </c>
      <c r="N1361">
        <v>0</v>
      </c>
      <c r="O1361">
        <v>2.4E-2</v>
      </c>
      <c r="P1361">
        <v>0</v>
      </c>
      <c r="Q1361" s="3">
        <f>_xlfn.XLOOKUP(A1361&amp;B1361,'original data'!$R$2:$R$3975,'original data'!$Q$2:$Q$3975,,0)</f>
        <v>0.996</v>
      </c>
      <c r="R1361" t="str">
        <f t="shared" si="42"/>
        <v>New York State Teachers2019</v>
      </c>
      <c r="S1361">
        <f t="shared" si="43"/>
        <v>0.19</v>
      </c>
    </row>
    <row r="1362" spans="1:19" x14ac:dyDescent="0.35">
      <c r="A1362" t="s">
        <v>87</v>
      </c>
      <c r="B1362">
        <v>2020</v>
      </c>
      <c r="C1362">
        <v>3.5000000000000003E-2</v>
      </c>
      <c r="D1362">
        <v>6.5000000000000002E-2</v>
      </c>
      <c r="E1362">
        <v>6.8000000000000005E-2</v>
      </c>
      <c r="F1362">
        <v>9.6000000000000002E-2</v>
      </c>
      <c r="G1362">
        <v>6.0729999999999999E-2</v>
      </c>
      <c r="H1362">
        <v>0.54300000000000004</v>
      </c>
      <c r="I1362">
        <v>0.248</v>
      </c>
      <c r="J1362">
        <v>8.5999999999999993E-2</v>
      </c>
      <c r="K1362">
        <v>0</v>
      </c>
      <c r="L1362">
        <v>0</v>
      </c>
      <c r="M1362">
        <v>0.1</v>
      </c>
      <c r="N1362">
        <v>0</v>
      </c>
      <c r="O1362">
        <v>2.3E-2</v>
      </c>
      <c r="P1362">
        <v>0</v>
      </c>
      <c r="Q1362" s="3">
        <f>_xlfn.XLOOKUP(A1362&amp;B1362,'original data'!$R$2:$R$3975,'original data'!$Q$2:$Q$3975,,0)</f>
        <v>0.996</v>
      </c>
      <c r="R1362" t="str">
        <f t="shared" si="42"/>
        <v>New York State Teachers2020</v>
      </c>
      <c r="S1362">
        <f t="shared" si="43"/>
        <v>0.186</v>
      </c>
    </row>
    <row r="1363" spans="1:19" x14ac:dyDescent="0.35">
      <c r="A1363" t="s">
        <v>88</v>
      </c>
      <c r="B1363">
        <v>2001</v>
      </c>
      <c r="C1363">
        <v>-8.6499999999999994E-2</v>
      </c>
      <c r="D1363">
        <v>5.3999999999999999E-2</v>
      </c>
      <c r="E1363">
        <v>0.1109</v>
      </c>
      <c r="G1363">
        <v>-8.6499999999999994E-2</v>
      </c>
      <c r="H1363">
        <v>0.54718999999999995</v>
      </c>
      <c r="I1363">
        <v>0.31886999999999999</v>
      </c>
      <c r="J1363">
        <v>6.13E-2</v>
      </c>
      <c r="K1363">
        <v>2.563E-2</v>
      </c>
      <c r="L1363">
        <v>0</v>
      </c>
      <c r="M1363">
        <v>4.7019999999999999E-2</v>
      </c>
      <c r="N1363">
        <v>0</v>
      </c>
      <c r="O1363">
        <v>0</v>
      </c>
      <c r="P1363">
        <v>0</v>
      </c>
      <c r="Q1363" s="3">
        <f>_xlfn.XLOOKUP(A1363&amp;B1363,'original data'!$R$2:$R$3975,'original data'!$Q$2:$Q$3975,,0)</f>
        <v>1.2010000000000001</v>
      </c>
      <c r="R1363" t="str">
        <f t="shared" si="42"/>
        <v>NY State &amp; Local ERS2001</v>
      </c>
      <c r="S1363">
        <f t="shared" si="43"/>
        <v>0.13395000000000001</v>
      </c>
    </row>
    <row r="1364" spans="1:19" x14ac:dyDescent="0.35">
      <c r="A1364" t="s">
        <v>88</v>
      </c>
      <c r="B1364">
        <v>2002</v>
      </c>
      <c r="C1364">
        <v>2.76E-2</v>
      </c>
      <c r="D1364">
        <v>3.4099999999999998E-2</v>
      </c>
      <c r="E1364">
        <v>9.4200000000000006E-2</v>
      </c>
      <c r="G1364">
        <v>-3.1130000000000001E-2</v>
      </c>
      <c r="H1364">
        <v>0.60121000000000002</v>
      </c>
      <c r="I1364">
        <v>0.29115999999999997</v>
      </c>
      <c r="J1364">
        <v>5.8290000000000002E-2</v>
      </c>
      <c r="K1364">
        <v>0</v>
      </c>
      <c r="L1364">
        <v>0</v>
      </c>
      <c r="M1364">
        <v>4.4470000000000003E-2</v>
      </c>
      <c r="N1364">
        <v>0</v>
      </c>
      <c r="O1364">
        <v>0</v>
      </c>
      <c r="P1364">
        <v>0</v>
      </c>
      <c r="Q1364" s="3">
        <f>_xlfn.XLOOKUP(A1364&amp;B1364,'original data'!$R$2:$R$3975,'original data'!$Q$2:$Q$3975,,0)</f>
        <v>1.1890000000000001</v>
      </c>
      <c r="R1364" t="str">
        <f t="shared" si="42"/>
        <v>NY State &amp; Local ERS2002</v>
      </c>
      <c r="S1364">
        <f t="shared" si="43"/>
        <v>0.10276</v>
      </c>
    </row>
    <row r="1365" spans="1:19" x14ac:dyDescent="0.35">
      <c r="A1365" t="s">
        <v>88</v>
      </c>
      <c r="B1365">
        <v>2003</v>
      </c>
      <c r="C1365">
        <v>-0.10199999999999999</v>
      </c>
      <c r="D1365">
        <v>-5.5300000000000002E-2</v>
      </c>
      <c r="E1365">
        <v>1.5599999999999999E-2</v>
      </c>
      <c r="G1365">
        <v>-5.5350000000000003E-2</v>
      </c>
      <c r="H1365">
        <v>0.53973000000000004</v>
      </c>
      <c r="I1365">
        <v>0.34067999999999998</v>
      </c>
      <c r="J1365">
        <v>6.6909999999999997E-2</v>
      </c>
      <c r="K1365">
        <v>0</v>
      </c>
      <c r="L1365">
        <v>0</v>
      </c>
      <c r="M1365">
        <v>4.965E-2</v>
      </c>
      <c r="N1365">
        <v>0</v>
      </c>
      <c r="O1365">
        <v>0</v>
      </c>
      <c r="P1365">
        <v>0</v>
      </c>
      <c r="Q1365" s="3">
        <f>_xlfn.XLOOKUP(A1365&amp;B1365,'original data'!$R$2:$R$3975,'original data'!$Q$2:$Q$3975,,0)</f>
        <v>0.98699999999999999</v>
      </c>
      <c r="R1365" t="str">
        <f t="shared" si="42"/>
        <v>NY State &amp; Local ERS2003</v>
      </c>
      <c r="S1365">
        <f t="shared" si="43"/>
        <v>0.11656</v>
      </c>
    </row>
    <row r="1366" spans="1:19" x14ac:dyDescent="0.35">
      <c r="A1366" t="s">
        <v>88</v>
      </c>
      <c r="B1366">
        <v>2004</v>
      </c>
      <c r="C1366">
        <v>0.2883</v>
      </c>
      <c r="D1366">
        <v>5.9400000000000001E-2</v>
      </c>
      <c r="E1366">
        <v>5.0500000000000003E-2</v>
      </c>
      <c r="G1366">
        <v>2.0840000000000001E-2</v>
      </c>
      <c r="H1366">
        <v>0.62980999999999998</v>
      </c>
      <c r="I1366">
        <v>0.25090000000000001</v>
      </c>
      <c r="J1366">
        <v>6.3039999999999999E-2</v>
      </c>
      <c r="K1366">
        <v>0</v>
      </c>
      <c r="L1366">
        <v>0</v>
      </c>
      <c r="M1366">
        <v>4.0559999999999999E-2</v>
      </c>
      <c r="N1366">
        <v>0</v>
      </c>
      <c r="O1366">
        <v>1.5699999999999999E-2</v>
      </c>
      <c r="P1366">
        <v>0</v>
      </c>
      <c r="Q1366" s="3">
        <f>_xlfn.XLOOKUP(A1366&amp;B1366,'original data'!$R$2:$R$3975,'original data'!$Q$2:$Q$3975,,0)</f>
        <v>1.0049999999999999</v>
      </c>
      <c r="R1366" t="str">
        <f t="shared" si="42"/>
        <v>NY State &amp; Local ERS2004</v>
      </c>
      <c r="S1366">
        <f t="shared" si="43"/>
        <v>0.1036</v>
      </c>
    </row>
    <row r="1367" spans="1:19" x14ac:dyDescent="0.35">
      <c r="A1367" t="s">
        <v>88</v>
      </c>
      <c r="B1367">
        <v>2005</v>
      </c>
      <c r="C1367">
        <v>8.5099999999999995E-2</v>
      </c>
      <c r="D1367">
        <v>7.8799999999999995E-2</v>
      </c>
      <c r="E1367">
        <v>3.3399999999999999E-2</v>
      </c>
      <c r="G1367">
        <v>3.338E-2</v>
      </c>
      <c r="H1367">
        <v>0.63490999999999997</v>
      </c>
      <c r="I1367">
        <v>0.23452000000000001</v>
      </c>
      <c r="J1367">
        <v>7.109E-2</v>
      </c>
      <c r="K1367">
        <v>0</v>
      </c>
      <c r="L1367">
        <v>0</v>
      </c>
      <c r="M1367">
        <v>3.8899999999999997E-2</v>
      </c>
      <c r="N1367">
        <v>0</v>
      </c>
      <c r="O1367">
        <v>2.0590000000000001E-2</v>
      </c>
      <c r="P1367">
        <v>0</v>
      </c>
      <c r="Q1367" s="3">
        <f>_xlfn.XLOOKUP(A1367&amp;B1367,'original data'!$R$2:$R$3975,'original data'!$Q$2:$Q$3975,,0)</f>
        <v>1.0280199999999999</v>
      </c>
      <c r="R1367" t="str">
        <f t="shared" si="42"/>
        <v>NY State &amp; Local ERS2005</v>
      </c>
      <c r="S1367">
        <f t="shared" si="43"/>
        <v>0.10999</v>
      </c>
    </row>
    <row r="1368" spans="1:19" x14ac:dyDescent="0.35">
      <c r="A1368" t="s">
        <v>88</v>
      </c>
      <c r="B1368">
        <v>2006</v>
      </c>
      <c r="C1368">
        <v>0.1459</v>
      </c>
      <c r="D1368">
        <v>0.1701</v>
      </c>
      <c r="E1368">
        <v>8.1299999999999997E-2</v>
      </c>
      <c r="F1368">
        <v>9.6000000000000002E-2</v>
      </c>
      <c r="G1368">
        <v>5.1330000000000001E-2</v>
      </c>
      <c r="H1368">
        <v>0.62839</v>
      </c>
      <c r="I1368">
        <v>0.20576</v>
      </c>
      <c r="J1368">
        <v>7.5670000000000001E-2</v>
      </c>
      <c r="K1368">
        <v>0</v>
      </c>
      <c r="L1368">
        <v>0</v>
      </c>
      <c r="M1368">
        <v>4.3569999999999998E-2</v>
      </c>
      <c r="N1368">
        <v>0</v>
      </c>
      <c r="O1368">
        <v>4.6609999999999999E-2</v>
      </c>
      <c r="P1368">
        <v>0</v>
      </c>
      <c r="Q1368" s="3">
        <f>_xlfn.XLOOKUP(A1368&amp;B1368,'original data'!$R$2:$R$3975,'original data'!$Q$2:$Q$3975,,0)</f>
        <v>1.04105</v>
      </c>
      <c r="R1368" t="str">
        <f t="shared" si="42"/>
        <v>NY State &amp; Local ERS2006</v>
      </c>
      <c r="S1368">
        <f t="shared" si="43"/>
        <v>0.11924</v>
      </c>
    </row>
    <row r="1369" spans="1:19" x14ac:dyDescent="0.35">
      <c r="A1369" t="s">
        <v>88</v>
      </c>
      <c r="B1369">
        <v>2007</v>
      </c>
      <c r="C1369">
        <v>0.1258</v>
      </c>
      <c r="D1369">
        <v>0.1186</v>
      </c>
      <c r="E1369">
        <v>0.1012</v>
      </c>
      <c r="F1369">
        <v>9.7699999999999995E-2</v>
      </c>
      <c r="G1369">
        <v>6.166E-2</v>
      </c>
      <c r="H1369">
        <v>0.57904999999999995</v>
      </c>
      <c r="I1369">
        <v>0.21379999999999999</v>
      </c>
      <c r="J1369">
        <v>7.6240000000000002E-2</v>
      </c>
      <c r="K1369">
        <v>2.9850000000000002E-2</v>
      </c>
      <c r="L1369">
        <v>0</v>
      </c>
      <c r="M1369">
        <v>4.6559999999999997E-2</v>
      </c>
      <c r="N1369">
        <v>0</v>
      </c>
      <c r="O1369">
        <v>5.4519999999999999E-2</v>
      </c>
      <c r="P1369">
        <v>0</v>
      </c>
      <c r="Q1369" s="3">
        <f>_xlfn.XLOOKUP(A1369&amp;B1369,'original data'!$R$2:$R$3975,'original data'!$Q$2:$Q$3975,,0)</f>
        <v>1.05755</v>
      </c>
      <c r="R1369" t="str">
        <f t="shared" si="42"/>
        <v>NY State &amp; Local ERS2007</v>
      </c>
      <c r="S1369">
        <f t="shared" si="43"/>
        <v>0.15265000000000001</v>
      </c>
    </row>
    <row r="1370" spans="1:19" x14ac:dyDescent="0.35">
      <c r="A1370" t="s">
        <v>88</v>
      </c>
      <c r="B1370">
        <v>2009</v>
      </c>
      <c r="C1370">
        <v>-0.26379999999999998</v>
      </c>
      <c r="D1370">
        <v>-5.2699999999999997E-2</v>
      </c>
      <c r="E1370">
        <v>1.11E-2</v>
      </c>
      <c r="F1370">
        <v>3.0599999999999999E-2</v>
      </c>
      <c r="G1370">
        <v>1.5440000000000001E-2</v>
      </c>
      <c r="H1370">
        <v>0.44296000000000002</v>
      </c>
      <c r="I1370">
        <v>0.33296999999999999</v>
      </c>
      <c r="J1370">
        <v>0.10151</v>
      </c>
      <c r="K1370">
        <v>2.1700000000000001E-2</v>
      </c>
      <c r="L1370">
        <v>0</v>
      </c>
      <c r="M1370">
        <v>6.6000000000000003E-2</v>
      </c>
      <c r="N1370">
        <v>0</v>
      </c>
      <c r="O1370">
        <v>3.4869999999999998E-2</v>
      </c>
      <c r="P1370">
        <v>0</v>
      </c>
      <c r="Q1370" s="3">
        <f>_xlfn.XLOOKUP(A1370&amp;B1370,'original data'!$R$2:$R$3975,'original data'!$Q$2:$Q$3975,,0)</f>
        <v>1.0104</v>
      </c>
      <c r="R1370" t="str">
        <f t="shared" si="42"/>
        <v>NY State &amp; Local ERS2009</v>
      </c>
      <c r="S1370">
        <f t="shared" si="43"/>
        <v>0.18920999999999999</v>
      </c>
    </row>
    <row r="1371" spans="1:19" x14ac:dyDescent="0.35">
      <c r="A1371" t="s">
        <v>88</v>
      </c>
      <c r="B1371">
        <v>2011</v>
      </c>
      <c r="C1371">
        <v>0.1457</v>
      </c>
      <c r="D1371">
        <v>2.0199999999999999E-2</v>
      </c>
      <c r="E1371">
        <v>4.1599999999999998E-2</v>
      </c>
      <c r="F1371">
        <v>6.1199999999999997E-2</v>
      </c>
      <c r="G1371">
        <v>4.6879999999999998E-2</v>
      </c>
      <c r="H1371">
        <v>0.54347999999999996</v>
      </c>
      <c r="I1371">
        <v>0.21079999999999999</v>
      </c>
      <c r="J1371">
        <v>0.10077999999999999</v>
      </c>
      <c r="K1371">
        <v>3.0540000000000001E-2</v>
      </c>
      <c r="L1371">
        <v>0</v>
      </c>
      <c r="M1371">
        <v>5.7610000000000001E-2</v>
      </c>
      <c r="N1371">
        <v>0</v>
      </c>
      <c r="O1371">
        <v>5.6779999999999997E-2</v>
      </c>
      <c r="P1371">
        <v>0</v>
      </c>
      <c r="Q1371" s="3">
        <f>_xlfn.XLOOKUP(A1371&amp;B1371,'original data'!$R$2:$R$3975,'original data'!$Q$2:$Q$3975,,0)</f>
        <v>0.90225999999999995</v>
      </c>
      <c r="R1371" t="str">
        <f t="shared" si="42"/>
        <v>NY State &amp; Local ERS2011</v>
      </c>
      <c r="S1371">
        <f t="shared" si="43"/>
        <v>0.18892999999999999</v>
      </c>
    </row>
    <row r="1372" spans="1:19" x14ac:dyDescent="0.35">
      <c r="A1372" t="s">
        <v>88</v>
      </c>
      <c r="B1372">
        <v>2012</v>
      </c>
      <c r="C1372">
        <v>5.96E-2</v>
      </c>
      <c r="D1372">
        <v>0.15190000000000001</v>
      </c>
      <c r="E1372">
        <v>2.9100000000000001E-2</v>
      </c>
      <c r="F1372">
        <v>6.4500000000000002E-2</v>
      </c>
      <c r="G1372">
        <v>4.7940000000000003E-2</v>
      </c>
      <c r="H1372">
        <v>0.52454000000000001</v>
      </c>
      <c r="I1372">
        <v>0.22176000000000001</v>
      </c>
      <c r="J1372">
        <v>0.10285999999999999</v>
      </c>
      <c r="K1372">
        <v>3.4259999999999999E-2</v>
      </c>
      <c r="L1372">
        <v>0</v>
      </c>
      <c r="M1372">
        <v>6.7519999999999997E-2</v>
      </c>
      <c r="N1372">
        <v>0</v>
      </c>
      <c r="O1372">
        <v>4.9059999999999999E-2</v>
      </c>
      <c r="P1372">
        <v>0</v>
      </c>
      <c r="Q1372" s="3">
        <f>_xlfn.XLOOKUP(A1372&amp;B1372,'original data'!$R$2:$R$3975,'original data'!$Q$2:$Q$3975,,0)</f>
        <v>0.872</v>
      </c>
      <c r="R1372" t="str">
        <f t="shared" si="42"/>
        <v>NY State &amp; Local ERS2012</v>
      </c>
      <c r="S1372">
        <f t="shared" si="43"/>
        <v>0.20463999999999999</v>
      </c>
    </row>
    <row r="1373" spans="1:19" x14ac:dyDescent="0.35">
      <c r="A1373" t="s">
        <v>88</v>
      </c>
      <c r="B1373">
        <v>2013</v>
      </c>
      <c r="C1373">
        <v>0.1038</v>
      </c>
      <c r="D1373">
        <v>0.10249999999999999</v>
      </c>
      <c r="E1373">
        <v>4.4299999999999999E-2</v>
      </c>
      <c r="F1373">
        <v>8.6699999999999999E-2</v>
      </c>
      <c r="G1373">
        <v>5.2130000000000003E-2</v>
      </c>
      <c r="H1373">
        <v>0.51641999999999999</v>
      </c>
      <c r="I1373">
        <v>0.23973</v>
      </c>
      <c r="J1373">
        <v>9.0690000000000007E-2</v>
      </c>
      <c r="K1373">
        <v>3.8080000000000003E-2</v>
      </c>
      <c r="L1373">
        <v>0</v>
      </c>
      <c r="M1373">
        <v>7.4899999999999994E-2</v>
      </c>
      <c r="N1373">
        <v>0</v>
      </c>
      <c r="O1373">
        <v>4.0169999999999997E-2</v>
      </c>
      <c r="P1373">
        <v>0</v>
      </c>
      <c r="Q1373" s="3">
        <f>_xlfn.XLOOKUP(A1373&amp;B1373,'original data'!$R$2:$R$3975,'original data'!$Q$2:$Q$3975,,0)</f>
        <v>0.995</v>
      </c>
      <c r="R1373" t="str">
        <f t="shared" si="42"/>
        <v>NY State &amp; Local ERS2013</v>
      </c>
      <c r="S1373">
        <f t="shared" si="43"/>
        <v>0.20366999999999999</v>
      </c>
    </row>
    <row r="1374" spans="1:19" x14ac:dyDescent="0.35">
      <c r="A1374" t="s">
        <v>88</v>
      </c>
      <c r="B1374">
        <v>2014</v>
      </c>
      <c r="C1374">
        <v>0.13020000000000001</v>
      </c>
      <c r="D1374">
        <v>9.7500000000000003E-2</v>
      </c>
      <c r="E1374">
        <v>0.13780000000000001</v>
      </c>
      <c r="F1374">
        <v>7.2599999999999998E-2</v>
      </c>
      <c r="G1374">
        <v>5.7520000000000002E-2</v>
      </c>
      <c r="H1374">
        <v>0.52700000000000002</v>
      </c>
      <c r="I1374">
        <v>0.23418</v>
      </c>
      <c r="J1374">
        <v>7.9810000000000006E-2</v>
      </c>
      <c r="K1374">
        <v>4.1880000000000001E-2</v>
      </c>
      <c r="L1374">
        <v>0</v>
      </c>
      <c r="M1374">
        <v>7.5850000000000001E-2</v>
      </c>
      <c r="N1374">
        <v>0</v>
      </c>
      <c r="O1374">
        <v>3.7280000000000001E-2</v>
      </c>
      <c r="P1374">
        <v>0</v>
      </c>
      <c r="Q1374" s="3">
        <f>_xlfn.XLOOKUP(A1374&amp;B1374,'original data'!$R$2:$R$3975,'original data'!$Q$2:$Q$3975,,0)</f>
        <v>0.92027000000000003</v>
      </c>
      <c r="R1374" t="str">
        <f t="shared" si="42"/>
        <v>NY State &amp; Local ERS2014</v>
      </c>
      <c r="S1374">
        <f t="shared" si="43"/>
        <v>0.19753999999999999</v>
      </c>
    </row>
    <row r="1375" spans="1:19" x14ac:dyDescent="0.35">
      <c r="A1375" t="s">
        <v>88</v>
      </c>
      <c r="B1375">
        <v>2015</v>
      </c>
      <c r="C1375">
        <v>7.1599999999999997E-2</v>
      </c>
      <c r="D1375">
        <v>0.1016</v>
      </c>
      <c r="E1375">
        <v>0.1017</v>
      </c>
      <c r="F1375">
        <v>7.1199999999999999E-2</v>
      </c>
      <c r="G1375">
        <v>5.8459999999999998E-2</v>
      </c>
      <c r="H1375">
        <v>0.51100000000000001</v>
      </c>
      <c r="I1375">
        <v>0.25827</v>
      </c>
      <c r="J1375">
        <v>7.7219999999999997E-2</v>
      </c>
      <c r="K1375">
        <v>5.2470000000000003E-2</v>
      </c>
      <c r="L1375">
        <v>0</v>
      </c>
      <c r="M1375">
        <v>7.0190000000000002E-2</v>
      </c>
      <c r="N1375">
        <v>0</v>
      </c>
      <c r="O1375">
        <v>2.8469999999999999E-2</v>
      </c>
      <c r="P1375">
        <v>0</v>
      </c>
      <c r="Q1375" s="3">
        <f>_xlfn.XLOOKUP(A1375&amp;B1375,'original data'!$R$2:$R$3975,'original data'!$Q$2:$Q$3975,,0)</f>
        <v>0.93764999999999998</v>
      </c>
      <c r="R1375" t="str">
        <f t="shared" si="42"/>
        <v>NY State &amp; Local ERS2015</v>
      </c>
      <c r="S1375">
        <f t="shared" si="43"/>
        <v>0.19988</v>
      </c>
    </row>
    <row r="1376" spans="1:19" x14ac:dyDescent="0.35">
      <c r="A1376" t="s">
        <v>88</v>
      </c>
      <c r="B1376">
        <v>2016</v>
      </c>
      <c r="C1376">
        <v>1.9E-3</v>
      </c>
      <c r="D1376">
        <v>6.6600000000000006E-2</v>
      </c>
      <c r="E1376">
        <v>7.2499999999999995E-2</v>
      </c>
      <c r="F1376">
        <v>5.6899999999999999E-2</v>
      </c>
      <c r="G1376">
        <v>5.4829999999999997E-2</v>
      </c>
      <c r="H1376">
        <v>0.50849999999999995</v>
      </c>
      <c r="I1376">
        <v>0.24976000000000001</v>
      </c>
      <c r="J1376">
        <v>8.0860000000000001E-2</v>
      </c>
      <c r="K1376">
        <v>5.4519999999999999E-2</v>
      </c>
      <c r="L1376">
        <v>0</v>
      </c>
      <c r="M1376">
        <v>7.5170000000000001E-2</v>
      </c>
      <c r="N1376">
        <v>0</v>
      </c>
      <c r="O1376">
        <v>3.1199999999999999E-2</v>
      </c>
      <c r="P1376">
        <v>0</v>
      </c>
      <c r="Q1376" s="3">
        <f>_xlfn.XLOOKUP(A1376&amp;B1376,'original data'!$R$2:$R$3975,'original data'!$Q$2:$Q$3975,,0)</f>
        <v>0.94120999999999999</v>
      </c>
      <c r="R1376" t="str">
        <f t="shared" si="42"/>
        <v>NY State &amp; Local ERS2016</v>
      </c>
      <c r="S1376">
        <f t="shared" si="43"/>
        <v>0.21055000000000001</v>
      </c>
    </row>
    <row r="1377" spans="1:19" x14ac:dyDescent="0.35">
      <c r="A1377" t="s">
        <v>88</v>
      </c>
      <c r="B1377">
        <v>2017</v>
      </c>
      <c r="C1377">
        <v>0.1148</v>
      </c>
      <c r="D1377">
        <v>6.1699999999999998E-2</v>
      </c>
      <c r="E1377">
        <v>8.3500000000000005E-2</v>
      </c>
      <c r="F1377">
        <v>5.5899999999999998E-2</v>
      </c>
      <c r="G1377">
        <v>5.8270000000000002E-2</v>
      </c>
      <c r="H1377">
        <v>0.53893999999999997</v>
      </c>
      <c r="I1377">
        <v>0.22866</v>
      </c>
      <c r="J1377">
        <v>8.1790000000000002E-2</v>
      </c>
      <c r="K1377">
        <v>4.9829999999999999E-2</v>
      </c>
      <c r="L1377">
        <v>0</v>
      </c>
      <c r="M1377">
        <v>7.1389999999999995E-2</v>
      </c>
      <c r="N1377">
        <v>0</v>
      </c>
      <c r="O1377">
        <v>2.938E-2</v>
      </c>
      <c r="P1377">
        <v>0</v>
      </c>
      <c r="Q1377" s="3">
        <f>_xlfn.XLOOKUP(A1377&amp;B1377,'original data'!$R$2:$R$3975,'original data'!$Q$2:$Q$3975,,0)</f>
        <v>0.94399999999999995</v>
      </c>
      <c r="R1377" t="str">
        <f t="shared" si="42"/>
        <v>NY State &amp; Local ERS2017</v>
      </c>
      <c r="S1377">
        <f t="shared" si="43"/>
        <v>0.20301000000000002</v>
      </c>
    </row>
    <row r="1378" spans="1:19" x14ac:dyDescent="0.35">
      <c r="A1378" t="s">
        <v>88</v>
      </c>
      <c r="B1378">
        <v>2018</v>
      </c>
      <c r="C1378">
        <v>0.1135</v>
      </c>
      <c r="D1378">
        <v>7.5399999999999995E-2</v>
      </c>
      <c r="E1378">
        <v>8.5400000000000004E-2</v>
      </c>
      <c r="F1378">
        <v>6.4600000000000005E-2</v>
      </c>
      <c r="G1378">
        <v>6.1260000000000002E-2</v>
      </c>
      <c r="H1378">
        <v>0.55295000000000005</v>
      </c>
      <c r="I1378">
        <v>0.22306999999999999</v>
      </c>
      <c r="J1378">
        <v>8.4989999999999996E-2</v>
      </c>
      <c r="K1378">
        <v>0.05</v>
      </c>
      <c r="L1378">
        <v>4.0000000000000001E-3</v>
      </c>
      <c r="M1378">
        <v>6.8989999999999996E-2</v>
      </c>
      <c r="N1378">
        <v>0</v>
      </c>
      <c r="O1378">
        <v>1.6E-2</v>
      </c>
      <c r="P1378">
        <v>0</v>
      </c>
      <c r="Q1378" s="3">
        <f>_xlfn.XLOOKUP(A1378&amp;B1378,'original data'!$R$2:$R$3975,'original data'!$Q$2:$Q$3975,,0)</f>
        <v>0.95099999999999996</v>
      </c>
      <c r="R1378" t="str">
        <f t="shared" si="42"/>
        <v>NY State &amp; Local ERS2018</v>
      </c>
      <c r="S1378">
        <f t="shared" si="43"/>
        <v>0.20798</v>
      </c>
    </row>
    <row r="1379" spans="1:19" x14ac:dyDescent="0.35">
      <c r="A1379" t="s">
        <v>88</v>
      </c>
      <c r="B1379">
        <v>2019</v>
      </c>
      <c r="C1379">
        <v>5.2299999999999999E-2</v>
      </c>
      <c r="D1379">
        <v>9.3200000000000005E-2</v>
      </c>
      <c r="E1379">
        <v>7.0000000000000007E-2</v>
      </c>
      <c r="F1379">
        <v>0.10340000000000001</v>
      </c>
      <c r="H1379">
        <v>0.51709000000000005</v>
      </c>
      <c r="I1379">
        <v>0.22137999999999999</v>
      </c>
      <c r="J1379">
        <v>9.3469999999999998E-2</v>
      </c>
      <c r="K1379">
        <v>4.972E-2</v>
      </c>
      <c r="L1379">
        <v>1.4919999999999999E-2</v>
      </c>
      <c r="M1379">
        <v>7.4579999999999994E-2</v>
      </c>
      <c r="N1379">
        <v>0</v>
      </c>
      <c r="O1379">
        <v>2.8840000000000001E-2</v>
      </c>
      <c r="P1379">
        <v>0</v>
      </c>
      <c r="Q1379" s="3">
        <f>_xlfn.XLOOKUP(A1379&amp;B1379,'original data'!$R$2:$R$3975,'original data'!$Q$2:$Q$3975,,0)</f>
        <v>0.95242000000000004</v>
      </c>
      <c r="R1379" t="str">
        <f t="shared" si="42"/>
        <v>NY State &amp; Local ERS2019</v>
      </c>
      <c r="S1379">
        <f t="shared" si="43"/>
        <v>0.23268999999999995</v>
      </c>
    </row>
    <row r="1380" spans="1:19" x14ac:dyDescent="0.35">
      <c r="A1380" t="s">
        <v>88</v>
      </c>
      <c r="B1380">
        <v>2020</v>
      </c>
      <c r="C1380">
        <v>-2.6800000000000001E-2</v>
      </c>
      <c r="D1380">
        <v>4.4699999999999997E-2</v>
      </c>
      <c r="E1380">
        <v>4.9599999999999998E-2</v>
      </c>
      <c r="F1380">
        <v>7.5300000000000006E-2</v>
      </c>
      <c r="H1380">
        <v>0.48</v>
      </c>
      <c r="I1380">
        <v>0.23746</v>
      </c>
      <c r="J1380">
        <v>0.105</v>
      </c>
      <c r="K1380">
        <v>5.0999999999999997E-2</v>
      </c>
      <c r="L1380">
        <v>1.6E-2</v>
      </c>
      <c r="M1380">
        <v>0.08</v>
      </c>
      <c r="N1380">
        <v>0</v>
      </c>
      <c r="O1380">
        <v>2.9000000000000001E-2</v>
      </c>
      <c r="P1380">
        <v>0</v>
      </c>
      <c r="Q1380" s="3">
        <f>_xlfn.XLOOKUP(A1380&amp;B1380,'original data'!$R$2:$R$3975,'original data'!$Q$2:$Q$3975,,0)</f>
        <v>0.95242000000000004</v>
      </c>
      <c r="R1380" t="str">
        <f t="shared" si="42"/>
        <v>NY State &amp; Local ERS2020</v>
      </c>
      <c r="S1380">
        <f t="shared" si="43"/>
        <v>0.252</v>
      </c>
    </row>
    <row r="1381" spans="1:19" x14ac:dyDescent="0.35">
      <c r="A1381" t="s">
        <v>89</v>
      </c>
      <c r="B1381">
        <v>2001</v>
      </c>
      <c r="C1381">
        <v>-5.0500000000000003E-2</v>
      </c>
      <c r="G1381">
        <v>-5.0500000000000003E-2</v>
      </c>
      <c r="H1381">
        <v>0.49390000000000001</v>
      </c>
      <c r="I1381">
        <v>0.38819999999999999</v>
      </c>
      <c r="J1381">
        <v>7.9899999999999999E-2</v>
      </c>
      <c r="K1381">
        <v>0</v>
      </c>
      <c r="L1381">
        <v>0</v>
      </c>
      <c r="M1381">
        <v>2.5000000000000001E-3</v>
      </c>
      <c r="N1381">
        <v>0</v>
      </c>
      <c r="O1381">
        <v>3.5299999999999998E-2</v>
      </c>
      <c r="P1381">
        <v>0</v>
      </c>
      <c r="Q1381" s="3">
        <f>_xlfn.XLOOKUP(A1381&amp;B1381,'original data'!$R$2:$R$3975,'original data'!$Q$2:$Q$3975,,0)</f>
        <v>0</v>
      </c>
      <c r="R1381" t="str">
        <f t="shared" si="42"/>
        <v>Montana Teachers2001</v>
      </c>
      <c r="S1381">
        <f t="shared" si="43"/>
        <v>8.2400000000000001E-2</v>
      </c>
    </row>
    <row r="1382" spans="1:19" x14ac:dyDescent="0.35">
      <c r="A1382" t="s">
        <v>89</v>
      </c>
      <c r="B1382">
        <v>2002</v>
      </c>
      <c r="C1382">
        <v>-7.1999999999999995E-2</v>
      </c>
      <c r="G1382">
        <v>-6.1310000000000003E-2</v>
      </c>
      <c r="H1382">
        <v>0.52910000000000001</v>
      </c>
      <c r="I1382">
        <v>0.40510000000000002</v>
      </c>
      <c r="J1382">
        <v>3.5700000000000003E-2</v>
      </c>
      <c r="K1382">
        <v>0</v>
      </c>
      <c r="L1382">
        <v>0</v>
      </c>
      <c r="M1382">
        <v>2.7000000000000001E-3</v>
      </c>
      <c r="N1382">
        <v>0</v>
      </c>
      <c r="O1382">
        <v>2.5499999999999998E-2</v>
      </c>
      <c r="P1382">
        <v>0</v>
      </c>
      <c r="Q1382" s="3">
        <f>_xlfn.XLOOKUP(A1382&amp;B1382,'original data'!$R$2:$R$3975,'original data'!$Q$2:$Q$3975,,0)</f>
        <v>0.86599999999999999</v>
      </c>
      <c r="R1382" t="str">
        <f t="shared" si="42"/>
        <v>Montana Teachers2002</v>
      </c>
      <c r="S1382">
        <f t="shared" si="43"/>
        <v>3.8400000000000004E-2</v>
      </c>
    </row>
    <row r="1383" spans="1:19" x14ac:dyDescent="0.35">
      <c r="A1383" t="s">
        <v>89</v>
      </c>
      <c r="B1383">
        <v>2003</v>
      </c>
      <c r="C1383">
        <v>6.4600000000000005E-2</v>
      </c>
      <c r="D1383">
        <v>-2.1100000000000001E-2</v>
      </c>
      <c r="E1383">
        <v>2.5999999999999999E-2</v>
      </c>
      <c r="F1383">
        <v>8.4900000000000003E-2</v>
      </c>
      <c r="G1383">
        <v>-2.1090000000000001E-2</v>
      </c>
      <c r="H1383">
        <v>0.5716</v>
      </c>
      <c r="I1383">
        <v>0.34150000000000003</v>
      </c>
      <c r="J1383">
        <v>5.62E-2</v>
      </c>
      <c r="K1383">
        <v>0</v>
      </c>
      <c r="L1383">
        <v>0</v>
      </c>
      <c r="M1383">
        <v>2.7000000000000001E-3</v>
      </c>
      <c r="N1383">
        <v>0</v>
      </c>
      <c r="O1383">
        <v>2.8000000000000001E-2</v>
      </c>
      <c r="P1383">
        <v>0</v>
      </c>
      <c r="Q1383" s="3">
        <f>_xlfn.XLOOKUP(A1383&amp;B1383,'original data'!$R$2:$R$3975,'original data'!$Q$2:$Q$3975,,0)</f>
        <v>0.81996000000000002</v>
      </c>
      <c r="R1383" t="str">
        <f t="shared" si="42"/>
        <v>Montana Teachers2003</v>
      </c>
      <c r="S1383">
        <f t="shared" si="43"/>
        <v>5.8900000000000001E-2</v>
      </c>
    </row>
    <row r="1384" spans="1:19" x14ac:dyDescent="0.35">
      <c r="A1384" t="s">
        <v>89</v>
      </c>
      <c r="B1384">
        <v>2004</v>
      </c>
      <c r="C1384">
        <v>0.1351</v>
      </c>
      <c r="D1384">
        <v>3.8899999999999997E-2</v>
      </c>
      <c r="E1384">
        <v>2.8400000000000002E-2</v>
      </c>
      <c r="F1384">
        <v>8.9800000000000005E-2</v>
      </c>
      <c r="G1384">
        <v>1.5820000000000001E-2</v>
      </c>
      <c r="H1384">
        <v>0.63139999999999996</v>
      </c>
      <c r="I1384">
        <v>0.28920000000000001</v>
      </c>
      <c r="J1384">
        <v>4.2700000000000002E-2</v>
      </c>
      <c r="K1384">
        <v>0</v>
      </c>
      <c r="L1384">
        <v>0</v>
      </c>
      <c r="M1384">
        <v>2.8E-3</v>
      </c>
      <c r="N1384">
        <v>0</v>
      </c>
      <c r="O1384">
        <v>3.39E-2</v>
      </c>
      <c r="P1384">
        <v>0</v>
      </c>
      <c r="Q1384" s="3">
        <f>_xlfn.XLOOKUP(A1384&amp;B1384,'original data'!$R$2:$R$3975,'original data'!$Q$2:$Q$3975,,0)</f>
        <v>0.76600000000000001</v>
      </c>
      <c r="R1384" t="str">
        <f t="shared" si="42"/>
        <v>Montana Teachers2004</v>
      </c>
      <c r="S1384">
        <f t="shared" si="43"/>
        <v>4.5499999999999999E-2</v>
      </c>
    </row>
    <row r="1385" spans="1:19" x14ac:dyDescent="0.35">
      <c r="A1385" t="s">
        <v>89</v>
      </c>
      <c r="B1385">
        <v>2005</v>
      </c>
      <c r="C1385">
        <v>8.1900000000000001E-2</v>
      </c>
      <c r="D1385">
        <v>9.35E-2</v>
      </c>
      <c r="E1385">
        <v>2.87E-2</v>
      </c>
      <c r="F1385">
        <v>8.1900000000000001E-2</v>
      </c>
      <c r="G1385">
        <v>2.87E-2</v>
      </c>
      <c r="H1385">
        <v>0.62929999999999997</v>
      </c>
      <c r="I1385">
        <v>0.30349999999999999</v>
      </c>
      <c r="J1385">
        <v>4.6600000000000003E-2</v>
      </c>
      <c r="K1385">
        <v>0</v>
      </c>
      <c r="L1385">
        <v>0</v>
      </c>
      <c r="M1385">
        <v>2.5999999999999999E-3</v>
      </c>
      <c r="N1385">
        <v>0</v>
      </c>
      <c r="O1385">
        <v>1.7999999999999999E-2</v>
      </c>
      <c r="P1385">
        <v>0</v>
      </c>
      <c r="Q1385" s="3">
        <f>_xlfn.XLOOKUP(A1385&amp;B1385,'original data'!$R$2:$R$3975,'original data'!$Q$2:$Q$3975,,0)</f>
        <v>0.73399999999999999</v>
      </c>
      <c r="R1385" t="str">
        <f t="shared" si="42"/>
        <v>Montana Teachers2005</v>
      </c>
      <c r="S1385">
        <f t="shared" si="43"/>
        <v>4.9200000000000001E-2</v>
      </c>
    </row>
    <row r="1386" spans="1:19" x14ac:dyDescent="0.35">
      <c r="A1386" t="s">
        <v>89</v>
      </c>
      <c r="B1386">
        <v>2006</v>
      </c>
      <c r="C1386">
        <v>9.0499999999999997E-2</v>
      </c>
      <c r="D1386">
        <v>0.1023</v>
      </c>
      <c r="E1386">
        <v>5.7599999999999998E-2</v>
      </c>
      <c r="F1386">
        <v>7.8399999999999997E-2</v>
      </c>
      <c r="G1386">
        <v>3.875E-2</v>
      </c>
      <c r="H1386">
        <v>0.63300000000000001</v>
      </c>
      <c r="I1386">
        <v>0.30299999999999999</v>
      </c>
      <c r="J1386">
        <v>5.7000000000000002E-2</v>
      </c>
      <c r="K1386">
        <v>0</v>
      </c>
      <c r="L1386">
        <v>0</v>
      </c>
      <c r="M1386">
        <v>7.0000000000000001E-3</v>
      </c>
      <c r="N1386">
        <v>0</v>
      </c>
      <c r="O1386">
        <v>0</v>
      </c>
      <c r="P1386">
        <v>0</v>
      </c>
      <c r="Q1386" s="3">
        <f>_xlfn.XLOOKUP(A1386&amp;B1386,'original data'!$R$2:$R$3975,'original data'!$Q$2:$Q$3975,,0)</f>
        <v>0.76100000000000001</v>
      </c>
      <c r="R1386" t="str">
        <f t="shared" si="42"/>
        <v>Montana Teachers2006</v>
      </c>
      <c r="S1386">
        <f t="shared" si="43"/>
        <v>6.4000000000000001E-2</v>
      </c>
    </row>
    <row r="1387" spans="1:19" x14ac:dyDescent="0.35">
      <c r="A1387" t="s">
        <v>89</v>
      </c>
      <c r="B1387">
        <v>2007</v>
      </c>
      <c r="C1387">
        <v>0.1794</v>
      </c>
      <c r="D1387">
        <v>0.1164</v>
      </c>
      <c r="E1387">
        <v>0.1095</v>
      </c>
      <c r="F1387">
        <v>7.6799999999999993E-2</v>
      </c>
      <c r="G1387">
        <v>5.7770000000000002E-2</v>
      </c>
      <c r="H1387">
        <v>0.62</v>
      </c>
      <c r="I1387">
        <v>0.24</v>
      </c>
      <c r="J1387">
        <v>0.08</v>
      </c>
      <c r="K1387">
        <v>0</v>
      </c>
      <c r="L1387">
        <v>0</v>
      </c>
      <c r="M1387">
        <v>0.03</v>
      </c>
      <c r="N1387">
        <v>0</v>
      </c>
      <c r="O1387">
        <v>0.03</v>
      </c>
      <c r="P1387">
        <v>0</v>
      </c>
      <c r="Q1387" s="3">
        <f>_xlfn.XLOOKUP(A1387&amp;B1387,'original data'!$R$2:$R$3975,'original data'!$Q$2:$Q$3975,,0)</f>
        <v>0.79600000000000004</v>
      </c>
      <c r="R1387" t="str">
        <f t="shared" si="42"/>
        <v>Montana Teachers2007</v>
      </c>
      <c r="S1387">
        <f t="shared" si="43"/>
        <v>0.11</v>
      </c>
    </row>
    <row r="1388" spans="1:19" x14ac:dyDescent="0.35">
      <c r="A1388" t="s">
        <v>89</v>
      </c>
      <c r="B1388">
        <v>2008</v>
      </c>
      <c r="C1388">
        <v>-4.8899999999999999E-2</v>
      </c>
      <c r="D1388">
        <v>6.9500000000000006E-2</v>
      </c>
      <c r="E1388">
        <v>8.48E-2</v>
      </c>
      <c r="F1388">
        <v>5.4800000000000001E-2</v>
      </c>
      <c r="G1388">
        <v>4.3810000000000002E-2</v>
      </c>
      <c r="H1388">
        <v>0.57999999999999996</v>
      </c>
      <c r="I1388">
        <v>0.26</v>
      </c>
      <c r="J1388">
        <v>0.1</v>
      </c>
      <c r="K1388">
        <v>0</v>
      </c>
      <c r="L1388">
        <v>0</v>
      </c>
      <c r="M1388">
        <v>0.05</v>
      </c>
      <c r="N1388">
        <v>0</v>
      </c>
      <c r="O1388">
        <v>0.01</v>
      </c>
      <c r="P1388">
        <v>0</v>
      </c>
      <c r="Q1388" s="3">
        <f>_xlfn.XLOOKUP(A1388&amp;B1388,'original data'!$R$2:$R$3975,'original data'!$Q$2:$Q$3975,,0)</f>
        <v>0.79900000000000004</v>
      </c>
      <c r="R1388" t="str">
        <f t="shared" si="42"/>
        <v>Montana Teachers2008</v>
      </c>
      <c r="S1388">
        <f t="shared" si="43"/>
        <v>0.15000000000000002</v>
      </c>
    </row>
    <row r="1389" spans="1:19" x14ac:dyDescent="0.35">
      <c r="A1389" t="s">
        <v>89</v>
      </c>
      <c r="B1389">
        <v>2009</v>
      </c>
      <c r="C1389">
        <v>-0.20669999999999999</v>
      </c>
      <c r="D1389">
        <v>-3.8100000000000002E-2</v>
      </c>
      <c r="E1389">
        <v>9.7999999999999997E-3</v>
      </c>
      <c r="F1389">
        <v>1.89E-2</v>
      </c>
      <c r="G1389">
        <v>1.2460000000000001E-2</v>
      </c>
      <c r="H1389">
        <v>0.53</v>
      </c>
      <c r="I1389">
        <v>0.28999999999999998</v>
      </c>
      <c r="J1389">
        <v>0.11</v>
      </c>
      <c r="K1389">
        <v>0</v>
      </c>
      <c r="L1389">
        <v>0</v>
      </c>
      <c r="M1389">
        <v>0.06</v>
      </c>
      <c r="N1389">
        <v>0</v>
      </c>
      <c r="O1389">
        <v>0.01</v>
      </c>
      <c r="P1389">
        <v>0</v>
      </c>
      <c r="Q1389" s="3">
        <f>_xlfn.XLOOKUP(A1389&amp;B1389,'original data'!$R$2:$R$3975,'original data'!$Q$2:$Q$3975,,0)</f>
        <v>0.66200000000000003</v>
      </c>
      <c r="R1389" t="str">
        <f t="shared" si="42"/>
        <v>Montana Teachers2009</v>
      </c>
      <c r="S1389">
        <f t="shared" si="43"/>
        <v>0.16999999999999998</v>
      </c>
    </row>
    <row r="1390" spans="1:19" x14ac:dyDescent="0.35">
      <c r="A1390" t="s">
        <v>89</v>
      </c>
      <c r="B1390">
        <v>2010</v>
      </c>
      <c r="C1390">
        <v>0.12839999999999999</v>
      </c>
      <c r="D1390">
        <v>-5.2200000000000003E-2</v>
      </c>
      <c r="E1390">
        <v>1.83E-2</v>
      </c>
      <c r="F1390">
        <v>2.3400000000000001E-2</v>
      </c>
      <c r="G1390">
        <v>2.35E-2</v>
      </c>
      <c r="H1390">
        <v>0.51</v>
      </c>
      <c r="I1390">
        <v>0.28000000000000003</v>
      </c>
      <c r="J1390">
        <v>0.13</v>
      </c>
      <c r="K1390">
        <v>0</v>
      </c>
      <c r="L1390">
        <v>0</v>
      </c>
      <c r="M1390">
        <v>0.05</v>
      </c>
      <c r="N1390">
        <v>0</v>
      </c>
      <c r="O1390">
        <v>0.02</v>
      </c>
      <c r="P1390">
        <v>0.01</v>
      </c>
      <c r="Q1390" s="3">
        <f>_xlfn.XLOOKUP(A1390&amp;B1390,'original data'!$R$2:$R$3975,'original data'!$Q$2:$Q$3975,,0)</f>
        <v>0.65439999999999998</v>
      </c>
      <c r="R1390" t="str">
        <f t="shared" si="42"/>
        <v>Montana Teachers2010</v>
      </c>
      <c r="S1390">
        <f t="shared" si="43"/>
        <v>0.19</v>
      </c>
    </row>
    <row r="1391" spans="1:19" x14ac:dyDescent="0.35">
      <c r="A1391" t="s">
        <v>89</v>
      </c>
      <c r="B1391">
        <v>2011</v>
      </c>
      <c r="C1391">
        <v>0.21829999999999999</v>
      </c>
      <c r="D1391">
        <v>2.93E-2</v>
      </c>
      <c r="E1391">
        <v>4.1200000000000001E-2</v>
      </c>
      <c r="F1391">
        <v>4.9299999999999997E-2</v>
      </c>
      <c r="G1391">
        <v>3.984E-2</v>
      </c>
      <c r="H1391">
        <v>0.55000000000000004</v>
      </c>
      <c r="I1391">
        <v>0.24718999999999999</v>
      </c>
      <c r="J1391">
        <v>0.12</v>
      </c>
      <c r="K1391">
        <v>0</v>
      </c>
      <c r="L1391">
        <v>0</v>
      </c>
      <c r="M1391">
        <v>7.0000000000000007E-2</v>
      </c>
      <c r="N1391">
        <v>0</v>
      </c>
      <c r="O1391">
        <v>0.01</v>
      </c>
      <c r="P1391">
        <v>0</v>
      </c>
      <c r="Q1391" s="3">
        <f>_xlfn.XLOOKUP(A1391&amp;B1391,'original data'!$R$2:$R$3975,'original data'!$Q$2:$Q$3975,,0)</f>
        <v>0.61499999999999999</v>
      </c>
      <c r="R1391" t="str">
        <f t="shared" si="42"/>
        <v>Montana Teachers2011</v>
      </c>
      <c r="S1391">
        <f t="shared" si="43"/>
        <v>0.19</v>
      </c>
    </row>
    <row r="1392" spans="1:19" x14ac:dyDescent="0.35">
      <c r="A1392" t="s">
        <v>89</v>
      </c>
      <c r="B1392">
        <v>2012</v>
      </c>
      <c r="C1392">
        <v>2.4199999999999999E-2</v>
      </c>
      <c r="D1392">
        <v>0.1208</v>
      </c>
      <c r="E1392">
        <v>1.2200000000000001E-2</v>
      </c>
      <c r="F1392">
        <v>5.9700000000000003E-2</v>
      </c>
      <c r="G1392">
        <v>3.8530000000000002E-2</v>
      </c>
      <c r="H1392">
        <v>0.53</v>
      </c>
      <c r="I1392">
        <v>0.25</v>
      </c>
      <c r="J1392">
        <v>0.13</v>
      </c>
      <c r="K1392">
        <v>0</v>
      </c>
      <c r="L1392">
        <v>0</v>
      </c>
      <c r="M1392">
        <v>0.08</v>
      </c>
      <c r="N1392">
        <v>0</v>
      </c>
      <c r="O1392">
        <v>0.01</v>
      </c>
      <c r="P1392">
        <v>0</v>
      </c>
      <c r="Q1392" s="3">
        <f>_xlfn.XLOOKUP(A1392&amp;B1392,'original data'!$R$2:$R$3975,'original data'!$Q$2:$Q$3975,,0)</f>
        <v>0.59240000000000004</v>
      </c>
      <c r="R1392" t="str">
        <f t="shared" si="42"/>
        <v>Montana Teachers2012</v>
      </c>
      <c r="S1392">
        <f t="shared" si="43"/>
        <v>0.21000000000000002</v>
      </c>
    </row>
    <row r="1393" spans="1:19" x14ac:dyDescent="0.35">
      <c r="A1393" t="s">
        <v>89</v>
      </c>
      <c r="B1393">
        <v>2013</v>
      </c>
      <c r="C1393">
        <v>0.13059999999999999</v>
      </c>
      <c r="D1393">
        <v>0.1215</v>
      </c>
      <c r="E1393">
        <v>4.7800000000000002E-2</v>
      </c>
      <c r="F1393">
        <v>6.6100000000000006E-2</v>
      </c>
      <c r="G1393">
        <v>4.5330000000000002E-2</v>
      </c>
      <c r="H1393">
        <v>0.54883999999999999</v>
      </c>
      <c r="I1393">
        <v>0.22178</v>
      </c>
      <c r="J1393">
        <v>0.12509999999999999</v>
      </c>
      <c r="K1393">
        <v>0</v>
      </c>
      <c r="L1393">
        <v>0</v>
      </c>
      <c r="M1393">
        <v>9.1560000000000002E-2</v>
      </c>
      <c r="N1393">
        <v>0</v>
      </c>
      <c r="O1393">
        <v>1.272E-2</v>
      </c>
      <c r="P1393">
        <v>0</v>
      </c>
      <c r="Q1393" s="3">
        <f>_xlfn.XLOOKUP(A1393&amp;B1393,'original data'!$R$2:$R$3975,'original data'!$Q$2:$Q$3975,,0)</f>
        <v>0.66800000000000004</v>
      </c>
      <c r="R1393" t="str">
        <f t="shared" si="42"/>
        <v>Montana Teachers2013</v>
      </c>
      <c r="S1393">
        <f t="shared" si="43"/>
        <v>0.21665999999999999</v>
      </c>
    </row>
    <row r="1394" spans="1:19" x14ac:dyDescent="0.35">
      <c r="A1394" t="s">
        <v>89</v>
      </c>
      <c r="B1394">
        <v>2014</v>
      </c>
      <c r="C1394">
        <v>0.17169999999999999</v>
      </c>
      <c r="D1394">
        <v>0.107</v>
      </c>
      <c r="E1394">
        <v>0.1328</v>
      </c>
      <c r="F1394">
        <v>6.9500000000000006E-2</v>
      </c>
      <c r="G1394">
        <v>5.389E-2</v>
      </c>
      <c r="H1394">
        <v>0.57045000000000001</v>
      </c>
      <c r="I1394">
        <v>0.21745999999999999</v>
      </c>
      <c r="J1394">
        <v>0.10498</v>
      </c>
      <c r="K1394">
        <v>0</v>
      </c>
      <c r="L1394">
        <v>0</v>
      </c>
      <c r="M1394">
        <v>8.6569999999999994E-2</v>
      </c>
      <c r="N1394">
        <v>0</v>
      </c>
      <c r="O1394">
        <v>2.0539999999999999E-2</v>
      </c>
      <c r="P1394">
        <v>0</v>
      </c>
      <c r="Q1394" s="3">
        <f>_xlfn.XLOOKUP(A1394&amp;B1394,'original data'!$R$2:$R$3975,'original data'!$Q$2:$Q$3975,,0)</f>
        <v>0.65449999999999997</v>
      </c>
      <c r="R1394" t="str">
        <f t="shared" si="42"/>
        <v>Montana Teachers2014</v>
      </c>
      <c r="S1394">
        <f t="shared" si="43"/>
        <v>0.19155</v>
      </c>
    </row>
    <row r="1395" spans="1:19" x14ac:dyDescent="0.35">
      <c r="A1395" t="s">
        <v>89</v>
      </c>
      <c r="B1395">
        <v>2015</v>
      </c>
      <c r="C1395">
        <v>4.5999999999999999E-2</v>
      </c>
      <c r="D1395">
        <v>0.1148</v>
      </c>
      <c r="E1395">
        <v>0.1157</v>
      </c>
      <c r="F1395">
        <v>6.59E-2</v>
      </c>
      <c r="G1395">
        <v>5.3359999999999998E-2</v>
      </c>
      <c r="H1395">
        <v>0.56244000000000005</v>
      </c>
      <c r="I1395">
        <v>0.2233</v>
      </c>
      <c r="J1395">
        <v>0.10686</v>
      </c>
      <c r="K1395">
        <v>0</v>
      </c>
      <c r="L1395">
        <v>0</v>
      </c>
      <c r="M1395">
        <v>8.8260000000000005E-2</v>
      </c>
      <c r="N1395">
        <v>0</v>
      </c>
      <c r="O1395">
        <v>1.9140000000000001E-2</v>
      </c>
      <c r="P1395">
        <v>0</v>
      </c>
      <c r="Q1395" s="3">
        <f>_xlfn.XLOOKUP(A1395&amp;B1395,'original data'!$R$2:$R$3975,'original data'!$Q$2:$Q$3975,,0)</f>
        <v>0.67459999999999998</v>
      </c>
      <c r="R1395" t="str">
        <f t="shared" si="42"/>
        <v>Montana Teachers2015</v>
      </c>
      <c r="S1395">
        <f t="shared" si="43"/>
        <v>0.19512000000000002</v>
      </c>
    </row>
    <row r="1396" spans="1:19" x14ac:dyDescent="0.35">
      <c r="A1396" t="s">
        <v>89</v>
      </c>
      <c r="B1396">
        <v>2016</v>
      </c>
      <c r="C1396">
        <v>2.0799999999999999E-2</v>
      </c>
      <c r="D1396">
        <v>7.7499999999999999E-2</v>
      </c>
      <c r="E1396">
        <v>7.6899999999999996E-2</v>
      </c>
      <c r="F1396">
        <v>5.8900000000000001E-2</v>
      </c>
      <c r="G1396">
        <v>5.1299999999999998E-2</v>
      </c>
      <c r="H1396">
        <v>0.53210000000000002</v>
      </c>
      <c r="I1396">
        <v>0.23669999999999999</v>
      </c>
      <c r="J1396">
        <v>0.1116</v>
      </c>
      <c r="K1396">
        <v>0</v>
      </c>
      <c r="L1396">
        <v>0</v>
      </c>
      <c r="M1396">
        <v>9.2799999999999994E-2</v>
      </c>
      <c r="N1396">
        <v>0</v>
      </c>
      <c r="O1396">
        <v>2.6800000000000001E-2</v>
      </c>
      <c r="P1396">
        <v>0</v>
      </c>
      <c r="Q1396" s="3">
        <f>_xlfn.XLOOKUP(A1396&amp;B1396,'original data'!$R$2:$R$3975,'original data'!$Q$2:$Q$3975,,0)</f>
        <v>0.69279999999999997</v>
      </c>
      <c r="R1396" t="str">
        <f t="shared" si="42"/>
        <v>Montana Teachers2016</v>
      </c>
      <c r="S1396">
        <f t="shared" si="43"/>
        <v>0.2044</v>
      </c>
    </row>
    <row r="1397" spans="1:19" x14ac:dyDescent="0.35">
      <c r="A1397" t="s">
        <v>89</v>
      </c>
      <c r="B1397">
        <v>2017</v>
      </c>
      <c r="C1397">
        <v>0.1192</v>
      </c>
      <c r="D1397">
        <v>6.1199999999999997E-2</v>
      </c>
      <c r="E1397">
        <v>9.6199999999999994E-2</v>
      </c>
      <c r="F1397">
        <v>5.3359999999999998E-2</v>
      </c>
      <c r="G1397">
        <v>5.5169999999999997E-2</v>
      </c>
      <c r="H1397">
        <v>0.53869999999999996</v>
      </c>
      <c r="I1397">
        <v>0.24479999999999999</v>
      </c>
      <c r="J1397">
        <v>0.1072</v>
      </c>
      <c r="K1397">
        <v>0</v>
      </c>
      <c r="L1397">
        <v>2.0799999999999999E-2</v>
      </c>
      <c r="M1397">
        <v>7.7399999999999997E-2</v>
      </c>
      <c r="N1397">
        <v>0</v>
      </c>
      <c r="O1397">
        <v>1.0999999999999999E-2</v>
      </c>
      <c r="P1397">
        <v>0</v>
      </c>
      <c r="Q1397" s="3">
        <f>_xlfn.XLOOKUP(A1397&amp;B1397,'original data'!$R$2:$R$3975,'original data'!$Q$2:$Q$3975,,0)</f>
        <v>0.70489999999999997</v>
      </c>
      <c r="R1397" t="str">
        <f t="shared" si="42"/>
        <v>Montana Teachers2017</v>
      </c>
      <c r="S1397">
        <f t="shared" si="43"/>
        <v>0.2054</v>
      </c>
    </row>
    <row r="1398" spans="1:19" x14ac:dyDescent="0.35">
      <c r="A1398" t="s">
        <v>89</v>
      </c>
      <c r="B1398">
        <v>2018</v>
      </c>
      <c r="C1398">
        <v>8.8200000000000001E-2</v>
      </c>
      <c r="D1398">
        <v>7.5300000000000006E-2</v>
      </c>
      <c r="E1398">
        <v>8.7900000000000006E-2</v>
      </c>
      <c r="F1398">
        <v>6.7640000000000006E-2</v>
      </c>
      <c r="G1398">
        <v>5.6980000000000003E-2</v>
      </c>
      <c r="H1398">
        <v>0.53949999999999998</v>
      </c>
      <c r="I1398">
        <v>0.23710000000000001</v>
      </c>
      <c r="J1398">
        <v>0.1108</v>
      </c>
      <c r="K1398">
        <v>0</v>
      </c>
      <c r="L1398">
        <v>2.3699999999999999E-2</v>
      </c>
      <c r="M1398">
        <v>7.1499999999999994E-2</v>
      </c>
      <c r="N1398">
        <v>0</v>
      </c>
      <c r="O1398">
        <v>1.7399999999999999E-2</v>
      </c>
      <c r="P1398">
        <v>0</v>
      </c>
      <c r="Q1398" s="3">
        <f>_xlfn.XLOOKUP(A1398&amp;B1398,'original data'!$R$2:$R$3975,'original data'!$Q$2:$Q$3975,,0)</f>
        <v>0.68189999999999995</v>
      </c>
      <c r="R1398" t="str">
        <f t="shared" si="42"/>
        <v>Montana Teachers2018</v>
      </c>
      <c r="S1398">
        <f t="shared" si="43"/>
        <v>0.20600000000000002</v>
      </c>
    </row>
    <row r="1399" spans="1:19" x14ac:dyDescent="0.35">
      <c r="A1399" t="s">
        <v>89</v>
      </c>
      <c r="B1399">
        <v>2019</v>
      </c>
      <c r="C1399">
        <v>5.6899999999999999E-2</v>
      </c>
      <c r="D1399">
        <v>8.7800000000000003E-2</v>
      </c>
      <c r="E1399">
        <v>6.5699999999999995E-2</v>
      </c>
      <c r="F1399">
        <v>9.8720000000000002E-2</v>
      </c>
      <c r="G1399">
        <v>5.6980000000000003E-2</v>
      </c>
      <c r="H1399">
        <v>0.47510000000000002</v>
      </c>
      <c r="I1399">
        <v>0.26390000000000002</v>
      </c>
      <c r="J1399">
        <v>0.1232</v>
      </c>
      <c r="K1399">
        <v>0</v>
      </c>
      <c r="L1399">
        <v>0.03</v>
      </c>
      <c r="M1399">
        <v>7.7299999999999994E-2</v>
      </c>
      <c r="N1399">
        <v>0</v>
      </c>
      <c r="O1399">
        <v>3.0499999999999999E-2</v>
      </c>
      <c r="P1399">
        <v>0</v>
      </c>
      <c r="Q1399" s="3">
        <f>_xlfn.XLOOKUP(A1399&amp;B1399,'original data'!$R$2:$R$3975,'original data'!$Q$2:$Q$3975,,0)</f>
        <v>0.68630000000000002</v>
      </c>
      <c r="R1399" t="str">
        <f t="shared" si="42"/>
        <v>Montana Teachers2019</v>
      </c>
      <c r="S1399">
        <f t="shared" si="43"/>
        <v>0.23049999999999998</v>
      </c>
    </row>
    <row r="1400" spans="1:19" x14ac:dyDescent="0.35">
      <c r="A1400" t="s">
        <v>89</v>
      </c>
      <c r="B1400">
        <v>2020</v>
      </c>
      <c r="C1400">
        <v>2.7300000000000001E-2</v>
      </c>
      <c r="D1400">
        <v>5.7200000000000001E-2</v>
      </c>
      <c r="E1400">
        <v>6.1899999999999997E-2</v>
      </c>
      <c r="F1400">
        <v>8.8450000000000001E-2</v>
      </c>
      <c r="G1400">
        <v>5.5469999999999998E-2</v>
      </c>
      <c r="H1400">
        <v>0.48680000000000001</v>
      </c>
      <c r="I1400">
        <v>0.24709999999999999</v>
      </c>
      <c r="J1400">
        <v>0.1323</v>
      </c>
      <c r="K1400">
        <v>0</v>
      </c>
      <c r="L1400">
        <v>3.1E-2</v>
      </c>
      <c r="M1400">
        <v>8.6599999999999996E-2</v>
      </c>
      <c r="N1400">
        <v>0</v>
      </c>
      <c r="O1400">
        <v>1.6199999999999999E-2</v>
      </c>
      <c r="P1400">
        <v>0</v>
      </c>
      <c r="Q1400" s="3">
        <f>_xlfn.XLOOKUP(A1400&amp;B1400,'original data'!$R$2:$R$3975,'original data'!$Q$2:$Q$3975,,0)</f>
        <v>0.68840000000000001</v>
      </c>
      <c r="R1400" t="str">
        <f t="shared" si="42"/>
        <v>Montana Teachers2020</v>
      </c>
      <c r="S1400">
        <f t="shared" si="43"/>
        <v>0.24990000000000001</v>
      </c>
    </row>
    <row r="1401" spans="1:19" x14ac:dyDescent="0.35">
      <c r="A1401" t="s">
        <v>90</v>
      </c>
      <c r="B1401">
        <v>2001</v>
      </c>
      <c r="C1401">
        <v>-0.10100000000000001</v>
      </c>
      <c r="G1401">
        <v>-0.10100000000000001</v>
      </c>
      <c r="H1401">
        <v>0.66900000000000004</v>
      </c>
      <c r="I1401">
        <v>0.315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1.6E-2</v>
      </c>
      <c r="P1401">
        <v>0</v>
      </c>
      <c r="Q1401" s="3">
        <f>_xlfn.XLOOKUP(A1401&amp;B1401,'original data'!$R$2:$R$3975,'original data'!$Q$2:$Q$3975,,0)</f>
        <v>0.91900000000000004</v>
      </c>
      <c r="R1401" t="str">
        <f t="shared" si="42"/>
        <v>New Mexico Educational2001</v>
      </c>
      <c r="S1401">
        <f t="shared" si="43"/>
        <v>0</v>
      </c>
    </row>
    <row r="1402" spans="1:19" x14ac:dyDescent="0.35">
      <c r="A1402" t="s">
        <v>90</v>
      </c>
      <c r="B1402">
        <v>2002</v>
      </c>
      <c r="C1402">
        <v>-8.7300000000000003E-2</v>
      </c>
      <c r="G1402">
        <v>-9.418E-2</v>
      </c>
      <c r="H1402">
        <v>0.67</v>
      </c>
      <c r="I1402">
        <v>0.32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0.01</v>
      </c>
      <c r="P1402">
        <v>0</v>
      </c>
      <c r="Q1402" s="3">
        <f>_xlfn.XLOOKUP(A1402&amp;B1402,'original data'!$R$2:$R$3975,'original data'!$Q$2:$Q$3975,,0)</f>
        <v>0.86799999999999999</v>
      </c>
      <c r="R1402" t="str">
        <f t="shared" si="42"/>
        <v>New Mexico Educational2002</v>
      </c>
      <c r="S1402">
        <f t="shared" si="43"/>
        <v>0</v>
      </c>
    </row>
    <row r="1403" spans="1:19" x14ac:dyDescent="0.35">
      <c r="A1403" t="s">
        <v>90</v>
      </c>
      <c r="B1403">
        <v>2003</v>
      </c>
      <c r="C1403">
        <v>2.8000000000000001E-2</v>
      </c>
      <c r="G1403">
        <v>-5.5160000000000001E-2</v>
      </c>
      <c r="H1403">
        <v>0.69254000000000004</v>
      </c>
      <c r="I1403">
        <v>0.30746000000000001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 s="3">
        <f>_xlfn.XLOOKUP(A1403&amp;B1403,'original data'!$R$2:$R$3975,'original data'!$Q$2:$Q$3975,,0)</f>
        <v>0.81100000000000005</v>
      </c>
      <c r="R1403" t="str">
        <f t="shared" si="42"/>
        <v>New Mexico Educational2003</v>
      </c>
      <c r="S1403">
        <f t="shared" si="43"/>
        <v>0</v>
      </c>
    </row>
    <row r="1404" spans="1:19" x14ac:dyDescent="0.35">
      <c r="A1404" t="s">
        <v>90</v>
      </c>
      <c r="B1404">
        <v>2004</v>
      </c>
      <c r="C1404">
        <v>0.15390000000000001</v>
      </c>
      <c r="D1404">
        <v>2.6800000000000001E-2</v>
      </c>
      <c r="E1404">
        <v>1.8200000000000001E-2</v>
      </c>
      <c r="G1404">
        <v>-6.7400000000000003E-3</v>
      </c>
      <c r="H1404">
        <v>0.66600000000000004</v>
      </c>
      <c r="I1404">
        <v>0.27539999999999998</v>
      </c>
      <c r="J1404">
        <v>0</v>
      </c>
      <c r="K1404">
        <v>0</v>
      </c>
      <c r="L1404">
        <v>0</v>
      </c>
      <c r="M1404">
        <v>4.8000000000000001E-2</v>
      </c>
      <c r="N1404">
        <v>0</v>
      </c>
      <c r="O1404">
        <v>1.06E-2</v>
      </c>
      <c r="P1404">
        <v>0</v>
      </c>
      <c r="Q1404" s="3">
        <f>_xlfn.XLOOKUP(A1404&amp;B1404,'original data'!$R$2:$R$3975,'original data'!$Q$2:$Q$3975,,0)</f>
        <v>0.754</v>
      </c>
      <c r="R1404" t="str">
        <f t="shared" si="42"/>
        <v>New Mexico Educational2004</v>
      </c>
      <c r="S1404">
        <f t="shared" si="43"/>
        <v>4.8000000000000001E-2</v>
      </c>
    </row>
    <row r="1405" spans="1:19" x14ac:dyDescent="0.35">
      <c r="A1405" t="s">
        <v>90</v>
      </c>
      <c r="B1405">
        <v>2005</v>
      </c>
      <c r="C1405">
        <v>9.8599999999999993E-2</v>
      </c>
      <c r="D1405">
        <v>9.2299999999999993E-2</v>
      </c>
      <c r="E1405">
        <v>1.34E-2</v>
      </c>
      <c r="G1405">
        <v>1.349E-2</v>
      </c>
      <c r="H1405">
        <v>0.67190000000000005</v>
      </c>
      <c r="I1405">
        <v>0.26340000000000002</v>
      </c>
      <c r="J1405">
        <v>0</v>
      </c>
      <c r="K1405">
        <v>0</v>
      </c>
      <c r="L1405">
        <v>0</v>
      </c>
      <c r="M1405">
        <v>5.96E-2</v>
      </c>
      <c r="N1405">
        <v>0</v>
      </c>
      <c r="O1405">
        <v>5.1000000000000004E-3</v>
      </c>
      <c r="P1405">
        <v>0</v>
      </c>
      <c r="Q1405" s="3">
        <f>_xlfn.XLOOKUP(A1405&amp;B1405,'original data'!$R$2:$R$3975,'original data'!$Q$2:$Q$3975,,0)</f>
        <v>0.70399999999999996</v>
      </c>
      <c r="R1405" t="str">
        <f t="shared" si="42"/>
        <v>New Mexico Educational2005</v>
      </c>
      <c r="S1405">
        <f t="shared" si="43"/>
        <v>5.96E-2</v>
      </c>
    </row>
    <row r="1406" spans="1:19" x14ac:dyDescent="0.35">
      <c r="A1406" t="s">
        <v>90</v>
      </c>
      <c r="B1406">
        <v>2006</v>
      </c>
      <c r="C1406">
        <v>0.123</v>
      </c>
      <c r="D1406">
        <v>0.125</v>
      </c>
      <c r="E1406">
        <v>5.8999999999999997E-2</v>
      </c>
      <c r="G1406">
        <v>3.0970000000000001E-2</v>
      </c>
      <c r="H1406">
        <v>0.68300000000000005</v>
      </c>
      <c r="I1406">
        <v>0.253</v>
      </c>
      <c r="J1406">
        <v>0</v>
      </c>
      <c r="K1406">
        <v>0</v>
      </c>
      <c r="L1406">
        <v>0</v>
      </c>
      <c r="M1406">
        <v>5.1999999999999998E-2</v>
      </c>
      <c r="N1406">
        <v>0</v>
      </c>
      <c r="O1406">
        <v>1.0999999999999999E-2</v>
      </c>
      <c r="P1406">
        <v>0</v>
      </c>
      <c r="Q1406" s="3">
        <f>_xlfn.XLOOKUP(A1406&amp;B1406,'original data'!$R$2:$R$3975,'original data'!$Q$2:$Q$3975,,0)</f>
        <v>0.68300000000000005</v>
      </c>
      <c r="R1406" t="str">
        <f t="shared" si="42"/>
        <v>New Mexico Educational2006</v>
      </c>
      <c r="S1406">
        <f t="shared" si="43"/>
        <v>5.1999999999999998E-2</v>
      </c>
    </row>
    <row r="1407" spans="1:19" x14ac:dyDescent="0.35">
      <c r="A1407" t="s">
        <v>90</v>
      </c>
      <c r="B1407">
        <v>2007</v>
      </c>
      <c r="C1407">
        <v>0.17599999999999999</v>
      </c>
      <c r="D1407">
        <v>0.13200000000000001</v>
      </c>
      <c r="E1407">
        <v>0.115</v>
      </c>
      <c r="G1407">
        <v>5.0540000000000002E-2</v>
      </c>
      <c r="H1407">
        <v>0.61094000000000004</v>
      </c>
      <c r="I1407">
        <v>0.26296999999999998</v>
      </c>
      <c r="J1407">
        <v>6.0000000000000001E-3</v>
      </c>
      <c r="K1407">
        <v>8.1989999999999993E-2</v>
      </c>
      <c r="L1407">
        <v>0</v>
      </c>
      <c r="M1407">
        <v>0.03</v>
      </c>
      <c r="N1407">
        <v>0</v>
      </c>
      <c r="O1407">
        <v>8.0999999999999996E-3</v>
      </c>
      <c r="P1407">
        <v>0</v>
      </c>
      <c r="Q1407" s="3">
        <f>_xlfn.XLOOKUP(A1407&amp;B1407,'original data'!$R$2:$R$3975,'original data'!$Q$2:$Q$3975,,0)</f>
        <v>0.70499999999999996</v>
      </c>
      <c r="R1407" t="str">
        <f t="shared" si="42"/>
        <v>New Mexico Educational2007</v>
      </c>
      <c r="S1407">
        <f t="shared" si="43"/>
        <v>0.11799</v>
      </c>
    </row>
    <row r="1408" spans="1:19" x14ac:dyDescent="0.35">
      <c r="A1408" t="s">
        <v>90</v>
      </c>
      <c r="B1408">
        <v>2008</v>
      </c>
      <c r="C1408">
        <v>-6.2E-2</v>
      </c>
      <c r="D1408">
        <v>7.3999999999999996E-2</v>
      </c>
      <c r="E1408">
        <v>9.5000000000000001E-2</v>
      </c>
      <c r="G1408">
        <v>3.576E-2</v>
      </c>
      <c r="H1408">
        <v>0.55000000000000004</v>
      </c>
      <c r="I1408">
        <v>0.28999999999999998</v>
      </c>
      <c r="J1408">
        <v>0.01</v>
      </c>
      <c r="K1408">
        <v>0.09</v>
      </c>
      <c r="L1408">
        <v>0</v>
      </c>
      <c r="M1408">
        <v>0.05</v>
      </c>
      <c r="N1408">
        <v>0</v>
      </c>
      <c r="O1408">
        <v>0.01</v>
      </c>
      <c r="P1408">
        <v>0</v>
      </c>
      <c r="Q1408" s="3">
        <f>_xlfn.XLOOKUP(A1408&amp;B1408,'original data'!$R$2:$R$3975,'original data'!$Q$2:$Q$3975,,0)</f>
        <v>0.71499999999999997</v>
      </c>
      <c r="R1408" t="str">
        <f t="shared" si="42"/>
        <v>New Mexico Educational2008</v>
      </c>
      <c r="S1408">
        <f t="shared" si="43"/>
        <v>0.15</v>
      </c>
    </row>
    <row r="1409" spans="1:19" x14ac:dyDescent="0.35">
      <c r="A1409" t="s">
        <v>90</v>
      </c>
      <c r="B1409">
        <v>2009</v>
      </c>
      <c r="C1409">
        <v>-0.17299999999999999</v>
      </c>
      <c r="D1409">
        <v>-0.03</v>
      </c>
      <c r="E1409">
        <v>2.4E-2</v>
      </c>
      <c r="G1409">
        <v>1.018E-2</v>
      </c>
      <c r="H1409">
        <v>0.46534999999999999</v>
      </c>
      <c r="I1409">
        <v>0.36634</v>
      </c>
      <c r="J1409">
        <v>1.9800000000000002E-2</v>
      </c>
      <c r="K1409">
        <v>7.9210000000000003E-2</v>
      </c>
      <c r="L1409">
        <v>9.9000000000000008E-3</v>
      </c>
      <c r="M1409">
        <v>4.9509999999999998E-2</v>
      </c>
      <c r="N1409">
        <v>0</v>
      </c>
      <c r="O1409">
        <v>9.9000000000000008E-3</v>
      </c>
      <c r="P1409">
        <v>0</v>
      </c>
      <c r="Q1409" s="3">
        <f>_xlfn.XLOOKUP(A1409&amp;B1409,'original data'!$R$2:$R$3975,'original data'!$Q$2:$Q$3975,,0)</f>
        <v>0.67500000000000004</v>
      </c>
      <c r="R1409" t="str">
        <f t="shared" si="42"/>
        <v>New Mexico Educational2009</v>
      </c>
      <c r="S1409">
        <f t="shared" si="43"/>
        <v>0.15842000000000001</v>
      </c>
    </row>
    <row r="1410" spans="1:19" x14ac:dyDescent="0.35">
      <c r="A1410" t="s">
        <v>90</v>
      </c>
      <c r="B1410">
        <v>2010</v>
      </c>
      <c r="C1410">
        <v>0.182</v>
      </c>
      <c r="D1410">
        <v>-2.9000000000000001E-2</v>
      </c>
      <c r="E1410">
        <v>3.9E-2</v>
      </c>
      <c r="F1410">
        <v>2.6169999999999999E-2</v>
      </c>
      <c r="G1410">
        <v>2.6169999999999999E-2</v>
      </c>
      <c r="H1410">
        <v>0.44</v>
      </c>
      <c r="I1410">
        <v>0.35</v>
      </c>
      <c r="J1410">
        <v>0.03</v>
      </c>
      <c r="K1410">
        <v>0.11</v>
      </c>
      <c r="L1410">
        <v>0.01</v>
      </c>
      <c r="M1410">
        <v>0.05</v>
      </c>
      <c r="N1410">
        <v>0</v>
      </c>
      <c r="O1410">
        <v>0.01</v>
      </c>
      <c r="P1410">
        <v>0</v>
      </c>
      <c r="Q1410" s="3">
        <f>_xlfn.XLOOKUP(A1410&amp;B1410,'original data'!$R$2:$R$3975,'original data'!$Q$2:$Q$3975,,0)</f>
        <v>0.65700000000000003</v>
      </c>
      <c r="R1410" t="str">
        <f t="shared" si="42"/>
        <v>New Mexico Educational2010</v>
      </c>
      <c r="S1410">
        <f t="shared" si="43"/>
        <v>0.2</v>
      </c>
    </row>
    <row r="1411" spans="1:19" x14ac:dyDescent="0.35">
      <c r="A1411" t="s">
        <v>90</v>
      </c>
      <c r="B1411">
        <v>2011</v>
      </c>
      <c r="C1411">
        <v>0.19700000000000001</v>
      </c>
      <c r="D1411">
        <v>5.2999999999999999E-2</v>
      </c>
      <c r="E1411">
        <v>5.1999999999999998E-2</v>
      </c>
      <c r="F1411">
        <v>5.5E-2</v>
      </c>
      <c r="G1411">
        <v>4.0640000000000003E-2</v>
      </c>
      <c r="H1411">
        <v>0.40160000000000001</v>
      </c>
      <c r="I1411">
        <v>0.30470000000000003</v>
      </c>
      <c r="J1411">
        <v>4.1959999999999997E-2</v>
      </c>
      <c r="K1411">
        <v>0.12587000000000001</v>
      </c>
      <c r="L1411">
        <v>1.1990000000000001E-2</v>
      </c>
      <c r="M1411">
        <v>5.2949999999999997E-2</v>
      </c>
      <c r="N1411">
        <v>0</v>
      </c>
      <c r="O1411">
        <v>6.0940000000000001E-2</v>
      </c>
      <c r="P1411">
        <v>0</v>
      </c>
      <c r="Q1411" s="3">
        <f>_xlfn.XLOOKUP(A1411&amp;B1411,'original data'!$R$2:$R$3975,'original data'!$Q$2:$Q$3975,,0)</f>
        <v>0.63</v>
      </c>
      <c r="R1411" t="str">
        <f t="shared" ref="R1411:R1474" si="44">A1411&amp;B1411</f>
        <v>New Mexico Educational2011</v>
      </c>
      <c r="S1411">
        <f t="shared" ref="S1411:S1474" si="45">SUM(J1411:N1411,P1411)</f>
        <v>0.23277</v>
      </c>
    </row>
    <row r="1412" spans="1:19" x14ac:dyDescent="0.35">
      <c r="A1412" t="s">
        <v>90</v>
      </c>
      <c r="B1412">
        <v>2012</v>
      </c>
      <c r="C1412">
        <v>0.02</v>
      </c>
      <c r="D1412">
        <v>0.13</v>
      </c>
      <c r="E1412">
        <v>2.3E-2</v>
      </c>
      <c r="F1412">
        <v>6.8000000000000005E-2</v>
      </c>
      <c r="G1412">
        <v>3.8899999999999997E-2</v>
      </c>
      <c r="H1412">
        <v>0.39600000000000002</v>
      </c>
      <c r="I1412">
        <v>0.32700000000000001</v>
      </c>
      <c r="J1412">
        <v>6.0999999999999999E-2</v>
      </c>
      <c r="K1412">
        <v>0.13100000000000001</v>
      </c>
      <c r="L1412">
        <v>1.2999999999999999E-2</v>
      </c>
      <c r="M1412">
        <v>5.7000000000000002E-2</v>
      </c>
      <c r="N1412">
        <v>0</v>
      </c>
      <c r="O1412">
        <v>1.4999999999999999E-2</v>
      </c>
      <c r="P1412">
        <v>0</v>
      </c>
      <c r="Q1412" s="3">
        <f>_xlfn.XLOOKUP(A1412&amp;B1412,'original data'!$R$2:$R$3975,'original data'!$Q$2:$Q$3975,,0)</f>
        <v>0.60699999999999998</v>
      </c>
      <c r="R1412" t="str">
        <f t="shared" si="44"/>
        <v>New Mexico Educational2012</v>
      </c>
      <c r="S1412">
        <f t="shared" si="45"/>
        <v>0.26200000000000001</v>
      </c>
    </row>
    <row r="1413" spans="1:19" x14ac:dyDescent="0.35">
      <c r="A1413" t="s">
        <v>90</v>
      </c>
      <c r="B1413">
        <v>2013</v>
      </c>
      <c r="C1413">
        <v>0.11</v>
      </c>
      <c r="D1413">
        <v>0.107</v>
      </c>
      <c r="E1413">
        <v>5.8000000000000003E-2</v>
      </c>
      <c r="F1413">
        <v>7.5999999999999998E-2</v>
      </c>
      <c r="G1413">
        <v>4.4209999999999999E-2</v>
      </c>
      <c r="H1413">
        <v>0.38362000000000002</v>
      </c>
      <c r="I1413">
        <v>0.33167000000000002</v>
      </c>
      <c r="J1413">
        <v>6.5930000000000002E-2</v>
      </c>
      <c r="K1413">
        <v>0.10489999999999999</v>
      </c>
      <c r="L1413">
        <v>1.5980000000000001E-2</v>
      </c>
      <c r="M1413">
        <v>4.895E-2</v>
      </c>
      <c r="N1413">
        <v>0</v>
      </c>
      <c r="O1413">
        <v>4.895E-2</v>
      </c>
      <c r="P1413">
        <v>0</v>
      </c>
      <c r="Q1413" s="3">
        <f>_xlfn.XLOOKUP(A1413&amp;B1413,'original data'!$R$2:$R$3975,'original data'!$Q$2:$Q$3975,,0)</f>
        <v>0.60099999999999998</v>
      </c>
      <c r="R1413" t="str">
        <f t="shared" si="44"/>
        <v>New Mexico Educational2013</v>
      </c>
      <c r="S1413">
        <f t="shared" si="45"/>
        <v>0.23575999999999997</v>
      </c>
    </row>
    <row r="1414" spans="1:19" x14ac:dyDescent="0.35">
      <c r="A1414" t="s">
        <v>90</v>
      </c>
      <c r="B1414">
        <v>2014</v>
      </c>
      <c r="C1414">
        <v>0.14599999999999999</v>
      </c>
      <c r="D1414">
        <v>9.0999999999999998E-2</v>
      </c>
      <c r="E1414">
        <v>0.129</v>
      </c>
      <c r="F1414">
        <v>5.0000000000000001E-3</v>
      </c>
      <c r="G1414">
        <v>5.117E-2</v>
      </c>
      <c r="H1414">
        <v>0.38100000000000001</v>
      </c>
      <c r="I1414">
        <v>0.32600000000000001</v>
      </c>
      <c r="J1414">
        <v>7.4999999999999997E-2</v>
      </c>
      <c r="K1414">
        <v>0.13200000000000001</v>
      </c>
      <c r="L1414">
        <v>0.02</v>
      </c>
      <c r="M1414">
        <v>5.3999999999999999E-2</v>
      </c>
      <c r="N1414">
        <v>0</v>
      </c>
      <c r="O1414">
        <v>1.2E-2</v>
      </c>
      <c r="P1414">
        <v>0</v>
      </c>
      <c r="Q1414" s="3">
        <f>_xlfn.XLOOKUP(A1414&amp;B1414,'original data'!$R$2:$R$3975,'original data'!$Q$2:$Q$3975,,0)</f>
        <v>0.63139999999999996</v>
      </c>
      <c r="R1414" t="str">
        <f t="shared" si="44"/>
        <v>New Mexico Educational2014</v>
      </c>
      <c r="S1414">
        <f t="shared" si="45"/>
        <v>0.28100000000000003</v>
      </c>
    </row>
    <row r="1415" spans="1:19" x14ac:dyDescent="0.35">
      <c r="A1415" t="s">
        <v>90</v>
      </c>
      <c r="B1415">
        <v>2015</v>
      </c>
      <c r="C1415">
        <v>0.04</v>
      </c>
      <c r="D1415">
        <v>9.8000000000000004E-2</v>
      </c>
      <c r="E1415">
        <v>0.10100000000000001</v>
      </c>
      <c r="F1415">
        <v>6.9000000000000006E-2</v>
      </c>
      <c r="G1415">
        <v>5.042E-2</v>
      </c>
      <c r="H1415">
        <v>0.34</v>
      </c>
      <c r="I1415">
        <v>0.32500000000000001</v>
      </c>
      <c r="J1415">
        <v>0.09</v>
      </c>
      <c r="K1415">
        <v>0.113</v>
      </c>
      <c r="L1415">
        <v>3.2000000000000001E-2</v>
      </c>
      <c r="M1415">
        <v>6.4000000000000001E-2</v>
      </c>
      <c r="N1415">
        <v>0</v>
      </c>
      <c r="O1415">
        <v>3.5999999999999997E-2</v>
      </c>
      <c r="P1415">
        <v>0</v>
      </c>
      <c r="Q1415" s="3">
        <f>_xlfn.XLOOKUP(A1415&amp;B1415,'original data'!$R$2:$R$3975,'original data'!$Q$2:$Q$3975,,0)</f>
        <v>0.63700000000000001</v>
      </c>
      <c r="R1415" t="str">
        <f t="shared" si="44"/>
        <v>New Mexico Educational2015</v>
      </c>
      <c r="S1415">
        <f t="shared" si="45"/>
        <v>0.29900000000000004</v>
      </c>
    </row>
    <row r="1416" spans="1:19" x14ac:dyDescent="0.35">
      <c r="A1416" t="s">
        <v>90</v>
      </c>
      <c r="B1416">
        <v>2016</v>
      </c>
      <c r="C1416">
        <v>2.5999999999999999E-2</v>
      </c>
      <c r="D1416">
        <v>6.9000000000000006E-2</v>
      </c>
      <c r="E1416">
        <v>6.6000000000000003E-2</v>
      </c>
      <c r="F1416">
        <v>5.7000000000000002E-2</v>
      </c>
      <c r="G1416">
        <v>4.888E-2</v>
      </c>
      <c r="H1416">
        <v>0.35199999999999998</v>
      </c>
      <c r="I1416">
        <v>0.315</v>
      </c>
      <c r="J1416">
        <v>0.106</v>
      </c>
      <c r="K1416">
        <v>0.10100000000000001</v>
      </c>
      <c r="L1416">
        <v>4.3999999999999997E-2</v>
      </c>
      <c r="M1416">
        <v>7.1999999999999995E-2</v>
      </c>
      <c r="N1416">
        <v>0</v>
      </c>
      <c r="O1416">
        <v>8.0000000000000002E-3</v>
      </c>
      <c r="P1416">
        <v>0</v>
      </c>
      <c r="Q1416" s="3">
        <f>_xlfn.XLOOKUP(A1416&amp;B1416,'original data'!$R$2:$R$3975,'original data'!$Q$2:$Q$3975,,0)</f>
        <v>0.64200000000000002</v>
      </c>
      <c r="R1416" t="str">
        <f t="shared" si="44"/>
        <v>New Mexico Educational2016</v>
      </c>
      <c r="S1416">
        <f t="shared" si="45"/>
        <v>0.32300000000000001</v>
      </c>
    </row>
    <row r="1417" spans="1:19" x14ac:dyDescent="0.35">
      <c r="A1417" t="s">
        <v>90</v>
      </c>
      <c r="B1417">
        <v>2017</v>
      </c>
      <c r="C1417">
        <v>0.12</v>
      </c>
      <c r="D1417">
        <v>6.0999999999999999E-2</v>
      </c>
      <c r="E1417">
        <v>8.6999999999999994E-2</v>
      </c>
      <c r="F1417">
        <v>5.1999999999999998E-2</v>
      </c>
      <c r="G1417">
        <v>5.2929999999999998E-2</v>
      </c>
      <c r="H1417">
        <v>0.33300000000000002</v>
      </c>
      <c r="I1417">
        <v>0.28499999999999998</v>
      </c>
      <c r="J1417">
        <v>0.113</v>
      </c>
      <c r="K1417">
        <v>0.1</v>
      </c>
      <c r="L1417">
        <v>6.3E-2</v>
      </c>
      <c r="M1417">
        <v>7.2999999999999995E-2</v>
      </c>
      <c r="N1417">
        <v>0</v>
      </c>
      <c r="O1417">
        <v>3.3000000000000002E-2</v>
      </c>
      <c r="P1417">
        <v>0</v>
      </c>
      <c r="Q1417" s="3">
        <f>_xlfn.XLOOKUP(A1417&amp;B1417,'original data'!$R$2:$R$3975,'original data'!$Q$2:$Q$3975,,0)</f>
        <v>0.629</v>
      </c>
      <c r="R1417" t="str">
        <f t="shared" si="44"/>
        <v>New Mexico Educational2017</v>
      </c>
      <c r="S1417">
        <f t="shared" si="45"/>
        <v>0.34900000000000003</v>
      </c>
    </row>
    <row r="1418" spans="1:19" x14ac:dyDescent="0.35">
      <c r="A1418" t="s">
        <v>90</v>
      </c>
      <c r="B1418">
        <v>2018</v>
      </c>
      <c r="C1418">
        <v>8.3000000000000004E-2</v>
      </c>
      <c r="D1418">
        <v>7.5999999999999998E-2</v>
      </c>
      <c r="E1418">
        <v>8.1000000000000003E-2</v>
      </c>
      <c r="F1418">
        <v>6.8000000000000005E-2</v>
      </c>
      <c r="G1418">
        <v>5.4579999999999997E-2</v>
      </c>
      <c r="H1418">
        <v>0.33600000000000002</v>
      </c>
      <c r="I1418">
        <v>0.27200000000000002</v>
      </c>
      <c r="J1418">
        <v>0.13</v>
      </c>
      <c r="K1418">
        <v>0.11</v>
      </c>
      <c r="L1418">
        <v>7.3999999999999996E-2</v>
      </c>
      <c r="M1418">
        <v>6.5000000000000002E-2</v>
      </c>
      <c r="N1418">
        <v>0</v>
      </c>
      <c r="O1418">
        <v>1.2999999999999999E-2</v>
      </c>
      <c r="P1418">
        <v>0</v>
      </c>
      <c r="Q1418" s="3">
        <f>_xlfn.XLOOKUP(A1418&amp;B1418,'original data'!$R$2:$R$3975,'original data'!$Q$2:$Q$3975,,0)</f>
        <v>0.63500000000000001</v>
      </c>
      <c r="R1418" t="str">
        <f t="shared" si="44"/>
        <v>New Mexico Educational2018</v>
      </c>
      <c r="S1418">
        <f t="shared" si="45"/>
        <v>0.379</v>
      </c>
    </row>
    <row r="1419" spans="1:19" x14ac:dyDescent="0.35">
      <c r="A1419" t="s">
        <v>90</v>
      </c>
      <c r="B1419">
        <v>2019</v>
      </c>
      <c r="C1419">
        <v>7.2999999999999995E-2</v>
      </c>
      <c r="D1419">
        <v>9.0999999999999998E-2</v>
      </c>
      <c r="E1419">
        <v>6.7000000000000004E-2</v>
      </c>
      <c r="F1419">
        <v>9.6000000000000002E-2</v>
      </c>
      <c r="G1419">
        <v>5.5539999999999999E-2</v>
      </c>
      <c r="H1419">
        <v>0.313</v>
      </c>
      <c r="I1419">
        <v>0.25900000000000001</v>
      </c>
      <c r="J1419">
        <v>0.151</v>
      </c>
      <c r="K1419">
        <v>0.12</v>
      </c>
      <c r="L1419">
        <v>7.8E-2</v>
      </c>
      <c r="M1419">
        <v>6.8000000000000005E-2</v>
      </c>
      <c r="N1419">
        <v>0</v>
      </c>
      <c r="O1419">
        <v>0.01</v>
      </c>
      <c r="P1419">
        <v>0</v>
      </c>
      <c r="Q1419" s="3">
        <f>_xlfn.XLOOKUP(A1419&amp;B1419,'original data'!$R$2:$R$3975,'original data'!$Q$2:$Q$3975,,0)</f>
        <v>0.629</v>
      </c>
      <c r="R1419" t="str">
        <f t="shared" si="44"/>
        <v>New Mexico Educational2019</v>
      </c>
      <c r="S1419">
        <f t="shared" si="45"/>
        <v>0.41700000000000004</v>
      </c>
    </row>
    <row r="1420" spans="1:19" x14ac:dyDescent="0.35">
      <c r="A1420" t="s">
        <v>91</v>
      </c>
      <c r="B1420">
        <v>2001</v>
      </c>
      <c r="C1420">
        <v>-5.04E-2</v>
      </c>
      <c r="D1420">
        <v>4.7500000000000001E-2</v>
      </c>
      <c r="E1420">
        <v>9.9099999999999994E-2</v>
      </c>
      <c r="G1420">
        <v>-5.04E-2</v>
      </c>
      <c r="H1420">
        <v>0.49390000000000001</v>
      </c>
      <c r="I1420">
        <v>0.38819999999999999</v>
      </c>
      <c r="J1420">
        <v>7.9899999999999999E-2</v>
      </c>
      <c r="K1420">
        <v>0</v>
      </c>
      <c r="L1420">
        <v>0</v>
      </c>
      <c r="M1420">
        <v>2.5000000000000001E-3</v>
      </c>
      <c r="N1420">
        <v>0</v>
      </c>
      <c r="O1420">
        <v>3.5299999999999998E-2</v>
      </c>
      <c r="P1420">
        <v>0</v>
      </c>
      <c r="Q1420" s="3">
        <f>_xlfn.XLOOKUP(A1420&amp;B1420,'original data'!$R$2:$R$3975,'original data'!$Q$2:$Q$3975,,0)</f>
        <v>0</v>
      </c>
      <c r="R1420" t="str">
        <f t="shared" si="44"/>
        <v>Montana PERS2001</v>
      </c>
      <c r="S1420">
        <f t="shared" si="45"/>
        <v>8.2400000000000001E-2</v>
      </c>
    </row>
    <row r="1421" spans="1:19" x14ac:dyDescent="0.35">
      <c r="A1421" t="s">
        <v>91</v>
      </c>
      <c r="B1421">
        <v>2002</v>
      </c>
      <c r="C1421">
        <v>-7.2300000000000003E-2</v>
      </c>
      <c r="D1421">
        <v>-1.66E-2</v>
      </c>
      <c r="E1421">
        <v>4.4600000000000001E-2</v>
      </c>
      <c r="G1421">
        <v>-6.1409999999999999E-2</v>
      </c>
      <c r="H1421">
        <v>0.52910000000000001</v>
      </c>
      <c r="I1421">
        <v>0.40510000000000002</v>
      </c>
      <c r="J1421">
        <v>3.5700000000000003E-2</v>
      </c>
      <c r="K1421">
        <v>0</v>
      </c>
      <c r="L1421">
        <v>0</v>
      </c>
      <c r="M1421">
        <v>2.7000000000000001E-3</v>
      </c>
      <c r="N1421">
        <v>0</v>
      </c>
      <c r="O1421">
        <v>2.5499999999999998E-2</v>
      </c>
      <c r="P1421">
        <v>0</v>
      </c>
      <c r="Q1421" s="3">
        <f>_xlfn.XLOOKUP(A1421&amp;B1421,'original data'!$R$2:$R$3975,'original data'!$Q$2:$Q$3975,,0)</f>
        <v>0.99970000000000003</v>
      </c>
      <c r="R1421" t="str">
        <f t="shared" si="44"/>
        <v>Montana PERS2002</v>
      </c>
      <c r="S1421">
        <f t="shared" si="45"/>
        <v>3.8400000000000004E-2</v>
      </c>
    </row>
    <row r="1422" spans="1:19" x14ac:dyDescent="0.35">
      <c r="A1422" t="s">
        <v>91</v>
      </c>
      <c r="B1422">
        <v>2003</v>
      </c>
      <c r="C1422">
        <v>6.6100000000000006E-2</v>
      </c>
      <c r="D1422">
        <v>-2.07E-2</v>
      </c>
      <c r="E1422">
        <v>2.5999999999999999E-2</v>
      </c>
      <c r="G1422">
        <v>-2.07E-2</v>
      </c>
      <c r="H1422">
        <v>0.5716</v>
      </c>
      <c r="I1422">
        <v>0.34150000000000003</v>
      </c>
      <c r="J1422">
        <v>5.62E-2</v>
      </c>
      <c r="K1422">
        <v>0</v>
      </c>
      <c r="L1422">
        <v>0</v>
      </c>
      <c r="M1422">
        <v>2.7000000000000001E-3</v>
      </c>
      <c r="N1422">
        <v>0</v>
      </c>
      <c r="O1422">
        <v>2.8000000000000001E-2</v>
      </c>
      <c r="P1422">
        <v>0</v>
      </c>
      <c r="Q1422" s="3">
        <f>_xlfn.XLOOKUP(A1422&amp;B1422,'original data'!$R$2:$R$3975,'original data'!$Q$2:$Q$3975,,0)</f>
        <v>0.92903999999999998</v>
      </c>
      <c r="R1422" t="str">
        <f t="shared" si="44"/>
        <v>Montana PERS2003</v>
      </c>
      <c r="S1422">
        <f t="shared" si="45"/>
        <v>5.8900000000000001E-2</v>
      </c>
    </row>
    <row r="1423" spans="1:19" x14ac:dyDescent="0.35">
      <c r="A1423" t="s">
        <v>91</v>
      </c>
      <c r="B1423">
        <v>2004</v>
      </c>
      <c r="C1423">
        <v>0.1343</v>
      </c>
      <c r="D1423">
        <v>3.9100000000000003E-2</v>
      </c>
      <c r="E1423">
        <v>2.8400000000000002E-2</v>
      </c>
      <c r="G1423">
        <v>1.5939999999999999E-2</v>
      </c>
      <c r="H1423">
        <v>0.63139999999999996</v>
      </c>
      <c r="I1423">
        <v>0.28920000000000001</v>
      </c>
      <c r="J1423">
        <v>4.2700000000000002E-2</v>
      </c>
      <c r="K1423">
        <v>0</v>
      </c>
      <c r="L1423">
        <v>0</v>
      </c>
      <c r="M1423">
        <v>2.8E-3</v>
      </c>
      <c r="N1423">
        <v>0</v>
      </c>
      <c r="O1423">
        <v>3.39E-2</v>
      </c>
      <c r="P1423">
        <v>0</v>
      </c>
      <c r="Q1423" s="3">
        <f>_xlfn.XLOOKUP(A1423&amp;B1423,'original data'!$R$2:$R$3975,'original data'!$Q$2:$Q$3975,,0)</f>
        <v>0.86719999999999997</v>
      </c>
      <c r="R1423" t="str">
        <f t="shared" si="44"/>
        <v>Montana PERS2004</v>
      </c>
      <c r="S1423">
        <f t="shared" si="45"/>
        <v>4.5499999999999999E-2</v>
      </c>
    </row>
    <row r="1424" spans="1:19" x14ac:dyDescent="0.35">
      <c r="A1424" t="s">
        <v>91</v>
      </c>
      <c r="B1424">
        <v>2005</v>
      </c>
      <c r="C1424">
        <v>8.1299999999999997E-2</v>
      </c>
      <c r="D1424">
        <v>9.35E-2</v>
      </c>
      <c r="E1424">
        <v>2.87E-2</v>
      </c>
      <c r="G1424">
        <v>2.869E-2</v>
      </c>
      <c r="H1424">
        <v>0.62929999999999997</v>
      </c>
      <c r="I1424">
        <v>0.30349999999999999</v>
      </c>
      <c r="J1424">
        <v>4.6600000000000003E-2</v>
      </c>
      <c r="K1424">
        <v>0</v>
      </c>
      <c r="L1424">
        <v>0</v>
      </c>
      <c r="M1424">
        <v>2.5999999999999999E-3</v>
      </c>
      <c r="N1424">
        <v>0</v>
      </c>
      <c r="O1424">
        <v>1.7999999999999999E-2</v>
      </c>
      <c r="P1424">
        <v>0</v>
      </c>
      <c r="Q1424" s="3">
        <f>_xlfn.XLOOKUP(A1424&amp;B1424,'original data'!$R$2:$R$3975,'original data'!$Q$2:$Q$3975,,0)</f>
        <v>0.85460000000000003</v>
      </c>
      <c r="R1424" t="str">
        <f t="shared" si="44"/>
        <v>Montana PERS2005</v>
      </c>
      <c r="S1424">
        <f t="shared" si="45"/>
        <v>4.9200000000000001E-2</v>
      </c>
    </row>
    <row r="1425" spans="1:19" x14ac:dyDescent="0.35">
      <c r="A1425" t="s">
        <v>91</v>
      </c>
      <c r="B1425">
        <v>2006</v>
      </c>
      <c r="C1425">
        <v>9.0700000000000003E-2</v>
      </c>
      <c r="D1425">
        <v>0.1019</v>
      </c>
      <c r="E1425">
        <v>5.7599999999999998E-2</v>
      </c>
      <c r="G1425">
        <v>3.8769999999999999E-2</v>
      </c>
      <c r="H1425">
        <v>0.63149999999999995</v>
      </c>
      <c r="I1425">
        <v>0.27779999999999999</v>
      </c>
      <c r="J1425">
        <v>5.79E-2</v>
      </c>
      <c r="K1425">
        <v>0</v>
      </c>
      <c r="L1425">
        <v>0</v>
      </c>
      <c r="M1425">
        <v>6.7999999999999996E-3</v>
      </c>
      <c r="N1425">
        <v>0</v>
      </c>
      <c r="O1425">
        <v>2.5999999999999999E-2</v>
      </c>
      <c r="P1425">
        <v>0</v>
      </c>
      <c r="Q1425" s="3">
        <f>_xlfn.XLOOKUP(A1425&amp;B1425,'original data'!$R$2:$R$3975,'original data'!$Q$2:$Q$3975,,0)</f>
        <v>0.88260000000000005</v>
      </c>
      <c r="R1425" t="str">
        <f t="shared" si="44"/>
        <v>Montana PERS2006</v>
      </c>
      <c r="S1425">
        <f t="shared" si="45"/>
        <v>6.4699999999999994E-2</v>
      </c>
    </row>
    <row r="1426" spans="1:19" x14ac:dyDescent="0.35">
      <c r="A1426" t="s">
        <v>91</v>
      </c>
      <c r="B1426">
        <v>2007</v>
      </c>
      <c r="C1426">
        <v>0.17960000000000001</v>
      </c>
      <c r="D1426">
        <v>0.1164</v>
      </c>
      <c r="E1426">
        <v>0.10970000000000001</v>
      </c>
      <c r="G1426">
        <v>5.781E-2</v>
      </c>
      <c r="H1426">
        <v>0.62409999999999999</v>
      </c>
      <c r="I1426">
        <v>0.25040000000000001</v>
      </c>
      <c r="J1426">
        <v>7.6999999999999999E-2</v>
      </c>
      <c r="K1426">
        <v>0</v>
      </c>
      <c r="L1426">
        <v>0</v>
      </c>
      <c r="M1426">
        <v>1.9400000000000001E-2</v>
      </c>
      <c r="N1426">
        <v>0</v>
      </c>
      <c r="O1426">
        <v>2.69E-2</v>
      </c>
      <c r="P1426">
        <v>0</v>
      </c>
      <c r="Q1426" s="3">
        <f>_xlfn.XLOOKUP(A1426&amp;B1426,'original data'!$R$2:$R$3975,'original data'!$Q$2:$Q$3975,,0)</f>
        <v>0.91049999999999998</v>
      </c>
      <c r="R1426" t="str">
        <f t="shared" si="44"/>
        <v>Montana PERS2007</v>
      </c>
      <c r="S1426">
        <f t="shared" si="45"/>
        <v>9.64E-2</v>
      </c>
    </row>
    <row r="1427" spans="1:19" x14ac:dyDescent="0.35">
      <c r="A1427" t="s">
        <v>91</v>
      </c>
      <c r="B1427">
        <v>2008</v>
      </c>
      <c r="C1427">
        <v>-4.8599999999999997E-2</v>
      </c>
      <c r="D1427">
        <v>6.9699999999999998E-2</v>
      </c>
      <c r="E1427">
        <v>8.4699999999999998E-2</v>
      </c>
      <c r="F1427">
        <v>5.4699999999999999E-2</v>
      </c>
      <c r="G1427">
        <v>4.3889999999999998E-2</v>
      </c>
      <c r="H1427">
        <v>0.57909999999999995</v>
      </c>
      <c r="I1427">
        <v>0.2656</v>
      </c>
      <c r="J1427">
        <v>9.8100000000000007E-2</v>
      </c>
      <c r="K1427">
        <v>0</v>
      </c>
      <c r="L1427">
        <v>0</v>
      </c>
      <c r="M1427">
        <v>4.2900000000000001E-2</v>
      </c>
      <c r="N1427">
        <v>0</v>
      </c>
      <c r="O1427">
        <v>1.09E-2</v>
      </c>
      <c r="P1427">
        <v>0</v>
      </c>
      <c r="Q1427" s="3">
        <f>_xlfn.XLOOKUP(A1427&amp;B1427,'original data'!$R$2:$R$3975,'original data'!$Q$2:$Q$3975,,0)</f>
        <v>0.9</v>
      </c>
      <c r="R1427" t="str">
        <f t="shared" si="44"/>
        <v>Montana PERS2008</v>
      </c>
      <c r="S1427">
        <f t="shared" si="45"/>
        <v>0.14100000000000001</v>
      </c>
    </row>
    <row r="1428" spans="1:19" x14ac:dyDescent="0.35">
      <c r="A1428" t="s">
        <v>91</v>
      </c>
      <c r="B1428">
        <v>2009</v>
      </c>
      <c r="C1428">
        <v>-0.2069</v>
      </c>
      <c r="D1428">
        <v>-3.7999999999999999E-2</v>
      </c>
      <c r="E1428">
        <v>9.7999999999999997E-3</v>
      </c>
      <c r="F1428">
        <v>1.89E-2</v>
      </c>
      <c r="G1428">
        <v>1.2500000000000001E-2</v>
      </c>
      <c r="H1428">
        <v>0.52380000000000004</v>
      </c>
      <c r="I1428">
        <v>0.30130000000000001</v>
      </c>
      <c r="J1428">
        <v>0.1133</v>
      </c>
      <c r="K1428">
        <v>0</v>
      </c>
      <c r="L1428">
        <v>0</v>
      </c>
      <c r="M1428">
        <v>4.87E-2</v>
      </c>
      <c r="N1428">
        <v>0</v>
      </c>
      <c r="O1428">
        <v>9.1000000000000004E-3</v>
      </c>
      <c r="P1428">
        <v>0</v>
      </c>
      <c r="Q1428" s="3">
        <f>_xlfn.XLOOKUP(A1428&amp;B1428,'original data'!$R$2:$R$3975,'original data'!$Q$2:$Q$3975,,0)</f>
        <v>0.84</v>
      </c>
      <c r="R1428" t="str">
        <f t="shared" si="44"/>
        <v>Montana PERS2009</v>
      </c>
      <c r="S1428">
        <f t="shared" si="45"/>
        <v>0.16200000000000001</v>
      </c>
    </row>
    <row r="1429" spans="1:19" x14ac:dyDescent="0.35">
      <c r="A1429" t="s">
        <v>91</v>
      </c>
      <c r="B1429">
        <v>2010</v>
      </c>
      <c r="C1429">
        <v>0.12870000000000001</v>
      </c>
      <c r="D1429">
        <v>-5.2699999999999997E-2</v>
      </c>
      <c r="E1429">
        <v>1.8499999999999999E-2</v>
      </c>
      <c r="F1429">
        <v>2.35E-2</v>
      </c>
      <c r="G1429">
        <v>2.3560000000000001E-2</v>
      </c>
      <c r="H1429">
        <v>0.50449999999999995</v>
      </c>
      <c r="I1429">
        <v>0.29010000000000002</v>
      </c>
      <c r="J1429">
        <v>0.13039999999999999</v>
      </c>
      <c r="K1429">
        <v>0</v>
      </c>
      <c r="L1429">
        <v>0</v>
      </c>
      <c r="M1429">
        <v>5.4100000000000002E-2</v>
      </c>
      <c r="N1429">
        <v>0</v>
      </c>
      <c r="O1429">
        <v>1.72E-2</v>
      </c>
      <c r="P1429">
        <v>0</v>
      </c>
      <c r="Q1429" s="3">
        <f>_xlfn.XLOOKUP(A1429&amp;B1429,'original data'!$R$2:$R$3975,'original data'!$Q$2:$Q$3975,,0)</f>
        <v>0.74</v>
      </c>
      <c r="R1429" t="str">
        <f t="shared" si="44"/>
        <v>Montana PERS2010</v>
      </c>
      <c r="S1429">
        <f t="shared" si="45"/>
        <v>0.1845</v>
      </c>
    </row>
    <row r="1430" spans="1:19" x14ac:dyDescent="0.35">
      <c r="A1430" t="s">
        <v>91</v>
      </c>
      <c r="B1430">
        <v>2011</v>
      </c>
      <c r="C1430">
        <v>0.21790000000000001</v>
      </c>
      <c r="D1430">
        <v>2.92E-2</v>
      </c>
      <c r="E1430">
        <v>4.1200000000000001E-2</v>
      </c>
      <c r="F1430">
        <v>4.9299999999999997E-2</v>
      </c>
      <c r="G1430">
        <v>3.986E-2</v>
      </c>
      <c r="H1430">
        <v>0.55010000000000003</v>
      </c>
      <c r="I1430">
        <v>0.24640000000000001</v>
      </c>
      <c r="J1430">
        <v>0.1232</v>
      </c>
      <c r="K1430">
        <v>0</v>
      </c>
      <c r="L1430">
        <v>0</v>
      </c>
      <c r="M1430">
        <v>6.5199999999999994E-2</v>
      </c>
      <c r="N1430">
        <v>0</v>
      </c>
      <c r="O1430">
        <v>1.4800000000000001E-2</v>
      </c>
      <c r="P1430">
        <v>0</v>
      </c>
      <c r="Q1430" s="3">
        <f>_xlfn.XLOOKUP(A1430&amp;B1430,'original data'!$R$2:$R$3975,'original data'!$Q$2:$Q$3975,,0)</f>
        <v>0.7</v>
      </c>
      <c r="R1430" t="str">
        <f t="shared" si="44"/>
        <v>Montana PERS2011</v>
      </c>
      <c r="S1430">
        <f t="shared" si="45"/>
        <v>0.18840000000000001</v>
      </c>
    </row>
    <row r="1431" spans="1:19" x14ac:dyDescent="0.35">
      <c r="A1431" t="s">
        <v>91</v>
      </c>
      <c r="B1431">
        <v>2012</v>
      </c>
      <c r="C1431">
        <v>2.41E-2</v>
      </c>
      <c r="D1431">
        <v>0.1208</v>
      </c>
      <c r="E1431">
        <v>1.2200000000000001E-2</v>
      </c>
      <c r="F1431">
        <v>5.9799999999999999E-2</v>
      </c>
      <c r="G1431">
        <v>3.8539999999999998E-2</v>
      </c>
      <c r="H1431">
        <v>0.53090000000000004</v>
      </c>
      <c r="I1431">
        <v>0.24890000000000001</v>
      </c>
      <c r="J1431">
        <v>0.13089999999999999</v>
      </c>
      <c r="K1431">
        <v>0</v>
      </c>
      <c r="L1431">
        <v>0</v>
      </c>
      <c r="M1431">
        <v>8.0500000000000002E-2</v>
      </c>
      <c r="N1431">
        <v>0</v>
      </c>
      <c r="O1431">
        <v>8.6E-3</v>
      </c>
      <c r="P1431">
        <v>0</v>
      </c>
      <c r="Q1431" s="3">
        <f>_xlfn.XLOOKUP(A1431&amp;B1431,'original data'!$R$2:$R$3975,'original data'!$Q$2:$Q$3975,,0)</f>
        <v>0.67</v>
      </c>
      <c r="R1431" t="str">
        <f t="shared" si="44"/>
        <v>Montana PERS2012</v>
      </c>
      <c r="S1431">
        <f t="shared" si="45"/>
        <v>0.21139999999999998</v>
      </c>
    </row>
    <row r="1432" spans="1:19" x14ac:dyDescent="0.35">
      <c r="A1432" t="s">
        <v>91</v>
      </c>
      <c r="B1432">
        <v>2013</v>
      </c>
      <c r="C1432">
        <v>0.13039999999999999</v>
      </c>
      <c r="D1432">
        <v>0.12130000000000001</v>
      </c>
      <c r="E1432">
        <v>4.7699999999999999E-2</v>
      </c>
      <c r="F1432">
        <v>6.6000000000000003E-2</v>
      </c>
      <c r="G1432">
        <v>4.5330000000000002E-2</v>
      </c>
      <c r="H1432">
        <v>0.54900000000000004</v>
      </c>
      <c r="I1432">
        <v>0.22140000000000001</v>
      </c>
      <c r="J1432">
        <v>0.12509999999999999</v>
      </c>
      <c r="K1432">
        <v>0</v>
      </c>
      <c r="L1432">
        <v>0</v>
      </c>
      <c r="M1432">
        <v>9.1600000000000001E-2</v>
      </c>
      <c r="N1432">
        <v>0</v>
      </c>
      <c r="O1432">
        <v>1.26E-2</v>
      </c>
      <c r="P1432">
        <v>0</v>
      </c>
      <c r="Q1432" s="3">
        <f>_xlfn.XLOOKUP(A1432&amp;B1432,'original data'!$R$2:$R$3975,'original data'!$Q$2:$Q$3975,,0)</f>
        <v>0.8</v>
      </c>
      <c r="R1432" t="str">
        <f t="shared" si="44"/>
        <v>Montana PERS2013</v>
      </c>
      <c r="S1432">
        <f t="shared" si="45"/>
        <v>0.2167</v>
      </c>
    </row>
    <row r="1433" spans="1:19" x14ac:dyDescent="0.35">
      <c r="A1433" t="s">
        <v>91</v>
      </c>
      <c r="B1433">
        <v>2014</v>
      </c>
      <c r="C1433">
        <v>0.1716</v>
      </c>
      <c r="D1433">
        <v>0.107</v>
      </c>
      <c r="E1433">
        <v>0.13270000000000001</v>
      </c>
      <c r="F1433">
        <v>6.9500000000000006E-2</v>
      </c>
      <c r="G1433">
        <v>5.3879999999999997E-2</v>
      </c>
      <c r="H1433">
        <v>0.57010000000000005</v>
      </c>
      <c r="I1433">
        <v>0.217</v>
      </c>
      <c r="J1433">
        <v>0.1051</v>
      </c>
      <c r="K1433">
        <v>0</v>
      </c>
      <c r="L1433">
        <v>0</v>
      </c>
      <c r="M1433">
        <v>8.6499999999999994E-2</v>
      </c>
      <c r="N1433">
        <v>0</v>
      </c>
      <c r="O1433">
        <v>2.1000000000000001E-2</v>
      </c>
      <c r="P1433">
        <v>0</v>
      </c>
      <c r="Q1433" s="3">
        <f>_xlfn.XLOOKUP(A1433&amp;B1433,'original data'!$R$2:$R$3975,'original data'!$Q$2:$Q$3975,,0)</f>
        <v>0.74</v>
      </c>
      <c r="R1433" t="str">
        <f t="shared" si="44"/>
        <v>Montana PERS2014</v>
      </c>
      <c r="S1433">
        <f t="shared" si="45"/>
        <v>0.19159999999999999</v>
      </c>
    </row>
    <row r="1434" spans="1:19" x14ac:dyDescent="0.35">
      <c r="A1434" t="s">
        <v>91</v>
      </c>
      <c r="B1434">
        <v>2015</v>
      </c>
      <c r="C1434">
        <v>4.58E-2</v>
      </c>
      <c r="D1434">
        <v>0.1147</v>
      </c>
      <c r="E1434">
        <v>0.11550000000000001</v>
      </c>
      <c r="F1434">
        <v>6.59E-2</v>
      </c>
      <c r="G1434">
        <v>5.3339999999999999E-2</v>
      </c>
      <c r="H1434">
        <v>0.56340000000000001</v>
      </c>
      <c r="I1434">
        <v>0.22339999999999999</v>
      </c>
      <c r="J1434">
        <v>0.107</v>
      </c>
      <c r="K1434">
        <v>0</v>
      </c>
      <c r="L1434">
        <v>0</v>
      </c>
      <c r="M1434">
        <v>8.8300000000000003E-2</v>
      </c>
      <c r="N1434">
        <v>0</v>
      </c>
      <c r="O1434">
        <v>1.77E-2</v>
      </c>
      <c r="P1434">
        <v>0</v>
      </c>
      <c r="Q1434" s="3">
        <f>_xlfn.XLOOKUP(A1434&amp;B1434,'original data'!$R$2:$R$3975,'original data'!$Q$2:$Q$3975,,0)</f>
        <v>0.76</v>
      </c>
      <c r="R1434" t="str">
        <f t="shared" si="44"/>
        <v>Montana PERS2015</v>
      </c>
      <c r="S1434">
        <f t="shared" si="45"/>
        <v>0.1953</v>
      </c>
    </row>
    <row r="1435" spans="1:19" x14ac:dyDescent="0.35">
      <c r="A1435" t="s">
        <v>91</v>
      </c>
      <c r="B1435">
        <v>2016</v>
      </c>
      <c r="C1435">
        <v>2.07E-2</v>
      </c>
      <c r="D1435">
        <v>7.7399999999999997E-2</v>
      </c>
      <c r="E1435">
        <v>7.6799999999999993E-2</v>
      </c>
      <c r="F1435">
        <v>5.8900000000000001E-2</v>
      </c>
      <c r="G1435">
        <v>5.1270000000000003E-2</v>
      </c>
      <c r="H1435">
        <v>0.53169999999999995</v>
      </c>
      <c r="I1435">
        <v>0.2361</v>
      </c>
      <c r="J1435">
        <v>0.1115</v>
      </c>
      <c r="K1435">
        <v>0</v>
      </c>
      <c r="L1435">
        <v>0</v>
      </c>
      <c r="M1435">
        <v>9.2399999999999996E-2</v>
      </c>
      <c r="N1435">
        <v>0</v>
      </c>
      <c r="O1435">
        <v>2.8299999999999999E-2</v>
      </c>
      <c r="P1435">
        <v>0</v>
      </c>
      <c r="Q1435" s="3">
        <f>_xlfn.XLOOKUP(A1435&amp;B1435,'original data'!$R$2:$R$3975,'original data'!$Q$2:$Q$3975,,0)</f>
        <v>0.77</v>
      </c>
      <c r="R1435" t="str">
        <f t="shared" si="44"/>
        <v>Montana PERS2016</v>
      </c>
      <c r="S1435">
        <f t="shared" si="45"/>
        <v>0.2039</v>
      </c>
    </row>
    <row r="1436" spans="1:19" x14ac:dyDescent="0.35">
      <c r="A1436" t="s">
        <v>91</v>
      </c>
      <c r="B1436">
        <v>2017</v>
      </c>
      <c r="C1436">
        <v>0.11940000000000001</v>
      </c>
      <c r="D1436">
        <v>6.1199999999999997E-2</v>
      </c>
      <c r="E1436">
        <v>9.6199999999999994E-2</v>
      </c>
      <c r="F1436">
        <v>5.33E-2</v>
      </c>
      <c r="G1436">
        <v>5.5160000000000001E-2</v>
      </c>
      <c r="H1436">
        <v>0.52590000000000003</v>
      </c>
      <c r="I1436">
        <v>0.27360000000000001</v>
      </c>
      <c r="J1436">
        <v>0.1249</v>
      </c>
      <c r="K1436">
        <v>0</v>
      </c>
      <c r="L1436">
        <v>0</v>
      </c>
      <c r="M1436">
        <v>7.5600000000000001E-2</v>
      </c>
      <c r="N1436">
        <v>0</v>
      </c>
      <c r="O1436">
        <v>0</v>
      </c>
      <c r="P1436">
        <v>0</v>
      </c>
      <c r="Q1436" s="3">
        <f>_xlfn.XLOOKUP(A1436&amp;B1436,'original data'!$R$2:$R$3975,'original data'!$Q$2:$Q$3975,,0)</f>
        <v>0.73</v>
      </c>
      <c r="R1436" t="str">
        <f t="shared" si="44"/>
        <v>Montana PERS2017</v>
      </c>
      <c r="S1436">
        <f t="shared" si="45"/>
        <v>0.20050000000000001</v>
      </c>
    </row>
    <row r="1437" spans="1:19" x14ac:dyDescent="0.35">
      <c r="A1437" t="s">
        <v>91</v>
      </c>
      <c r="B1437">
        <v>2018</v>
      </c>
      <c r="C1437">
        <v>8.8499999999999995E-2</v>
      </c>
      <c r="D1437">
        <v>7.5499999999999998E-2</v>
      </c>
      <c r="E1437">
        <v>8.7900000000000006E-2</v>
      </c>
      <c r="F1437">
        <v>6.7500000000000004E-2</v>
      </c>
      <c r="G1437">
        <v>5.6989999999999999E-2</v>
      </c>
      <c r="H1437">
        <v>0.52910000000000001</v>
      </c>
      <c r="I1437">
        <v>0.26889999999999997</v>
      </c>
      <c r="J1437">
        <v>0.13189999999999999</v>
      </c>
      <c r="K1437">
        <v>0</v>
      </c>
      <c r="L1437">
        <v>0</v>
      </c>
      <c r="M1437">
        <v>7.0099999999999996E-2</v>
      </c>
      <c r="N1437">
        <v>0</v>
      </c>
      <c r="O1437">
        <v>0</v>
      </c>
      <c r="P1437">
        <v>0</v>
      </c>
      <c r="Q1437" s="3">
        <f>_xlfn.XLOOKUP(A1437&amp;B1437,'original data'!$R$2:$R$3975,'original data'!$Q$2:$Q$3975,,0)</f>
        <v>0.74</v>
      </c>
      <c r="R1437" t="str">
        <f t="shared" si="44"/>
        <v>Montana PERS2018</v>
      </c>
      <c r="S1437">
        <f t="shared" si="45"/>
        <v>0.20199999999999999</v>
      </c>
    </row>
    <row r="1438" spans="1:19" x14ac:dyDescent="0.35">
      <c r="A1438" t="s">
        <v>91</v>
      </c>
      <c r="B1438">
        <v>2019</v>
      </c>
      <c r="C1438">
        <v>5.7099999999999998E-2</v>
      </c>
      <c r="D1438">
        <v>8.7999999999999995E-2</v>
      </c>
      <c r="E1438">
        <v>6.5699999999999995E-2</v>
      </c>
      <c r="F1438">
        <v>9.8599999999999993E-2</v>
      </c>
      <c r="G1438">
        <v>5.6989999999999999E-2</v>
      </c>
      <c r="H1438">
        <v>0.46110000000000001</v>
      </c>
      <c r="I1438">
        <v>0.28570000000000001</v>
      </c>
      <c r="J1438">
        <v>0.1487</v>
      </c>
      <c r="K1438">
        <v>0</v>
      </c>
      <c r="L1438">
        <v>0</v>
      </c>
      <c r="M1438">
        <v>7.4999999999999997E-2</v>
      </c>
      <c r="N1438">
        <v>0</v>
      </c>
      <c r="O1438">
        <v>2.9499999999999998E-2</v>
      </c>
      <c r="P1438">
        <v>0</v>
      </c>
      <c r="Q1438" s="3">
        <f>_xlfn.XLOOKUP(A1438&amp;B1438,'original data'!$R$2:$R$3975,'original data'!$Q$2:$Q$3975,,0)</f>
        <v>0.74</v>
      </c>
      <c r="R1438" t="str">
        <f t="shared" si="44"/>
        <v>Montana PERS2019</v>
      </c>
      <c r="S1438">
        <f t="shared" si="45"/>
        <v>0.22370000000000001</v>
      </c>
    </row>
    <row r="1439" spans="1:19" x14ac:dyDescent="0.35">
      <c r="A1439" t="s">
        <v>91</v>
      </c>
      <c r="B1439">
        <v>2020</v>
      </c>
      <c r="C1439">
        <v>2.7199999999999998E-2</v>
      </c>
      <c r="D1439">
        <v>5.7299999999999997E-2</v>
      </c>
      <c r="E1439">
        <v>6.1899999999999997E-2</v>
      </c>
      <c r="F1439">
        <v>8.8300000000000003E-2</v>
      </c>
      <c r="G1439">
        <v>5.5480000000000002E-2</v>
      </c>
      <c r="H1439">
        <v>0.48159999999999997</v>
      </c>
      <c r="I1439">
        <v>0.25509999999999999</v>
      </c>
      <c r="J1439">
        <v>0.13089999999999999</v>
      </c>
      <c r="K1439">
        <v>0</v>
      </c>
      <c r="L1439">
        <v>3.0700000000000002E-2</v>
      </c>
      <c r="M1439">
        <v>8.5699999999999998E-2</v>
      </c>
      <c r="N1439">
        <v>0</v>
      </c>
      <c r="O1439">
        <v>1.6E-2</v>
      </c>
      <c r="P1439">
        <v>0</v>
      </c>
      <c r="Q1439" s="3">
        <f>_xlfn.XLOOKUP(A1439&amp;B1439,'original data'!$R$2:$R$3975,'original data'!$Q$2:$Q$3975,,0)</f>
        <v>0.74</v>
      </c>
      <c r="R1439" t="str">
        <f t="shared" si="44"/>
        <v>Montana PERS2020</v>
      </c>
      <c r="S1439">
        <f t="shared" si="45"/>
        <v>0.24729999999999999</v>
      </c>
    </row>
    <row r="1440" spans="1:19" x14ac:dyDescent="0.35">
      <c r="A1440" t="s">
        <v>92</v>
      </c>
      <c r="B1440">
        <v>2002</v>
      </c>
      <c r="C1440">
        <v>-4.2000000000000003E-2</v>
      </c>
      <c r="D1440">
        <v>2.4E-2</v>
      </c>
      <c r="E1440">
        <v>8.3000000000000004E-2</v>
      </c>
      <c r="F1440">
        <v>0.09</v>
      </c>
      <c r="H1440">
        <v>0.63</v>
      </c>
      <c r="I1440">
        <v>0.37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 s="3">
        <f>_xlfn.XLOOKUP(A1440&amp;B1440,'original data'!$R$2:$R$3975,'original data'!$Q$2:$Q$3975,,0)</f>
        <v>0.94899999999999995</v>
      </c>
      <c r="R1440" t="str">
        <f t="shared" si="44"/>
        <v>Nebraska Schools2002</v>
      </c>
      <c r="S1440">
        <f t="shared" si="45"/>
        <v>0</v>
      </c>
    </row>
    <row r="1441" spans="1:19" x14ac:dyDescent="0.35">
      <c r="A1441" t="s">
        <v>92</v>
      </c>
      <c r="B1441">
        <v>2003</v>
      </c>
      <c r="C1441">
        <v>-8.7999999999999995E-2</v>
      </c>
      <c r="D1441">
        <v>-4.1000000000000002E-2</v>
      </c>
      <c r="E1441">
        <v>2.5999999999999999E-2</v>
      </c>
      <c r="F1441">
        <v>7.3999999999999996E-2</v>
      </c>
      <c r="H1441">
        <v>0.61</v>
      </c>
      <c r="I1441">
        <v>0.39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 s="3">
        <f>_xlfn.XLOOKUP(A1441&amp;B1441,'original data'!$R$2:$R$3975,'original data'!$Q$2:$Q$3975,,0)</f>
        <v>0.90600000000000003</v>
      </c>
      <c r="R1441" t="str">
        <f t="shared" si="44"/>
        <v>Nebraska Schools2003</v>
      </c>
      <c r="S1441">
        <f t="shared" si="45"/>
        <v>0</v>
      </c>
    </row>
    <row r="1442" spans="1:19" x14ac:dyDescent="0.35">
      <c r="A1442" t="s">
        <v>92</v>
      </c>
      <c r="B1442">
        <v>2004</v>
      </c>
      <c r="C1442">
        <v>0.23599999999999999</v>
      </c>
      <c r="D1442">
        <v>2.5999999999999999E-2</v>
      </c>
      <c r="E1442">
        <v>3.9E-2</v>
      </c>
      <c r="F1442">
        <v>8.8999999999999996E-2</v>
      </c>
      <c r="H1442">
        <v>0.68700000000000006</v>
      </c>
      <c r="I1442">
        <v>0.313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 s="3">
        <f>_xlfn.XLOOKUP(A1442&amp;B1442,'original data'!$R$2:$R$3975,'original data'!$Q$2:$Q$3975,,0)</f>
        <v>0.872</v>
      </c>
      <c r="R1442" t="str">
        <f t="shared" si="44"/>
        <v>Nebraska Schools2004</v>
      </c>
      <c r="S1442">
        <f t="shared" si="45"/>
        <v>0</v>
      </c>
    </row>
    <row r="1443" spans="1:19" x14ac:dyDescent="0.35">
      <c r="A1443" t="s">
        <v>92</v>
      </c>
      <c r="B1443">
        <v>2005</v>
      </c>
      <c r="C1443">
        <v>0.114</v>
      </c>
      <c r="D1443">
        <v>7.6999999999999999E-2</v>
      </c>
      <c r="E1443">
        <v>3.7999999999999999E-2</v>
      </c>
      <c r="F1443">
        <v>0.1</v>
      </c>
      <c r="H1443">
        <v>0.69599999999999995</v>
      </c>
      <c r="I1443">
        <v>0.29899999999999999</v>
      </c>
      <c r="J1443">
        <v>0</v>
      </c>
      <c r="K1443">
        <v>0</v>
      </c>
      <c r="L1443">
        <v>0</v>
      </c>
      <c r="M1443">
        <v>5.0000000000000001E-3</v>
      </c>
      <c r="N1443">
        <v>0</v>
      </c>
      <c r="O1443">
        <v>0</v>
      </c>
      <c r="P1443">
        <v>0</v>
      </c>
      <c r="Q1443" s="3">
        <f>_xlfn.XLOOKUP(A1443&amp;B1443,'original data'!$R$2:$R$3975,'original data'!$Q$2:$Q$3975,,0)</f>
        <v>0.85599999999999998</v>
      </c>
      <c r="R1443" t="str">
        <f t="shared" si="44"/>
        <v>Nebraska Schools2005</v>
      </c>
      <c r="S1443">
        <f t="shared" si="45"/>
        <v>5.0000000000000001E-3</v>
      </c>
    </row>
    <row r="1444" spans="1:19" x14ac:dyDescent="0.35">
      <c r="A1444" t="s">
        <v>92</v>
      </c>
      <c r="B1444">
        <v>2006</v>
      </c>
      <c r="C1444">
        <v>7.0000000000000007E-2</v>
      </c>
      <c r="D1444">
        <v>0.13800000000000001</v>
      </c>
      <c r="E1444">
        <v>5.1999999999999998E-2</v>
      </c>
      <c r="F1444">
        <v>8.4000000000000005E-2</v>
      </c>
      <c r="H1444">
        <v>0.68686000000000003</v>
      </c>
      <c r="I1444">
        <v>0.28194000000000002</v>
      </c>
      <c r="J1444">
        <v>2.0000000000000001E-4</v>
      </c>
      <c r="K1444">
        <v>0</v>
      </c>
      <c r="L1444">
        <v>0</v>
      </c>
      <c r="M1444">
        <v>3.099E-2</v>
      </c>
      <c r="N1444">
        <v>0</v>
      </c>
      <c r="O1444">
        <v>0</v>
      </c>
      <c r="P1444">
        <v>0</v>
      </c>
      <c r="Q1444" s="3">
        <f>_xlfn.XLOOKUP(A1444&amp;B1444,'original data'!$R$2:$R$3975,'original data'!$Q$2:$Q$3975,,0)</f>
        <v>0.872</v>
      </c>
      <c r="R1444" t="str">
        <f t="shared" si="44"/>
        <v>Nebraska Schools2006</v>
      </c>
      <c r="S1444">
        <f t="shared" si="45"/>
        <v>3.1189999999999999E-2</v>
      </c>
    </row>
    <row r="1445" spans="1:19" x14ac:dyDescent="0.35">
      <c r="A1445" t="s">
        <v>92</v>
      </c>
      <c r="B1445">
        <v>2007</v>
      </c>
      <c r="C1445">
        <v>0.152</v>
      </c>
      <c r="D1445">
        <v>0.111</v>
      </c>
      <c r="E1445">
        <v>9.0999999999999998E-2</v>
      </c>
      <c r="F1445">
        <v>8.6999999999999994E-2</v>
      </c>
      <c r="H1445">
        <v>0.69</v>
      </c>
      <c r="I1445">
        <v>0.26700000000000002</v>
      </c>
      <c r="J1445">
        <v>1E-3</v>
      </c>
      <c r="K1445">
        <v>0</v>
      </c>
      <c r="L1445">
        <v>0</v>
      </c>
      <c r="M1445">
        <v>4.2000000000000003E-2</v>
      </c>
      <c r="N1445">
        <v>0</v>
      </c>
      <c r="O1445">
        <v>0</v>
      </c>
      <c r="P1445">
        <v>0</v>
      </c>
      <c r="Q1445" s="3">
        <f>_xlfn.XLOOKUP(A1445&amp;B1445,'original data'!$R$2:$R$3975,'original data'!$Q$2:$Q$3975,,0)</f>
        <v>0.90500000000000003</v>
      </c>
      <c r="R1445" t="str">
        <f t="shared" si="44"/>
        <v>Nebraska Schools2007</v>
      </c>
      <c r="S1445">
        <f t="shared" si="45"/>
        <v>4.3000000000000003E-2</v>
      </c>
    </row>
    <row r="1446" spans="1:19" x14ac:dyDescent="0.35">
      <c r="A1446" t="s">
        <v>92</v>
      </c>
      <c r="B1446">
        <v>2008</v>
      </c>
      <c r="C1446">
        <v>7.8E-2</v>
      </c>
      <c r="D1446">
        <v>9.9000000000000005E-2</v>
      </c>
      <c r="E1446">
        <v>0.128</v>
      </c>
      <c r="F1446">
        <v>7.5999999999999998E-2</v>
      </c>
      <c r="H1446">
        <v>0.65700000000000003</v>
      </c>
      <c r="I1446">
        <v>0.29099999999999998</v>
      </c>
      <c r="J1446">
        <v>6.0000000000000001E-3</v>
      </c>
      <c r="K1446">
        <v>0</v>
      </c>
      <c r="L1446">
        <v>0</v>
      </c>
      <c r="M1446">
        <v>4.5999999999999999E-2</v>
      </c>
      <c r="N1446">
        <v>0</v>
      </c>
      <c r="O1446">
        <v>0</v>
      </c>
      <c r="P1446">
        <v>0</v>
      </c>
      <c r="Q1446" s="3">
        <f>_xlfn.XLOOKUP(A1446&amp;B1446,'original data'!$R$2:$R$3975,'original data'!$Q$2:$Q$3975,,0)</f>
        <v>0.90600000000000003</v>
      </c>
      <c r="R1446" t="str">
        <f t="shared" si="44"/>
        <v>Nebraska Schools2008</v>
      </c>
      <c r="S1446">
        <f t="shared" si="45"/>
        <v>5.1999999999999998E-2</v>
      </c>
    </row>
    <row r="1447" spans="1:19" x14ac:dyDescent="0.35">
      <c r="A1447" t="s">
        <v>92</v>
      </c>
      <c r="B1447">
        <v>2009</v>
      </c>
      <c r="C1447">
        <v>-0.27800000000000002</v>
      </c>
      <c r="D1447">
        <v>-3.5999999999999997E-2</v>
      </c>
      <c r="E1447">
        <v>1.2999999999999999E-2</v>
      </c>
      <c r="F1447">
        <v>2.5999999999999999E-2</v>
      </c>
      <c r="H1447">
        <v>0.56152000000000002</v>
      </c>
      <c r="I1447">
        <v>0.36576999999999998</v>
      </c>
      <c r="J1447">
        <v>1.7340000000000001E-2</v>
      </c>
      <c r="K1447">
        <v>0</v>
      </c>
      <c r="L1447">
        <v>0</v>
      </c>
      <c r="M1447">
        <v>5.5370000000000003E-2</v>
      </c>
      <c r="N1447">
        <v>0</v>
      </c>
      <c r="O1447">
        <v>0</v>
      </c>
      <c r="P1447">
        <v>0</v>
      </c>
      <c r="Q1447" s="3">
        <f>_xlfn.XLOOKUP(A1447&amp;B1447,'original data'!$R$2:$R$3975,'original data'!$Q$2:$Q$3975,,0)</f>
        <v>0.86599999999999999</v>
      </c>
      <c r="R1447" t="str">
        <f t="shared" si="44"/>
        <v>Nebraska Schools2009</v>
      </c>
      <c r="S1447">
        <f t="shared" si="45"/>
        <v>7.2709999999999997E-2</v>
      </c>
    </row>
    <row r="1448" spans="1:19" x14ac:dyDescent="0.35">
      <c r="A1448" t="s">
        <v>92</v>
      </c>
      <c r="B1448">
        <v>2010</v>
      </c>
      <c r="C1448">
        <v>0.221</v>
      </c>
      <c r="D1448">
        <v>-1.6E-2</v>
      </c>
      <c r="E1448">
        <v>3.3000000000000002E-2</v>
      </c>
      <c r="F1448">
        <v>3.5999999999999997E-2</v>
      </c>
      <c r="H1448">
        <v>0.65561000000000003</v>
      </c>
      <c r="I1448">
        <v>0.29089999999999999</v>
      </c>
      <c r="J1448">
        <v>2.2419999999999999E-2</v>
      </c>
      <c r="K1448">
        <v>0</v>
      </c>
      <c r="L1448">
        <v>0</v>
      </c>
      <c r="M1448">
        <v>3.0550000000000001E-2</v>
      </c>
      <c r="N1448">
        <v>0</v>
      </c>
      <c r="O1448">
        <v>0</v>
      </c>
      <c r="P1448">
        <v>0</v>
      </c>
      <c r="Q1448" s="3">
        <f>_xlfn.XLOOKUP(A1448&amp;B1448,'original data'!$R$2:$R$3975,'original data'!$Q$2:$Q$3975,,0)</f>
        <v>0.82399999999999995</v>
      </c>
      <c r="R1448" t="str">
        <f t="shared" si="44"/>
        <v>Nebraska Schools2010</v>
      </c>
      <c r="S1448">
        <f t="shared" si="45"/>
        <v>5.2970000000000003E-2</v>
      </c>
    </row>
    <row r="1449" spans="1:19" x14ac:dyDescent="0.35">
      <c r="A1449" t="s">
        <v>92</v>
      </c>
      <c r="B1449">
        <v>2014</v>
      </c>
      <c r="C1449">
        <v>0.183</v>
      </c>
      <c r="D1449">
        <v>0.10299999999999999</v>
      </c>
      <c r="E1449">
        <v>0.13200000000000001</v>
      </c>
      <c r="F1449">
        <v>7.0999999999999994E-2</v>
      </c>
      <c r="H1449">
        <v>0.66081000000000001</v>
      </c>
      <c r="I1449">
        <v>0.25796999999999998</v>
      </c>
      <c r="J1449">
        <v>4.7309999999999998E-2</v>
      </c>
      <c r="K1449">
        <v>0</v>
      </c>
      <c r="L1449">
        <v>0</v>
      </c>
      <c r="M1449">
        <v>3.2300000000000002E-2</v>
      </c>
      <c r="N1449">
        <v>0</v>
      </c>
      <c r="O1449">
        <v>0</v>
      </c>
      <c r="P1449">
        <v>0</v>
      </c>
      <c r="Q1449" s="3">
        <f>_xlfn.XLOOKUP(A1449&amp;B1449,'original data'!$R$2:$R$3975,'original data'!$Q$2:$Q$3975,,0)</f>
        <v>0.82699999999999996</v>
      </c>
      <c r="R1449" t="str">
        <f t="shared" si="44"/>
        <v>Nebraska Schools2014</v>
      </c>
      <c r="S1449">
        <f t="shared" si="45"/>
        <v>7.961E-2</v>
      </c>
    </row>
    <row r="1450" spans="1:19" x14ac:dyDescent="0.35">
      <c r="A1450" t="s">
        <v>92</v>
      </c>
      <c r="B1450">
        <v>2015</v>
      </c>
      <c r="C1450">
        <v>6.9000000000000006E-2</v>
      </c>
      <c r="D1450">
        <v>0.126</v>
      </c>
      <c r="E1450">
        <v>0.10199999999999999</v>
      </c>
      <c r="F1450">
        <v>6.7000000000000004E-2</v>
      </c>
      <c r="H1450">
        <v>0.62651000000000001</v>
      </c>
      <c r="I1450">
        <v>0.27765000000000001</v>
      </c>
      <c r="J1450">
        <v>5.5359999999999999E-2</v>
      </c>
      <c r="K1450">
        <v>0</v>
      </c>
      <c r="L1450">
        <v>0</v>
      </c>
      <c r="M1450">
        <v>4.0480000000000002E-2</v>
      </c>
      <c r="N1450">
        <v>0</v>
      </c>
      <c r="O1450">
        <v>0</v>
      </c>
      <c r="P1450">
        <v>0</v>
      </c>
      <c r="Q1450" s="3">
        <f>_xlfn.XLOOKUP(A1450&amp;B1450,'original data'!$R$2:$R$3975,'original data'!$Q$2:$Q$3975,,0)</f>
        <v>0.88</v>
      </c>
      <c r="R1450" t="str">
        <f t="shared" si="44"/>
        <v>Nebraska Schools2015</v>
      </c>
      <c r="S1450">
        <f t="shared" si="45"/>
        <v>9.5840000000000009E-2</v>
      </c>
    </row>
    <row r="1451" spans="1:19" x14ac:dyDescent="0.35">
      <c r="A1451" t="s">
        <v>92</v>
      </c>
      <c r="B1451">
        <v>2016</v>
      </c>
      <c r="C1451">
        <v>1.0999999999999999E-2</v>
      </c>
      <c r="D1451">
        <v>8.5000000000000006E-2</v>
      </c>
      <c r="E1451">
        <v>7.6999999999999999E-2</v>
      </c>
      <c r="F1451">
        <v>6.0999999999999999E-2</v>
      </c>
      <c r="H1451">
        <v>0.59980999999999995</v>
      </c>
      <c r="I1451">
        <v>0.28483000000000003</v>
      </c>
      <c r="J1451">
        <v>6.6739999999999994E-2</v>
      </c>
      <c r="K1451">
        <v>0</v>
      </c>
      <c r="L1451">
        <v>0</v>
      </c>
      <c r="M1451">
        <v>4.8619999999999997E-2</v>
      </c>
      <c r="N1451">
        <v>0</v>
      </c>
      <c r="O1451">
        <v>0</v>
      </c>
      <c r="P1451">
        <v>0</v>
      </c>
      <c r="Q1451" s="3">
        <f>_xlfn.XLOOKUP(A1451&amp;B1451,'original data'!$R$2:$R$3975,'original data'!$Q$2:$Q$3975,,0)</f>
        <v>0.89600000000000002</v>
      </c>
      <c r="R1451" t="str">
        <f t="shared" si="44"/>
        <v>Nebraska Schools2016</v>
      </c>
      <c r="S1451">
        <f t="shared" si="45"/>
        <v>0.11535999999999999</v>
      </c>
    </row>
    <row r="1452" spans="1:19" x14ac:dyDescent="0.35">
      <c r="A1452" t="s">
        <v>92</v>
      </c>
      <c r="B1452">
        <v>2017</v>
      </c>
      <c r="C1452">
        <v>8.5999999999999993E-2</v>
      </c>
      <c r="D1452">
        <v>5.5E-2</v>
      </c>
      <c r="E1452">
        <v>9.4E-2</v>
      </c>
      <c r="F1452">
        <v>5.5E-2</v>
      </c>
      <c r="H1452">
        <v>0.59584000000000004</v>
      </c>
      <c r="I1452">
        <v>0.27676000000000001</v>
      </c>
      <c r="J1452">
        <v>6.9949999999999998E-2</v>
      </c>
      <c r="K1452">
        <v>0</v>
      </c>
      <c r="L1452">
        <v>0</v>
      </c>
      <c r="M1452">
        <v>5.7450000000000001E-2</v>
      </c>
      <c r="N1452">
        <v>0</v>
      </c>
      <c r="O1452">
        <v>0</v>
      </c>
      <c r="P1452">
        <v>0</v>
      </c>
      <c r="Q1452" s="3">
        <f>_xlfn.XLOOKUP(A1452&amp;B1452,'original data'!$R$2:$R$3975,'original data'!$Q$2:$Q$3975,,0)</f>
        <v>0.86699999999999999</v>
      </c>
      <c r="R1452" t="str">
        <f t="shared" si="44"/>
        <v>Nebraska Schools2017</v>
      </c>
      <c r="S1452">
        <f t="shared" si="45"/>
        <v>0.12740000000000001</v>
      </c>
    </row>
    <row r="1453" spans="1:19" x14ac:dyDescent="0.35">
      <c r="A1453" t="s">
        <v>92</v>
      </c>
      <c r="B1453">
        <v>2018</v>
      </c>
      <c r="C1453">
        <v>0.16600000000000001</v>
      </c>
      <c r="D1453">
        <v>8.5999999999999993E-2</v>
      </c>
      <c r="E1453">
        <v>0.10100000000000001</v>
      </c>
      <c r="F1453">
        <v>6.3E-2</v>
      </c>
      <c r="G1453">
        <v>0</v>
      </c>
      <c r="H1453">
        <v>0.60499999999999998</v>
      </c>
      <c r="I1453">
        <v>0.29099999999999998</v>
      </c>
      <c r="J1453">
        <v>4.7E-2</v>
      </c>
      <c r="K1453">
        <v>0</v>
      </c>
      <c r="L1453">
        <v>0</v>
      </c>
      <c r="M1453">
        <v>5.6000000000000001E-2</v>
      </c>
      <c r="N1453">
        <v>0</v>
      </c>
      <c r="O1453">
        <v>1E-3</v>
      </c>
      <c r="P1453">
        <v>0</v>
      </c>
      <c r="Q1453" s="3">
        <f>_xlfn.XLOOKUP(A1453&amp;B1453,'original data'!$R$2:$R$3975,'original data'!$Q$2:$Q$3975,,0)</f>
        <v>0.88800000000000001</v>
      </c>
      <c r="R1453" t="str">
        <f t="shared" si="44"/>
        <v>Nebraska Schools2018</v>
      </c>
      <c r="S1453">
        <f t="shared" si="45"/>
        <v>0.10300000000000001</v>
      </c>
    </row>
    <row r="1454" spans="1:19" x14ac:dyDescent="0.35">
      <c r="A1454" t="s">
        <v>92</v>
      </c>
      <c r="B1454">
        <v>2019</v>
      </c>
      <c r="C1454">
        <v>-4.2000000000000003E-2</v>
      </c>
      <c r="D1454">
        <v>6.6000000000000003E-2</v>
      </c>
      <c r="E1454">
        <v>5.6000000000000001E-2</v>
      </c>
      <c r="F1454">
        <v>9.2999999999999999E-2</v>
      </c>
      <c r="H1454">
        <v>0.56299999999999994</v>
      </c>
      <c r="I1454">
        <v>0.31</v>
      </c>
      <c r="J1454">
        <v>5.6000000000000001E-2</v>
      </c>
      <c r="K1454">
        <v>0</v>
      </c>
      <c r="L1454">
        <v>0</v>
      </c>
      <c r="M1454">
        <v>7.0000000000000007E-2</v>
      </c>
      <c r="N1454">
        <v>0</v>
      </c>
      <c r="O1454">
        <v>1E-3</v>
      </c>
      <c r="P1454">
        <v>0</v>
      </c>
      <c r="Q1454" s="3">
        <f>_xlfn.XLOOKUP(A1454&amp;B1454,'original data'!$R$2:$R$3975,'original data'!$Q$2:$Q$3975,,0)</f>
        <v>0.90300000000000002</v>
      </c>
      <c r="R1454" t="str">
        <f t="shared" si="44"/>
        <v>Nebraska Schools2019</v>
      </c>
      <c r="S1454">
        <f t="shared" si="45"/>
        <v>0.126</v>
      </c>
    </row>
    <row r="1455" spans="1:19" x14ac:dyDescent="0.35">
      <c r="A1455" t="s">
        <v>93</v>
      </c>
      <c r="B1455">
        <v>2001</v>
      </c>
      <c r="C1455">
        <v>-1.9E-2</v>
      </c>
      <c r="D1455">
        <v>5.2999999999999999E-2</v>
      </c>
      <c r="E1455">
        <v>0.105</v>
      </c>
      <c r="G1455">
        <v>-1.9E-2</v>
      </c>
      <c r="H1455">
        <v>0.52200000000000002</v>
      </c>
      <c r="I1455">
        <v>0.45900000000000002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1.9E-2</v>
      </c>
      <c r="P1455">
        <v>0</v>
      </c>
      <c r="Q1455" s="3">
        <f>_xlfn.XLOOKUP(A1455&amp;B1455,'original data'!$R$2:$R$3975,'original data'!$Q$2:$Q$3975,,0)</f>
        <v>0.99399999999999999</v>
      </c>
      <c r="R1455" t="str">
        <f t="shared" si="44"/>
        <v>Missouri Teachers2001</v>
      </c>
      <c r="S1455">
        <f t="shared" si="45"/>
        <v>0</v>
      </c>
    </row>
    <row r="1456" spans="1:19" x14ac:dyDescent="0.35">
      <c r="A1456" t="s">
        <v>93</v>
      </c>
      <c r="B1456">
        <v>2002</v>
      </c>
      <c r="C1456">
        <v>-2.8000000000000001E-2</v>
      </c>
      <c r="D1456">
        <v>8.9999999999999993E-3</v>
      </c>
      <c r="E1456">
        <v>0.06</v>
      </c>
      <c r="G1456">
        <v>-2.351E-2</v>
      </c>
      <c r="H1456">
        <v>0.48599999999999999</v>
      </c>
      <c r="I1456">
        <v>0.435</v>
      </c>
      <c r="J1456">
        <v>0</v>
      </c>
      <c r="K1456">
        <v>0</v>
      </c>
      <c r="L1456">
        <v>5.2999999999999999E-2</v>
      </c>
      <c r="M1456">
        <v>0</v>
      </c>
      <c r="N1456">
        <v>0</v>
      </c>
      <c r="O1456">
        <v>2.5999999999999999E-2</v>
      </c>
      <c r="P1456">
        <v>0</v>
      </c>
      <c r="Q1456" s="3">
        <f>_xlfn.XLOOKUP(A1456&amp;B1456,'original data'!$R$2:$R$3975,'original data'!$Q$2:$Q$3975,,0)</f>
        <v>0.95299999999999996</v>
      </c>
      <c r="R1456" t="str">
        <f t="shared" si="44"/>
        <v>Missouri Teachers2002</v>
      </c>
      <c r="S1456">
        <f t="shared" si="45"/>
        <v>5.2999999999999999E-2</v>
      </c>
    </row>
    <row r="1457" spans="1:19" x14ac:dyDescent="0.35">
      <c r="A1457" t="s">
        <v>93</v>
      </c>
      <c r="B1457">
        <v>2003</v>
      </c>
      <c r="C1457">
        <v>4.8000000000000001E-2</v>
      </c>
      <c r="D1457">
        <v>0</v>
      </c>
      <c r="E1457">
        <v>3.5000000000000003E-2</v>
      </c>
      <c r="G1457">
        <v>-2.3000000000000001E-4</v>
      </c>
      <c r="H1457">
        <v>0.51300000000000001</v>
      </c>
      <c r="I1457">
        <v>0.4</v>
      </c>
      <c r="J1457">
        <v>0</v>
      </c>
      <c r="K1457">
        <v>0</v>
      </c>
      <c r="L1457">
        <v>5.1999999999999998E-2</v>
      </c>
      <c r="M1457">
        <v>0</v>
      </c>
      <c r="N1457">
        <v>0</v>
      </c>
      <c r="O1457">
        <v>3.5000000000000003E-2</v>
      </c>
      <c r="P1457">
        <v>0</v>
      </c>
      <c r="Q1457" s="3">
        <f>_xlfn.XLOOKUP(A1457&amp;B1457,'original data'!$R$2:$R$3975,'original data'!$Q$2:$Q$3975,,0)</f>
        <v>0.81100000000000005</v>
      </c>
      <c r="R1457" t="str">
        <f t="shared" si="44"/>
        <v>Missouri Teachers2003</v>
      </c>
      <c r="S1457">
        <f t="shared" si="45"/>
        <v>5.1999999999999998E-2</v>
      </c>
    </row>
    <row r="1458" spans="1:19" x14ac:dyDescent="0.35">
      <c r="A1458" t="s">
        <v>93</v>
      </c>
      <c r="B1458">
        <v>2004</v>
      </c>
      <c r="C1458">
        <v>0.124</v>
      </c>
      <c r="D1458">
        <v>4.5999999999999999E-2</v>
      </c>
      <c r="E1458">
        <v>3.9E-2</v>
      </c>
      <c r="G1458">
        <v>2.9479999999999999E-2</v>
      </c>
      <c r="H1458">
        <v>0.57299999999999995</v>
      </c>
      <c r="I1458">
        <v>0.33500000000000002</v>
      </c>
      <c r="J1458">
        <v>0</v>
      </c>
      <c r="K1458">
        <v>0</v>
      </c>
      <c r="L1458">
        <v>7.4999999999999997E-2</v>
      </c>
      <c r="M1458">
        <v>0</v>
      </c>
      <c r="N1458">
        <v>0</v>
      </c>
      <c r="O1458">
        <v>1.7000000000000001E-2</v>
      </c>
      <c r="P1458">
        <v>0</v>
      </c>
      <c r="Q1458" s="3">
        <f>_xlfn.XLOOKUP(A1458&amp;B1458,'original data'!$R$2:$R$3975,'original data'!$Q$2:$Q$3975,,0)</f>
        <v>0.82</v>
      </c>
      <c r="R1458" t="str">
        <f t="shared" si="44"/>
        <v>Missouri Teachers2004</v>
      </c>
      <c r="S1458">
        <f t="shared" si="45"/>
        <v>7.4999999999999997E-2</v>
      </c>
    </row>
    <row r="1459" spans="1:19" x14ac:dyDescent="0.35">
      <c r="A1459" t="s">
        <v>93</v>
      </c>
      <c r="B1459">
        <v>2005</v>
      </c>
      <c r="C1459">
        <v>9.1999999999999998E-2</v>
      </c>
      <c r="D1459">
        <v>8.6999999999999994E-2</v>
      </c>
      <c r="E1459">
        <v>4.2000000000000003E-2</v>
      </c>
      <c r="G1459">
        <v>4.1689999999999998E-2</v>
      </c>
      <c r="H1459">
        <v>0.57299999999999995</v>
      </c>
      <c r="I1459">
        <v>0.30599999999999999</v>
      </c>
      <c r="J1459">
        <v>1E-3</v>
      </c>
      <c r="K1459">
        <v>0</v>
      </c>
      <c r="L1459">
        <v>7.4999999999999997E-2</v>
      </c>
      <c r="M1459">
        <v>7.0000000000000001E-3</v>
      </c>
      <c r="N1459">
        <v>0</v>
      </c>
      <c r="O1459">
        <v>3.7999999999999999E-2</v>
      </c>
      <c r="P1459">
        <v>0</v>
      </c>
      <c r="Q1459" s="3">
        <f>_xlfn.XLOOKUP(A1459&amp;B1459,'original data'!$R$2:$R$3975,'original data'!$Q$2:$Q$3975,,0)</f>
        <v>0.82699999999999996</v>
      </c>
      <c r="R1459" t="str">
        <f t="shared" si="44"/>
        <v>Missouri Teachers2005</v>
      </c>
      <c r="S1459">
        <f t="shared" si="45"/>
        <v>8.3000000000000004E-2</v>
      </c>
    </row>
    <row r="1460" spans="1:19" x14ac:dyDescent="0.35">
      <c r="A1460" t="s">
        <v>93</v>
      </c>
      <c r="B1460">
        <v>2006</v>
      </c>
      <c r="C1460">
        <v>9.8000000000000004E-2</v>
      </c>
      <c r="D1460">
        <v>0.104</v>
      </c>
      <c r="E1460">
        <v>6.5000000000000002E-2</v>
      </c>
      <c r="G1460">
        <v>5.0869999999999999E-2</v>
      </c>
      <c r="H1460">
        <v>0.58899999999999997</v>
      </c>
      <c r="I1460">
        <v>0.27900000000000003</v>
      </c>
      <c r="J1460">
        <v>5.0000000000000001E-3</v>
      </c>
      <c r="K1460">
        <v>0</v>
      </c>
      <c r="L1460">
        <v>6.8000000000000005E-2</v>
      </c>
      <c r="M1460">
        <v>0.03</v>
      </c>
      <c r="N1460">
        <v>0</v>
      </c>
      <c r="O1460">
        <v>2.9000000000000001E-2</v>
      </c>
      <c r="P1460">
        <v>0</v>
      </c>
      <c r="Q1460" s="3">
        <f>_xlfn.XLOOKUP(A1460&amp;B1460,'original data'!$R$2:$R$3975,'original data'!$Q$2:$Q$3975,,0)</f>
        <v>0.82599999999999996</v>
      </c>
      <c r="R1460" t="str">
        <f t="shared" si="44"/>
        <v>Missouri Teachers2006</v>
      </c>
      <c r="S1460">
        <f t="shared" si="45"/>
        <v>0.10300000000000001</v>
      </c>
    </row>
    <row r="1461" spans="1:19" x14ac:dyDescent="0.35">
      <c r="A1461" t="s">
        <v>93</v>
      </c>
      <c r="B1461">
        <v>2007</v>
      </c>
      <c r="C1461">
        <v>0.16569999999999999</v>
      </c>
      <c r="D1461">
        <v>0.11700000000000001</v>
      </c>
      <c r="E1461">
        <v>0.1046</v>
      </c>
      <c r="F1461">
        <v>8.1799999999999998E-2</v>
      </c>
      <c r="G1461">
        <v>6.6549999999999998E-2</v>
      </c>
      <c r="H1461">
        <v>0.58499999999999996</v>
      </c>
      <c r="I1461">
        <v>0.23699999999999999</v>
      </c>
      <c r="J1461">
        <v>1.4E-2</v>
      </c>
      <c r="K1461">
        <v>5.0000000000000001E-3</v>
      </c>
      <c r="L1461">
        <v>0</v>
      </c>
      <c r="M1461">
        <v>3.9E-2</v>
      </c>
      <c r="N1461">
        <v>9.4E-2</v>
      </c>
      <c r="O1461">
        <v>2.5999999999999999E-2</v>
      </c>
      <c r="P1461">
        <v>0</v>
      </c>
      <c r="Q1461" s="3">
        <f>_xlfn.XLOOKUP(A1461&amp;B1461,'original data'!$R$2:$R$3975,'original data'!$Q$2:$Q$3975,,0)</f>
        <v>0.83499999999999996</v>
      </c>
      <c r="R1461" t="str">
        <f t="shared" si="44"/>
        <v>Missouri Teachers2007</v>
      </c>
      <c r="S1461">
        <f t="shared" si="45"/>
        <v>0.152</v>
      </c>
    </row>
    <row r="1462" spans="1:19" x14ac:dyDescent="0.35">
      <c r="A1462" t="s">
        <v>93</v>
      </c>
      <c r="B1462">
        <v>2008</v>
      </c>
      <c r="C1462">
        <v>-4.5999999999999999E-2</v>
      </c>
      <c r="D1462">
        <v>6.9000000000000006E-2</v>
      </c>
      <c r="E1462">
        <v>8.4000000000000005E-2</v>
      </c>
      <c r="G1462">
        <v>5.1790000000000003E-2</v>
      </c>
      <c r="H1462">
        <v>0.53700000000000003</v>
      </c>
      <c r="I1462">
        <v>0.20899999999999999</v>
      </c>
      <c r="J1462">
        <v>3.5000000000000003E-2</v>
      </c>
      <c r="K1462">
        <v>0.03</v>
      </c>
      <c r="L1462">
        <v>0</v>
      </c>
      <c r="M1462">
        <v>5.1999999999999998E-2</v>
      </c>
      <c r="N1462">
        <v>0.11799999999999999</v>
      </c>
      <c r="O1462">
        <v>1.9E-2</v>
      </c>
      <c r="P1462">
        <v>0</v>
      </c>
      <c r="Q1462" s="3">
        <f>_xlfn.XLOOKUP(A1462&amp;B1462,'original data'!$R$2:$R$3975,'original data'!$Q$2:$Q$3975,,0)</f>
        <v>0.83399999999999996</v>
      </c>
      <c r="R1462" t="str">
        <f t="shared" si="44"/>
        <v>Missouri Teachers2008</v>
      </c>
      <c r="S1462">
        <f t="shared" si="45"/>
        <v>0.23499999999999999</v>
      </c>
    </row>
    <row r="1463" spans="1:19" x14ac:dyDescent="0.35">
      <c r="A1463" t="s">
        <v>93</v>
      </c>
      <c r="B1463">
        <v>2009</v>
      </c>
      <c r="C1463">
        <v>-0.193</v>
      </c>
      <c r="D1463">
        <v>-3.5000000000000003E-2</v>
      </c>
      <c r="E1463">
        <v>1.4999999999999999E-2</v>
      </c>
      <c r="G1463">
        <v>2.128E-2</v>
      </c>
      <c r="H1463">
        <v>0.501</v>
      </c>
      <c r="I1463">
        <v>0.27</v>
      </c>
      <c r="J1463">
        <v>4.4999999999999998E-2</v>
      </c>
      <c r="K1463">
        <v>0.106</v>
      </c>
      <c r="L1463">
        <v>0</v>
      </c>
      <c r="M1463">
        <v>5.0999999999999997E-2</v>
      </c>
      <c r="N1463">
        <v>0</v>
      </c>
      <c r="O1463">
        <v>2.7E-2</v>
      </c>
      <c r="P1463">
        <v>0</v>
      </c>
      <c r="Q1463" s="3">
        <f>_xlfn.XLOOKUP(A1463&amp;B1463,'original data'!$R$2:$R$3975,'original data'!$Q$2:$Q$3975,,0)</f>
        <v>0.79900000000000004</v>
      </c>
      <c r="R1463" t="str">
        <f t="shared" si="44"/>
        <v>Missouri Teachers2009</v>
      </c>
      <c r="S1463">
        <f t="shared" si="45"/>
        <v>0.20199999999999999</v>
      </c>
    </row>
    <row r="1464" spans="1:19" x14ac:dyDescent="0.35">
      <c r="A1464" t="s">
        <v>93</v>
      </c>
      <c r="B1464">
        <v>2010</v>
      </c>
      <c r="C1464">
        <v>0.13</v>
      </c>
      <c r="D1464">
        <v>-4.4999999999999998E-2</v>
      </c>
      <c r="E1464">
        <v>2.1999999999999999E-2</v>
      </c>
      <c r="F1464">
        <v>3.1660000000000001E-2</v>
      </c>
      <c r="G1464">
        <v>3.1660000000000001E-2</v>
      </c>
      <c r="H1464">
        <v>0.45</v>
      </c>
      <c r="I1464">
        <v>0.30499999999999999</v>
      </c>
      <c r="J1464">
        <v>6.8000000000000005E-2</v>
      </c>
      <c r="K1464">
        <v>9.6000000000000002E-2</v>
      </c>
      <c r="L1464">
        <v>0</v>
      </c>
      <c r="M1464">
        <v>4.3999999999999997E-2</v>
      </c>
      <c r="N1464">
        <v>0</v>
      </c>
      <c r="O1464">
        <v>3.6999999999999998E-2</v>
      </c>
      <c r="P1464">
        <v>0</v>
      </c>
      <c r="Q1464" s="3">
        <f>_xlfn.XLOOKUP(A1464&amp;B1464,'original data'!$R$2:$R$3975,'original data'!$Q$2:$Q$3975,,0)</f>
        <v>0.77700000000000002</v>
      </c>
      <c r="R1464" t="str">
        <f t="shared" si="44"/>
        <v>Missouri Teachers2010</v>
      </c>
      <c r="S1464">
        <f t="shared" si="45"/>
        <v>0.20800000000000002</v>
      </c>
    </row>
    <row r="1465" spans="1:19" x14ac:dyDescent="0.35">
      <c r="A1465" t="s">
        <v>93</v>
      </c>
      <c r="B1465">
        <v>2011</v>
      </c>
      <c r="C1465">
        <v>0.218</v>
      </c>
      <c r="D1465">
        <v>3.5999999999999997E-2</v>
      </c>
      <c r="E1465">
        <v>4.2999999999999997E-2</v>
      </c>
      <c r="F1465">
        <v>5.3999999999999999E-2</v>
      </c>
      <c r="G1465">
        <v>4.7350000000000003E-2</v>
      </c>
      <c r="H1465">
        <v>0.47652</v>
      </c>
      <c r="I1465">
        <v>0.25474999999999998</v>
      </c>
      <c r="J1465">
        <v>7.1929999999999994E-2</v>
      </c>
      <c r="K1465">
        <v>0.13786000000000001</v>
      </c>
      <c r="L1465">
        <v>0</v>
      </c>
      <c r="M1465">
        <v>5.7939999999999998E-2</v>
      </c>
      <c r="N1465">
        <v>0</v>
      </c>
      <c r="O1465">
        <v>1E-3</v>
      </c>
      <c r="P1465">
        <v>0</v>
      </c>
      <c r="Q1465" s="3">
        <f>_xlfn.XLOOKUP(A1465&amp;B1465,'original data'!$R$2:$R$3975,'original data'!$Q$2:$Q$3975,,0)</f>
        <v>0.85499999999999998</v>
      </c>
      <c r="R1465" t="str">
        <f t="shared" si="44"/>
        <v>Missouri Teachers2011</v>
      </c>
      <c r="S1465">
        <f t="shared" si="45"/>
        <v>0.26773000000000002</v>
      </c>
    </row>
    <row r="1466" spans="1:19" x14ac:dyDescent="0.35">
      <c r="A1466" t="s">
        <v>93</v>
      </c>
      <c r="B1466">
        <v>2012</v>
      </c>
      <c r="C1466">
        <v>1.9E-2</v>
      </c>
      <c r="D1466">
        <v>0.11899999999999999</v>
      </c>
      <c r="E1466">
        <v>1.6E-2</v>
      </c>
      <c r="F1466">
        <v>5.8999999999999997E-2</v>
      </c>
      <c r="G1466">
        <v>4.496E-2</v>
      </c>
      <c r="H1466">
        <v>0.45255000000000001</v>
      </c>
      <c r="I1466">
        <v>0.24276</v>
      </c>
      <c r="J1466">
        <v>8.2919999999999994E-2</v>
      </c>
      <c r="K1466">
        <v>0.14585000000000001</v>
      </c>
      <c r="L1466">
        <v>0</v>
      </c>
      <c r="M1466">
        <v>7.3929999999999996E-2</v>
      </c>
      <c r="N1466">
        <v>0</v>
      </c>
      <c r="O1466">
        <v>2E-3</v>
      </c>
      <c r="P1466">
        <v>0</v>
      </c>
      <c r="Q1466" s="3">
        <f>_xlfn.XLOOKUP(A1466&amp;B1466,'original data'!$R$2:$R$3975,'original data'!$Q$2:$Q$3975,,0)</f>
        <v>0.81499999999999995</v>
      </c>
      <c r="R1466" t="str">
        <f t="shared" si="44"/>
        <v>Missouri Teachers2012</v>
      </c>
      <c r="S1466">
        <f t="shared" si="45"/>
        <v>0.30269999999999997</v>
      </c>
    </row>
    <row r="1467" spans="1:19" x14ac:dyDescent="0.35">
      <c r="A1467" t="s">
        <v>93</v>
      </c>
      <c r="B1467">
        <v>2013</v>
      </c>
      <c r="C1467">
        <v>0.126</v>
      </c>
      <c r="D1467">
        <v>0.11799999999999999</v>
      </c>
      <c r="E1467">
        <v>0.05</v>
      </c>
      <c r="F1467">
        <v>6.7000000000000004E-2</v>
      </c>
      <c r="G1467">
        <v>5.0979999999999998E-2</v>
      </c>
      <c r="H1467">
        <v>0.48</v>
      </c>
      <c r="I1467">
        <v>0.215</v>
      </c>
      <c r="J1467">
        <v>8.2000000000000003E-2</v>
      </c>
      <c r="K1467">
        <v>0.14099999999999999</v>
      </c>
      <c r="L1467">
        <v>0</v>
      </c>
      <c r="M1467">
        <v>7.6999999999999999E-2</v>
      </c>
      <c r="N1467">
        <v>0</v>
      </c>
      <c r="O1467">
        <v>5.0000000000000001E-3</v>
      </c>
      <c r="P1467">
        <v>0</v>
      </c>
      <c r="Q1467" s="3">
        <f>_xlfn.XLOOKUP(A1467&amp;B1467,'original data'!$R$2:$R$3975,'original data'!$Q$2:$Q$3975,,0)</f>
        <v>0.80100000000000005</v>
      </c>
      <c r="R1467" t="str">
        <f t="shared" si="44"/>
        <v>Missouri Teachers2013</v>
      </c>
      <c r="S1467">
        <f t="shared" si="45"/>
        <v>0.3</v>
      </c>
    </row>
    <row r="1468" spans="1:19" x14ac:dyDescent="0.35">
      <c r="A1468" t="s">
        <v>93</v>
      </c>
      <c r="B1468">
        <v>2014</v>
      </c>
      <c r="C1468">
        <v>0.16900000000000001</v>
      </c>
      <c r="D1468">
        <v>0.10299999999999999</v>
      </c>
      <c r="E1468">
        <v>0.13100000000000001</v>
      </c>
      <c r="F1468">
        <v>7.0999999999999994E-2</v>
      </c>
      <c r="G1468">
        <v>5.8999999999999997E-2</v>
      </c>
      <c r="H1468">
        <v>0.48199999999999998</v>
      </c>
      <c r="I1468">
        <v>0.20100000000000001</v>
      </c>
      <c r="J1468">
        <v>0.08</v>
      </c>
      <c r="K1468">
        <v>0.13500000000000001</v>
      </c>
      <c r="L1468">
        <v>0</v>
      </c>
      <c r="M1468">
        <v>7.0000000000000007E-2</v>
      </c>
      <c r="N1468">
        <v>0</v>
      </c>
      <c r="O1468">
        <v>3.2000000000000001E-2</v>
      </c>
      <c r="P1468">
        <v>0</v>
      </c>
      <c r="Q1468" s="3">
        <f>_xlfn.XLOOKUP(A1468&amp;B1468,'original data'!$R$2:$R$3975,'original data'!$Q$2:$Q$3975,,0)</f>
        <v>0.82799999999999996</v>
      </c>
      <c r="R1468" t="str">
        <f t="shared" si="44"/>
        <v>Missouri Teachers2014</v>
      </c>
      <c r="S1468">
        <f t="shared" si="45"/>
        <v>0.28500000000000003</v>
      </c>
    </row>
    <row r="1469" spans="1:19" x14ac:dyDescent="0.35">
      <c r="A1469" t="s">
        <v>93</v>
      </c>
      <c r="B1469">
        <v>2015</v>
      </c>
      <c r="C1469">
        <v>4.4999999999999998E-2</v>
      </c>
      <c r="D1469">
        <v>0.112</v>
      </c>
      <c r="E1469">
        <v>0.113</v>
      </c>
      <c r="F1469">
        <v>6.6000000000000003E-2</v>
      </c>
      <c r="G1469">
        <v>5.806E-2</v>
      </c>
      <c r="H1469">
        <v>0.45700000000000002</v>
      </c>
      <c r="I1469">
        <v>0.221</v>
      </c>
      <c r="J1469">
        <v>8.3000000000000004E-2</v>
      </c>
      <c r="K1469">
        <v>0.14099999999999999</v>
      </c>
      <c r="L1469">
        <v>0</v>
      </c>
      <c r="M1469">
        <v>7.1999999999999995E-2</v>
      </c>
      <c r="N1469">
        <v>0</v>
      </c>
      <c r="O1469">
        <v>2.5999999999999999E-2</v>
      </c>
      <c r="P1469">
        <v>0</v>
      </c>
      <c r="Q1469" s="3">
        <f>_xlfn.XLOOKUP(A1469&amp;B1469,'original data'!$R$2:$R$3975,'original data'!$Q$2:$Q$3975,,0)</f>
        <v>0.83899999999999997</v>
      </c>
      <c r="R1469" t="str">
        <f t="shared" si="44"/>
        <v>Missouri Teachers2015</v>
      </c>
      <c r="S1469">
        <f t="shared" si="45"/>
        <v>0.29599999999999999</v>
      </c>
    </row>
    <row r="1470" spans="1:19" x14ac:dyDescent="0.35">
      <c r="A1470" t="s">
        <v>93</v>
      </c>
      <c r="B1470">
        <v>2016</v>
      </c>
      <c r="C1470">
        <v>1.7999999999999999E-2</v>
      </c>
      <c r="D1470">
        <v>7.5999999999999998E-2</v>
      </c>
      <c r="E1470">
        <v>7.3999999999999996E-2</v>
      </c>
      <c r="F1470">
        <v>5.8000000000000003E-2</v>
      </c>
      <c r="G1470">
        <v>5.5509999999999997E-2</v>
      </c>
      <c r="H1470">
        <v>0.46100000000000002</v>
      </c>
      <c r="I1470">
        <v>0.222</v>
      </c>
      <c r="J1470">
        <v>8.6999999999999994E-2</v>
      </c>
      <c r="K1470">
        <v>0.13400000000000001</v>
      </c>
      <c r="L1470">
        <v>0</v>
      </c>
      <c r="M1470">
        <v>7.9000000000000001E-2</v>
      </c>
      <c r="N1470">
        <v>0</v>
      </c>
      <c r="O1470">
        <v>1.4999999999999999E-2</v>
      </c>
      <c r="P1470">
        <v>0</v>
      </c>
      <c r="Q1470" s="3">
        <f>_xlfn.XLOOKUP(A1470&amp;B1470,'original data'!$R$2:$R$3975,'original data'!$Q$2:$Q$3975,,0)</f>
        <v>0.84799999999999998</v>
      </c>
      <c r="R1470" t="str">
        <f t="shared" si="44"/>
        <v>Missouri Teachers2016</v>
      </c>
      <c r="S1470">
        <f t="shared" si="45"/>
        <v>0.3</v>
      </c>
    </row>
    <row r="1471" spans="1:19" x14ac:dyDescent="0.35">
      <c r="A1471" t="s">
        <v>93</v>
      </c>
      <c r="B1471">
        <v>2017</v>
      </c>
      <c r="C1471">
        <v>0.125</v>
      </c>
      <c r="D1471">
        <v>6.2E-2</v>
      </c>
      <c r="E1471">
        <v>9.5000000000000001E-2</v>
      </c>
      <c r="F1471">
        <v>5.5E-2</v>
      </c>
      <c r="G1471">
        <v>5.9479999999999998E-2</v>
      </c>
      <c r="H1471">
        <v>0.46899999999999997</v>
      </c>
      <c r="I1471">
        <v>0.219</v>
      </c>
      <c r="J1471">
        <v>9.0999999999999998E-2</v>
      </c>
      <c r="K1471">
        <v>0.121</v>
      </c>
      <c r="L1471">
        <v>0</v>
      </c>
      <c r="M1471">
        <v>7.5999999999999998E-2</v>
      </c>
      <c r="N1471">
        <v>0</v>
      </c>
      <c r="O1471">
        <v>2.1000000000000001E-2</v>
      </c>
      <c r="P1471">
        <v>0</v>
      </c>
      <c r="Q1471" s="3">
        <f>_xlfn.XLOOKUP(A1471&amp;B1471,'original data'!$R$2:$R$3975,'original data'!$Q$2:$Q$3975,,0)</f>
        <v>0.84</v>
      </c>
      <c r="R1471" t="str">
        <f t="shared" si="44"/>
        <v>Missouri Teachers2017</v>
      </c>
      <c r="S1471">
        <f t="shared" si="45"/>
        <v>0.28799999999999998</v>
      </c>
    </row>
    <row r="1472" spans="1:19" x14ac:dyDescent="0.35">
      <c r="A1472" t="s">
        <v>93</v>
      </c>
      <c r="B1472">
        <v>2018</v>
      </c>
      <c r="C1472">
        <v>8.8999999999999996E-2</v>
      </c>
      <c r="D1472">
        <v>7.6999999999999999E-2</v>
      </c>
      <c r="E1472">
        <v>8.7999999999999995E-2</v>
      </c>
      <c r="F1472">
        <v>6.9000000000000006E-2</v>
      </c>
      <c r="G1472">
        <v>6.1100000000000002E-2</v>
      </c>
      <c r="H1472">
        <v>0.46154000000000001</v>
      </c>
      <c r="I1472">
        <v>0.20480000000000001</v>
      </c>
      <c r="J1472">
        <v>0.10489999999999999</v>
      </c>
      <c r="K1472">
        <v>0.11888</v>
      </c>
      <c r="L1472">
        <v>0</v>
      </c>
      <c r="M1472">
        <v>7.5920000000000001E-2</v>
      </c>
      <c r="N1472">
        <v>0</v>
      </c>
      <c r="O1472">
        <v>3.397E-2</v>
      </c>
      <c r="P1472">
        <v>0</v>
      </c>
      <c r="Q1472" s="3">
        <f>_xlfn.XLOOKUP(A1472&amp;B1472,'original data'!$R$2:$R$3975,'original data'!$Q$2:$Q$3975,,0)</f>
        <v>0.84</v>
      </c>
      <c r="R1472" t="str">
        <f t="shared" si="44"/>
        <v>Missouri Teachers2018</v>
      </c>
      <c r="S1472">
        <f t="shared" si="45"/>
        <v>0.29969999999999997</v>
      </c>
    </row>
    <row r="1473" spans="1:19" x14ac:dyDescent="0.35">
      <c r="A1473" t="s">
        <v>93</v>
      </c>
      <c r="B1473">
        <v>2019</v>
      </c>
      <c r="C1473">
        <v>7.0000000000000007E-2</v>
      </c>
      <c r="D1473">
        <v>9.4E-2</v>
      </c>
      <c r="E1473">
        <v>6.9000000000000006E-2</v>
      </c>
      <c r="F1473">
        <v>9.9000000000000005E-2</v>
      </c>
      <c r="G1473">
        <v>6.1559999999999997E-2</v>
      </c>
      <c r="H1473">
        <v>0.44500000000000001</v>
      </c>
      <c r="I1473">
        <v>0.19800000000000001</v>
      </c>
      <c r="J1473">
        <v>0.124</v>
      </c>
      <c r="K1473">
        <v>0.11799999999999999</v>
      </c>
      <c r="L1473">
        <v>0</v>
      </c>
      <c r="M1473">
        <v>8.1000000000000003E-2</v>
      </c>
      <c r="N1473">
        <v>0</v>
      </c>
      <c r="O1473">
        <v>3.4000000000000002E-2</v>
      </c>
      <c r="P1473">
        <v>0</v>
      </c>
      <c r="Q1473" s="3">
        <f>_xlfn.XLOOKUP(A1473&amp;B1473,'original data'!$R$2:$R$3975,'original data'!$Q$2:$Q$3975,,0)</f>
        <v>0.84399999999999997</v>
      </c>
      <c r="R1473" t="str">
        <f t="shared" si="44"/>
        <v>Missouri Teachers2019</v>
      </c>
      <c r="S1473">
        <f t="shared" si="45"/>
        <v>0.32300000000000001</v>
      </c>
    </row>
    <row r="1474" spans="1:19" x14ac:dyDescent="0.35">
      <c r="A1474" t="s">
        <v>93</v>
      </c>
      <c r="B1474">
        <v>2020</v>
      </c>
      <c r="C1474">
        <v>3.9E-2</v>
      </c>
      <c r="D1474">
        <v>6.6000000000000003E-2</v>
      </c>
      <c r="E1474">
        <v>6.8000000000000005E-2</v>
      </c>
      <c r="F1474">
        <v>0.09</v>
      </c>
      <c r="H1474">
        <v>0.42599999999999999</v>
      </c>
      <c r="I1474">
        <v>0.221</v>
      </c>
      <c r="J1474">
        <v>0.14599999999999999</v>
      </c>
      <c r="K1474">
        <v>9.8000000000000004E-2</v>
      </c>
      <c r="L1474">
        <v>0</v>
      </c>
      <c r="M1474">
        <v>8.5999999999999993E-2</v>
      </c>
      <c r="N1474">
        <v>0</v>
      </c>
      <c r="O1474">
        <v>2.3E-2</v>
      </c>
      <c r="P1474">
        <v>0</v>
      </c>
      <c r="Q1474" s="3">
        <f>_xlfn.XLOOKUP(A1474&amp;B1474,'original data'!$R$2:$R$3975,'original data'!$Q$2:$Q$3975,,0)</f>
        <v>0.84399999999999997</v>
      </c>
      <c r="R1474" t="str">
        <f t="shared" si="44"/>
        <v>Missouri Teachers2020</v>
      </c>
      <c r="S1474">
        <f t="shared" si="45"/>
        <v>0.32999999999999996</v>
      </c>
    </row>
    <row r="1475" spans="1:19" x14ac:dyDescent="0.35">
      <c r="A1475" t="s">
        <v>94</v>
      </c>
      <c r="B1475">
        <v>2001</v>
      </c>
      <c r="C1475">
        <v>-1.4999999999999999E-2</v>
      </c>
      <c r="G1475">
        <v>-1.4999999999999999E-2</v>
      </c>
      <c r="H1475">
        <v>0.4254</v>
      </c>
      <c r="I1475">
        <v>0.42320000000000002</v>
      </c>
      <c r="J1475">
        <v>0</v>
      </c>
      <c r="K1475">
        <v>0</v>
      </c>
      <c r="L1475">
        <v>0</v>
      </c>
      <c r="M1475">
        <v>0</v>
      </c>
      <c r="N1475">
        <v>0.10929999999999999</v>
      </c>
      <c r="O1475">
        <v>4.19E-2</v>
      </c>
      <c r="P1475">
        <v>0</v>
      </c>
      <c r="Q1475" s="3">
        <f>_xlfn.XLOOKUP(A1475&amp;B1475,'original data'!$R$2:$R$3975,'original data'!$Q$2:$Q$3975,,0)</f>
        <v>0.85499999999999998</v>
      </c>
      <c r="R1475" t="str">
        <f t="shared" ref="R1475:R1538" si="46">A1475&amp;B1475</f>
        <v>Nevada Regular Employees2001</v>
      </c>
      <c r="S1475">
        <f t="shared" ref="S1475:S1538" si="47">SUM(J1475:N1475,P1475)</f>
        <v>0.10929999999999999</v>
      </c>
    </row>
    <row r="1476" spans="1:19" x14ac:dyDescent="0.35">
      <c r="A1476" t="s">
        <v>94</v>
      </c>
      <c r="B1476">
        <v>2002</v>
      </c>
      <c r="C1476">
        <v>-2.7E-2</v>
      </c>
      <c r="G1476">
        <v>-2.102E-2</v>
      </c>
      <c r="H1476">
        <v>0.40200000000000002</v>
      </c>
      <c r="I1476">
        <v>0.4763</v>
      </c>
      <c r="J1476">
        <v>0</v>
      </c>
      <c r="K1476">
        <v>0</v>
      </c>
      <c r="L1476">
        <v>0</v>
      </c>
      <c r="M1476">
        <v>0</v>
      </c>
      <c r="N1476">
        <v>9.5699999999999993E-2</v>
      </c>
      <c r="O1476">
        <v>2.5899999999999999E-2</v>
      </c>
      <c r="P1476">
        <v>0</v>
      </c>
      <c r="Q1476" s="3">
        <f>_xlfn.XLOOKUP(A1476&amp;B1476,'original data'!$R$2:$R$3975,'original data'!$Q$2:$Q$3975,,0)</f>
        <v>0.83499999999999996</v>
      </c>
      <c r="R1476" t="str">
        <f t="shared" si="46"/>
        <v>Nevada Regular Employees2002</v>
      </c>
      <c r="S1476">
        <f t="shared" si="47"/>
        <v>9.5699999999999993E-2</v>
      </c>
    </row>
    <row r="1477" spans="1:19" x14ac:dyDescent="0.35">
      <c r="A1477" t="s">
        <v>94</v>
      </c>
      <c r="B1477">
        <v>2003</v>
      </c>
      <c r="C1477">
        <v>0.05</v>
      </c>
      <c r="E1477">
        <v>3.7999999999999999E-2</v>
      </c>
      <c r="F1477">
        <v>8.1000000000000003E-2</v>
      </c>
      <c r="G1477">
        <v>2.0999999999999999E-3</v>
      </c>
      <c r="H1477">
        <v>0.43590000000000001</v>
      </c>
      <c r="I1477">
        <v>0.4405</v>
      </c>
      <c r="J1477">
        <v>0</v>
      </c>
      <c r="K1477">
        <v>0</v>
      </c>
      <c r="L1477">
        <v>0</v>
      </c>
      <c r="M1477">
        <v>0</v>
      </c>
      <c r="N1477">
        <v>8.0500000000000002E-2</v>
      </c>
      <c r="O1477">
        <v>4.2900000000000001E-2</v>
      </c>
      <c r="P1477">
        <v>0</v>
      </c>
      <c r="Q1477" s="3">
        <f>_xlfn.XLOOKUP(A1477&amp;B1477,'original data'!$R$2:$R$3975,'original data'!$Q$2:$Q$3975,,0)</f>
        <v>0.83199999999999996</v>
      </c>
      <c r="R1477" t="str">
        <f t="shared" si="46"/>
        <v>Nevada Regular Employees2003</v>
      </c>
      <c r="S1477">
        <f t="shared" si="47"/>
        <v>8.0500000000000002E-2</v>
      </c>
    </row>
    <row r="1478" spans="1:19" x14ac:dyDescent="0.35">
      <c r="A1478" t="s">
        <v>94</v>
      </c>
      <c r="B1478">
        <v>2004</v>
      </c>
      <c r="C1478">
        <v>0.121</v>
      </c>
      <c r="D1478">
        <v>4.7E-2</v>
      </c>
      <c r="E1478">
        <v>0.04</v>
      </c>
      <c r="F1478">
        <v>0.09</v>
      </c>
      <c r="G1478">
        <v>3.0589999999999999E-2</v>
      </c>
      <c r="H1478">
        <v>0.495</v>
      </c>
      <c r="I1478">
        <v>0.40060000000000001</v>
      </c>
      <c r="J1478">
        <v>0</v>
      </c>
      <c r="K1478">
        <v>0</v>
      </c>
      <c r="L1478">
        <v>0</v>
      </c>
      <c r="M1478">
        <v>0</v>
      </c>
      <c r="N1478">
        <v>8.5900000000000004E-2</v>
      </c>
      <c r="O1478">
        <v>1.8499999999999999E-2</v>
      </c>
      <c r="P1478">
        <v>0</v>
      </c>
      <c r="Q1478" s="3">
        <f>_xlfn.XLOOKUP(A1478&amp;B1478,'original data'!$R$2:$R$3975,'original data'!$Q$2:$Q$3975,,0)</f>
        <v>0.80500000000000005</v>
      </c>
      <c r="R1478" t="str">
        <f t="shared" si="46"/>
        <v>Nevada Regular Employees2004</v>
      </c>
      <c r="S1478">
        <f t="shared" si="47"/>
        <v>8.5900000000000004E-2</v>
      </c>
    </row>
    <row r="1479" spans="1:19" x14ac:dyDescent="0.35">
      <c r="A1479" t="s">
        <v>94</v>
      </c>
      <c r="B1479">
        <v>2005</v>
      </c>
      <c r="C1479">
        <v>9.2999999999999999E-2</v>
      </c>
      <c r="D1479">
        <v>8.7999999999999995E-2</v>
      </c>
      <c r="E1479">
        <v>4.2999999999999997E-2</v>
      </c>
      <c r="F1479">
        <v>8.5000000000000006E-2</v>
      </c>
      <c r="G1479">
        <v>4.2779999999999999E-2</v>
      </c>
      <c r="H1479">
        <v>0.53669999999999995</v>
      </c>
      <c r="I1479">
        <v>0.34699999999999998</v>
      </c>
      <c r="J1479">
        <v>0</v>
      </c>
      <c r="K1479">
        <v>0</v>
      </c>
      <c r="L1479">
        <v>0</v>
      </c>
      <c r="M1479">
        <v>0</v>
      </c>
      <c r="N1479">
        <v>9.2100000000000001E-2</v>
      </c>
      <c r="O1479">
        <v>2.4199999999999999E-2</v>
      </c>
      <c r="P1479">
        <v>0</v>
      </c>
      <c r="Q1479" s="3">
        <f>_xlfn.XLOOKUP(A1479&amp;B1479,'original data'!$R$2:$R$3975,'original data'!$Q$2:$Q$3975,,0)</f>
        <v>0.77300000000000002</v>
      </c>
      <c r="R1479" t="str">
        <f t="shared" si="46"/>
        <v>Nevada Regular Employees2005</v>
      </c>
      <c r="S1479">
        <f t="shared" si="47"/>
        <v>9.2100000000000001E-2</v>
      </c>
    </row>
    <row r="1480" spans="1:19" x14ac:dyDescent="0.35">
      <c r="A1480" t="s">
        <v>94</v>
      </c>
      <c r="B1480">
        <v>2006</v>
      </c>
      <c r="C1480">
        <v>8.7999999999999995E-2</v>
      </c>
      <c r="D1480">
        <v>0.10100000000000001</v>
      </c>
      <c r="E1480">
        <v>6.4000000000000001E-2</v>
      </c>
      <c r="F1480">
        <v>0.08</v>
      </c>
      <c r="G1480">
        <v>5.0180000000000002E-2</v>
      </c>
      <c r="H1480">
        <v>0.53029999999999999</v>
      </c>
      <c r="I1480">
        <v>0.35830000000000001</v>
      </c>
      <c r="J1480">
        <v>0</v>
      </c>
      <c r="K1480">
        <v>0</v>
      </c>
      <c r="L1480">
        <v>0</v>
      </c>
      <c r="M1480">
        <v>0</v>
      </c>
      <c r="N1480">
        <v>9.5200000000000007E-2</v>
      </c>
      <c r="O1480">
        <v>1.6199999999999999E-2</v>
      </c>
      <c r="P1480">
        <v>0</v>
      </c>
      <c r="Q1480" s="3">
        <f>_xlfn.XLOOKUP(A1480&amp;B1480,'original data'!$R$2:$R$3975,'original data'!$Q$2:$Q$3975,,0)</f>
        <v>0.76500000000000001</v>
      </c>
      <c r="R1480" t="str">
        <f t="shared" si="46"/>
        <v>Nevada Regular Employees2006</v>
      </c>
      <c r="S1480">
        <f t="shared" si="47"/>
        <v>9.5200000000000007E-2</v>
      </c>
    </row>
    <row r="1481" spans="1:19" x14ac:dyDescent="0.35">
      <c r="A1481" t="s">
        <v>94</v>
      </c>
      <c r="B1481">
        <v>2007</v>
      </c>
      <c r="C1481">
        <v>0.15</v>
      </c>
      <c r="D1481">
        <v>0.11</v>
      </c>
      <c r="E1481">
        <v>0.1</v>
      </c>
      <c r="F1481">
        <v>7.9000000000000001E-2</v>
      </c>
      <c r="G1481">
        <v>6.3899999999999998E-2</v>
      </c>
      <c r="H1481">
        <v>0.55620000000000003</v>
      </c>
      <c r="I1481">
        <v>0.33479999999999999</v>
      </c>
      <c r="J1481">
        <v>0</v>
      </c>
      <c r="K1481">
        <v>0</v>
      </c>
      <c r="L1481">
        <v>0</v>
      </c>
      <c r="M1481">
        <v>0</v>
      </c>
      <c r="N1481">
        <v>9.1600000000000001E-2</v>
      </c>
      <c r="O1481">
        <v>1.7399999999999999E-2</v>
      </c>
      <c r="P1481">
        <v>0</v>
      </c>
      <c r="Q1481" s="3">
        <f>_xlfn.XLOOKUP(A1481&amp;B1481,'original data'!$R$2:$R$3975,'original data'!$Q$2:$Q$3975,,0)</f>
        <v>0.78800000000000003</v>
      </c>
      <c r="R1481" t="str">
        <f t="shared" si="46"/>
        <v>Nevada Regular Employees2007</v>
      </c>
      <c r="S1481">
        <f t="shared" si="47"/>
        <v>9.1600000000000001E-2</v>
      </c>
    </row>
    <row r="1482" spans="1:19" x14ac:dyDescent="0.35">
      <c r="A1482" t="s">
        <v>94</v>
      </c>
      <c r="B1482">
        <v>2008</v>
      </c>
      <c r="C1482">
        <v>-3.2000000000000001E-2</v>
      </c>
      <c r="D1482">
        <v>6.6000000000000003E-2</v>
      </c>
      <c r="E1482">
        <v>8.2000000000000003E-2</v>
      </c>
      <c r="F1482">
        <v>0.06</v>
      </c>
      <c r="G1482">
        <v>5.1409999999999997E-2</v>
      </c>
      <c r="H1482">
        <v>0.54</v>
      </c>
      <c r="I1482">
        <v>0.34599999999999997</v>
      </c>
      <c r="J1482">
        <v>0</v>
      </c>
      <c r="K1482">
        <v>0</v>
      </c>
      <c r="L1482">
        <v>0</v>
      </c>
      <c r="M1482">
        <v>0</v>
      </c>
      <c r="N1482">
        <v>9.8000000000000004E-2</v>
      </c>
      <c r="O1482">
        <v>1.6E-2</v>
      </c>
      <c r="P1482">
        <v>0</v>
      </c>
      <c r="Q1482" s="3">
        <f>_xlfn.XLOOKUP(A1482&amp;B1482,'original data'!$R$2:$R$3975,'original data'!$Q$2:$Q$3975,,0)</f>
        <v>0.77700000000000002</v>
      </c>
      <c r="R1482" t="str">
        <f t="shared" si="46"/>
        <v>Nevada Regular Employees2008</v>
      </c>
      <c r="S1482">
        <f t="shared" si="47"/>
        <v>9.8000000000000004E-2</v>
      </c>
    </row>
    <row r="1483" spans="1:19" x14ac:dyDescent="0.35">
      <c r="A1483" t="s">
        <v>94</v>
      </c>
      <c r="B1483">
        <v>2009</v>
      </c>
      <c r="C1483">
        <v>-0.156</v>
      </c>
      <c r="D1483">
        <v>-2.1000000000000001E-2</v>
      </c>
      <c r="E1483">
        <v>2.1999999999999999E-2</v>
      </c>
      <c r="F1483">
        <v>3.1E-2</v>
      </c>
      <c r="G1483">
        <v>2.605E-2</v>
      </c>
      <c r="H1483">
        <v>0.56100000000000005</v>
      </c>
      <c r="I1483">
        <v>0.34</v>
      </c>
      <c r="J1483">
        <v>0</v>
      </c>
      <c r="K1483">
        <v>0</v>
      </c>
      <c r="L1483">
        <v>0</v>
      </c>
      <c r="M1483">
        <v>0</v>
      </c>
      <c r="N1483">
        <v>7.8E-2</v>
      </c>
      <c r="O1483">
        <v>2.1000000000000001E-2</v>
      </c>
      <c r="P1483">
        <v>0</v>
      </c>
      <c r="Q1483" s="3">
        <f>_xlfn.XLOOKUP(A1483&amp;B1483,'original data'!$R$2:$R$3975,'original data'!$Q$2:$Q$3975,,0)</f>
        <v>0.73399999999999999</v>
      </c>
      <c r="R1483" t="str">
        <f t="shared" si="46"/>
        <v>Nevada Regular Employees2009</v>
      </c>
      <c r="S1483">
        <f t="shared" si="47"/>
        <v>7.8E-2</v>
      </c>
    </row>
    <row r="1484" spans="1:19" x14ac:dyDescent="0.35">
      <c r="A1484" t="s">
        <v>94</v>
      </c>
      <c r="B1484">
        <v>2010</v>
      </c>
      <c r="C1484">
        <v>0.11</v>
      </c>
      <c r="D1484">
        <v>-3.2000000000000001E-2</v>
      </c>
      <c r="E1484">
        <v>2.5000000000000001E-2</v>
      </c>
      <c r="F1484">
        <v>3.4000000000000002E-2</v>
      </c>
      <c r="G1484">
        <v>3.415E-2</v>
      </c>
      <c r="H1484">
        <v>0.53800000000000003</v>
      </c>
      <c r="I1484">
        <v>0.371</v>
      </c>
      <c r="J1484">
        <v>0</v>
      </c>
      <c r="K1484">
        <v>0</v>
      </c>
      <c r="L1484">
        <v>0</v>
      </c>
      <c r="M1484">
        <v>0</v>
      </c>
      <c r="N1484">
        <v>7.2999999999999995E-2</v>
      </c>
      <c r="O1484">
        <v>1.7999999999999999E-2</v>
      </c>
      <c r="P1484">
        <v>0</v>
      </c>
      <c r="Q1484" s="3">
        <f>_xlfn.XLOOKUP(A1484&amp;B1484,'original data'!$R$2:$R$3975,'original data'!$Q$2:$Q$3975,,0)</f>
        <v>0.71199999999999997</v>
      </c>
      <c r="R1484" t="str">
        <f t="shared" si="46"/>
        <v>Nevada Regular Employees2010</v>
      </c>
      <c r="S1484">
        <f t="shared" si="47"/>
        <v>7.2999999999999995E-2</v>
      </c>
    </row>
    <row r="1485" spans="1:19" x14ac:dyDescent="0.35">
      <c r="A1485" t="s">
        <v>94</v>
      </c>
      <c r="B1485">
        <v>2011</v>
      </c>
      <c r="C1485">
        <v>0.21099999999999999</v>
      </c>
      <c r="D1485">
        <v>4.2999999999999997E-2</v>
      </c>
      <c r="E1485">
        <v>4.8000000000000001E-2</v>
      </c>
      <c r="F1485">
        <v>5.6000000000000001E-2</v>
      </c>
      <c r="G1485">
        <v>4.9099999999999998E-2</v>
      </c>
      <c r="H1485">
        <v>0.56100000000000005</v>
      </c>
      <c r="I1485">
        <v>0.34</v>
      </c>
      <c r="J1485">
        <v>0</v>
      </c>
      <c r="K1485">
        <v>0</v>
      </c>
      <c r="L1485">
        <v>0</v>
      </c>
      <c r="M1485">
        <v>0</v>
      </c>
      <c r="N1485">
        <v>7.8E-2</v>
      </c>
      <c r="O1485">
        <v>2.1000000000000001E-2</v>
      </c>
      <c r="P1485">
        <v>0</v>
      </c>
      <c r="Q1485" s="3">
        <f>_xlfn.XLOOKUP(A1485&amp;B1485,'original data'!$R$2:$R$3975,'original data'!$Q$2:$Q$3975,,0)</f>
        <v>0.70599999999999996</v>
      </c>
      <c r="R1485" t="str">
        <f t="shared" si="46"/>
        <v>Nevada Regular Employees2011</v>
      </c>
      <c r="S1485">
        <f t="shared" si="47"/>
        <v>7.8E-2</v>
      </c>
    </row>
    <row r="1486" spans="1:19" x14ac:dyDescent="0.35">
      <c r="A1486" t="s">
        <v>94</v>
      </c>
      <c r="B1486">
        <v>2012</v>
      </c>
      <c r="C1486">
        <v>3.1E-2</v>
      </c>
      <c r="D1486">
        <v>0.115</v>
      </c>
      <c r="E1486">
        <v>2.5000000000000001E-2</v>
      </c>
      <c r="F1486">
        <v>6.2E-2</v>
      </c>
      <c r="G1486">
        <v>4.7579999999999997E-2</v>
      </c>
      <c r="H1486">
        <v>0.55000000000000004</v>
      </c>
      <c r="I1486">
        <v>0.34699999999999998</v>
      </c>
      <c r="J1486">
        <v>0</v>
      </c>
      <c r="K1486">
        <v>0</v>
      </c>
      <c r="L1486">
        <v>0</v>
      </c>
      <c r="M1486">
        <v>0</v>
      </c>
      <c r="N1486">
        <v>8.1000000000000003E-2</v>
      </c>
      <c r="O1486">
        <v>2.1999999999999999E-2</v>
      </c>
      <c r="P1486">
        <v>0</v>
      </c>
      <c r="Q1486" s="3">
        <f>_xlfn.XLOOKUP(A1486&amp;B1486,'original data'!$R$2:$R$3975,'original data'!$Q$2:$Q$3975,,0)</f>
        <v>0.71199999999999997</v>
      </c>
      <c r="R1486" t="str">
        <f t="shared" si="46"/>
        <v>Nevada Regular Employees2012</v>
      </c>
      <c r="S1486">
        <f t="shared" si="47"/>
        <v>8.1000000000000003E-2</v>
      </c>
    </row>
    <row r="1487" spans="1:19" x14ac:dyDescent="0.35">
      <c r="A1487" t="s">
        <v>94</v>
      </c>
      <c r="B1487">
        <v>2013</v>
      </c>
      <c r="C1487">
        <v>0.124</v>
      </c>
      <c r="D1487">
        <v>0.11899999999999999</v>
      </c>
      <c r="E1487">
        <v>5.6000000000000001E-2</v>
      </c>
      <c r="F1487">
        <v>6.9000000000000006E-2</v>
      </c>
      <c r="G1487">
        <v>5.3269999999999998E-2</v>
      </c>
      <c r="H1487">
        <v>0.61299999999999999</v>
      </c>
      <c r="I1487">
        <v>0.28899999999999998</v>
      </c>
      <c r="J1487">
        <v>0</v>
      </c>
      <c r="K1487">
        <v>0</v>
      </c>
      <c r="L1487">
        <v>0</v>
      </c>
      <c r="M1487">
        <v>0</v>
      </c>
      <c r="N1487">
        <v>7.4999999999999997E-2</v>
      </c>
      <c r="O1487">
        <v>2.3E-2</v>
      </c>
      <c r="P1487">
        <v>0</v>
      </c>
      <c r="Q1487" s="3">
        <f>_xlfn.XLOOKUP(A1487&amp;B1487,'original data'!$R$2:$R$3975,'original data'!$Q$2:$Q$3975,,0)</f>
        <v>0.68899999999999995</v>
      </c>
      <c r="R1487" t="str">
        <f t="shared" si="46"/>
        <v>Nevada Regular Employees2013</v>
      </c>
      <c r="S1487">
        <f t="shared" si="47"/>
        <v>7.4999999999999997E-2</v>
      </c>
    </row>
    <row r="1488" spans="1:19" x14ac:dyDescent="0.35">
      <c r="A1488" t="s">
        <v>94</v>
      </c>
      <c r="B1488">
        <v>2014</v>
      </c>
      <c r="C1488">
        <v>0.17599999999999999</v>
      </c>
      <c r="D1488">
        <v>0.109</v>
      </c>
      <c r="E1488">
        <v>0.129</v>
      </c>
      <c r="F1488">
        <v>7.3999999999999996E-2</v>
      </c>
      <c r="G1488">
        <v>6.1589999999999999E-2</v>
      </c>
      <c r="H1488">
        <v>0.61799999999999999</v>
      </c>
      <c r="I1488">
        <v>0.28100000000000003</v>
      </c>
      <c r="J1488">
        <v>0</v>
      </c>
      <c r="K1488">
        <v>0</v>
      </c>
      <c r="L1488">
        <v>0</v>
      </c>
      <c r="M1488">
        <v>0</v>
      </c>
      <c r="N1488">
        <v>7.0999999999999994E-2</v>
      </c>
      <c r="O1488">
        <v>0.03</v>
      </c>
      <c r="P1488">
        <v>0</v>
      </c>
      <c r="Q1488" s="3">
        <f>_xlfn.XLOOKUP(A1488&amp;B1488,'original data'!$R$2:$R$3975,'original data'!$Q$2:$Q$3975,,0)</f>
        <v>0.70799999999999996</v>
      </c>
      <c r="R1488" t="str">
        <f t="shared" si="46"/>
        <v>Nevada Regular Employees2014</v>
      </c>
      <c r="S1488">
        <f t="shared" si="47"/>
        <v>7.0999999999999994E-2</v>
      </c>
    </row>
    <row r="1489" spans="1:19" x14ac:dyDescent="0.35">
      <c r="A1489" t="s">
        <v>94</v>
      </c>
      <c r="B1489">
        <v>2015</v>
      </c>
      <c r="C1489">
        <v>4.2000000000000003E-2</v>
      </c>
      <c r="D1489">
        <v>0.113</v>
      </c>
      <c r="E1489">
        <v>0.114</v>
      </c>
      <c r="F1489">
        <v>6.9000000000000006E-2</v>
      </c>
      <c r="G1489">
        <v>6.028E-2</v>
      </c>
      <c r="H1489">
        <v>0.63700000000000001</v>
      </c>
      <c r="I1489">
        <v>0.27500000000000002</v>
      </c>
      <c r="J1489">
        <v>0</v>
      </c>
      <c r="K1489">
        <v>0</v>
      </c>
      <c r="L1489">
        <v>0</v>
      </c>
      <c r="M1489">
        <v>0</v>
      </c>
      <c r="N1489">
        <v>0.08</v>
      </c>
      <c r="O1489">
        <v>8.0000000000000002E-3</v>
      </c>
      <c r="P1489">
        <v>0</v>
      </c>
      <c r="Q1489" s="3">
        <f>_xlfn.XLOOKUP(A1489&amp;B1489,'original data'!$R$2:$R$3975,'original data'!$Q$2:$Q$3975,,0)</f>
        <v>0.72399999999999998</v>
      </c>
      <c r="R1489" t="str">
        <f t="shared" si="46"/>
        <v>Nevada Regular Employees2015</v>
      </c>
      <c r="S1489">
        <f t="shared" si="47"/>
        <v>0.08</v>
      </c>
    </row>
    <row r="1490" spans="1:19" x14ac:dyDescent="0.35">
      <c r="A1490" t="s">
        <v>94</v>
      </c>
      <c r="B1490">
        <v>2016</v>
      </c>
      <c r="C1490">
        <v>2.3E-2</v>
      </c>
      <c r="D1490">
        <v>7.9000000000000001E-2</v>
      </c>
      <c r="E1490">
        <v>7.8E-2</v>
      </c>
      <c r="F1490">
        <v>6.3E-2</v>
      </c>
      <c r="G1490">
        <v>5.7910000000000003E-2</v>
      </c>
      <c r="H1490">
        <v>0.625</v>
      </c>
      <c r="I1490">
        <v>0.28199999999999997</v>
      </c>
      <c r="J1490">
        <v>0</v>
      </c>
      <c r="K1490">
        <v>0</v>
      </c>
      <c r="L1490">
        <v>0</v>
      </c>
      <c r="M1490">
        <v>0</v>
      </c>
      <c r="N1490">
        <v>8.6999999999999994E-2</v>
      </c>
      <c r="O1490">
        <v>6.0000000000000001E-3</v>
      </c>
      <c r="P1490">
        <v>0</v>
      </c>
      <c r="Q1490" s="3">
        <f>_xlfn.XLOOKUP(A1490&amp;B1490,'original data'!$R$2:$R$3975,'original data'!$Q$2:$Q$3975,,0)</f>
        <v>0.73199999999999998</v>
      </c>
      <c r="R1490" t="str">
        <f t="shared" si="46"/>
        <v>Nevada Regular Employees2016</v>
      </c>
      <c r="S1490">
        <f t="shared" si="47"/>
        <v>8.6999999999999994E-2</v>
      </c>
    </row>
    <row r="1491" spans="1:19" x14ac:dyDescent="0.35">
      <c r="A1491" t="s">
        <v>94</v>
      </c>
      <c r="B1491">
        <v>2017</v>
      </c>
      <c r="C1491">
        <v>0.11899999999999999</v>
      </c>
      <c r="D1491">
        <v>6.0999999999999999E-2</v>
      </c>
      <c r="E1491">
        <v>9.6000000000000002E-2</v>
      </c>
      <c r="F1491">
        <v>0.06</v>
      </c>
      <c r="G1491">
        <v>6.1409999999999999E-2</v>
      </c>
      <c r="H1491">
        <v>0.63200000000000001</v>
      </c>
      <c r="I1491">
        <v>0.27300000000000002</v>
      </c>
      <c r="J1491">
        <v>0</v>
      </c>
      <c r="K1491">
        <v>0</v>
      </c>
      <c r="L1491">
        <v>0</v>
      </c>
      <c r="M1491">
        <v>0</v>
      </c>
      <c r="N1491">
        <v>9.0999999999999998E-2</v>
      </c>
      <c r="O1491">
        <v>4.0000000000000001E-3</v>
      </c>
      <c r="P1491">
        <v>0</v>
      </c>
      <c r="Q1491" s="3">
        <f>_xlfn.XLOOKUP(A1491&amp;B1491,'original data'!$R$2:$R$3975,'original data'!$Q$2:$Q$3975,,0)</f>
        <v>0.73899999999999999</v>
      </c>
      <c r="R1491" t="str">
        <f t="shared" si="46"/>
        <v>Nevada Regular Employees2017</v>
      </c>
      <c r="S1491">
        <f t="shared" si="47"/>
        <v>9.0999999999999998E-2</v>
      </c>
    </row>
    <row r="1492" spans="1:19" x14ac:dyDescent="0.35">
      <c r="A1492" t="s">
        <v>94</v>
      </c>
      <c r="B1492">
        <v>2018</v>
      </c>
      <c r="C1492">
        <v>8.5999999999999993E-2</v>
      </c>
      <c r="D1492">
        <v>7.4999999999999997E-2</v>
      </c>
      <c r="E1492">
        <v>8.7999999999999995E-2</v>
      </c>
      <c r="F1492">
        <v>7.1999999999999995E-2</v>
      </c>
      <c r="G1492">
        <v>6.2759999999999996E-2</v>
      </c>
      <c r="H1492">
        <v>0.61299999999999999</v>
      </c>
      <c r="I1492">
        <v>0.28999999999999998</v>
      </c>
      <c r="J1492">
        <v>0</v>
      </c>
      <c r="K1492">
        <v>0</v>
      </c>
      <c r="L1492">
        <v>0</v>
      </c>
      <c r="M1492">
        <v>0</v>
      </c>
      <c r="N1492">
        <v>9.1999999999999998E-2</v>
      </c>
      <c r="O1492">
        <v>5.0000000000000001E-3</v>
      </c>
      <c r="P1492">
        <v>0</v>
      </c>
      <c r="Q1492" s="3">
        <f>_xlfn.XLOOKUP(A1492&amp;B1492,'original data'!$R$2:$R$3975,'original data'!$Q$2:$Q$3975,,0)</f>
        <v>0.747</v>
      </c>
      <c r="R1492" t="str">
        <f t="shared" si="46"/>
        <v>Nevada Regular Employees2018</v>
      </c>
      <c r="S1492">
        <f t="shared" si="47"/>
        <v>9.1999999999999998E-2</v>
      </c>
    </row>
    <row r="1493" spans="1:19" x14ac:dyDescent="0.35">
      <c r="A1493" t="s">
        <v>94</v>
      </c>
      <c r="B1493">
        <v>2019</v>
      </c>
      <c r="C1493">
        <v>8.5000000000000006E-2</v>
      </c>
      <c r="D1493">
        <v>9.7000000000000003E-2</v>
      </c>
      <c r="E1493">
        <v>7.0999999999999994E-2</v>
      </c>
      <c r="F1493">
        <v>9.9000000000000005E-2</v>
      </c>
      <c r="G1493">
        <v>6.3920000000000005E-2</v>
      </c>
      <c r="H1493">
        <v>0.64400000000000002</v>
      </c>
      <c r="I1493">
        <v>0.252</v>
      </c>
      <c r="J1493">
        <v>0</v>
      </c>
      <c r="K1493">
        <v>0</v>
      </c>
      <c r="L1493">
        <v>0</v>
      </c>
      <c r="M1493">
        <v>0</v>
      </c>
      <c r="N1493">
        <v>0.1</v>
      </c>
      <c r="O1493">
        <v>4.0000000000000001E-3</v>
      </c>
      <c r="P1493">
        <v>0</v>
      </c>
      <c r="Q1493" s="3">
        <f>_xlfn.XLOOKUP(A1493&amp;B1493,'original data'!$R$2:$R$3975,'original data'!$Q$2:$Q$3975,,0)</f>
        <v>0.749</v>
      </c>
      <c r="R1493" t="str">
        <f t="shared" si="46"/>
        <v>Nevada Regular Employees2019</v>
      </c>
      <c r="S1493">
        <f t="shared" si="47"/>
        <v>0.1</v>
      </c>
    </row>
    <row r="1494" spans="1:19" x14ac:dyDescent="0.35">
      <c r="A1494" t="s">
        <v>94</v>
      </c>
      <c r="B1494">
        <v>2020</v>
      </c>
      <c r="C1494">
        <v>7.1999999999999995E-2</v>
      </c>
      <c r="D1494">
        <v>8.1000000000000003E-2</v>
      </c>
      <c r="E1494">
        <v>7.6999999999999999E-2</v>
      </c>
      <c r="F1494">
        <v>9.6000000000000002E-2</v>
      </c>
      <c r="G1494">
        <v>6.4320000000000002E-2</v>
      </c>
      <c r="H1494">
        <v>0.60799999999999998</v>
      </c>
      <c r="I1494">
        <v>0.27300000000000002</v>
      </c>
      <c r="J1494">
        <v>0</v>
      </c>
      <c r="K1494">
        <v>0</v>
      </c>
      <c r="L1494">
        <v>0</v>
      </c>
      <c r="M1494">
        <v>0</v>
      </c>
      <c r="N1494">
        <v>0.10299999999999999</v>
      </c>
      <c r="O1494">
        <v>1.6E-2</v>
      </c>
      <c r="P1494">
        <v>0</v>
      </c>
      <c r="Q1494" s="3">
        <f>_xlfn.XLOOKUP(A1494&amp;B1494,'original data'!$R$2:$R$3975,'original data'!$Q$2:$Q$3975,,0)</f>
        <v>0.75700000000000001</v>
      </c>
      <c r="R1494" t="str">
        <f t="shared" si="46"/>
        <v>Nevada Regular Employees2020</v>
      </c>
      <c r="S1494">
        <f t="shared" si="47"/>
        <v>0.10299999999999999</v>
      </c>
    </row>
    <row r="1495" spans="1:19" x14ac:dyDescent="0.35">
      <c r="A1495" t="s">
        <v>95</v>
      </c>
      <c r="B1495">
        <v>2006</v>
      </c>
      <c r="C1495">
        <v>9.8000000000000004E-2</v>
      </c>
      <c r="D1495">
        <v>0.109</v>
      </c>
      <c r="E1495">
        <v>5.0999999999999997E-2</v>
      </c>
      <c r="G1495">
        <v>2.3120000000000002E-2</v>
      </c>
      <c r="H1495">
        <v>0.69159999999999999</v>
      </c>
      <c r="I1495">
        <v>0.26989999999999997</v>
      </c>
      <c r="J1495">
        <v>3.3E-3</v>
      </c>
      <c r="K1495">
        <v>3.7000000000000002E-3</v>
      </c>
      <c r="L1495">
        <v>0</v>
      </c>
      <c r="M1495">
        <v>1.1000000000000001E-3</v>
      </c>
      <c r="N1495">
        <v>0</v>
      </c>
      <c r="O1495">
        <v>2.75E-2</v>
      </c>
      <c r="P1495">
        <v>0</v>
      </c>
      <c r="Q1495" s="3">
        <f>_xlfn.XLOOKUP(A1495&amp;B1495,'original data'!$R$2:$R$3975,'original data'!$Q$2:$Q$3975,,0)</f>
        <v>0.76300000000000001</v>
      </c>
      <c r="R1495" t="str">
        <f t="shared" si="46"/>
        <v>New Jersey Teachers2006</v>
      </c>
      <c r="S1495">
        <f t="shared" si="47"/>
        <v>8.0999999999999996E-3</v>
      </c>
    </row>
    <row r="1496" spans="1:19" x14ac:dyDescent="0.35">
      <c r="A1496" t="s">
        <v>95</v>
      </c>
      <c r="B1496">
        <v>2007</v>
      </c>
      <c r="C1496">
        <v>0.17100000000000001</v>
      </c>
      <c r="D1496">
        <v>0.11799999999999999</v>
      </c>
      <c r="E1496">
        <v>0.105</v>
      </c>
      <c r="G1496">
        <v>4.3049999999999998E-2</v>
      </c>
      <c r="H1496">
        <v>0.62290000000000001</v>
      </c>
      <c r="I1496">
        <v>0.27860000000000001</v>
      </c>
      <c r="J1496">
        <v>1.49E-2</v>
      </c>
      <c r="K1496">
        <v>0.03</v>
      </c>
      <c r="L1496">
        <v>6.4000000000000003E-3</v>
      </c>
      <c r="M1496">
        <v>1.29E-2</v>
      </c>
      <c r="N1496">
        <v>0</v>
      </c>
      <c r="O1496">
        <v>3.2300000000000002E-2</v>
      </c>
      <c r="P1496">
        <v>0</v>
      </c>
      <c r="Q1496" s="3">
        <f>_xlfn.XLOOKUP(A1496&amp;B1496,'original data'!$R$2:$R$3975,'original data'!$Q$2:$Q$3975,,0)</f>
        <v>0.747</v>
      </c>
      <c r="R1496" t="str">
        <f t="shared" si="46"/>
        <v>New Jersey Teachers2007</v>
      </c>
      <c r="S1496">
        <f t="shared" si="47"/>
        <v>6.4199999999999993E-2</v>
      </c>
    </row>
    <row r="1497" spans="1:19" x14ac:dyDescent="0.35">
      <c r="A1497" t="s">
        <v>95</v>
      </c>
      <c r="B1497">
        <v>2008</v>
      </c>
      <c r="C1497">
        <v>-2.6599999999999999E-2</v>
      </c>
      <c r="D1497">
        <v>7.7799999999999994E-2</v>
      </c>
      <c r="E1497">
        <v>9.2200000000000004E-2</v>
      </c>
      <c r="G1497">
        <v>3.4079999999999999E-2</v>
      </c>
      <c r="H1497">
        <v>0.51190000000000002</v>
      </c>
      <c r="I1497">
        <v>0.32490000000000002</v>
      </c>
      <c r="J1497">
        <v>3.78E-2</v>
      </c>
      <c r="K1497">
        <v>4.9599999999999998E-2</v>
      </c>
      <c r="L1497">
        <v>1.29E-2</v>
      </c>
      <c r="M1497">
        <v>2.5399999999999999E-2</v>
      </c>
      <c r="N1497">
        <v>0</v>
      </c>
      <c r="O1497">
        <v>3.5499999999999997E-2</v>
      </c>
      <c r="P1497">
        <v>0</v>
      </c>
      <c r="Q1497" s="3">
        <f>_xlfn.XLOOKUP(A1497&amp;B1497,'original data'!$R$2:$R$3975,'original data'!$Q$2:$Q$3975,,0)</f>
        <v>0.70840000000000003</v>
      </c>
      <c r="R1497" t="str">
        <f t="shared" si="46"/>
        <v>New Jersey Teachers2008</v>
      </c>
      <c r="S1497">
        <f t="shared" si="47"/>
        <v>0.12570000000000001</v>
      </c>
    </row>
    <row r="1498" spans="1:19" x14ac:dyDescent="0.35">
      <c r="A1498" t="s">
        <v>95</v>
      </c>
      <c r="B1498">
        <v>2009</v>
      </c>
      <c r="C1498">
        <v>-0.14269999999999999</v>
      </c>
      <c r="D1498">
        <v>-7.6E-3</v>
      </c>
      <c r="E1498">
        <v>3.15E-2</v>
      </c>
      <c r="G1498">
        <v>1.2760000000000001E-2</v>
      </c>
      <c r="H1498">
        <v>0.44789000000000001</v>
      </c>
      <c r="I1498">
        <v>0.35003000000000001</v>
      </c>
      <c r="J1498">
        <v>4.7489999999999997E-2</v>
      </c>
      <c r="K1498">
        <v>4.2709999999999998E-2</v>
      </c>
      <c r="L1498">
        <v>1.0149999999999999E-2</v>
      </c>
      <c r="M1498">
        <v>2.529E-2</v>
      </c>
      <c r="N1498">
        <v>0</v>
      </c>
      <c r="O1498">
        <v>7.646E-2</v>
      </c>
      <c r="P1498">
        <v>0</v>
      </c>
      <c r="Q1498" s="3">
        <f>_xlfn.XLOOKUP(A1498&amp;B1498,'original data'!$R$2:$R$3975,'original data'!$Q$2:$Q$3975,,0)</f>
        <v>0.63829999999999998</v>
      </c>
      <c r="R1498" t="str">
        <f t="shared" si="46"/>
        <v>New Jersey Teachers2009</v>
      </c>
      <c r="S1498">
        <f t="shared" si="47"/>
        <v>0.12564</v>
      </c>
    </row>
    <row r="1499" spans="1:19" x14ac:dyDescent="0.35">
      <c r="A1499" t="s">
        <v>95</v>
      </c>
      <c r="B1499">
        <v>2011</v>
      </c>
      <c r="C1499">
        <v>0.18029999999999999</v>
      </c>
      <c r="D1499">
        <v>4.1799999999999997E-2</v>
      </c>
      <c r="E1499">
        <v>5.2299999999999999E-2</v>
      </c>
      <c r="F1499">
        <v>5.1999999999999998E-2</v>
      </c>
      <c r="G1499">
        <v>3.7530000000000001E-2</v>
      </c>
      <c r="H1499">
        <v>0.45550000000000002</v>
      </c>
      <c r="I1499">
        <v>0.29220000000000002</v>
      </c>
      <c r="J1499">
        <v>7.2999999999999995E-2</v>
      </c>
      <c r="K1499">
        <v>5.2999999999999999E-2</v>
      </c>
      <c r="L1499">
        <v>1.61E-2</v>
      </c>
      <c r="M1499">
        <v>3.6999999999999998E-2</v>
      </c>
      <c r="N1499">
        <v>0</v>
      </c>
      <c r="O1499">
        <v>5.7200000000000001E-2</v>
      </c>
      <c r="P1499">
        <v>1.55E-2</v>
      </c>
      <c r="Q1499" s="3">
        <f>_xlfn.XLOOKUP(A1499&amp;B1499,'original data'!$R$2:$R$3975,'original data'!$Q$2:$Q$3975,,0)</f>
        <v>0.62809999999999999</v>
      </c>
      <c r="R1499" t="str">
        <f t="shared" si="46"/>
        <v>New Jersey Teachers2011</v>
      </c>
      <c r="S1499">
        <f t="shared" si="47"/>
        <v>0.1946</v>
      </c>
    </row>
    <row r="1500" spans="1:19" x14ac:dyDescent="0.35">
      <c r="A1500" t="s">
        <v>95</v>
      </c>
      <c r="B1500">
        <v>2012</v>
      </c>
      <c r="C1500">
        <v>2.52E-2</v>
      </c>
      <c r="D1500">
        <v>0.1111</v>
      </c>
      <c r="E1500">
        <v>2.46E-2</v>
      </c>
      <c r="F1500">
        <v>6.4199999999999993E-2</v>
      </c>
      <c r="G1500">
        <v>3.6499999999999998E-2</v>
      </c>
      <c r="H1500">
        <v>0.45216000000000001</v>
      </c>
      <c r="I1500">
        <v>0.28011999999999998</v>
      </c>
      <c r="J1500">
        <v>7.8280000000000002E-2</v>
      </c>
      <c r="K1500">
        <v>7.8280000000000002E-2</v>
      </c>
      <c r="L1500">
        <v>2.819E-2</v>
      </c>
      <c r="M1500">
        <v>4.6890000000000001E-2</v>
      </c>
      <c r="N1500">
        <v>0</v>
      </c>
      <c r="O1500">
        <v>1.7100000000000001E-2</v>
      </c>
      <c r="P1500">
        <v>1.899E-2</v>
      </c>
      <c r="Q1500" s="3">
        <f>_xlfn.XLOOKUP(A1500&amp;B1500,'original data'!$R$2:$R$3975,'original data'!$Q$2:$Q$3975,,0)</f>
        <v>0.59299999999999997</v>
      </c>
      <c r="R1500" t="str">
        <f t="shared" si="46"/>
        <v>New Jersey Teachers2012</v>
      </c>
      <c r="S1500">
        <f t="shared" si="47"/>
        <v>0.25063000000000002</v>
      </c>
    </row>
    <row r="1501" spans="1:19" x14ac:dyDescent="0.35">
      <c r="A1501" t="s">
        <v>95</v>
      </c>
      <c r="B1501">
        <v>2013</v>
      </c>
      <c r="C1501">
        <v>0.1178</v>
      </c>
      <c r="D1501">
        <v>0.10589999999999999</v>
      </c>
      <c r="E1501">
        <v>5.3199999999999997E-2</v>
      </c>
      <c r="F1501">
        <v>7.2599999999999998E-2</v>
      </c>
      <c r="G1501">
        <v>4.2529999999999998E-2</v>
      </c>
      <c r="H1501">
        <v>0.46929999999999999</v>
      </c>
      <c r="I1501">
        <v>0.21290000000000001</v>
      </c>
      <c r="J1501">
        <v>8.0699999999999994E-2</v>
      </c>
      <c r="K1501">
        <v>9.8400000000000001E-2</v>
      </c>
      <c r="L1501">
        <v>2.53E-2</v>
      </c>
      <c r="M1501">
        <v>5.0500000000000003E-2</v>
      </c>
      <c r="N1501">
        <v>0</v>
      </c>
      <c r="O1501">
        <v>4.5699999999999998E-2</v>
      </c>
      <c r="P1501">
        <v>1.7000000000000001E-2</v>
      </c>
      <c r="Q1501" s="3">
        <f>_xlfn.XLOOKUP(A1501&amp;B1501,'original data'!$R$2:$R$3975,'original data'!$Q$2:$Q$3975,,0)</f>
        <v>0.57050000000000001</v>
      </c>
      <c r="R1501" t="str">
        <f t="shared" si="46"/>
        <v>New Jersey Teachers2013</v>
      </c>
      <c r="S1501">
        <f t="shared" si="47"/>
        <v>0.27189999999999998</v>
      </c>
    </row>
    <row r="1502" spans="1:19" x14ac:dyDescent="0.35">
      <c r="A1502" t="s">
        <v>95</v>
      </c>
      <c r="B1502">
        <v>2014</v>
      </c>
      <c r="C1502">
        <v>0.16869999999999999</v>
      </c>
      <c r="D1502">
        <v>0.1023</v>
      </c>
      <c r="E1502">
        <v>0.1237</v>
      </c>
      <c r="F1502">
        <v>7.51E-2</v>
      </c>
      <c r="G1502">
        <v>5.108E-2</v>
      </c>
      <c r="H1502">
        <v>0.45136999999999999</v>
      </c>
      <c r="I1502">
        <v>0.19384000000000001</v>
      </c>
      <c r="J1502">
        <v>9.0670000000000001E-2</v>
      </c>
      <c r="K1502">
        <v>0.10667</v>
      </c>
      <c r="L1502">
        <v>2.5690000000000001E-2</v>
      </c>
      <c r="M1502">
        <v>4.5690000000000001E-2</v>
      </c>
      <c r="N1502">
        <v>0</v>
      </c>
      <c r="O1502">
        <v>6.6979999999999998E-2</v>
      </c>
      <c r="P1502">
        <v>1.9089999999999999E-2</v>
      </c>
      <c r="Q1502" s="3">
        <f>_xlfn.XLOOKUP(A1502&amp;B1502,'original data'!$R$2:$R$3975,'original data'!$Q$2:$Q$3975,,0)</f>
        <v>0.54037000000000002</v>
      </c>
      <c r="R1502" t="str">
        <f t="shared" si="46"/>
        <v>New Jersey Teachers2014</v>
      </c>
      <c r="S1502">
        <f t="shared" si="47"/>
        <v>0.28781000000000001</v>
      </c>
    </row>
    <row r="1503" spans="1:19" x14ac:dyDescent="0.35">
      <c r="A1503" t="s">
        <v>95</v>
      </c>
      <c r="B1503">
        <v>2015</v>
      </c>
      <c r="C1503">
        <v>4.1599999999999998E-2</v>
      </c>
      <c r="D1503">
        <v>0.1081</v>
      </c>
      <c r="E1503">
        <v>0.10489999999999999</v>
      </c>
      <c r="F1503">
        <v>7.0499999999999993E-2</v>
      </c>
      <c r="G1503">
        <v>5.0439999999999999E-2</v>
      </c>
      <c r="H1503">
        <v>0.45326</v>
      </c>
      <c r="I1503">
        <v>0.17978</v>
      </c>
      <c r="J1503">
        <v>9.7189999999999999E-2</v>
      </c>
      <c r="K1503">
        <v>0.12249</v>
      </c>
      <c r="L1503">
        <v>2.3300000000000001E-2</v>
      </c>
      <c r="M1503">
        <v>4.7E-2</v>
      </c>
      <c r="N1503">
        <v>0</v>
      </c>
      <c r="O1503">
        <v>5.8290000000000002E-2</v>
      </c>
      <c r="P1503">
        <v>1.8700000000000001E-2</v>
      </c>
      <c r="Q1503" s="3">
        <f>_xlfn.XLOOKUP(A1503&amp;B1503,'original data'!$R$2:$R$3975,'original data'!$Q$2:$Q$3975,,0)</f>
        <v>0.51122999999999996</v>
      </c>
      <c r="R1503" t="str">
        <f t="shared" si="46"/>
        <v>New Jersey Teachers2015</v>
      </c>
      <c r="S1503">
        <f t="shared" si="47"/>
        <v>0.30867999999999995</v>
      </c>
    </row>
    <row r="1504" spans="1:19" x14ac:dyDescent="0.35">
      <c r="A1504" t="s">
        <v>95</v>
      </c>
      <c r="B1504">
        <v>2016</v>
      </c>
      <c r="C1504">
        <v>-9.2999999999999992E-3</v>
      </c>
      <c r="D1504">
        <v>6.4000000000000001E-2</v>
      </c>
      <c r="E1504">
        <v>6.6400000000000001E-2</v>
      </c>
      <c r="F1504">
        <v>5.9200000000000003E-2</v>
      </c>
      <c r="G1504">
        <v>4.6600000000000003E-2</v>
      </c>
      <c r="H1504">
        <v>0.42801</v>
      </c>
      <c r="I1504">
        <v>0.18065999999999999</v>
      </c>
      <c r="J1504">
        <v>0.10588</v>
      </c>
      <c r="K1504">
        <v>0.11518</v>
      </c>
      <c r="L1504">
        <v>2.6100000000000002E-2</v>
      </c>
      <c r="M1504">
        <v>5.9089999999999997E-2</v>
      </c>
      <c r="N1504">
        <v>0</v>
      </c>
      <c r="O1504">
        <v>6.1890000000000001E-2</v>
      </c>
      <c r="P1504">
        <v>2.3199999999999998E-2</v>
      </c>
      <c r="Q1504" s="3">
        <f>_xlfn.XLOOKUP(A1504&amp;B1504,'original data'!$R$2:$R$3975,'original data'!$Q$2:$Q$3975,,0)</f>
        <v>0.46953</v>
      </c>
      <c r="R1504" t="str">
        <f t="shared" si="46"/>
        <v>New Jersey Teachers2016</v>
      </c>
      <c r="S1504">
        <f t="shared" si="47"/>
        <v>0.32945000000000002</v>
      </c>
    </row>
    <row r="1505" spans="1:19" x14ac:dyDescent="0.35">
      <c r="A1505" t="s">
        <v>95</v>
      </c>
      <c r="B1505">
        <v>2017</v>
      </c>
      <c r="C1505">
        <v>0.13070000000000001</v>
      </c>
      <c r="D1505">
        <v>5.2499999999999998E-2</v>
      </c>
      <c r="E1505">
        <v>8.7499999999999994E-2</v>
      </c>
      <c r="F1505">
        <v>5.5500000000000001E-2</v>
      </c>
      <c r="G1505">
        <v>5.1369999999999999E-2</v>
      </c>
      <c r="H1505">
        <v>0.46279999999999999</v>
      </c>
      <c r="I1505">
        <v>0.19009999999999999</v>
      </c>
      <c r="J1505">
        <v>0.1032</v>
      </c>
      <c r="K1505">
        <v>0.08</v>
      </c>
      <c r="L1505">
        <v>2.6499999999999999E-2</v>
      </c>
      <c r="M1505">
        <v>5.9900000000000002E-2</v>
      </c>
      <c r="N1505">
        <v>0</v>
      </c>
      <c r="O1505">
        <v>5.2499999999999998E-2</v>
      </c>
      <c r="P1505">
        <v>2.5000000000000001E-2</v>
      </c>
      <c r="Q1505" s="3">
        <f>_xlfn.XLOOKUP(A1505&amp;B1505,'original data'!$R$2:$R$3975,'original data'!$Q$2:$Q$3975,,0)</f>
        <v>0.42122999999999999</v>
      </c>
      <c r="R1505" t="str">
        <f t="shared" si="46"/>
        <v>New Jersey Teachers2017</v>
      </c>
      <c r="S1505">
        <f t="shared" si="47"/>
        <v>0.29460000000000003</v>
      </c>
    </row>
    <row r="1506" spans="1:19" x14ac:dyDescent="0.35">
      <c r="A1506" t="s">
        <v>95</v>
      </c>
      <c r="B1506">
        <v>2018</v>
      </c>
      <c r="C1506">
        <v>9.06E-2</v>
      </c>
      <c r="D1506">
        <v>6.9000000000000006E-2</v>
      </c>
      <c r="E1506">
        <v>8.2299999999999998E-2</v>
      </c>
      <c r="F1506">
        <v>6.7500000000000004E-2</v>
      </c>
      <c r="G1506">
        <v>5.3519999999999998E-2</v>
      </c>
      <c r="H1506">
        <v>0.47899999999999998</v>
      </c>
      <c r="I1506">
        <v>0.18010000000000001</v>
      </c>
      <c r="J1506">
        <v>0.1114</v>
      </c>
      <c r="K1506">
        <v>6.3700000000000007E-2</v>
      </c>
      <c r="L1506">
        <v>3.1099999999999999E-2</v>
      </c>
      <c r="M1506">
        <v>6.1499999999999999E-2</v>
      </c>
      <c r="N1506">
        <v>0</v>
      </c>
      <c r="O1506">
        <v>4.9200000000000001E-2</v>
      </c>
      <c r="P1506">
        <v>2.3900000000000001E-2</v>
      </c>
      <c r="Q1506" s="3">
        <f>_xlfn.XLOOKUP(A1506&amp;B1506,'original data'!$R$2:$R$3975,'original data'!$Q$2:$Q$3975,,0)</f>
        <v>0.43148999999999998</v>
      </c>
      <c r="R1506" t="str">
        <f t="shared" si="46"/>
        <v>New Jersey Teachers2018</v>
      </c>
      <c r="S1506">
        <f t="shared" si="47"/>
        <v>0.29159999999999997</v>
      </c>
    </row>
    <row r="1507" spans="1:19" x14ac:dyDescent="0.35">
      <c r="A1507" t="s">
        <v>95</v>
      </c>
      <c r="B1507">
        <v>2019</v>
      </c>
      <c r="C1507">
        <v>6.2700000000000006E-2</v>
      </c>
      <c r="D1507">
        <v>9.4299999999999995E-2</v>
      </c>
      <c r="E1507">
        <v>6.2100000000000002E-2</v>
      </c>
      <c r="F1507">
        <v>9.2200000000000004E-2</v>
      </c>
      <c r="G1507">
        <v>5.3999999999999999E-2</v>
      </c>
      <c r="H1507">
        <v>0.47463</v>
      </c>
      <c r="I1507">
        <v>0.19106999999999999</v>
      </c>
      <c r="J1507">
        <v>0.10934000000000001</v>
      </c>
      <c r="K1507">
        <v>5.851E-2</v>
      </c>
      <c r="L1507">
        <v>2.7609999999999999E-2</v>
      </c>
      <c r="M1507">
        <v>6.1499999999999999E-2</v>
      </c>
      <c r="N1507">
        <v>0</v>
      </c>
      <c r="O1507">
        <v>7.7350000000000002E-2</v>
      </c>
      <c r="P1507">
        <v>0</v>
      </c>
      <c r="Q1507" s="3">
        <f>_xlfn.XLOOKUP(A1507&amp;B1507,'original data'!$R$2:$R$3975,'original data'!$Q$2:$Q$3975,,0)</f>
        <v>0.40289999999999998</v>
      </c>
      <c r="R1507" t="str">
        <f t="shared" si="46"/>
        <v>New Jersey Teachers2019</v>
      </c>
      <c r="S1507">
        <f t="shared" si="47"/>
        <v>0.25695999999999997</v>
      </c>
    </row>
    <row r="1508" spans="1:19" x14ac:dyDescent="0.35">
      <c r="A1508" t="s">
        <v>95</v>
      </c>
      <c r="B1508">
        <v>2020</v>
      </c>
      <c r="C1508">
        <v>1.21E-2</v>
      </c>
      <c r="D1508">
        <v>5.4600000000000003E-2</v>
      </c>
      <c r="E1508">
        <v>5.6099999999999997E-2</v>
      </c>
      <c r="F1508">
        <v>7.9899999999999999E-2</v>
      </c>
      <c r="G1508">
        <v>5.1860000000000003E-2</v>
      </c>
      <c r="H1508">
        <v>0.45619999999999999</v>
      </c>
      <c r="I1508">
        <v>0.18640000000000001</v>
      </c>
      <c r="J1508">
        <v>0.1105</v>
      </c>
      <c r="K1508">
        <v>7.4899999999999994E-2</v>
      </c>
      <c r="L1508">
        <v>2.1999999999999999E-2</v>
      </c>
      <c r="M1508">
        <v>6.2600000000000003E-2</v>
      </c>
      <c r="N1508">
        <v>0</v>
      </c>
      <c r="O1508">
        <v>6.7400000000000002E-2</v>
      </c>
      <c r="P1508">
        <v>1.89E-2</v>
      </c>
      <c r="Q1508" s="3">
        <f>_xlfn.XLOOKUP(A1508&amp;B1508,'original data'!$R$2:$R$3975,'original data'!$Q$2:$Q$3975,,0)</f>
        <v>0</v>
      </c>
      <c r="R1508" t="str">
        <f t="shared" si="46"/>
        <v>New Jersey Teachers2020</v>
      </c>
      <c r="S1508">
        <f t="shared" si="47"/>
        <v>0.28890000000000005</v>
      </c>
    </row>
    <row r="1509" spans="1:19" x14ac:dyDescent="0.35">
      <c r="A1509" t="s">
        <v>96</v>
      </c>
      <c r="B1509">
        <v>2001</v>
      </c>
      <c r="C1509">
        <v>-2.1999999999999999E-2</v>
      </c>
      <c r="D1509">
        <v>-5.7000000000000002E-2</v>
      </c>
      <c r="E1509">
        <v>0.107</v>
      </c>
      <c r="F1509">
        <v>0.111</v>
      </c>
      <c r="G1509">
        <v>-2.1999999999999999E-2</v>
      </c>
      <c r="H1509">
        <v>0.72799999999999998</v>
      </c>
      <c r="I1509">
        <v>0.27200000000000002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 s="3">
        <f>_xlfn.XLOOKUP(A1509&amp;B1509,'original data'!$R$2:$R$3975,'original data'!$Q$2:$Q$3975,,0)</f>
        <v>0.97</v>
      </c>
      <c r="R1509" t="str">
        <f t="shared" si="46"/>
        <v>Missouri State Employees2001</v>
      </c>
      <c r="S1509">
        <f t="shared" si="47"/>
        <v>0</v>
      </c>
    </row>
    <row r="1510" spans="1:19" x14ac:dyDescent="0.35">
      <c r="A1510" t="s">
        <v>96</v>
      </c>
      <c r="B1510">
        <v>2002</v>
      </c>
      <c r="C1510">
        <v>-6.2E-2</v>
      </c>
      <c r="D1510">
        <v>-2E-3</v>
      </c>
      <c r="E1510">
        <v>5.1999999999999998E-2</v>
      </c>
      <c r="F1510">
        <v>0.09</v>
      </c>
      <c r="G1510">
        <v>-4.2209999999999998E-2</v>
      </c>
      <c r="H1510">
        <v>0.71599999999999997</v>
      </c>
      <c r="I1510">
        <v>0.28399999999999997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 s="3">
        <f>_xlfn.XLOOKUP(A1510&amp;B1510,'original data'!$R$2:$R$3975,'original data'!$Q$2:$Q$3975,,0)</f>
        <v>0.95899999999999996</v>
      </c>
      <c r="R1510" t="str">
        <f t="shared" si="46"/>
        <v>Missouri State Employees2002</v>
      </c>
      <c r="S1510">
        <f t="shared" si="47"/>
        <v>0</v>
      </c>
    </row>
    <row r="1511" spans="1:19" x14ac:dyDescent="0.35">
      <c r="A1511" t="s">
        <v>96</v>
      </c>
      <c r="B1511">
        <v>2003</v>
      </c>
      <c r="C1511">
        <v>7.0000000000000007E-2</v>
      </c>
      <c r="D1511">
        <v>-6.0000000000000001E-3</v>
      </c>
      <c r="E1511">
        <v>3.3000000000000002E-2</v>
      </c>
      <c r="F1511">
        <v>8.4000000000000005E-2</v>
      </c>
      <c r="G1511">
        <v>-6.1799999999999997E-3</v>
      </c>
      <c r="H1511">
        <v>0.47</v>
      </c>
      <c r="I1511">
        <v>0.24299999999999999</v>
      </c>
      <c r="J1511">
        <v>2.9000000000000001E-2</v>
      </c>
      <c r="K1511">
        <v>0.14799999999999999</v>
      </c>
      <c r="L1511">
        <v>7.0000000000000007E-2</v>
      </c>
      <c r="M1511">
        <v>0.04</v>
      </c>
      <c r="N1511">
        <v>0</v>
      </c>
      <c r="O1511">
        <v>0</v>
      </c>
      <c r="P1511">
        <v>0</v>
      </c>
      <c r="Q1511" s="3">
        <f>_xlfn.XLOOKUP(A1511&amp;B1511,'original data'!$R$2:$R$3975,'original data'!$Q$2:$Q$3975,,0)</f>
        <v>0.90900000000000003</v>
      </c>
      <c r="R1511" t="str">
        <f t="shared" si="46"/>
        <v>Missouri State Employees2003</v>
      </c>
      <c r="S1511">
        <f t="shared" si="47"/>
        <v>0.28699999999999998</v>
      </c>
    </row>
    <row r="1512" spans="1:19" x14ac:dyDescent="0.35">
      <c r="A1512" t="s">
        <v>96</v>
      </c>
      <c r="B1512">
        <v>2004</v>
      </c>
      <c r="C1512">
        <v>0.17100000000000001</v>
      </c>
      <c r="D1512">
        <v>7.0999999999999994E-2</v>
      </c>
      <c r="E1512">
        <v>7.1999999999999995E-2</v>
      </c>
      <c r="F1512">
        <v>6.8000000000000005E-2</v>
      </c>
      <c r="G1512">
        <v>3.5430000000000003E-2</v>
      </c>
      <c r="H1512">
        <v>0.45200000000000001</v>
      </c>
      <c r="I1512">
        <v>0.23799999999999999</v>
      </c>
      <c r="J1512">
        <v>5.1999999999999998E-2</v>
      </c>
      <c r="K1512">
        <v>0.14199999999999999</v>
      </c>
      <c r="L1512">
        <v>7.2999999999999995E-2</v>
      </c>
      <c r="M1512">
        <v>4.2999999999999997E-2</v>
      </c>
      <c r="N1512">
        <v>0</v>
      </c>
      <c r="O1512">
        <v>0</v>
      </c>
      <c r="P1512">
        <v>0</v>
      </c>
      <c r="Q1512" s="3">
        <f>_xlfn.XLOOKUP(A1512&amp;B1512,'original data'!$R$2:$R$3975,'original data'!$Q$2:$Q$3975,,0)</f>
        <v>0.84599999999999997</v>
      </c>
      <c r="R1512" t="str">
        <f t="shared" si="46"/>
        <v>Missouri State Employees2004</v>
      </c>
      <c r="S1512">
        <f t="shared" si="47"/>
        <v>0.30999999999999994</v>
      </c>
    </row>
    <row r="1513" spans="1:19" x14ac:dyDescent="0.35">
      <c r="A1513" t="s">
        <v>96</v>
      </c>
      <c r="B1513">
        <v>2005</v>
      </c>
      <c r="C1513">
        <v>0.126</v>
      </c>
      <c r="D1513">
        <v>0.122</v>
      </c>
      <c r="E1513">
        <v>5.2999999999999999E-2</v>
      </c>
      <c r="F1513">
        <v>9.8000000000000004E-2</v>
      </c>
      <c r="G1513">
        <v>5.2940000000000001E-2</v>
      </c>
      <c r="H1513">
        <v>0.40600000000000003</v>
      </c>
      <c r="I1513">
        <v>0.216</v>
      </c>
      <c r="J1513">
        <v>7.2999999999999995E-2</v>
      </c>
      <c r="K1513">
        <v>0.17299999999999999</v>
      </c>
      <c r="L1513">
        <v>8.4000000000000005E-2</v>
      </c>
      <c r="M1513">
        <v>4.7E-2</v>
      </c>
      <c r="N1513">
        <v>0</v>
      </c>
      <c r="O1513">
        <v>0</v>
      </c>
      <c r="P1513">
        <v>0</v>
      </c>
      <c r="Q1513" s="3">
        <f>_xlfn.XLOOKUP(A1513&amp;B1513,'original data'!$R$2:$R$3975,'original data'!$Q$2:$Q$3975,,0)</f>
        <v>0.84899999999999998</v>
      </c>
      <c r="R1513" t="str">
        <f t="shared" si="46"/>
        <v>Missouri State Employees2005</v>
      </c>
      <c r="S1513">
        <f t="shared" si="47"/>
        <v>0.377</v>
      </c>
    </row>
    <row r="1514" spans="1:19" x14ac:dyDescent="0.35">
      <c r="A1514" t="s">
        <v>96</v>
      </c>
      <c r="B1514">
        <v>2006</v>
      </c>
      <c r="C1514">
        <v>0.115</v>
      </c>
      <c r="D1514">
        <v>0.13700000000000001</v>
      </c>
      <c r="E1514">
        <v>8.1000000000000003E-2</v>
      </c>
      <c r="F1514">
        <v>9.2999999999999999E-2</v>
      </c>
      <c r="G1514">
        <v>6.3039999999999999E-2</v>
      </c>
      <c r="H1514">
        <v>0.42499999999999999</v>
      </c>
      <c r="I1514">
        <v>0.214</v>
      </c>
      <c r="J1514">
        <v>6.8000000000000005E-2</v>
      </c>
      <c r="K1514">
        <v>0.16700000000000001</v>
      </c>
      <c r="L1514">
        <v>7.6999999999999999E-2</v>
      </c>
      <c r="M1514">
        <v>4.9000000000000002E-2</v>
      </c>
      <c r="N1514">
        <v>0</v>
      </c>
      <c r="O1514">
        <v>0</v>
      </c>
      <c r="P1514">
        <v>0</v>
      </c>
      <c r="Q1514" s="3">
        <f>_xlfn.XLOOKUP(A1514&amp;B1514,'original data'!$R$2:$R$3975,'original data'!$Q$2:$Q$3975,,0)</f>
        <v>0.85299999999999998</v>
      </c>
      <c r="R1514" t="str">
        <f t="shared" si="46"/>
        <v>Missouri State Employees2006</v>
      </c>
      <c r="S1514">
        <f t="shared" si="47"/>
        <v>0.36099999999999999</v>
      </c>
    </row>
    <row r="1515" spans="1:19" x14ac:dyDescent="0.35">
      <c r="A1515" t="s">
        <v>96</v>
      </c>
      <c r="B1515">
        <v>2007</v>
      </c>
      <c r="C1515">
        <v>0.187</v>
      </c>
      <c r="D1515">
        <v>0.14199999999999999</v>
      </c>
      <c r="E1515">
        <v>0.13300000000000001</v>
      </c>
      <c r="F1515">
        <v>9.1999999999999998E-2</v>
      </c>
      <c r="G1515">
        <v>7.9920000000000005E-2</v>
      </c>
      <c r="H1515">
        <v>0.438</v>
      </c>
      <c r="I1515">
        <v>0.20899999999999999</v>
      </c>
      <c r="J1515">
        <v>8.2000000000000003E-2</v>
      </c>
      <c r="K1515">
        <v>0.152</v>
      </c>
      <c r="L1515">
        <v>6.5000000000000002E-2</v>
      </c>
      <c r="M1515">
        <v>5.3999999999999999E-2</v>
      </c>
      <c r="N1515">
        <v>0</v>
      </c>
      <c r="O1515">
        <v>0</v>
      </c>
      <c r="P1515">
        <v>0</v>
      </c>
      <c r="Q1515" s="3">
        <f>_xlfn.XLOOKUP(A1515&amp;B1515,'original data'!$R$2:$R$3975,'original data'!$Q$2:$Q$3975,,0)</f>
        <v>0.86799999999999999</v>
      </c>
      <c r="R1515" t="str">
        <f t="shared" si="46"/>
        <v>Missouri State Employees2007</v>
      </c>
      <c r="S1515">
        <f t="shared" si="47"/>
        <v>0.35299999999999998</v>
      </c>
    </row>
    <row r="1516" spans="1:19" x14ac:dyDescent="0.35">
      <c r="A1516" t="s">
        <v>96</v>
      </c>
      <c r="B1516">
        <v>2008</v>
      </c>
      <c r="C1516">
        <v>1.6E-2</v>
      </c>
      <c r="D1516">
        <v>0.104</v>
      </c>
      <c r="E1516">
        <v>0.121</v>
      </c>
      <c r="F1516">
        <v>7.5999999999999998E-2</v>
      </c>
      <c r="G1516">
        <v>7.1720000000000006E-2</v>
      </c>
      <c r="H1516">
        <v>0.42</v>
      </c>
      <c r="I1516">
        <v>0.23100000000000001</v>
      </c>
      <c r="J1516">
        <v>0.112</v>
      </c>
      <c r="K1516">
        <v>7.8E-2</v>
      </c>
      <c r="L1516">
        <v>9.7000000000000003E-2</v>
      </c>
      <c r="M1516">
        <v>6.2E-2</v>
      </c>
      <c r="N1516">
        <v>0</v>
      </c>
      <c r="O1516">
        <v>0</v>
      </c>
      <c r="P1516">
        <v>0</v>
      </c>
      <c r="Q1516" s="3">
        <f>_xlfn.XLOOKUP(A1516&amp;B1516,'original data'!$R$2:$R$3975,'original data'!$Q$2:$Q$3975,,0)</f>
        <v>0.85899999999999999</v>
      </c>
      <c r="R1516" t="str">
        <f t="shared" si="46"/>
        <v>Missouri State Employees2008</v>
      </c>
      <c r="S1516">
        <f t="shared" si="47"/>
        <v>0.34900000000000003</v>
      </c>
    </row>
    <row r="1517" spans="1:19" x14ac:dyDescent="0.35">
      <c r="A1517" t="s">
        <v>96</v>
      </c>
      <c r="B1517">
        <v>2009</v>
      </c>
      <c r="C1517">
        <v>-0.191</v>
      </c>
      <c r="D1517">
        <v>-8.0000000000000002E-3</v>
      </c>
      <c r="E1517">
        <v>4.2000000000000003E-2</v>
      </c>
      <c r="F1517">
        <v>4.2999999999999997E-2</v>
      </c>
      <c r="G1517">
        <v>3.875E-2</v>
      </c>
      <c r="H1517">
        <v>0.41111999999999999</v>
      </c>
      <c r="I1517">
        <v>0.23039000000000001</v>
      </c>
      <c r="J1517">
        <v>8.7389999999999995E-2</v>
      </c>
      <c r="K1517">
        <v>0.12214999999999999</v>
      </c>
      <c r="L1517">
        <v>8.7389999999999995E-2</v>
      </c>
      <c r="M1517">
        <v>6.157E-2</v>
      </c>
      <c r="N1517">
        <v>0</v>
      </c>
      <c r="O1517">
        <v>0</v>
      </c>
      <c r="P1517">
        <v>0</v>
      </c>
      <c r="Q1517" s="3">
        <f>_xlfn.XLOOKUP(A1517&amp;B1517,'original data'!$R$2:$R$3975,'original data'!$Q$2:$Q$3975,,0)</f>
        <v>0.83</v>
      </c>
      <c r="R1517" t="str">
        <f t="shared" si="46"/>
        <v>Missouri State Employees2009</v>
      </c>
      <c r="S1517">
        <f t="shared" si="47"/>
        <v>0.35850000000000004</v>
      </c>
    </row>
    <row r="1518" spans="1:19" x14ac:dyDescent="0.35">
      <c r="A1518" t="s">
        <v>96</v>
      </c>
      <c r="B1518">
        <v>2010</v>
      </c>
      <c r="C1518">
        <v>0.14299999999999999</v>
      </c>
      <c r="D1518">
        <v>-0.02</v>
      </c>
      <c r="E1518">
        <v>4.4999999999999998E-2</v>
      </c>
      <c r="F1518">
        <v>4.9000000000000002E-2</v>
      </c>
      <c r="G1518">
        <v>4.8730000000000002E-2</v>
      </c>
      <c r="H1518">
        <v>0.46899999999999997</v>
      </c>
      <c r="I1518">
        <v>0.23599999999999999</v>
      </c>
      <c r="J1518">
        <v>9.8000000000000004E-2</v>
      </c>
      <c r="K1518">
        <v>3.6999999999999998E-2</v>
      </c>
      <c r="L1518">
        <v>8.5999999999999993E-2</v>
      </c>
      <c r="M1518">
        <v>7.1999999999999995E-2</v>
      </c>
      <c r="N1518">
        <v>0</v>
      </c>
      <c r="O1518">
        <v>0</v>
      </c>
      <c r="P1518">
        <v>0</v>
      </c>
      <c r="Q1518" s="3">
        <f>_xlfn.XLOOKUP(A1518&amp;B1518,'original data'!$R$2:$R$3975,'original data'!$Q$2:$Q$3975,,0)</f>
        <v>0.80400000000000005</v>
      </c>
      <c r="R1518" t="str">
        <f t="shared" si="46"/>
        <v>Missouri State Employees2010</v>
      </c>
      <c r="S1518">
        <f t="shared" si="47"/>
        <v>0.29299999999999998</v>
      </c>
    </row>
    <row r="1519" spans="1:19" x14ac:dyDescent="0.35">
      <c r="A1519" t="s">
        <v>96</v>
      </c>
      <c r="B1519">
        <v>2011</v>
      </c>
      <c r="C1519">
        <v>0.21</v>
      </c>
      <c r="D1519">
        <v>3.9E-2</v>
      </c>
      <c r="E1519">
        <v>6.2E-2</v>
      </c>
      <c r="F1519">
        <v>7.0999999999999994E-2</v>
      </c>
      <c r="G1519">
        <v>6.2460000000000002E-2</v>
      </c>
      <c r="H1519">
        <v>0.45500000000000002</v>
      </c>
      <c r="I1519">
        <v>0.23699999999999999</v>
      </c>
      <c r="J1519">
        <v>0.10199999999999999</v>
      </c>
      <c r="K1519">
        <v>4.7E-2</v>
      </c>
      <c r="L1519">
        <v>8.4000000000000005E-2</v>
      </c>
      <c r="M1519">
        <v>7.4999999999999997E-2</v>
      </c>
      <c r="N1519">
        <v>0</v>
      </c>
      <c r="O1519">
        <v>0</v>
      </c>
      <c r="P1519">
        <v>0</v>
      </c>
      <c r="Q1519" s="3">
        <f>_xlfn.XLOOKUP(A1519&amp;B1519,'original data'!$R$2:$R$3975,'original data'!$Q$2:$Q$3975,,0)</f>
        <v>0.79200000000000004</v>
      </c>
      <c r="R1519" t="str">
        <f t="shared" si="46"/>
        <v>Missouri State Employees2011</v>
      </c>
      <c r="S1519">
        <f t="shared" si="47"/>
        <v>0.308</v>
      </c>
    </row>
    <row r="1520" spans="1:19" x14ac:dyDescent="0.35">
      <c r="A1520" t="s">
        <v>96</v>
      </c>
      <c r="B1520">
        <v>2012</v>
      </c>
      <c r="C1520">
        <v>2.1999999999999999E-2</v>
      </c>
      <c r="D1520">
        <v>0.123</v>
      </c>
      <c r="E1520">
        <v>3.1E-2</v>
      </c>
      <c r="F1520">
        <v>8.1000000000000003E-2</v>
      </c>
      <c r="G1520">
        <v>5.9020000000000003E-2</v>
      </c>
      <c r="H1520">
        <v>0.46400000000000002</v>
      </c>
      <c r="I1520">
        <v>0.23</v>
      </c>
      <c r="J1520">
        <v>0.1028</v>
      </c>
      <c r="K1520">
        <v>0.05</v>
      </c>
      <c r="L1520">
        <v>7.4499999999999997E-2</v>
      </c>
      <c r="M1520">
        <v>7.51E-2</v>
      </c>
      <c r="N1520">
        <v>0</v>
      </c>
      <c r="O1520">
        <v>0</v>
      </c>
      <c r="P1520">
        <v>0</v>
      </c>
      <c r="Q1520" s="3">
        <f>_xlfn.XLOOKUP(A1520&amp;B1520,'original data'!$R$2:$R$3975,'original data'!$Q$2:$Q$3975,,0)</f>
        <v>0.73199999999999998</v>
      </c>
      <c r="R1520" t="str">
        <f t="shared" si="46"/>
        <v>Missouri State Employees2012</v>
      </c>
      <c r="S1520">
        <f t="shared" si="47"/>
        <v>0.3024</v>
      </c>
    </row>
    <row r="1521" spans="1:19" x14ac:dyDescent="0.35">
      <c r="A1521" t="s">
        <v>96</v>
      </c>
      <c r="B1521">
        <v>2013</v>
      </c>
      <c r="C1521">
        <v>0.104</v>
      </c>
      <c r="D1521">
        <v>0.109</v>
      </c>
      <c r="E1521">
        <v>4.8000000000000001E-2</v>
      </c>
      <c r="F1521">
        <v>8.4000000000000005E-2</v>
      </c>
      <c r="G1521">
        <v>6.2420000000000003E-2</v>
      </c>
      <c r="H1521">
        <v>0.28999999999999998</v>
      </c>
      <c r="I1521">
        <v>0.33500000000000002</v>
      </c>
      <c r="J1521">
        <v>0.111</v>
      </c>
      <c r="K1521">
        <v>9.6000000000000002E-2</v>
      </c>
      <c r="L1521">
        <v>0.16700000000000001</v>
      </c>
      <c r="M1521">
        <v>0</v>
      </c>
      <c r="N1521">
        <v>0</v>
      </c>
      <c r="O1521">
        <v>0</v>
      </c>
      <c r="P1521">
        <v>0</v>
      </c>
      <c r="Q1521" s="3">
        <f>_xlfn.XLOOKUP(A1521&amp;B1521,'original data'!$R$2:$R$3975,'original data'!$Q$2:$Q$3975,,0)</f>
        <v>0.72699999999999998</v>
      </c>
      <c r="R1521" t="str">
        <f t="shared" si="46"/>
        <v>Missouri State Employees2013</v>
      </c>
      <c r="S1521">
        <f t="shared" si="47"/>
        <v>0.374</v>
      </c>
    </row>
    <row r="1522" spans="1:19" x14ac:dyDescent="0.35">
      <c r="A1522" t="s">
        <v>96</v>
      </c>
      <c r="B1522">
        <v>2014</v>
      </c>
      <c r="C1522">
        <v>0.192</v>
      </c>
      <c r="D1522">
        <v>0.104</v>
      </c>
      <c r="E1522">
        <v>0.13200000000000001</v>
      </c>
      <c r="F1522">
        <v>8.5999999999999993E-2</v>
      </c>
      <c r="G1522">
        <v>7.1190000000000003E-2</v>
      </c>
      <c r="H1522">
        <v>0.123</v>
      </c>
      <c r="I1522">
        <v>0.23200000000000001</v>
      </c>
      <c r="J1522">
        <v>9.8000000000000004E-2</v>
      </c>
      <c r="K1522">
        <v>0.50600000000000001</v>
      </c>
      <c r="L1522">
        <v>3.5999999999999997E-2</v>
      </c>
      <c r="M1522">
        <v>0</v>
      </c>
      <c r="N1522">
        <v>0</v>
      </c>
      <c r="O1522">
        <v>0</v>
      </c>
      <c r="P1522">
        <v>4.0000000000000001E-3</v>
      </c>
      <c r="Q1522" s="3">
        <f>_xlfn.XLOOKUP(A1522&amp;B1522,'original data'!$R$2:$R$3975,'original data'!$Q$2:$Q$3975,,0)</f>
        <v>0.751</v>
      </c>
      <c r="R1522" t="str">
        <f t="shared" si="46"/>
        <v>Missouri State Employees2014</v>
      </c>
      <c r="S1522">
        <f t="shared" si="47"/>
        <v>0.64400000000000002</v>
      </c>
    </row>
    <row r="1523" spans="1:19" x14ac:dyDescent="0.35">
      <c r="A1523" t="s">
        <v>96</v>
      </c>
      <c r="B1523">
        <v>2015</v>
      </c>
      <c r="C1523">
        <v>-2.5999999999999999E-2</v>
      </c>
      <c r="D1523">
        <v>8.5999999999999993E-2</v>
      </c>
      <c r="E1523">
        <v>9.6000000000000002E-2</v>
      </c>
      <c r="F1523">
        <v>7.0000000000000007E-2</v>
      </c>
      <c r="G1523">
        <v>6.4420000000000005E-2</v>
      </c>
      <c r="H1523">
        <v>0.128</v>
      </c>
      <c r="I1523">
        <v>0.20599999999999999</v>
      </c>
      <c r="J1523">
        <v>0.11</v>
      </c>
      <c r="K1523">
        <v>0.51600000000000001</v>
      </c>
      <c r="L1523">
        <v>3.9E-2</v>
      </c>
      <c r="M1523">
        <v>0</v>
      </c>
      <c r="N1523">
        <v>0</v>
      </c>
      <c r="O1523">
        <v>0</v>
      </c>
      <c r="P1523">
        <v>0</v>
      </c>
      <c r="Q1523" s="3">
        <f>_xlfn.XLOOKUP(A1523&amp;B1523,'original data'!$R$2:$R$3975,'original data'!$Q$2:$Q$3975,,0)</f>
        <v>0.75</v>
      </c>
      <c r="R1523" t="str">
        <f t="shared" si="46"/>
        <v>Missouri State Employees2015</v>
      </c>
      <c r="S1523">
        <f t="shared" si="47"/>
        <v>0.66500000000000004</v>
      </c>
    </row>
    <row r="1524" spans="1:19" x14ac:dyDescent="0.35">
      <c r="A1524" t="s">
        <v>96</v>
      </c>
      <c r="B1524">
        <v>2016</v>
      </c>
      <c r="C1524">
        <v>3.0000000000000001E-3</v>
      </c>
      <c r="D1524">
        <v>5.1999999999999998E-2</v>
      </c>
      <c r="E1524">
        <v>5.6000000000000001E-2</v>
      </c>
      <c r="F1524">
        <v>5.8999999999999997E-2</v>
      </c>
      <c r="G1524">
        <v>6.0470000000000003E-2</v>
      </c>
      <c r="H1524">
        <v>0.14099999999999999</v>
      </c>
      <c r="I1524">
        <v>0.24299999999999999</v>
      </c>
      <c r="J1524">
        <v>0</v>
      </c>
      <c r="K1524">
        <v>0.38400000000000001</v>
      </c>
      <c r="L1524">
        <v>4.3999999999999997E-2</v>
      </c>
      <c r="M1524">
        <v>0</v>
      </c>
      <c r="N1524">
        <v>0.188</v>
      </c>
      <c r="O1524">
        <v>0</v>
      </c>
      <c r="P1524">
        <v>0</v>
      </c>
      <c r="Q1524" s="3">
        <f>_xlfn.XLOOKUP(A1524&amp;B1524,'original data'!$R$2:$R$3975,'original data'!$Q$2:$Q$3975,,0)</f>
        <v>0.69599999999999995</v>
      </c>
      <c r="R1524" t="str">
        <f t="shared" si="46"/>
        <v>Missouri State Employees2016</v>
      </c>
      <c r="S1524">
        <f t="shared" si="47"/>
        <v>0.61599999999999999</v>
      </c>
    </row>
    <row r="1525" spans="1:19" x14ac:dyDescent="0.35">
      <c r="A1525" t="s">
        <v>96</v>
      </c>
      <c r="B1525">
        <v>2017</v>
      </c>
      <c r="C1525">
        <v>3.5000000000000003E-2</v>
      </c>
      <c r="D1525">
        <v>4.0000000000000001E-3</v>
      </c>
      <c r="E1525">
        <v>5.8999999999999997E-2</v>
      </c>
      <c r="F1525">
        <v>4.4999999999999998E-2</v>
      </c>
      <c r="G1525">
        <v>5.8959999999999999E-2</v>
      </c>
      <c r="H1525">
        <v>0.33700000000000002</v>
      </c>
      <c r="I1525">
        <v>0.20599999999999999</v>
      </c>
      <c r="J1525">
        <v>0</v>
      </c>
      <c r="K1525">
        <v>0.38600000000000001</v>
      </c>
      <c r="L1525">
        <v>3.9E-2</v>
      </c>
      <c r="M1525">
        <v>0</v>
      </c>
      <c r="N1525">
        <v>0</v>
      </c>
      <c r="O1525">
        <v>3.2000000000000001E-2</v>
      </c>
      <c r="P1525">
        <v>0</v>
      </c>
      <c r="Q1525" s="3">
        <f>_xlfn.XLOOKUP(A1525&amp;B1525,'original data'!$R$2:$R$3975,'original data'!$Q$2:$Q$3975,,0)</f>
        <v>0.67500000000000004</v>
      </c>
      <c r="R1525" t="str">
        <f t="shared" si="46"/>
        <v>Missouri State Employees2017</v>
      </c>
      <c r="S1525">
        <f t="shared" si="47"/>
        <v>0.42499999999999999</v>
      </c>
    </row>
    <row r="1526" spans="1:19" x14ac:dyDescent="0.35">
      <c r="A1526" t="s">
        <v>96</v>
      </c>
      <c r="B1526">
        <v>2018</v>
      </c>
      <c r="C1526">
        <v>7.3999999999999996E-2</v>
      </c>
      <c r="D1526">
        <v>3.6999999999999998E-2</v>
      </c>
      <c r="E1526">
        <v>5.2999999999999999E-2</v>
      </c>
      <c r="F1526">
        <v>0.05</v>
      </c>
      <c r="G1526">
        <v>5.9790000000000003E-2</v>
      </c>
      <c r="H1526">
        <v>0.35599999999999998</v>
      </c>
      <c r="I1526">
        <v>0.25</v>
      </c>
      <c r="J1526">
        <v>0</v>
      </c>
      <c r="K1526">
        <v>0.33800000000000002</v>
      </c>
      <c r="L1526">
        <v>5.5E-2</v>
      </c>
      <c r="M1526">
        <v>0</v>
      </c>
      <c r="N1526">
        <v>0</v>
      </c>
      <c r="O1526">
        <v>1E-3</v>
      </c>
      <c r="P1526">
        <v>0</v>
      </c>
      <c r="Q1526" s="3">
        <f>_xlfn.XLOOKUP(A1526&amp;B1526,'original data'!$R$2:$R$3975,'original data'!$Q$2:$Q$3975,,0)</f>
        <v>0.64900000000000002</v>
      </c>
      <c r="R1526" t="str">
        <f t="shared" si="46"/>
        <v>Missouri State Employees2018</v>
      </c>
      <c r="S1526">
        <f t="shared" si="47"/>
        <v>0.39300000000000002</v>
      </c>
    </row>
    <row r="1527" spans="1:19" x14ac:dyDescent="0.35">
      <c r="A1527" t="s">
        <v>96</v>
      </c>
      <c r="B1527">
        <v>2019</v>
      </c>
      <c r="C1527">
        <v>4.2999999999999997E-2</v>
      </c>
      <c r="D1527">
        <v>5.0999999999999997E-2</v>
      </c>
      <c r="E1527">
        <v>2.5000000000000001E-2</v>
      </c>
      <c r="F1527">
        <v>7.6999999999999999E-2</v>
      </c>
      <c r="G1527">
        <v>5.8900000000000001E-2</v>
      </c>
      <c r="H1527">
        <v>0.32588</v>
      </c>
      <c r="I1527">
        <v>0.33323999999999998</v>
      </c>
      <c r="J1527">
        <v>0</v>
      </c>
      <c r="K1527">
        <v>0.29692000000000002</v>
      </c>
      <c r="L1527">
        <v>4.3950000000000003E-2</v>
      </c>
      <c r="M1527">
        <v>0</v>
      </c>
      <c r="N1527">
        <v>0</v>
      </c>
      <c r="O1527">
        <v>0</v>
      </c>
      <c r="P1527">
        <v>0</v>
      </c>
      <c r="Q1527" s="3">
        <f>_xlfn.XLOOKUP(A1527&amp;B1527,'original data'!$R$2:$R$3975,'original data'!$Q$2:$Q$3975,,0)</f>
        <v>0.629</v>
      </c>
      <c r="R1527" t="str">
        <f t="shared" si="46"/>
        <v>Missouri State Employees2019</v>
      </c>
      <c r="S1527">
        <f t="shared" si="47"/>
        <v>0.34087000000000001</v>
      </c>
    </row>
    <row r="1528" spans="1:19" x14ac:dyDescent="0.35">
      <c r="A1528" t="s">
        <v>96</v>
      </c>
      <c r="B1528">
        <v>2020</v>
      </c>
      <c r="C1528">
        <v>5.1999999999999998E-2</v>
      </c>
      <c r="D1528">
        <v>5.6000000000000001E-2</v>
      </c>
      <c r="E1528">
        <v>4.1000000000000002E-2</v>
      </c>
      <c r="F1528">
        <v>6.8000000000000005E-2</v>
      </c>
      <c r="G1528">
        <v>0</v>
      </c>
      <c r="H1528">
        <v>0.33999000000000001</v>
      </c>
      <c r="I1528">
        <v>0.28671999999999997</v>
      </c>
      <c r="J1528">
        <v>0</v>
      </c>
      <c r="K1528">
        <v>0.31352999999999998</v>
      </c>
      <c r="L1528">
        <v>5.9760000000000001E-2</v>
      </c>
      <c r="M1528">
        <v>0</v>
      </c>
      <c r="N1528">
        <v>0</v>
      </c>
      <c r="O1528">
        <v>0</v>
      </c>
      <c r="P1528">
        <v>0</v>
      </c>
      <c r="Q1528" s="3">
        <f>_xlfn.XLOOKUP(A1528&amp;B1528,'original data'!$R$2:$R$3975,'original data'!$Q$2:$Q$3975,,0)</f>
        <v>0.61099999999999999</v>
      </c>
      <c r="R1528" t="str">
        <f t="shared" si="46"/>
        <v>Missouri State Employees2020</v>
      </c>
      <c r="S1528">
        <f t="shared" si="47"/>
        <v>0.37328999999999996</v>
      </c>
    </row>
    <row r="1529" spans="1:19" x14ac:dyDescent="0.35">
      <c r="A1529" t="s">
        <v>97</v>
      </c>
      <c r="B1529">
        <v>2001</v>
      </c>
      <c r="C1529">
        <v>-1.7000000000000001E-2</v>
      </c>
      <c r="D1529">
        <v>5.2999999999999999E-2</v>
      </c>
      <c r="E1529">
        <v>0.105</v>
      </c>
      <c r="G1529">
        <v>-1.7000000000000001E-2</v>
      </c>
      <c r="H1529">
        <v>0.52200000000000002</v>
      </c>
      <c r="I1529">
        <v>0.45900000000000002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1.9E-2</v>
      </c>
      <c r="P1529">
        <v>0</v>
      </c>
      <c r="Q1529" s="3">
        <f>_xlfn.XLOOKUP(A1529&amp;B1529,'original data'!$R$2:$R$3975,'original data'!$Q$2:$Q$3975,,0)</f>
        <v>1.0309999999999999</v>
      </c>
      <c r="R1529" t="str">
        <f t="shared" si="46"/>
        <v>Missouri PEERS2001</v>
      </c>
      <c r="S1529">
        <f t="shared" si="47"/>
        <v>0</v>
      </c>
    </row>
    <row r="1530" spans="1:19" x14ac:dyDescent="0.35">
      <c r="A1530" t="s">
        <v>97</v>
      </c>
      <c r="B1530">
        <v>2002</v>
      </c>
      <c r="C1530">
        <v>-2.8000000000000001E-2</v>
      </c>
      <c r="D1530">
        <v>0.01</v>
      </c>
      <c r="E1530">
        <v>0.06</v>
      </c>
      <c r="G1530">
        <v>-2.2519999999999998E-2</v>
      </c>
      <c r="H1530">
        <v>0.48599999999999999</v>
      </c>
      <c r="I1530">
        <v>0.435</v>
      </c>
      <c r="J1530">
        <v>0</v>
      </c>
      <c r="K1530">
        <v>0</v>
      </c>
      <c r="L1530">
        <v>5.2999999999999999E-2</v>
      </c>
      <c r="M1530">
        <v>0</v>
      </c>
      <c r="N1530">
        <v>0</v>
      </c>
      <c r="O1530">
        <v>2.5999999999999999E-2</v>
      </c>
      <c r="P1530">
        <v>0</v>
      </c>
      <c r="Q1530" s="3">
        <f>_xlfn.XLOOKUP(A1530&amp;B1530,'original data'!$R$2:$R$3975,'original data'!$Q$2:$Q$3975,,0)</f>
        <v>0.97599999999999998</v>
      </c>
      <c r="R1530" t="str">
        <f t="shared" si="46"/>
        <v>Missouri PEERS2002</v>
      </c>
      <c r="S1530">
        <f t="shared" si="47"/>
        <v>5.2999999999999999E-2</v>
      </c>
    </row>
    <row r="1531" spans="1:19" x14ac:dyDescent="0.35">
      <c r="A1531" t="s">
        <v>97</v>
      </c>
      <c r="B1531">
        <v>2003</v>
      </c>
      <c r="C1531">
        <v>4.7E-2</v>
      </c>
      <c r="D1531">
        <v>0</v>
      </c>
      <c r="E1531">
        <v>3.5000000000000003E-2</v>
      </c>
      <c r="G1531">
        <v>1.2999999999999999E-4</v>
      </c>
      <c r="H1531">
        <v>0.51300000000000001</v>
      </c>
      <c r="I1531">
        <v>0.4</v>
      </c>
      <c r="J1531">
        <v>0</v>
      </c>
      <c r="K1531">
        <v>0</v>
      </c>
      <c r="L1531">
        <v>5.1999999999999998E-2</v>
      </c>
      <c r="M1531">
        <v>0</v>
      </c>
      <c r="N1531">
        <v>0</v>
      </c>
      <c r="O1531">
        <v>3.5000000000000003E-2</v>
      </c>
      <c r="P1531">
        <v>0</v>
      </c>
      <c r="Q1531" s="3">
        <f>_xlfn.XLOOKUP(A1531&amp;B1531,'original data'!$R$2:$R$3975,'original data'!$Q$2:$Q$3975,,0)</f>
        <v>0.81899999999999995</v>
      </c>
      <c r="R1531" t="str">
        <f t="shared" si="46"/>
        <v>Missouri PEERS2003</v>
      </c>
      <c r="S1531">
        <f t="shared" si="47"/>
        <v>5.1999999999999998E-2</v>
      </c>
    </row>
    <row r="1532" spans="1:19" x14ac:dyDescent="0.35">
      <c r="A1532" t="s">
        <v>97</v>
      </c>
      <c r="B1532">
        <v>2004</v>
      </c>
      <c r="C1532">
        <v>0.121</v>
      </c>
      <c r="D1532">
        <v>4.4999999999999998E-2</v>
      </c>
      <c r="E1532">
        <v>3.9E-2</v>
      </c>
      <c r="G1532">
        <v>2.9069999999999999E-2</v>
      </c>
      <c r="H1532">
        <v>0.57299999999999995</v>
      </c>
      <c r="I1532">
        <v>0.33500000000000002</v>
      </c>
      <c r="J1532">
        <v>0</v>
      </c>
      <c r="K1532">
        <v>0</v>
      </c>
      <c r="L1532">
        <v>7.4999999999999997E-2</v>
      </c>
      <c r="M1532">
        <v>0</v>
      </c>
      <c r="N1532">
        <v>0</v>
      </c>
      <c r="O1532">
        <v>1.7000000000000001E-2</v>
      </c>
      <c r="P1532">
        <v>0</v>
      </c>
      <c r="Q1532" s="3">
        <f>_xlfn.XLOOKUP(A1532&amp;B1532,'original data'!$R$2:$R$3975,'original data'!$Q$2:$Q$3975,,0)</f>
        <v>0.82699999999999996</v>
      </c>
      <c r="R1532" t="str">
        <f t="shared" si="46"/>
        <v>Missouri PEERS2004</v>
      </c>
      <c r="S1532">
        <f t="shared" si="47"/>
        <v>7.4999999999999997E-2</v>
      </c>
    </row>
    <row r="1533" spans="1:19" x14ac:dyDescent="0.35">
      <c r="A1533" t="s">
        <v>97</v>
      </c>
      <c r="B1533">
        <v>2005</v>
      </c>
      <c r="C1533">
        <v>9.2999999999999999E-2</v>
      </c>
      <c r="D1533">
        <v>8.6999999999999994E-2</v>
      </c>
      <c r="E1533">
        <v>4.2000000000000003E-2</v>
      </c>
      <c r="G1533">
        <v>4.1549999999999997E-2</v>
      </c>
      <c r="H1533">
        <v>0.57299999999999995</v>
      </c>
      <c r="I1533">
        <v>0.30599999999999999</v>
      </c>
      <c r="J1533">
        <v>1E-3</v>
      </c>
      <c r="K1533">
        <v>0</v>
      </c>
      <c r="L1533">
        <v>7.4999999999999997E-2</v>
      </c>
      <c r="M1533">
        <v>7.0000000000000001E-3</v>
      </c>
      <c r="N1533">
        <v>0</v>
      </c>
      <c r="O1533">
        <v>3.7999999999999999E-2</v>
      </c>
      <c r="P1533">
        <v>0</v>
      </c>
      <c r="Q1533" s="3">
        <f>_xlfn.XLOOKUP(A1533&amp;B1533,'original data'!$R$2:$R$3975,'original data'!$Q$2:$Q$3975,,0)</f>
        <v>0.83299999999999996</v>
      </c>
      <c r="R1533" t="str">
        <f t="shared" si="46"/>
        <v>Missouri PEERS2005</v>
      </c>
      <c r="S1533">
        <f t="shared" si="47"/>
        <v>8.3000000000000004E-2</v>
      </c>
    </row>
    <row r="1534" spans="1:19" x14ac:dyDescent="0.35">
      <c r="A1534" t="s">
        <v>97</v>
      </c>
      <c r="B1534">
        <v>2006</v>
      </c>
      <c r="C1534">
        <v>9.8000000000000004E-2</v>
      </c>
      <c r="D1534">
        <v>0.104</v>
      </c>
      <c r="E1534">
        <v>6.5000000000000002E-2</v>
      </c>
      <c r="G1534">
        <v>5.0750000000000003E-2</v>
      </c>
      <c r="H1534">
        <v>0.58899999999999997</v>
      </c>
      <c r="I1534">
        <v>0.27900000000000003</v>
      </c>
      <c r="J1534">
        <v>5.0000000000000001E-3</v>
      </c>
      <c r="K1534">
        <v>0</v>
      </c>
      <c r="L1534">
        <v>6.8000000000000005E-2</v>
      </c>
      <c r="M1534">
        <v>0.03</v>
      </c>
      <c r="N1534">
        <v>0</v>
      </c>
      <c r="O1534">
        <v>2.9000000000000001E-2</v>
      </c>
      <c r="P1534">
        <v>0</v>
      </c>
      <c r="Q1534" s="3">
        <f>_xlfn.XLOOKUP(A1534&amp;B1534,'original data'!$R$2:$R$3975,'original data'!$Q$2:$Q$3975,,0)</f>
        <v>0.80500000000000005</v>
      </c>
      <c r="R1534" t="str">
        <f t="shared" si="46"/>
        <v>Missouri PEERS2006</v>
      </c>
      <c r="S1534">
        <f t="shared" si="47"/>
        <v>0.10300000000000001</v>
      </c>
    </row>
    <row r="1535" spans="1:19" x14ac:dyDescent="0.35">
      <c r="A1535" t="s">
        <v>97</v>
      </c>
      <c r="B1535">
        <v>2007</v>
      </c>
      <c r="C1535">
        <v>0.16600000000000001</v>
      </c>
      <c r="D1535">
        <v>0.11840000000000001</v>
      </c>
      <c r="E1535">
        <v>0.1043</v>
      </c>
      <c r="F1535">
        <v>8.1799999999999998E-2</v>
      </c>
      <c r="G1535">
        <v>6.6489999999999994E-2</v>
      </c>
      <c r="H1535">
        <v>0.58499999999999996</v>
      </c>
      <c r="I1535">
        <v>0.23699999999999999</v>
      </c>
      <c r="J1535">
        <v>1.4E-2</v>
      </c>
      <c r="K1535">
        <v>5.0000000000000001E-3</v>
      </c>
      <c r="L1535">
        <v>0</v>
      </c>
      <c r="M1535">
        <v>3.9E-2</v>
      </c>
      <c r="N1535">
        <v>9.4E-2</v>
      </c>
      <c r="O1535">
        <v>2.5999999999999999E-2</v>
      </c>
      <c r="P1535">
        <v>0</v>
      </c>
      <c r="Q1535" s="3">
        <f>_xlfn.XLOOKUP(A1535&amp;B1535,'original data'!$R$2:$R$3975,'original data'!$Q$2:$Q$3975,,0)</f>
        <v>0.83199999999999996</v>
      </c>
      <c r="R1535" t="str">
        <f t="shared" si="46"/>
        <v>Missouri PEERS2007</v>
      </c>
      <c r="S1535">
        <f t="shared" si="47"/>
        <v>0.152</v>
      </c>
    </row>
    <row r="1536" spans="1:19" x14ac:dyDescent="0.35">
      <c r="A1536" t="s">
        <v>97</v>
      </c>
      <c r="B1536">
        <v>2008</v>
      </c>
      <c r="C1536">
        <v>-4.5999999999999999E-2</v>
      </c>
      <c r="D1536">
        <v>6.9000000000000006E-2</v>
      </c>
      <c r="E1536">
        <v>8.4000000000000005E-2</v>
      </c>
      <c r="G1536">
        <v>5.1729999999999998E-2</v>
      </c>
      <c r="H1536">
        <v>0.53700000000000003</v>
      </c>
      <c r="I1536">
        <v>0.20899999999999999</v>
      </c>
      <c r="J1536">
        <v>3.5000000000000003E-2</v>
      </c>
      <c r="K1536">
        <v>0.03</v>
      </c>
      <c r="L1536">
        <v>0</v>
      </c>
      <c r="M1536">
        <v>5.1999999999999998E-2</v>
      </c>
      <c r="N1536">
        <v>0.11799999999999999</v>
      </c>
      <c r="O1536">
        <v>1.9E-2</v>
      </c>
      <c r="P1536">
        <v>0</v>
      </c>
      <c r="Q1536" s="3">
        <f>_xlfn.XLOOKUP(A1536&amp;B1536,'original data'!$R$2:$R$3975,'original data'!$Q$2:$Q$3975,,0)</f>
        <v>0.82499999999999996</v>
      </c>
      <c r="R1536" t="str">
        <f t="shared" si="46"/>
        <v>Missouri PEERS2008</v>
      </c>
      <c r="S1536">
        <f t="shared" si="47"/>
        <v>0.23499999999999999</v>
      </c>
    </row>
    <row r="1537" spans="1:19" x14ac:dyDescent="0.35">
      <c r="A1537" t="s">
        <v>97</v>
      </c>
      <c r="B1537">
        <v>2009</v>
      </c>
      <c r="C1537">
        <v>-0.189</v>
      </c>
      <c r="D1537">
        <v>-3.4000000000000002E-2</v>
      </c>
      <c r="E1537">
        <v>1.6E-2</v>
      </c>
      <c r="G1537">
        <v>2.179E-2</v>
      </c>
      <c r="H1537">
        <v>0.501</v>
      </c>
      <c r="I1537">
        <v>0.27</v>
      </c>
      <c r="J1537">
        <v>4.4999999999999998E-2</v>
      </c>
      <c r="K1537">
        <v>0.106</v>
      </c>
      <c r="L1537">
        <v>0</v>
      </c>
      <c r="M1537">
        <v>5.0999999999999997E-2</v>
      </c>
      <c r="N1537">
        <v>0</v>
      </c>
      <c r="O1537">
        <v>2.7E-2</v>
      </c>
      <c r="P1537">
        <v>0</v>
      </c>
      <c r="Q1537" s="3">
        <f>_xlfn.XLOOKUP(A1537&amp;B1537,'original data'!$R$2:$R$3975,'original data'!$Q$2:$Q$3975,,0)</f>
        <v>0.80700000000000005</v>
      </c>
      <c r="R1537" t="str">
        <f t="shared" si="46"/>
        <v>Missouri PEERS2009</v>
      </c>
      <c r="S1537">
        <f t="shared" si="47"/>
        <v>0.20199999999999999</v>
      </c>
    </row>
    <row r="1538" spans="1:19" x14ac:dyDescent="0.35">
      <c r="A1538" t="s">
        <v>97</v>
      </c>
      <c r="B1538">
        <v>2010</v>
      </c>
      <c r="C1538">
        <v>0.127</v>
      </c>
      <c r="D1538">
        <v>-4.4999999999999998E-2</v>
      </c>
      <c r="E1538">
        <v>2.1999999999999999E-2</v>
      </c>
      <c r="F1538">
        <v>3.1859999999999999E-2</v>
      </c>
      <c r="G1538">
        <v>3.1859999999999999E-2</v>
      </c>
      <c r="H1538">
        <v>0.45</v>
      </c>
      <c r="I1538">
        <v>0.30499999999999999</v>
      </c>
      <c r="J1538">
        <v>6.8000000000000005E-2</v>
      </c>
      <c r="K1538">
        <v>9.6000000000000002E-2</v>
      </c>
      <c r="L1538">
        <v>0</v>
      </c>
      <c r="M1538">
        <v>4.3999999999999997E-2</v>
      </c>
      <c r="N1538">
        <v>0</v>
      </c>
      <c r="O1538">
        <v>3.6999999999999998E-2</v>
      </c>
      <c r="P1538">
        <v>0</v>
      </c>
      <c r="Q1538" s="3">
        <f>_xlfn.XLOOKUP(A1538&amp;B1538,'original data'!$R$2:$R$3975,'original data'!$Q$2:$Q$3975,,0)</f>
        <v>0.79100000000000004</v>
      </c>
      <c r="R1538" t="str">
        <f t="shared" si="46"/>
        <v>Missouri PEERS2010</v>
      </c>
      <c r="S1538">
        <f t="shared" si="47"/>
        <v>0.20800000000000002</v>
      </c>
    </row>
    <row r="1539" spans="1:19" x14ac:dyDescent="0.35">
      <c r="A1539" t="s">
        <v>97</v>
      </c>
      <c r="B1539">
        <v>2011</v>
      </c>
      <c r="C1539">
        <v>0.214</v>
      </c>
      <c r="D1539">
        <v>3.5000000000000003E-2</v>
      </c>
      <c r="E1539">
        <v>4.2999999999999997E-2</v>
      </c>
      <c r="F1539">
        <v>5.3999999999999999E-2</v>
      </c>
      <c r="G1539">
        <v>4.7219999999999998E-2</v>
      </c>
      <c r="H1539">
        <v>0.47652</v>
      </c>
      <c r="I1539">
        <v>0.25474999999999998</v>
      </c>
      <c r="J1539">
        <v>7.1929999999999994E-2</v>
      </c>
      <c r="K1539">
        <v>0.13786000000000001</v>
      </c>
      <c r="L1539">
        <v>0</v>
      </c>
      <c r="M1539">
        <v>5.7939999999999998E-2</v>
      </c>
      <c r="N1539">
        <v>0</v>
      </c>
      <c r="O1539">
        <v>1E-3</v>
      </c>
      <c r="P1539">
        <v>0</v>
      </c>
      <c r="Q1539" s="3">
        <f>_xlfn.XLOOKUP(A1539&amp;B1539,'original data'!$R$2:$R$3975,'original data'!$Q$2:$Q$3975,,0)</f>
        <v>0.85299999999999998</v>
      </c>
      <c r="R1539" t="str">
        <f t="shared" ref="R1539:R1602" si="48">A1539&amp;B1539</f>
        <v>Missouri PEERS2011</v>
      </c>
      <c r="S1539">
        <f t="shared" ref="S1539:S1602" si="49">SUM(J1539:N1539,P1539)</f>
        <v>0.26773000000000002</v>
      </c>
    </row>
    <row r="1540" spans="1:19" x14ac:dyDescent="0.35">
      <c r="A1540" t="s">
        <v>97</v>
      </c>
      <c r="B1540">
        <v>2012</v>
      </c>
      <c r="C1540">
        <v>1.6E-2</v>
      </c>
      <c r="D1540">
        <v>0.11600000000000001</v>
      </c>
      <c r="E1540">
        <v>1.4999999999999999E-2</v>
      </c>
      <c r="F1540">
        <v>5.8000000000000003E-2</v>
      </c>
      <c r="G1540">
        <v>4.4580000000000002E-2</v>
      </c>
      <c r="H1540">
        <v>0.45255000000000001</v>
      </c>
      <c r="I1540">
        <v>0.24276</v>
      </c>
      <c r="J1540">
        <v>8.2919999999999994E-2</v>
      </c>
      <c r="K1540">
        <v>0.14585000000000001</v>
      </c>
      <c r="L1540">
        <v>0</v>
      </c>
      <c r="M1540">
        <v>7.3929999999999996E-2</v>
      </c>
      <c r="N1540">
        <v>0</v>
      </c>
      <c r="O1540">
        <v>2E-3</v>
      </c>
      <c r="P1540">
        <v>0</v>
      </c>
      <c r="Q1540" s="3">
        <f>_xlfn.XLOOKUP(A1540&amp;B1540,'original data'!$R$2:$R$3975,'original data'!$Q$2:$Q$3975,,0)</f>
        <v>0.82499999999999996</v>
      </c>
      <c r="R1540" t="str">
        <f t="shared" si="48"/>
        <v>Missouri PEERS2012</v>
      </c>
      <c r="S1540">
        <f t="shared" si="49"/>
        <v>0.30269999999999997</v>
      </c>
    </row>
    <row r="1541" spans="1:19" x14ac:dyDescent="0.35">
      <c r="A1541" t="s">
        <v>97</v>
      </c>
      <c r="B1541">
        <v>2013</v>
      </c>
      <c r="C1541">
        <v>0.123</v>
      </c>
      <c r="D1541">
        <v>0.115</v>
      </c>
      <c r="E1541">
        <v>4.8000000000000001E-2</v>
      </c>
      <c r="F1541">
        <v>6.6000000000000003E-2</v>
      </c>
      <c r="G1541">
        <v>5.0410000000000003E-2</v>
      </c>
      <c r="H1541">
        <v>0.48</v>
      </c>
      <c r="I1541">
        <v>0.215</v>
      </c>
      <c r="J1541">
        <v>8.2000000000000003E-2</v>
      </c>
      <c r="K1541">
        <v>0.14099999999999999</v>
      </c>
      <c r="L1541">
        <v>0</v>
      </c>
      <c r="M1541">
        <v>7.6999999999999999E-2</v>
      </c>
      <c r="N1541">
        <v>0</v>
      </c>
      <c r="O1541">
        <v>5.0000000000000001E-3</v>
      </c>
      <c r="P1541">
        <v>0</v>
      </c>
      <c r="Q1541" s="3">
        <f>_xlfn.XLOOKUP(A1541&amp;B1541,'original data'!$R$2:$R$3975,'original data'!$Q$2:$Q$3975,,0)</f>
        <v>0.81599999999999995</v>
      </c>
      <c r="R1541" t="str">
        <f t="shared" si="48"/>
        <v>Missouri PEERS2013</v>
      </c>
      <c r="S1541">
        <f t="shared" si="49"/>
        <v>0.3</v>
      </c>
    </row>
    <row r="1542" spans="1:19" x14ac:dyDescent="0.35">
      <c r="A1542" t="s">
        <v>97</v>
      </c>
      <c r="B1542">
        <v>2014</v>
      </c>
      <c r="C1542">
        <v>0.16900000000000001</v>
      </c>
      <c r="D1542">
        <v>0.10299999999999999</v>
      </c>
      <c r="E1542">
        <v>0.13100000000000001</v>
      </c>
      <c r="F1542">
        <v>7.0999999999999994E-2</v>
      </c>
      <c r="G1542">
        <v>5.8470000000000001E-2</v>
      </c>
      <c r="H1542">
        <v>0.48199999999999998</v>
      </c>
      <c r="I1542">
        <v>0.20100000000000001</v>
      </c>
      <c r="J1542">
        <v>0.08</v>
      </c>
      <c r="K1542">
        <v>0.13500000000000001</v>
      </c>
      <c r="L1542">
        <v>0</v>
      </c>
      <c r="M1542">
        <v>7.0000000000000007E-2</v>
      </c>
      <c r="N1542">
        <v>0</v>
      </c>
      <c r="O1542">
        <v>3.2000000000000001E-2</v>
      </c>
      <c r="P1542">
        <v>0</v>
      </c>
      <c r="Q1542" s="3">
        <f>_xlfn.XLOOKUP(A1542&amp;B1542,'original data'!$R$2:$R$3975,'original data'!$Q$2:$Q$3975,,0)</f>
        <v>0.85099999999999998</v>
      </c>
      <c r="R1542" t="str">
        <f t="shared" si="48"/>
        <v>Missouri PEERS2014</v>
      </c>
      <c r="S1542">
        <f t="shared" si="49"/>
        <v>0.28500000000000003</v>
      </c>
    </row>
    <row r="1543" spans="1:19" x14ac:dyDescent="0.35">
      <c r="A1543" t="s">
        <v>97</v>
      </c>
      <c r="B1543">
        <v>2015</v>
      </c>
      <c r="C1543">
        <v>4.4999999999999998E-2</v>
      </c>
      <c r="D1543">
        <v>0.112</v>
      </c>
      <c r="E1543">
        <v>0.113</v>
      </c>
      <c r="F1543">
        <v>6.6000000000000003E-2</v>
      </c>
      <c r="G1543">
        <v>5.7570000000000003E-2</v>
      </c>
      <c r="H1543">
        <v>0.45700000000000002</v>
      </c>
      <c r="I1543">
        <v>0.221</v>
      </c>
      <c r="J1543">
        <v>8.3000000000000004E-2</v>
      </c>
      <c r="K1543">
        <v>0.14099999999999999</v>
      </c>
      <c r="L1543">
        <v>0</v>
      </c>
      <c r="M1543">
        <v>7.1999999999999995E-2</v>
      </c>
      <c r="N1543">
        <v>0</v>
      </c>
      <c r="O1543">
        <v>2.5999999999999999E-2</v>
      </c>
      <c r="P1543">
        <v>0</v>
      </c>
      <c r="Q1543" s="3">
        <f>_xlfn.XLOOKUP(A1543&amp;B1543,'original data'!$R$2:$R$3975,'original data'!$Q$2:$Q$3975,,0)</f>
        <v>0.86799999999999999</v>
      </c>
      <c r="R1543" t="str">
        <f t="shared" si="48"/>
        <v>Missouri PEERS2015</v>
      </c>
      <c r="S1543">
        <f t="shared" si="49"/>
        <v>0.29599999999999999</v>
      </c>
    </row>
    <row r="1544" spans="1:19" x14ac:dyDescent="0.35">
      <c r="A1544" t="s">
        <v>97</v>
      </c>
      <c r="B1544">
        <v>2016</v>
      </c>
      <c r="C1544">
        <v>1.7999999999999999E-2</v>
      </c>
      <c r="D1544">
        <v>7.5999999999999998E-2</v>
      </c>
      <c r="E1544">
        <v>7.3999999999999996E-2</v>
      </c>
      <c r="F1544">
        <v>5.8000000000000003E-2</v>
      </c>
      <c r="G1544">
        <v>5.5050000000000002E-2</v>
      </c>
      <c r="H1544">
        <v>0.46054</v>
      </c>
      <c r="I1544">
        <v>0.22178</v>
      </c>
      <c r="J1544">
        <v>8.6910000000000001E-2</v>
      </c>
      <c r="K1544">
        <v>0.13386999999999999</v>
      </c>
      <c r="L1544">
        <v>0</v>
      </c>
      <c r="M1544">
        <v>7.8920000000000004E-2</v>
      </c>
      <c r="N1544">
        <v>0</v>
      </c>
      <c r="O1544">
        <v>1.7979999999999999E-2</v>
      </c>
      <c r="P1544">
        <v>0</v>
      </c>
      <c r="Q1544" s="3">
        <f>_xlfn.XLOOKUP(A1544&amp;B1544,'original data'!$R$2:$R$3975,'original data'!$Q$2:$Q$3975,,0)</f>
        <v>0.86399999999999999</v>
      </c>
      <c r="R1544" t="str">
        <f t="shared" si="48"/>
        <v>Missouri PEERS2016</v>
      </c>
      <c r="S1544">
        <f t="shared" si="49"/>
        <v>0.29969999999999997</v>
      </c>
    </row>
    <row r="1545" spans="1:19" x14ac:dyDescent="0.35">
      <c r="A1545" t="s">
        <v>97</v>
      </c>
      <c r="B1545">
        <v>2017</v>
      </c>
      <c r="C1545">
        <v>0.125</v>
      </c>
      <c r="D1545">
        <v>6.2E-2</v>
      </c>
      <c r="E1545">
        <v>9.5000000000000001E-2</v>
      </c>
      <c r="F1545">
        <v>5.5E-2</v>
      </c>
      <c r="G1545">
        <v>5.9040000000000002E-2</v>
      </c>
      <c r="H1545">
        <v>0.46899999999999997</v>
      </c>
      <c r="I1545">
        <v>0.219</v>
      </c>
      <c r="J1545">
        <v>9.0999999999999998E-2</v>
      </c>
      <c r="K1545">
        <v>0.121</v>
      </c>
      <c r="L1545">
        <v>0</v>
      </c>
      <c r="M1545">
        <v>7.5999999999999998E-2</v>
      </c>
      <c r="N1545">
        <v>0</v>
      </c>
      <c r="O1545">
        <v>2.4E-2</v>
      </c>
      <c r="P1545">
        <v>0</v>
      </c>
      <c r="Q1545" s="3">
        <f>_xlfn.XLOOKUP(A1545&amp;B1545,'original data'!$R$2:$R$3975,'original data'!$Q$2:$Q$3975,,0)</f>
        <v>0.85799999999999998</v>
      </c>
      <c r="R1545" t="str">
        <f t="shared" si="48"/>
        <v>Missouri PEERS2017</v>
      </c>
      <c r="S1545">
        <f t="shared" si="49"/>
        <v>0.28799999999999998</v>
      </c>
    </row>
    <row r="1546" spans="1:19" x14ac:dyDescent="0.35">
      <c r="A1546" t="s">
        <v>97</v>
      </c>
      <c r="B1546">
        <v>2018</v>
      </c>
      <c r="C1546">
        <v>8.8999999999999996E-2</v>
      </c>
      <c r="D1546">
        <v>7.6999999999999999E-2</v>
      </c>
      <c r="E1546">
        <v>8.7999999999999995E-2</v>
      </c>
      <c r="F1546">
        <v>6.9000000000000006E-2</v>
      </c>
      <c r="G1546">
        <v>0</v>
      </c>
      <c r="H1546">
        <v>0.46154000000000001</v>
      </c>
      <c r="I1546">
        <v>0.20480000000000001</v>
      </c>
      <c r="J1546">
        <v>0.10489999999999999</v>
      </c>
      <c r="K1546">
        <v>0.11888</v>
      </c>
      <c r="L1546">
        <v>0</v>
      </c>
      <c r="M1546">
        <v>7.5920000000000001E-2</v>
      </c>
      <c r="N1546">
        <v>0</v>
      </c>
      <c r="O1546">
        <v>3.397E-2</v>
      </c>
      <c r="P1546">
        <v>0</v>
      </c>
      <c r="Q1546" s="3">
        <f>_xlfn.XLOOKUP(A1546&amp;B1546,'original data'!$R$2:$R$3975,'original data'!$Q$2:$Q$3975,,0)</f>
        <v>0.86099999999999999</v>
      </c>
      <c r="R1546" t="str">
        <f t="shared" si="48"/>
        <v>Missouri PEERS2018</v>
      </c>
      <c r="S1546">
        <f t="shared" si="49"/>
        <v>0.29969999999999997</v>
      </c>
    </row>
    <row r="1547" spans="1:19" x14ac:dyDescent="0.35">
      <c r="A1547" t="s">
        <v>97</v>
      </c>
      <c r="B1547">
        <v>2019</v>
      </c>
      <c r="C1547">
        <v>7.0000000000000007E-2</v>
      </c>
      <c r="D1547">
        <v>9.4E-2</v>
      </c>
      <c r="E1547">
        <v>6.9000000000000006E-2</v>
      </c>
      <c r="F1547">
        <v>9.9000000000000005E-2</v>
      </c>
      <c r="G1547">
        <v>0</v>
      </c>
      <c r="H1547">
        <v>0.44500000000000001</v>
      </c>
      <c r="I1547">
        <v>0.19800000000000001</v>
      </c>
      <c r="J1547">
        <v>0.124</v>
      </c>
      <c r="K1547">
        <v>0.11799999999999999</v>
      </c>
      <c r="L1547">
        <v>0</v>
      </c>
      <c r="M1547">
        <v>8.1000000000000003E-2</v>
      </c>
      <c r="N1547">
        <v>0</v>
      </c>
      <c r="O1547">
        <v>3.4000000000000002E-2</v>
      </c>
      <c r="P1547">
        <v>0</v>
      </c>
      <c r="Q1547" s="3">
        <f>_xlfn.XLOOKUP(A1547&amp;B1547,'original data'!$R$2:$R$3975,'original data'!$Q$2:$Q$3975,,0)</f>
        <v>0.86399999999999999</v>
      </c>
      <c r="R1547" t="str">
        <f t="shared" si="48"/>
        <v>Missouri PEERS2019</v>
      </c>
      <c r="S1547">
        <f t="shared" si="49"/>
        <v>0.32300000000000001</v>
      </c>
    </row>
    <row r="1548" spans="1:19" x14ac:dyDescent="0.35">
      <c r="A1548" t="s">
        <v>97</v>
      </c>
      <c r="B1548">
        <v>2020</v>
      </c>
      <c r="C1548">
        <v>3.9E-2</v>
      </c>
      <c r="D1548">
        <v>6.6000000000000003E-2</v>
      </c>
      <c r="E1548">
        <v>6.8000000000000005E-2</v>
      </c>
      <c r="F1548">
        <v>0.09</v>
      </c>
      <c r="G1548">
        <v>0</v>
      </c>
      <c r="H1548">
        <v>0.42599999999999999</v>
      </c>
      <c r="I1548">
        <v>0.221</v>
      </c>
      <c r="J1548">
        <v>0.14599999999999999</v>
      </c>
      <c r="K1548">
        <v>9.8000000000000004E-2</v>
      </c>
      <c r="L1548">
        <v>0</v>
      </c>
      <c r="M1548">
        <v>8.5999999999999993E-2</v>
      </c>
      <c r="N1548">
        <v>0</v>
      </c>
      <c r="O1548">
        <v>2.3E-2</v>
      </c>
      <c r="P1548">
        <v>0</v>
      </c>
      <c r="Q1548" s="3">
        <f>_xlfn.XLOOKUP(A1548&amp;B1548,'original data'!$R$2:$R$3975,'original data'!$Q$2:$Q$3975,,0)</f>
        <v>0.86299999999999999</v>
      </c>
      <c r="R1548" t="str">
        <f t="shared" si="48"/>
        <v>Missouri PEERS2020</v>
      </c>
      <c r="S1548">
        <f t="shared" si="49"/>
        <v>0.32999999999999996</v>
      </c>
    </row>
    <row r="1549" spans="1:19" x14ac:dyDescent="0.35">
      <c r="A1549" t="s">
        <v>98</v>
      </c>
      <c r="B1549">
        <v>2001</v>
      </c>
      <c r="C1549">
        <v>-8.6499999999999994E-2</v>
      </c>
      <c r="D1549">
        <v>5.3999999999999999E-2</v>
      </c>
      <c r="E1549">
        <v>0.1109</v>
      </c>
      <c r="G1549">
        <v>-8.6499999999999994E-2</v>
      </c>
      <c r="H1549">
        <v>0.54718999999999995</v>
      </c>
      <c r="I1549">
        <v>0.31886999999999999</v>
      </c>
      <c r="J1549">
        <v>6.13E-2</v>
      </c>
      <c r="K1549">
        <v>2.563E-2</v>
      </c>
      <c r="L1549">
        <v>0</v>
      </c>
      <c r="M1549">
        <v>4.7019999999999999E-2</v>
      </c>
      <c r="N1549">
        <v>0</v>
      </c>
      <c r="O1549">
        <v>0</v>
      </c>
      <c r="P1549">
        <v>0</v>
      </c>
      <c r="Q1549" s="3">
        <f>_xlfn.XLOOKUP(A1549&amp;B1549,'original data'!$R$2:$R$3975,'original data'!$Q$2:$Q$3975,,0)</f>
        <v>1.3260000000000001</v>
      </c>
      <c r="R1549" t="str">
        <f t="shared" si="48"/>
        <v>NY State &amp; Local Police &amp; Fire2001</v>
      </c>
      <c r="S1549">
        <f t="shared" si="49"/>
        <v>0.13395000000000001</v>
      </c>
    </row>
    <row r="1550" spans="1:19" x14ac:dyDescent="0.35">
      <c r="A1550" t="s">
        <v>98</v>
      </c>
      <c r="B1550">
        <v>2002</v>
      </c>
      <c r="C1550">
        <v>2.76E-2</v>
      </c>
      <c r="D1550">
        <v>3.4099999999999998E-2</v>
      </c>
      <c r="E1550">
        <v>9.4200000000000006E-2</v>
      </c>
      <c r="G1550">
        <v>-3.1130000000000001E-2</v>
      </c>
      <c r="H1550">
        <v>0.60121000000000002</v>
      </c>
      <c r="I1550">
        <v>0.29115999999999997</v>
      </c>
      <c r="J1550">
        <v>5.8290000000000002E-2</v>
      </c>
      <c r="K1550">
        <v>0</v>
      </c>
      <c r="L1550">
        <v>0</v>
      </c>
      <c r="M1550">
        <v>4.4470000000000003E-2</v>
      </c>
      <c r="N1550">
        <v>0</v>
      </c>
      <c r="O1550">
        <v>0</v>
      </c>
      <c r="P1550">
        <v>0</v>
      </c>
      <c r="Q1550" s="3">
        <f>_xlfn.XLOOKUP(A1550&amp;B1550,'original data'!$R$2:$R$3975,'original data'!$Q$2:$Q$3975,,0)</f>
        <v>1.2909999999999999</v>
      </c>
      <c r="R1550" t="str">
        <f t="shared" si="48"/>
        <v>NY State &amp; Local Police &amp; Fire2002</v>
      </c>
      <c r="S1550">
        <f t="shared" si="49"/>
        <v>0.10276</v>
      </c>
    </row>
    <row r="1551" spans="1:19" x14ac:dyDescent="0.35">
      <c r="A1551" t="s">
        <v>98</v>
      </c>
      <c r="B1551">
        <v>2003</v>
      </c>
      <c r="C1551">
        <v>-0.10199999999999999</v>
      </c>
      <c r="D1551">
        <v>-5.5300000000000002E-2</v>
      </c>
      <c r="E1551">
        <v>1.5599999999999999E-2</v>
      </c>
      <c r="G1551">
        <v>-5.5350000000000003E-2</v>
      </c>
      <c r="H1551">
        <v>0.53973000000000004</v>
      </c>
      <c r="I1551">
        <v>0.34067999999999998</v>
      </c>
      <c r="J1551">
        <v>6.6909999999999997E-2</v>
      </c>
      <c r="K1551">
        <v>0</v>
      </c>
      <c r="L1551">
        <v>0</v>
      </c>
      <c r="M1551">
        <v>4.965E-2</v>
      </c>
      <c r="N1551">
        <v>0</v>
      </c>
      <c r="O1551">
        <v>0</v>
      </c>
      <c r="P1551">
        <v>0</v>
      </c>
      <c r="Q1551" s="3">
        <f>_xlfn.XLOOKUP(A1551&amp;B1551,'original data'!$R$2:$R$3975,'original data'!$Q$2:$Q$3975,,0)</f>
        <v>1.0329999999999999</v>
      </c>
      <c r="R1551" t="str">
        <f t="shared" si="48"/>
        <v>NY State &amp; Local Police &amp; Fire2003</v>
      </c>
      <c r="S1551">
        <f t="shared" si="49"/>
        <v>0.11656</v>
      </c>
    </row>
    <row r="1552" spans="1:19" x14ac:dyDescent="0.35">
      <c r="A1552" t="s">
        <v>98</v>
      </c>
      <c r="B1552">
        <v>2004</v>
      </c>
      <c r="C1552">
        <v>0.2883</v>
      </c>
      <c r="D1552">
        <v>5.9400000000000001E-2</v>
      </c>
      <c r="E1552">
        <v>5.0500000000000003E-2</v>
      </c>
      <c r="G1552">
        <v>2.0840000000000001E-2</v>
      </c>
      <c r="H1552">
        <v>0.62980999999999998</v>
      </c>
      <c r="I1552">
        <v>0.25090000000000001</v>
      </c>
      <c r="J1552">
        <v>6.3039999999999999E-2</v>
      </c>
      <c r="K1552">
        <v>0</v>
      </c>
      <c r="L1552">
        <v>0</v>
      </c>
      <c r="M1552">
        <v>4.0559999999999999E-2</v>
      </c>
      <c r="N1552">
        <v>0</v>
      </c>
      <c r="O1552">
        <v>1.5699999999999999E-2</v>
      </c>
      <c r="P1552">
        <v>0</v>
      </c>
      <c r="Q1552" s="3">
        <f>_xlfn.XLOOKUP(A1552&amp;B1552,'original data'!$R$2:$R$3975,'original data'!$Q$2:$Q$3975,,0)</f>
        <v>1.0409999999999999</v>
      </c>
      <c r="R1552" t="str">
        <f t="shared" si="48"/>
        <v>NY State &amp; Local Police &amp; Fire2004</v>
      </c>
      <c r="S1552">
        <f t="shared" si="49"/>
        <v>0.1036</v>
      </c>
    </row>
    <row r="1553" spans="1:19" x14ac:dyDescent="0.35">
      <c r="A1553" t="s">
        <v>98</v>
      </c>
      <c r="B1553">
        <v>2005</v>
      </c>
      <c r="C1553">
        <v>8.5099999999999995E-2</v>
      </c>
      <c r="D1553">
        <v>7.8799999999999995E-2</v>
      </c>
      <c r="E1553">
        <v>3.3399999999999999E-2</v>
      </c>
      <c r="G1553">
        <v>3.338E-2</v>
      </c>
      <c r="H1553">
        <v>0.63490999999999997</v>
      </c>
      <c r="I1553">
        <v>0.23452000000000001</v>
      </c>
      <c r="J1553">
        <v>7.109E-2</v>
      </c>
      <c r="K1553">
        <v>0</v>
      </c>
      <c r="L1553">
        <v>0</v>
      </c>
      <c r="M1553">
        <v>3.8899999999999997E-2</v>
      </c>
      <c r="N1553">
        <v>0</v>
      </c>
      <c r="O1553">
        <v>2.0590000000000001E-2</v>
      </c>
      <c r="P1553">
        <v>0</v>
      </c>
      <c r="Q1553" s="3">
        <f>_xlfn.XLOOKUP(A1553&amp;B1553,'original data'!$R$2:$R$3975,'original data'!$Q$2:$Q$3975,,0)</f>
        <v>1.0480400000000001</v>
      </c>
      <c r="R1553" t="str">
        <f t="shared" si="48"/>
        <v>NY State &amp; Local Police &amp; Fire2005</v>
      </c>
      <c r="S1553">
        <f t="shared" si="49"/>
        <v>0.10999</v>
      </c>
    </row>
    <row r="1554" spans="1:19" x14ac:dyDescent="0.35">
      <c r="A1554" t="s">
        <v>98</v>
      </c>
      <c r="B1554">
        <v>2006</v>
      </c>
      <c r="C1554">
        <v>0.1459</v>
      </c>
      <c r="D1554">
        <v>0.1701</v>
      </c>
      <c r="E1554">
        <v>8.1299999999999997E-2</v>
      </c>
      <c r="F1554">
        <v>9.6000000000000002E-2</v>
      </c>
      <c r="G1554">
        <v>5.1330000000000001E-2</v>
      </c>
      <c r="H1554">
        <v>0.62839</v>
      </c>
      <c r="I1554">
        <v>0.20576</v>
      </c>
      <c r="J1554">
        <v>7.5670000000000001E-2</v>
      </c>
      <c r="K1554">
        <v>0</v>
      </c>
      <c r="L1554">
        <v>0</v>
      </c>
      <c r="M1554">
        <v>4.3569999999999998E-2</v>
      </c>
      <c r="N1554">
        <v>0</v>
      </c>
      <c r="O1554">
        <v>4.6609999999999999E-2</v>
      </c>
      <c r="P1554">
        <v>0</v>
      </c>
      <c r="Q1554" s="3">
        <f>_xlfn.XLOOKUP(A1554&amp;B1554,'original data'!$R$2:$R$3975,'original data'!$Q$2:$Q$3975,,0)</f>
        <v>1.0516399999999999</v>
      </c>
      <c r="R1554" t="str">
        <f t="shared" si="48"/>
        <v>NY State &amp; Local Police &amp; Fire2006</v>
      </c>
      <c r="S1554">
        <f t="shared" si="49"/>
        <v>0.11924</v>
      </c>
    </row>
    <row r="1555" spans="1:19" x14ac:dyDescent="0.35">
      <c r="A1555" t="s">
        <v>98</v>
      </c>
      <c r="B1555">
        <v>2007</v>
      </c>
      <c r="C1555">
        <v>0.1258</v>
      </c>
      <c r="D1555">
        <v>0.1186</v>
      </c>
      <c r="E1555">
        <v>0.1012</v>
      </c>
      <c r="F1555">
        <v>9.7699999999999995E-2</v>
      </c>
      <c r="G1555">
        <v>6.166E-2</v>
      </c>
      <c r="H1555">
        <v>0.57904999999999995</v>
      </c>
      <c r="I1555">
        <v>0.21379999999999999</v>
      </c>
      <c r="J1555">
        <v>7.6240000000000002E-2</v>
      </c>
      <c r="K1555">
        <v>2.9850000000000002E-2</v>
      </c>
      <c r="L1555">
        <v>0</v>
      </c>
      <c r="M1555">
        <v>4.6559999999999997E-2</v>
      </c>
      <c r="N1555">
        <v>0</v>
      </c>
      <c r="O1555">
        <v>5.4519999999999999E-2</v>
      </c>
      <c r="P1555">
        <v>0</v>
      </c>
      <c r="Q1555" s="3">
        <f>_xlfn.XLOOKUP(A1555&amp;B1555,'original data'!$R$2:$R$3975,'original data'!$Q$2:$Q$3975,,0)</f>
        <v>1.0649999999999999</v>
      </c>
      <c r="R1555" t="str">
        <f t="shared" si="48"/>
        <v>NY State &amp; Local Police &amp; Fire2007</v>
      </c>
      <c r="S1555">
        <f t="shared" si="49"/>
        <v>0.15265000000000001</v>
      </c>
    </row>
    <row r="1556" spans="1:19" x14ac:dyDescent="0.35">
      <c r="A1556" t="s">
        <v>98</v>
      </c>
      <c r="B1556">
        <v>2009</v>
      </c>
      <c r="C1556">
        <v>-0.26379999999999998</v>
      </c>
      <c r="D1556">
        <v>-5.2699999999999997E-2</v>
      </c>
      <c r="E1556">
        <v>1.11E-2</v>
      </c>
      <c r="F1556">
        <v>3.0599999999999999E-2</v>
      </c>
      <c r="G1556">
        <v>1.5440000000000001E-2</v>
      </c>
      <c r="H1556">
        <v>0.44296000000000002</v>
      </c>
      <c r="I1556">
        <v>0.33296999999999999</v>
      </c>
      <c r="J1556">
        <v>0.10151</v>
      </c>
      <c r="K1556">
        <v>2.1700000000000001E-2</v>
      </c>
      <c r="L1556">
        <v>0</v>
      </c>
      <c r="M1556">
        <v>6.6000000000000003E-2</v>
      </c>
      <c r="N1556">
        <v>0</v>
      </c>
      <c r="O1556">
        <v>3.4869999999999998E-2</v>
      </c>
      <c r="P1556">
        <v>0</v>
      </c>
      <c r="Q1556" s="3">
        <f>_xlfn.XLOOKUP(A1556&amp;B1556,'original data'!$R$2:$R$3975,'original data'!$Q$2:$Q$3975,,0)</f>
        <v>1.03826</v>
      </c>
      <c r="R1556" t="str">
        <f t="shared" si="48"/>
        <v>NY State &amp; Local Police &amp; Fire2009</v>
      </c>
      <c r="S1556">
        <f t="shared" si="49"/>
        <v>0.18920999999999999</v>
      </c>
    </row>
    <row r="1557" spans="1:19" x14ac:dyDescent="0.35">
      <c r="A1557" t="s">
        <v>99</v>
      </c>
      <c r="B1557">
        <v>2001</v>
      </c>
      <c r="C1557">
        <v>-4.2000000000000003E-2</v>
      </c>
      <c r="D1557">
        <v>6.9000000000000006E-2</v>
      </c>
      <c r="E1557">
        <v>0.113</v>
      </c>
      <c r="G1557">
        <v>-4.2000000000000003E-2</v>
      </c>
      <c r="H1557">
        <v>0.68300000000000005</v>
      </c>
      <c r="I1557">
        <v>0.27589999999999998</v>
      </c>
      <c r="J1557">
        <v>0</v>
      </c>
      <c r="K1557">
        <v>0</v>
      </c>
      <c r="L1557">
        <v>3.61E-2</v>
      </c>
      <c r="M1557">
        <v>0</v>
      </c>
      <c r="N1557">
        <v>0</v>
      </c>
      <c r="O1557">
        <v>5.0000000000000001E-3</v>
      </c>
      <c r="P1557">
        <v>0</v>
      </c>
      <c r="Q1557" s="3">
        <f>_xlfn.XLOOKUP(A1557&amp;B1557,'original data'!$R$2:$R$3975,'original data'!$Q$2:$Q$3975,,0)</f>
        <v>1.04</v>
      </c>
      <c r="R1557" t="str">
        <f t="shared" si="48"/>
        <v>Missouri Local2001</v>
      </c>
      <c r="S1557">
        <f t="shared" si="49"/>
        <v>3.61E-2</v>
      </c>
    </row>
    <row r="1558" spans="1:19" x14ac:dyDescent="0.35">
      <c r="A1558" t="s">
        <v>99</v>
      </c>
      <c r="B1558">
        <v>2002</v>
      </c>
      <c r="C1558">
        <v>-4.8000000000000001E-2</v>
      </c>
      <c r="D1558">
        <v>1.6E-2</v>
      </c>
      <c r="E1558">
        <v>6.6000000000000003E-2</v>
      </c>
      <c r="G1558">
        <v>-4.5010000000000001E-2</v>
      </c>
      <c r="H1558">
        <v>0.67989999999999995</v>
      </c>
      <c r="I1558">
        <v>0.27189999999999998</v>
      </c>
      <c r="J1558">
        <v>0</v>
      </c>
      <c r="K1558">
        <v>0</v>
      </c>
      <c r="L1558">
        <v>3.9800000000000002E-2</v>
      </c>
      <c r="M1558">
        <v>0</v>
      </c>
      <c r="N1558">
        <v>0</v>
      </c>
      <c r="O1558">
        <v>8.3999999999999995E-3</v>
      </c>
      <c r="P1558">
        <v>0</v>
      </c>
      <c r="Q1558" s="3">
        <f>_xlfn.XLOOKUP(A1558&amp;B1558,'original data'!$R$2:$R$3975,'original data'!$Q$2:$Q$3975,,0)</f>
        <v>1.004</v>
      </c>
      <c r="R1558" t="str">
        <f t="shared" si="48"/>
        <v>Missouri Local2002</v>
      </c>
      <c r="S1558">
        <f t="shared" si="49"/>
        <v>3.9800000000000002E-2</v>
      </c>
    </row>
    <row r="1559" spans="1:19" x14ac:dyDescent="0.35">
      <c r="A1559" t="s">
        <v>99</v>
      </c>
      <c r="B1559">
        <v>2003</v>
      </c>
      <c r="C1559">
        <v>1.7999999999999999E-2</v>
      </c>
      <c r="D1559">
        <v>-2.4E-2</v>
      </c>
      <c r="E1559">
        <v>3.4000000000000002E-2</v>
      </c>
      <c r="G1559">
        <v>-2.445E-2</v>
      </c>
      <c r="H1559">
        <v>0.626</v>
      </c>
      <c r="I1559">
        <v>0.33100000000000002</v>
      </c>
      <c r="J1559">
        <v>0</v>
      </c>
      <c r="K1559">
        <v>0</v>
      </c>
      <c r="L1559">
        <v>3.9E-2</v>
      </c>
      <c r="M1559">
        <v>0</v>
      </c>
      <c r="N1559">
        <v>0</v>
      </c>
      <c r="O1559">
        <v>4.0000000000000001E-3</v>
      </c>
      <c r="P1559">
        <v>0</v>
      </c>
      <c r="Q1559" s="3">
        <f>_xlfn.XLOOKUP(A1559&amp;B1559,'original data'!$R$2:$R$3975,'original data'!$Q$2:$Q$3975,,0)</f>
        <v>0.96399999999999997</v>
      </c>
      <c r="R1559" t="str">
        <f t="shared" si="48"/>
        <v>Missouri Local2003</v>
      </c>
      <c r="S1559">
        <f t="shared" si="49"/>
        <v>3.9E-2</v>
      </c>
    </row>
    <row r="1560" spans="1:19" x14ac:dyDescent="0.35">
      <c r="A1560" t="s">
        <v>99</v>
      </c>
      <c r="B1560">
        <v>2004</v>
      </c>
      <c r="C1560">
        <v>0.16400000000000001</v>
      </c>
      <c r="D1560">
        <v>0.04</v>
      </c>
      <c r="E1560">
        <v>4.3999999999999997E-2</v>
      </c>
      <c r="G1560">
        <v>1.959E-2</v>
      </c>
      <c r="H1560">
        <v>0.628</v>
      </c>
      <c r="I1560">
        <v>0.33</v>
      </c>
      <c r="J1560">
        <v>0</v>
      </c>
      <c r="K1560">
        <v>0</v>
      </c>
      <c r="L1560">
        <v>0</v>
      </c>
      <c r="M1560">
        <v>0</v>
      </c>
      <c r="N1560">
        <v>3.6999999999999998E-2</v>
      </c>
      <c r="O1560">
        <v>5.0000000000000001E-3</v>
      </c>
      <c r="P1560">
        <v>0</v>
      </c>
      <c r="Q1560" s="3">
        <f>_xlfn.XLOOKUP(A1560&amp;B1560,'original data'!$R$2:$R$3975,'original data'!$Q$2:$Q$3975,,0)</f>
        <v>0.95899999999999996</v>
      </c>
      <c r="R1560" t="str">
        <f t="shared" si="48"/>
        <v>Missouri Local2004</v>
      </c>
      <c r="S1560">
        <f t="shared" si="49"/>
        <v>3.6999999999999998E-2</v>
      </c>
    </row>
    <row r="1561" spans="1:19" x14ac:dyDescent="0.35">
      <c r="A1561" t="s">
        <v>99</v>
      </c>
      <c r="B1561">
        <v>2005</v>
      </c>
      <c r="C1561">
        <v>0.124</v>
      </c>
      <c r="D1561">
        <v>0.1</v>
      </c>
      <c r="E1561">
        <v>3.9E-2</v>
      </c>
      <c r="F1561">
        <v>9.8000000000000004E-2</v>
      </c>
      <c r="G1561">
        <v>3.9669999999999997E-2</v>
      </c>
      <c r="H1561">
        <v>0.61099999999999999</v>
      </c>
      <c r="I1561">
        <v>0.33300000000000002</v>
      </c>
      <c r="J1561">
        <v>0</v>
      </c>
      <c r="K1561">
        <v>0</v>
      </c>
      <c r="L1561">
        <v>0</v>
      </c>
      <c r="M1561">
        <v>0</v>
      </c>
      <c r="N1561">
        <v>5.6000000000000001E-2</v>
      </c>
      <c r="O1561">
        <v>0</v>
      </c>
      <c r="P1561">
        <v>0</v>
      </c>
      <c r="Q1561" s="3">
        <f>_xlfn.XLOOKUP(A1561&amp;B1561,'original data'!$R$2:$R$3975,'original data'!$Q$2:$Q$3975,,0)</f>
        <v>0.95099999999999996</v>
      </c>
      <c r="R1561" t="str">
        <f t="shared" si="48"/>
        <v>Missouri Local2005</v>
      </c>
      <c r="S1561">
        <f t="shared" si="49"/>
        <v>5.6000000000000001E-2</v>
      </c>
    </row>
    <row r="1562" spans="1:19" x14ac:dyDescent="0.35">
      <c r="A1562" t="s">
        <v>99</v>
      </c>
      <c r="B1562">
        <v>2006</v>
      </c>
      <c r="C1562">
        <v>9.1999999999999998E-2</v>
      </c>
      <c r="D1562">
        <v>0.126</v>
      </c>
      <c r="E1562">
        <v>6.7000000000000004E-2</v>
      </c>
      <c r="F1562">
        <v>8.8999999999999996E-2</v>
      </c>
      <c r="G1562">
        <v>4.8210000000000003E-2</v>
      </c>
      <c r="H1562">
        <v>0.62</v>
      </c>
      <c r="I1562">
        <v>0.311</v>
      </c>
      <c r="J1562">
        <v>0</v>
      </c>
      <c r="K1562">
        <v>0</v>
      </c>
      <c r="L1562">
        <v>0</v>
      </c>
      <c r="M1562">
        <v>0</v>
      </c>
      <c r="N1562">
        <v>6.9000000000000006E-2</v>
      </c>
      <c r="O1562">
        <v>0</v>
      </c>
      <c r="P1562">
        <v>0</v>
      </c>
      <c r="Q1562" s="3">
        <f>_xlfn.XLOOKUP(A1562&amp;B1562,'original data'!$R$2:$R$3975,'original data'!$Q$2:$Q$3975,,0)</f>
        <v>0.95299999999999996</v>
      </c>
      <c r="R1562" t="str">
        <f t="shared" si="48"/>
        <v>Missouri Local2006</v>
      </c>
      <c r="S1562">
        <f t="shared" si="49"/>
        <v>6.9000000000000006E-2</v>
      </c>
    </row>
    <row r="1563" spans="1:19" x14ac:dyDescent="0.35">
      <c r="A1563" t="s">
        <v>99</v>
      </c>
      <c r="B1563">
        <v>2007</v>
      </c>
      <c r="C1563">
        <v>0.18</v>
      </c>
      <c r="D1563">
        <v>0.13100000000000001</v>
      </c>
      <c r="E1563">
        <v>0.114</v>
      </c>
      <c r="F1563">
        <v>9.0999999999999998E-2</v>
      </c>
      <c r="G1563">
        <v>6.6100000000000006E-2</v>
      </c>
      <c r="H1563">
        <v>0.65034999999999998</v>
      </c>
      <c r="I1563">
        <v>0.28372000000000003</v>
      </c>
      <c r="J1563">
        <v>0</v>
      </c>
      <c r="K1563">
        <v>0</v>
      </c>
      <c r="L1563">
        <v>0</v>
      </c>
      <c r="M1563">
        <v>0</v>
      </c>
      <c r="N1563">
        <v>6.5930000000000002E-2</v>
      </c>
      <c r="O1563">
        <v>0</v>
      </c>
      <c r="P1563">
        <v>0</v>
      </c>
      <c r="Q1563" s="3">
        <f>_xlfn.XLOOKUP(A1563&amp;B1563,'original data'!$R$2:$R$3975,'original data'!$Q$2:$Q$3975,,0)</f>
        <v>0.96099999999999997</v>
      </c>
      <c r="R1563" t="str">
        <f t="shared" si="48"/>
        <v>Missouri Local2007</v>
      </c>
      <c r="S1563">
        <f t="shared" si="49"/>
        <v>6.5930000000000002E-2</v>
      </c>
    </row>
    <row r="1564" spans="1:19" x14ac:dyDescent="0.35">
      <c r="A1564" t="s">
        <v>99</v>
      </c>
      <c r="B1564">
        <v>2008</v>
      </c>
      <c r="C1564">
        <v>-2.3E-2</v>
      </c>
      <c r="D1564">
        <v>0.08</v>
      </c>
      <c r="E1564">
        <v>0.105</v>
      </c>
      <c r="F1564">
        <v>7.0000000000000007E-2</v>
      </c>
      <c r="G1564">
        <v>5.4530000000000002E-2</v>
      </c>
      <c r="H1564">
        <v>0.58299999999999996</v>
      </c>
      <c r="I1564">
        <v>0.32500000000000001</v>
      </c>
      <c r="J1564">
        <v>0</v>
      </c>
      <c r="K1564">
        <v>0</v>
      </c>
      <c r="L1564">
        <v>0</v>
      </c>
      <c r="M1564">
        <v>0</v>
      </c>
      <c r="N1564">
        <v>9.1999999999999998E-2</v>
      </c>
      <c r="O1564">
        <v>0</v>
      </c>
      <c r="P1564">
        <v>0</v>
      </c>
      <c r="Q1564" s="3">
        <f>_xlfn.XLOOKUP(A1564&amp;B1564,'original data'!$R$2:$R$3975,'original data'!$Q$2:$Q$3975,,0)</f>
        <v>0.97499999999999998</v>
      </c>
      <c r="R1564" t="str">
        <f t="shared" si="48"/>
        <v>Missouri Local2008</v>
      </c>
      <c r="S1564">
        <f t="shared" si="49"/>
        <v>9.1999999999999998E-2</v>
      </c>
    </row>
    <row r="1565" spans="1:19" x14ac:dyDescent="0.35">
      <c r="A1565" t="s">
        <v>99</v>
      </c>
      <c r="B1565">
        <v>2009</v>
      </c>
      <c r="C1565">
        <v>-0.184</v>
      </c>
      <c r="D1565">
        <v>-0.02</v>
      </c>
      <c r="E1565">
        <v>2.9000000000000001E-2</v>
      </c>
      <c r="F1565">
        <v>3.6999999999999998E-2</v>
      </c>
      <c r="G1565">
        <v>2.4910000000000002E-2</v>
      </c>
      <c r="H1565">
        <v>0.51700000000000002</v>
      </c>
      <c r="I1565">
        <v>0.36699999999999999</v>
      </c>
      <c r="J1565">
        <v>0</v>
      </c>
      <c r="K1565">
        <v>0</v>
      </c>
      <c r="L1565">
        <v>0</v>
      </c>
      <c r="M1565">
        <v>0</v>
      </c>
      <c r="N1565">
        <v>0.11600000000000001</v>
      </c>
      <c r="O1565">
        <v>0</v>
      </c>
      <c r="P1565">
        <v>0</v>
      </c>
      <c r="Q1565" s="3">
        <f>_xlfn.XLOOKUP(A1565&amp;B1565,'original data'!$R$2:$R$3975,'original data'!$Q$2:$Q$3975,,0)</f>
        <v>0.8</v>
      </c>
      <c r="R1565" t="str">
        <f t="shared" si="48"/>
        <v>Missouri Local2009</v>
      </c>
      <c r="S1565">
        <f t="shared" si="49"/>
        <v>0.11600000000000001</v>
      </c>
    </row>
    <row r="1566" spans="1:19" x14ac:dyDescent="0.35">
      <c r="A1566" t="s">
        <v>99</v>
      </c>
      <c r="B1566">
        <v>2010</v>
      </c>
      <c r="C1566">
        <v>0.16200000000000001</v>
      </c>
      <c r="D1566">
        <v>-2.5000000000000001E-2</v>
      </c>
      <c r="E1566">
        <v>3.5999999999999997E-2</v>
      </c>
      <c r="F1566">
        <v>3.7999999999999999E-2</v>
      </c>
      <c r="G1566">
        <v>3.7859999999999998E-2</v>
      </c>
      <c r="H1566">
        <v>0.51700000000000002</v>
      </c>
      <c r="I1566">
        <v>0.32300000000000001</v>
      </c>
      <c r="J1566">
        <v>0</v>
      </c>
      <c r="K1566">
        <v>0</v>
      </c>
      <c r="L1566">
        <v>0</v>
      </c>
      <c r="M1566">
        <v>0</v>
      </c>
      <c r="N1566">
        <v>0.16</v>
      </c>
      <c r="O1566">
        <v>0</v>
      </c>
      <c r="P1566">
        <v>0</v>
      </c>
      <c r="Q1566" s="3">
        <f>_xlfn.XLOOKUP(A1566&amp;B1566,'original data'!$R$2:$R$3975,'original data'!$Q$2:$Q$3975,,0)</f>
        <v>0.81</v>
      </c>
      <c r="R1566" t="str">
        <f t="shared" si="48"/>
        <v>Missouri Local2010</v>
      </c>
      <c r="S1566">
        <f t="shared" si="49"/>
        <v>0.16</v>
      </c>
    </row>
    <row r="1567" spans="1:19" x14ac:dyDescent="0.35">
      <c r="A1567" t="s">
        <v>99</v>
      </c>
      <c r="B1567">
        <v>2011</v>
      </c>
      <c r="C1567">
        <v>0.23200000000000001</v>
      </c>
      <c r="D1567">
        <v>0.05</v>
      </c>
      <c r="E1567">
        <v>5.8000000000000003E-2</v>
      </c>
      <c r="F1567">
        <v>6.3E-2</v>
      </c>
      <c r="G1567">
        <v>5.416E-2</v>
      </c>
      <c r="H1567">
        <v>0.54200000000000004</v>
      </c>
      <c r="I1567">
        <v>0.27600000000000002</v>
      </c>
      <c r="J1567">
        <v>0</v>
      </c>
      <c r="K1567">
        <v>0</v>
      </c>
      <c r="L1567">
        <v>0</v>
      </c>
      <c r="M1567">
        <v>0</v>
      </c>
      <c r="N1567">
        <v>0.182</v>
      </c>
      <c r="O1567">
        <v>0</v>
      </c>
      <c r="P1567">
        <v>0</v>
      </c>
      <c r="Q1567" s="3">
        <f>_xlfn.XLOOKUP(A1567&amp;B1567,'original data'!$R$2:$R$3975,'original data'!$Q$2:$Q$3975,,0)</f>
        <v>0.81599999999999995</v>
      </c>
      <c r="R1567" t="str">
        <f t="shared" si="48"/>
        <v>Missouri Local2011</v>
      </c>
      <c r="S1567">
        <f t="shared" si="49"/>
        <v>0.182</v>
      </c>
    </row>
    <row r="1568" spans="1:19" x14ac:dyDescent="0.35">
      <c r="A1568" t="s">
        <v>99</v>
      </c>
      <c r="B1568">
        <v>2012</v>
      </c>
      <c r="C1568">
        <v>3.5999999999999997E-2</v>
      </c>
      <c r="D1568">
        <v>0.13850000000000001</v>
      </c>
      <c r="E1568">
        <v>3.1399999999999997E-2</v>
      </c>
      <c r="F1568">
        <v>7.17E-2</v>
      </c>
      <c r="G1568">
        <v>5.2639999999999999E-2</v>
      </c>
      <c r="H1568">
        <v>0.50900000000000001</v>
      </c>
      <c r="I1568">
        <v>0.255</v>
      </c>
      <c r="J1568">
        <v>0</v>
      </c>
      <c r="K1568">
        <v>0</v>
      </c>
      <c r="L1568">
        <v>0</v>
      </c>
      <c r="M1568">
        <v>0</v>
      </c>
      <c r="N1568">
        <v>0.23599999999999999</v>
      </c>
      <c r="O1568">
        <v>0</v>
      </c>
      <c r="P1568">
        <v>0</v>
      </c>
      <c r="Q1568" s="3">
        <f>_xlfn.XLOOKUP(A1568&amp;B1568,'original data'!$R$2:$R$3975,'original data'!$Q$2:$Q$3975,,0)</f>
        <v>0.83499999999999996</v>
      </c>
      <c r="R1568" t="str">
        <f t="shared" si="48"/>
        <v>Missouri Local2012</v>
      </c>
      <c r="S1568">
        <f t="shared" si="49"/>
        <v>0.23599999999999999</v>
      </c>
    </row>
    <row r="1569" spans="1:19" x14ac:dyDescent="0.35">
      <c r="A1569" t="s">
        <v>99</v>
      </c>
      <c r="B1569">
        <v>2013</v>
      </c>
      <c r="C1569">
        <v>0.1454</v>
      </c>
      <c r="D1569">
        <v>0.13500000000000001</v>
      </c>
      <c r="E1569">
        <v>6.6000000000000003E-2</v>
      </c>
      <c r="F1569">
        <v>8.4000000000000005E-2</v>
      </c>
      <c r="G1569">
        <v>5.9499999999999997E-2</v>
      </c>
      <c r="H1569">
        <v>0.50800000000000001</v>
      </c>
      <c r="I1569">
        <v>0.23899999999999999</v>
      </c>
      <c r="J1569">
        <v>0</v>
      </c>
      <c r="K1569">
        <v>0</v>
      </c>
      <c r="L1569">
        <v>0</v>
      </c>
      <c r="M1569">
        <v>0</v>
      </c>
      <c r="N1569">
        <v>0.253</v>
      </c>
      <c r="O1569">
        <v>0</v>
      </c>
      <c r="P1569">
        <v>0</v>
      </c>
      <c r="Q1569" s="3">
        <f>_xlfn.XLOOKUP(A1569&amp;B1569,'original data'!$R$2:$R$3975,'original data'!$Q$2:$Q$3975,,0)</f>
        <v>0.86499999999999999</v>
      </c>
      <c r="R1569" t="str">
        <f t="shared" si="48"/>
        <v>Missouri Local2013</v>
      </c>
      <c r="S1569">
        <f t="shared" si="49"/>
        <v>0.253</v>
      </c>
    </row>
    <row r="1570" spans="1:19" x14ac:dyDescent="0.35">
      <c r="A1570" t="s">
        <v>99</v>
      </c>
      <c r="B1570">
        <v>2014</v>
      </c>
      <c r="C1570">
        <v>0.19040000000000001</v>
      </c>
      <c r="D1570">
        <v>0.122</v>
      </c>
      <c r="E1570">
        <v>0.15010000000000001</v>
      </c>
      <c r="F1570">
        <v>8.6800000000000002E-2</v>
      </c>
      <c r="G1570">
        <v>6.8349999999999994E-2</v>
      </c>
      <c r="H1570">
        <v>0.48099999999999998</v>
      </c>
      <c r="I1570">
        <v>0.24</v>
      </c>
      <c r="J1570">
        <v>0</v>
      </c>
      <c r="K1570">
        <v>0</v>
      </c>
      <c r="L1570">
        <v>0</v>
      </c>
      <c r="M1570">
        <v>0</v>
      </c>
      <c r="N1570">
        <v>0.27900000000000003</v>
      </c>
      <c r="O1570">
        <v>0</v>
      </c>
      <c r="P1570">
        <v>0</v>
      </c>
      <c r="Q1570" s="3">
        <f>_xlfn.XLOOKUP(A1570&amp;B1570,'original data'!$R$2:$R$3975,'original data'!$Q$2:$Q$3975,,0)</f>
        <v>0.91700000000000004</v>
      </c>
      <c r="R1570" t="str">
        <f t="shared" si="48"/>
        <v>Missouri Local2014</v>
      </c>
      <c r="S1570">
        <f t="shared" si="49"/>
        <v>0.27900000000000003</v>
      </c>
    </row>
    <row r="1571" spans="1:19" x14ac:dyDescent="0.35">
      <c r="A1571" t="s">
        <v>99</v>
      </c>
      <c r="B1571">
        <v>2015</v>
      </c>
      <c r="C1571">
        <v>2.1600000000000001E-2</v>
      </c>
      <c r="D1571">
        <v>0.1168</v>
      </c>
      <c r="E1571">
        <v>0.12180000000000001</v>
      </c>
      <c r="F1571">
        <v>7.6499999999999999E-2</v>
      </c>
      <c r="G1571">
        <v>6.5170000000000006E-2</v>
      </c>
      <c r="H1571">
        <v>0.432</v>
      </c>
      <c r="I1571">
        <v>0.25600000000000001</v>
      </c>
      <c r="J1571">
        <v>5.6000000000000001E-2</v>
      </c>
      <c r="K1571">
        <v>7.6999999999999999E-2</v>
      </c>
      <c r="L1571">
        <v>0.17899999999999999</v>
      </c>
      <c r="M1571">
        <v>0</v>
      </c>
      <c r="N1571">
        <v>0</v>
      </c>
      <c r="O1571">
        <v>0</v>
      </c>
      <c r="P1571">
        <v>0</v>
      </c>
      <c r="Q1571" s="3">
        <f>_xlfn.XLOOKUP(A1571&amp;B1571,'original data'!$R$2:$R$3975,'original data'!$Q$2:$Q$3975,,0)</f>
        <v>0.94399999999999995</v>
      </c>
      <c r="R1571" t="str">
        <f t="shared" si="48"/>
        <v>Missouri Local2015</v>
      </c>
      <c r="S1571">
        <f t="shared" si="49"/>
        <v>0.312</v>
      </c>
    </row>
    <row r="1572" spans="1:19" x14ac:dyDescent="0.35">
      <c r="A1572" t="s">
        <v>99</v>
      </c>
      <c r="B1572">
        <v>2016</v>
      </c>
      <c r="C1572">
        <v>-1.9E-3</v>
      </c>
      <c r="D1572">
        <v>6.6699999999999995E-2</v>
      </c>
      <c r="E1572">
        <v>7.5700000000000003E-2</v>
      </c>
      <c r="F1572">
        <v>6.6900000000000001E-2</v>
      </c>
      <c r="G1572">
        <v>6.0850000000000001E-2</v>
      </c>
      <c r="H1572">
        <v>0.45300000000000001</v>
      </c>
      <c r="I1572">
        <v>0.27</v>
      </c>
      <c r="J1572">
        <v>0</v>
      </c>
      <c r="K1572">
        <v>7.6999999999999999E-2</v>
      </c>
      <c r="L1572">
        <v>0.2</v>
      </c>
      <c r="M1572">
        <v>0</v>
      </c>
      <c r="N1572">
        <v>0</v>
      </c>
      <c r="O1572">
        <v>0</v>
      </c>
      <c r="P1572">
        <v>0</v>
      </c>
      <c r="Q1572" s="3">
        <f>_xlfn.XLOOKUP(A1572&amp;B1572,'original data'!$R$2:$R$3975,'original data'!$Q$2:$Q$3975,,0)</f>
        <v>0.94699999999999995</v>
      </c>
      <c r="R1572" t="str">
        <f t="shared" si="48"/>
        <v>Missouri Local2016</v>
      </c>
      <c r="S1572">
        <f t="shared" si="49"/>
        <v>0.27700000000000002</v>
      </c>
    </row>
    <row r="1573" spans="1:19" x14ac:dyDescent="0.35">
      <c r="A1573" t="s">
        <v>99</v>
      </c>
      <c r="B1573">
        <v>2017</v>
      </c>
      <c r="C1573">
        <v>0.12039999999999999</v>
      </c>
      <c r="D1573">
        <v>4.5400000000000003E-2</v>
      </c>
      <c r="E1573">
        <v>9.2700000000000005E-2</v>
      </c>
      <c r="F1573">
        <v>6.1600000000000002E-2</v>
      </c>
      <c r="G1573">
        <v>6.4259999999999998E-2</v>
      </c>
      <c r="H1573">
        <v>0.45800000000000002</v>
      </c>
      <c r="I1573">
        <v>0.23300000000000001</v>
      </c>
      <c r="J1573">
        <v>0</v>
      </c>
      <c r="K1573">
        <v>9.8000000000000004E-2</v>
      </c>
      <c r="L1573">
        <v>0.21099999999999999</v>
      </c>
      <c r="M1573">
        <v>0</v>
      </c>
      <c r="N1573">
        <v>0</v>
      </c>
      <c r="O1573">
        <v>0</v>
      </c>
      <c r="P1573">
        <v>0</v>
      </c>
      <c r="Q1573" s="3">
        <f>_xlfn.XLOOKUP(A1573&amp;B1573,'original data'!$R$2:$R$3975,'original data'!$Q$2:$Q$3975,,0)</f>
        <v>0.94799999999999995</v>
      </c>
      <c r="R1573" t="str">
        <f t="shared" si="48"/>
        <v>Missouri Local2017</v>
      </c>
      <c r="S1573">
        <f t="shared" si="49"/>
        <v>0.309</v>
      </c>
    </row>
    <row r="1574" spans="1:19" x14ac:dyDescent="0.35">
      <c r="A1574" t="s">
        <v>99</v>
      </c>
      <c r="B1574">
        <v>2018</v>
      </c>
      <c r="C1574">
        <v>0.13700000000000001</v>
      </c>
      <c r="D1574">
        <v>8.3299999999999999E-2</v>
      </c>
      <c r="E1574">
        <v>9.11E-2</v>
      </c>
      <c r="F1574">
        <v>7.8299999999999995E-2</v>
      </c>
      <c r="G1574">
        <v>6.8180000000000004E-2</v>
      </c>
      <c r="H1574">
        <v>0.39200000000000002</v>
      </c>
      <c r="I1574">
        <v>0.26200000000000001</v>
      </c>
      <c r="J1574">
        <v>0</v>
      </c>
      <c r="K1574">
        <v>6.3E-2</v>
      </c>
      <c r="L1574">
        <v>0.28299999999999997</v>
      </c>
      <c r="M1574">
        <v>0</v>
      </c>
      <c r="N1574">
        <v>0</v>
      </c>
      <c r="O1574">
        <v>0</v>
      </c>
      <c r="P1574">
        <v>0</v>
      </c>
      <c r="Q1574" s="3">
        <f>_xlfn.XLOOKUP(A1574&amp;B1574,'original data'!$R$2:$R$3975,'original data'!$Q$2:$Q$3975,,0)</f>
        <v>0.95599999999999996</v>
      </c>
      <c r="R1574" t="str">
        <f t="shared" si="48"/>
        <v>Missouri Local2018</v>
      </c>
      <c r="S1574">
        <f t="shared" si="49"/>
        <v>0.34599999999999997</v>
      </c>
    </row>
    <row r="1575" spans="1:19" x14ac:dyDescent="0.35">
      <c r="A1575" t="s">
        <v>99</v>
      </c>
      <c r="B1575">
        <v>2019</v>
      </c>
      <c r="C1575">
        <v>7.1199999999999999E-2</v>
      </c>
      <c r="D1575">
        <v>0.10920000000000001</v>
      </c>
      <c r="E1575">
        <v>6.83E-2</v>
      </c>
      <c r="F1575">
        <v>0.1085</v>
      </c>
      <c r="G1575">
        <v>6.8339999999999998E-2</v>
      </c>
      <c r="H1575">
        <v>0.32583000000000001</v>
      </c>
      <c r="I1575">
        <v>0.28803000000000001</v>
      </c>
      <c r="J1575">
        <v>0</v>
      </c>
      <c r="K1575">
        <v>9.3609999999999999E-2</v>
      </c>
      <c r="L1575">
        <v>0.29253000000000001</v>
      </c>
      <c r="M1575">
        <v>0</v>
      </c>
      <c r="N1575">
        <v>0</v>
      </c>
      <c r="O1575">
        <v>0</v>
      </c>
      <c r="P1575">
        <v>0</v>
      </c>
      <c r="Q1575" s="3">
        <f>_xlfn.XLOOKUP(A1575&amp;B1575,'original data'!$R$2:$R$3975,'original data'!$Q$2:$Q$3975,,0)</f>
        <v>0.94899999999999995</v>
      </c>
      <c r="R1575" t="str">
        <f t="shared" si="48"/>
        <v>Missouri Local2019</v>
      </c>
      <c r="S1575">
        <f t="shared" si="49"/>
        <v>0.38614000000000004</v>
      </c>
    </row>
    <row r="1576" spans="1:19" x14ac:dyDescent="0.35">
      <c r="A1576" t="s">
        <v>99</v>
      </c>
      <c r="B1576">
        <v>2020</v>
      </c>
      <c r="C1576">
        <v>1.6299999999999999E-2</v>
      </c>
      <c r="D1576">
        <v>7.3700000000000002E-2</v>
      </c>
      <c r="E1576">
        <v>6.7199999999999996E-2</v>
      </c>
      <c r="F1576">
        <v>9.4200000000000006E-2</v>
      </c>
      <c r="G1576">
        <v>6.5670000000000006E-2</v>
      </c>
      <c r="H1576">
        <v>0.34954000000000002</v>
      </c>
      <c r="I1576">
        <v>0.24312</v>
      </c>
      <c r="J1576">
        <v>0</v>
      </c>
      <c r="K1576">
        <v>8.899E-2</v>
      </c>
      <c r="L1576">
        <v>0.31835000000000002</v>
      </c>
      <c r="M1576">
        <v>0</v>
      </c>
      <c r="N1576">
        <v>0</v>
      </c>
      <c r="O1576">
        <v>0</v>
      </c>
      <c r="P1576">
        <v>0</v>
      </c>
      <c r="Q1576" s="3">
        <f>_xlfn.XLOOKUP(A1576&amp;B1576,'original data'!$R$2:$R$3975,'original data'!$Q$2:$Q$3975,,0)</f>
        <v>0.93700000000000006</v>
      </c>
      <c r="R1576" t="str">
        <f t="shared" si="48"/>
        <v>Missouri Local2020</v>
      </c>
      <c r="S1576">
        <f t="shared" si="49"/>
        <v>0.40734000000000004</v>
      </c>
    </row>
    <row r="1577" spans="1:19" x14ac:dyDescent="0.35">
      <c r="A1577" t="s">
        <v>100</v>
      </c>
      <c r="B1577">
        <v>2001</v>
      </c>
      <c r="C1577">
        <v>-4.5999999999999999E-2</v>
      </c>
      <c r="D1577">
        <v>2.0199999999999999E-2</v>
      </c>
      <c r="E1577">
        <v>6.6199999999999995E-2</v>
      </c>
      <c r="G1577">
        <v>-4.5999999999999999E-2</v>
      </c>
      <c r="H1577">
        <v>0.67820000000000003</v>
      </c>
      <c r="I1577">
        <v>0.2046</v>
      </c>
      <c r="J1577">
        <v>4.3E-3</v>
      </c>
      <c r="K1577">
        <v>0</v>
      </c>
      <c r="L1577">
        <v>0</v>
      </c>
      <c r="M1577">
        <v>9.7500000000000003E-2</v>
      </c>
      <c r="N1577">
        <v>0</v>
      </c>
      <c r="O1577">
        <v>1.54E-2</v>
      </c>
      <c r="P1577">
        <v>0</v>
      </c>
      <c r="Q1577" s="3">
        <f>_xlfn.XLOOKUP(A1577&amp;B1577,'original data'!$R$2:$R$3975,'original data'!$Q$2:$Q$3975,,0)</f>
        <v>1.03</v>
      </c>
      <c r="R1577" t="str">
        <f t="shared" si="48"/>
        <v>Ohio PERS2001</v>
      </c>
      <c r="S1577">
        <f t="shared" si="49"/>
        <v>0.1018</v>
      </c>
    </row>
    <row r="1578" spans="1:19" x14ac:dyDescent="0.35">
      <c r="A1578" t="s">
        <v>100</v>
      </c>
      <c r="B1578">
        <v>2002</v>
      </c>
      <c r="C1578">
        <v>-0.1074</v>
      </c>
      <c r="D1578">
        <v>-5.4399999999999997E-2</v>
      </c>
      <c r="E1578">
        <v>1.6400000000000001E-2</v>
      </c>
      <c r="G1578">
        <v>-7.7210000000000001E-2</v>
      </c>
      <c r="H1578">
        <v>0.66563000000000005</v>
      </c>
      <c r="I1578">
        <v>0.21207999999999999</v>
      </c>
      <c r="J1578">
        <v>5.4000000000000003E-3</v>
      </c>
      <c r="K1578">
        <v>0</v>
      </c>
      <c r="L1578">
        <v>0</v>
      </c>
      <c r="M1578">
        <v>9.7689999999999999E-2</v>
      </c>
      <c r="N1578">
        <v>0</v>
      </c>
      <c r="O1578">
        <v>1.9199999999999998E-2</v>
      </c>
      <c r="P1578">
        <v>0</v>
      </c>
      <c r="Q1578" s="3">
        <f>_xlfn.XLOOKUP(A1578&amp;B1578,'original data'!$R$2:$R$3975,'original data'!$Q$2:$Q$3975,,0)</f>
        <v>0.86</v>
      </c>
      <c r="R1578" t="str">
        <f t="shared" si="48"/>
        <v>Ohio PERS2002</v>
      </c>
      <c r="S1578">
        <f t="shared" si="49"/>
        <v>0.10309</v>
      </c>
    </row>
    <row r="1579" spans="1:19" x14ac:dyDescent="0.35">
      <c r="A1579" t="s">
        <v>100</v>
      </c>
      <c r="B1579">
        <v>2003</v>
      </c>
      <c r="C1579">
        <v>0.25330000000000003</v>
      </c>
      <c r="D1579">
        <v>2.1999999999999999E-2</v>
      </c>
      <c r="E1579">
        <v>3.5099999999999999E-2</v>
      </c>
      <c r="G1579">
        <v>2.1930000000000002E-2</v>
      </c>
      <c r="H1579">
        <v>0.68681000000000003</v>
      </c>
      <c r="I1579">
        <v>0.2099</v>
      </c>
      <c r="J1579">
        <v>5.3E-3</v>
      </c>
      <c r="K1579">
        <v>0</v>
      </c>
      <c r="L1579">
        <v>0</v>
      </c>
      <c r="M1579">
        <v>5.9700000000000003E-2</v>
      </c>
      <c r="N1579">
        <v>0</v>
      </c>
      <c r="O1579">
        <v>3.8300000000000001E-2</v>
      </c>
      <c r="P1579">
        <v>0</v>
      </c>
      <c r="Q1579" s="3">
        <f>_xlfn.XLOOKUP(A1579&amp;B1579,'original data'!$R$2:$R$3975,'original data'!$Q$2:$Q$3975,,0)</f>
        <v>0.85</v>
      </c>
      <c r="R1579" t="str">
        <f t="shared" si="48"/>
        <v>Ohio PERS2003</v>
      </c>
      <c r="S1579">
        <f t="shared" si="49"/>
        <v>6.5000000000000002E-2</v>
      </c>
    </row>
    <row r="1580" spans="1:19" x14ac:dyDescent="0.35">
      <c r="A1580" t="s">
        <v>100</v>
      </c>
      <c r="B1580">
        <v>2004</v>
      </c>
      <c r="C1580">
        <v>0.125</v>
      </c>
      <c r="D1580">
        <v>7.9799999999999996E-2</v>
      </c>
      <c r="E1580">
        <v>3.5900000000000001E-2</v>
      </c>
      <c r="G1580">
        <v>4.6780000000000002E-2</v>
      </c>
      <c r="H1580">
        <v>0.71050000000000002</v>
      </c>
      <c r="I1580">
        <v>0.22886000000000001</v>
      </c>
      <c r="J1580">
        <v>6.0000000000000001E-3</v>
      </c>
      <c r="K1580">
        <v>0</v>
      </c>
      <c r="L1580">
        <v>0</v>
      </c>
      <c r="M1580">
        <v>5.416E-2</v>
      </c>
      <c r="N1580">
        <v>0</v>
      </c>
      <c r="O1580">
        <v>4.8000000000000001E-4</v>
      </c>
      <c r="P1580">
        <v>0</v>
      </c>
      <c r="Q1580" s="3">
        <f>_xlfn.XLOOKUP(A1580&amp;B1580,'original data'!$R$2:$R$3975,'original data'!$Q$2:$Q$3975,,0)</f>
        <v>0.88</v>
      </c>
      <c r="R1580" t="str">
        <f t="shared" si="48"/>
        <v>Ohio PERS2004</v>
      </c>
      <c r="S1580">
        <f t="shared" si="49"/>
        <v>6.0159999999999998E-2</v>
      </c>
    </row>
    <row r="1581" spans="1:19" x14ac:dyDescent="0.35">
      <c r="A1581" t="s">
        <v>100</v>
      </c>
      <c r="B1581">
        <v>2005</v>
      </c>
      <c r="C1581">
        <v>9.2999999999999999E-2</v>
      </c>
      <c r="D1581">
        <v>0.155</v>
      </c>
      <c r="E1581">
        <v>5.6000000000000001E-2</v>
      </c>
      <c r="G1581">
        <v>5.586E-2</v>
      </c>
      <c r="H1581">
        <v>0.6573</v>
      </c>
      <c r="I1581">
        <v>0.24859999999999999</v>
      </c>
      <c r="J1581">
        <v>1.29E-2</v>
      </c>
      <c r="K1581">
        <v>0</v>
      </c>
      <c r="L1581">
        <v>0</v>
      </c>
      <c r="M1581">
        <v>7.2400000000000006E-2</v>
      </c>
      <c r="N1581">
        <v>0</v>
      </c>
      <c r="O1581">
        <v>8.8000000000000005E-3</v>
      </c>
      <c r="P1581">
        <v>0</v>
      </c>
      <c r="Q1581" s="3">
        <f>_xlfn.XLOOKUP(A1581&amp;B1581,'original data'!$R$2:$R$3975,'original data'!$Q$2:$Q$3975,,0)</f>
        <v>0.89</v>
      </c>
      <c r="R1581" t="str">
        <f t="shared" si="48"/>
        <v>Ohio PERS2005</v>
      </c>
      <c r="S1581">
        <f t="shared" si="49"/>
        <v>8.5300000000000001E-2</v>
      </c>
    </row>
    <row r="1582" spans="1:19" x14ac:dyDescent="0.35">
      <c r="A1582" t="s">
        <v>100</v>
      </c>
      <c r="B1582">
        <v>2006</v>
      </c>
      <c r="C1582">
        <v>0.151</v>
      </c>
      <c r="D1582">
        <v>0.122</v>
      </c>
      <c r="E1582">
        <v>9.6000000000000002E-2</v>
      </c>
      <c r="G1582">
        <v>7.1150000000000005E-2</v>
      </c>
      <c r="H1582">
        <v>0.66900000000000004</v>
      </c>
      <c r="I1582">
        <v>0.23730000000000001</v>
      </c>
      <c r="J1582">
        <v>2.06E-2</v>
      </c>
      <c r="K1582">
        <v>0</v>
      </c>
      <c r="L1582">
        <v>0</v>
      </c>
      <c r="M1582">
        <v>5.6599999999999998E-2</v>
      </c>
      <c r="N1582">
        <v>0</v>
      </c>
      <c r="O1582">
        <v>1.6500000000000001E-2</v>
      </c>
      <c r="P1582">
        <v>0</v>
      </c>
      <c r="Q1582" s="3">
        <f>_xlfn.XLOOKUP(A1582&amp;B1582,'original data'!$R$2:$R$3975,'original data'!$Q$2:$Q$3975,,0)</f>
        <v>0.93</v>
      </c>
      <c r="R1582" t="str">
        <f t="shared" si="48"/>
        <v>Ohio PERS2006</v>
      </c>
      <c r="S1582">
        <f t="shared" si="49"/>
        <v>7.7199999999999991E-2</v>
      </c>
    </row>
    <row r="1583" spans="1:19" x14ac:dyDescent="0.35">
      <c r="A1583" t="s">
        <v>100</v>
      </c>
      <c r="B1583">
        <v>2007</v>
      </c>
      <c r="C1583">
        <v>8.8900000000000007E-2</v>
      </c>
      <c r="D1583">
        <v>0.1103</v>
      </c>
      <c r="E1583">
        <v>0.1386</v>
      </c>
      <c r="G1583">
        <v>7.3669999999999999E-2</v>
      </c>
      <c r="H1583">
        <v>0.64570000000000005</v>
      </c>
      <c r="I1583">
        <v>0.2407</v>
      </c>
      <c r="J1583">
        <v>3.3700000000000001E-2</v>
      </c>
      <c r="K1583">
        <v>0</v>
      </c>
      <c r="L1583">
        <v>0</v>
      </c>
      <c r="M1583">
        <v>6.7500000000000004E-2</v>
      </c>
      <c r="N1583">
        <v>0</v>
      </c>
      <c r="O1583">
        <v>1.24E-2</v>
      </c>
      <c r="P1583">
        <v>0</v>
      </c>
      <c r="Q1583" s="3">
        <f>_xlfn.XLOOKUP(A1583&amp;B1583,'original data'!$R$2:$R$3975,'original data'!$Q$2:$Q$3975,,0)</f>
        <v>0.96</v>
      </c>
      <c r="R1583" t="str">
        <f t="shared" si="48"/>
        <v>Ohio PERS2007</v>
      </c>
      <c r="S1583">
        <f t="shared" si="49"/>
        <v>0.10120000000000001</v>
      </c>
    </row>
    <row r="1584" spans="1:19" x14ac:dyDescent="0.35">
      <c r="A1584" t="s">
        <v>100</v>
      </c>
      <c r="B1584">
        <v>2008</v>
      </c>
      <c r="C1584">
        <v>-0.27150000000000002</v>
      </c>
      <c r="D1584">
        <v>-0.03</v>
      </c>
      <c r="E1584">
        <v>2.3199999999999998E-2</v>
      </c>
      <c r="F1584">
        <v>1.7500000000000002E-2</v>
      </c>
      <c r="G1584">
        <v>2.2859999999999998E-2</v>
      </c>
      <c r="H1584">
        <v>0.55479999999999996</v>
      </c>
      <c r="I1584">
        <v>0.28620000000000001</v>
      </c>
      <c r="J1584">
        <v>4.6300000000000001E-2</v>
      </c>
      <c r="K1584">
        <v>0</v>
      </c>
      <c r="L1584">
        <v>0</v>
      </c>
      <c r="M1584">
        <v>8.7999999999999995E-2</v>
      </c>
      <c r="N1584">
        <v>0</v>
      </c>
      <c r="O1584">
        <v>2.47E-2</v>
      </c>
      <c r="P1584">
        <v>0</v>
      </c>
      <c r="Q1584" s="3">
        <f>_xlfn.XLOOKUP(A1584&amp;B1584,'original data'!$R$2:$R$3975,'original data'!$Q$2:$Q$3975,,0)</f>
        <v>0.75</v>
      </c>
      <c r="R1584" t="str">
        <f t="shared" si="48"/>
        <v>Ohio PERS2008</v>
      </c>
      <c r="S1584">
        <f t="shared" si="49"/>
        <v>0.1343</v>
      </c>
    </row>
    <row r="1585" spans="1:19" x14ac:dyDescent="0.35">
      <c r="A1585" t="s">
        <v>100</v>
      </c>
      <c r="B1585">
        <v>2009</v>
      </c>
      <c r="C1585">
        <v>0.19089999999999999</v>
      </c>
      <c r="D1585">
        <v>-1.8800000000000001E-2</v>
      </c>
      <c r="E1585">
        <v>3.5000000000000003E-2</v>
      </c>
      <c r="F1585">
        <v>3.5400000000000001E-2</v>
      </c>
      <c r="G1585">
        <v>4.0289999999999999E-2</v>
      </c>
      <c r="H1585">
        <v>0.62480000000000002</v>
      </c>
      <c r="I1585">
        <v>0.23910000000000001</v>
      </c>
      <c r="J1585">
        <v>4.3099999999999999E-2</v>
      </c>
      <c r="K1585">
        <v>0</v>
      </c>
      <c r="L1585">
        <v>0</v>
      </c>
      <c r="M1585">
        <v>6.4199999999999993E-2</v>
      </c>
      <c r="N1585">
        <v>0</v>
      </c>
      <c r="O1585">
        <v>2.8799999999999999E-2</v>
      </c>
      <c r="P1585">
        <v>0</v>
      </c>
      <c r="Q1585" s="3">
        <f>_xlfn.XLOOKUP(A1585&amp;B1585,'original data'!$R$2:$R$3975,'original data'!$Q$2:$Q$3975,,0)</f>
        <v>0.75</v>
      </c>
      <c r="R1585" t="str">
        <f t="shared" si="48"/>
        <v>Ohio PERS2009</v>
      </c>
      <c r="S1585">
        <f t="shared" si="49"/>
        <v>0.10729999999999999</v>
      </c>
    </row>
    <row r="1586" spans="1:19" x14ac:dyDescent="0.35">
      <c r="A1586" t="s">
        <v>100</v>
      </c>
      <c r="B1586">
        <v>2010</v>
      </c>
      <c r="C1586">
        <v>0.13980000000000001</v>
      </c>
      <c r="D1586">
        <v>-3.7000000000000002E-3</v>
      </c>
      <c r="E1586">
        <v>4.3799999999999999E-2</v>
      </c>
      <c r="F1586">
        <v>4.9799999999999997E-2</v>
      </c>
      <c r="G1586">
        <v>4.9840000000000002E-2</v>
      </c>
      <c r="H1586">
        <v>0.55881999999999998</v>
      </c>
      <c r="I1586">
        <v>0.25436999999999999</v>
      </c>
      <c r="J1586">
        <v>5.3940000000000002E-2</v>
      </c>
      <c r="K1586">
        <v>0</v>
      </c>
      <c r="L1586">
        <v>0</v>
      </c>
      <c r="M1586">
        <v>8.0250000000000002E-2</v>
      </c>
      <c r="N1586">
        <v>0</v>
      </c>
      <c r="O1586">
        <v>5.262E-2</v>
      </c>
      <c r="P1586">
        <v>0</v>
      </c>
      <c r="Q1586" s="3">
        <f>_xlfn.XLOOKUP(A1586&amp;B1586,'original data'!$R$2:$R$3975,'original data'!$Q$2:$Q$3975,,0)</f>
        <v>0.79</v>
      </c>
      <c r="R1586" t="str">
        <f t="shared" si="48"/>
        <v>Ohio PERS2010</v>
      </c>
      <c r="S1586">
        <f t="shared" si="49"/>
        <v>0.13419</v>
      </c>
    </row>
    <row r="1587" spans="1:19" x14ac:dyDescent="0.35">
      <c r="A1587" t="s">
        <v>100</v>
      </c>
      <c r="B1587">
        <v>2011</v>
      </c>
      <c r="C1587">
        <v>3.5999999999999999E-3</v>
      </c>
      <c r="D1587">
        <v>0.1086</v>
      </c>
      <c r="E1587">
        <v>1.5599999999999999E-2</v>
      </c>
      <c r="F1587">
        <v>5.5100000000000003E-2</v>
      </c>
      <c r="G1587">
        <v>4.555E-2</v>
      </c>
      <c r="H1587">
        <v>0.49772</v>
      </c>
      <c r="I1587">
        <v>0.26393</v>
      </c>
      <c r="J1587">
        <v>8.4379999999999997E-2</v>
      </c>
      <c r="K1587">
        <v>1.3220000000000001E-2</v>
      </c>
      <c r="L1587">
        <v>0</v>
      </c>
      <c r="M1587">
        <v>9.7210000000000005E-2</v>
      </c>
      <c r="N1587">
        <v>0</v>
      </c>
      <c r="O1587">
        <v>4.3549999999999998E-2</v>
      </c>
      <c r="P1587">
        <v>0</v>
      </c>
      <c r="Q1587" s="3">
        <f>_xlfn.XLOOKUP(A1587&amp;B1587,'original data'!$R$2:$R$3975,'original data'!$Q$2:$Q$3975,,0)</f>
        <v>0.77</v>
      </c>
      <c r="R1587" t="str">
        <f t="shared" si="48"/>
        <v>Ohio PERS2011</v>
      </c>
      <c r="S1587">
        <f t="shared" si="49"/>
        <v>0.19480999999999998</v>
      </c>
    </row>
    <row r="1588" spans="1:19" x14ac:dyDescent="0.35">
      <c r="A1588" t="s">
        <v>100</v>
      </c>
      <c r="B1588">
        <v>2012</v>
      </c>
      <c r="C1588">
        <v>0.1454</v>
      </c>
      <c r="D1588">
        <v>9.4299999999999995E-2</v>
      </c>
      <c r="E1588">
        <v>2.5999999999999999E-2</v>
      </c>
      <c r="F1588">
        <v>8.1799999999999998E-2</v>
      </c>
      <c r="G1588">
        <v>5.3530000000000001E-2</v>
      </c>
      <c r="H1588">
        <v>0.43852000000000002</v>
      </c>
      <c r="I1588">
        <v>0.27049000000000001</v>
      </c>
      <c r="J1588">
        <v>0.10405</v>
      </c>
      <c r="K1588">
        <v>4.8160000000000001E-2</v>
      </c>
      <c r="L1588">
        <v>0</v>
      </c>
      <c r="M1588">
        <v>0.10401000000000001</v>
      </c>
      <c r="N1588">
        <v>0</v>
      </c>
      <c r="O1588">
        <v>3.4779999999999998E-2</v>
      </c>
      <c r="P1588">
        <v>0</v>
      </c>
      <c r="Q1588" s="3">
        <f>_xlfn.XLOOKUP(A1588&amp;B1588,'original data'!$R$2:$R$3975,'original data'!$Q$2:$Q$3975,,0)</f>
        <v>0.81</v>
      </c>
      <c r="R1588" t="str">
        <f t="shared" si="48"/>
        <v>Ohio PERS2012</v>
      </c>
      <c r="S1588">
        <f t="shared" si="49"/>
        <v>0.25622</v>
      </c>
    </row>
    <row r="1589" spans="1:19" x14ac:dyDescent="0.35">
      <c r="A1589" t="s">
        <v>100</v>
      </c>
      <c r="B1589">
        <v>2013</v>
      </c>
      <c r="C1589">
        <v>0.14380000000000001</v>
      </c>
      <c r="D1589">
        <v>9.5500000000000002E-2</v>
      </c>
      <c r="E1589">
        <v>0.12280000000000001</v>
      </c>
      <c r="F1589">
        <v>7.1900000000000006E-2</v>
      </c>
      <c r="G1589">
        <v>6.021E-2</v>
      </c>
      <c r="H1589">
        <v>0.42455999999999999</v>
      </c>
      <c r="I1589">
        <v>0.23158999999999999</v>
      </c>
      <c r="J1589">
        <v>0.10936</v>
      </c>
      <c r="K1589">
        <v>9.3670000000000003E-2</v>
      </c>
      <c r="L1589">
        <v>0</v>
      </c>
      <c r="M1589">
        <v>0.10272000000000001</v>
      </c>
      <c r="N1589">
        <v>0</v>
      </c>
      <c r="O1589">
        <v>3.8100000000000002E-2</v>
      </c>
      <c r="P1589">
        <v>0</v>
      </c>
      <c r="Q1589" s="3">
        <f>_xlfn.XLOOKUP(A1589&amp;B1589,'original data'!$R$2:$R$3975,'original data'!$Q$2:$Q$3975,,0)</f>
        <v>0.82416999999999996</v>
      </c>
      <c r="R1589" t="str">
        <f t="shared" si="48"/>
        <v>Ohio PERS2013</v>
      </c>
      <c r="S1589">
        <f t="shared" si="49"/>
        <v>0.30574999999999997</v>
      </c>
    </row>
    <row r="1590" spans="1:19" x14ac:dyDescent="0.35">
      <c r="A1590" t="s">
        <v>100</v>
      </c>
      <c r="B1590">
        <v>2014</v>
      </c>
      <c r="C1590">
        <v>6.9599999999999995E-2</v>
      </c>
      <c r="D1590">
        <v>0.11899999999999999</v>
      </c>
      <c r="E1590">
        <v>9.9000000000000005E-2</v>
      </c>
      <c r="F1590">
        <v>6.6500000000000004E-2</v>
      </c>
      <c r="G1590">
        <v>6.0879999999999997E-2</v>
      </c>
      <c r="H1590">
        <v>0.36370999999999998</v>
      </c>
      <c r="I1590">
        <v>0.23411999999999999</v>
      </c>
      <c r="J1590">
        <v>0.12125</v>
      </c>
      <c r="K1590">
        <v>0.15015999999999999</v>
      </c>
      <c r="L1590">
        <v>0</v>
      </c>
      <c r="M1590">
        <v>0.10001</v>
      </c>
      <c r="N1590">
        <v>0</v>
      </c>
      <c r="O1590">
        <v>3.0759999999999999E-2</v>
      </c>
      <c r="P1590">
        <v>0</v>
      </c>
      <c r="Q1590" s="3">
        <f>_xlfn.XLOOKUP(A1590&amp;B1590,'original data'!$R$2:$R$3975,'original data'!$Q$2:$Q$3975,,0)</f>
        <v>0.83847000000000005</v>
      </c>
      <c r="R1590" t="str">
        <f t="shared" si="48"/>
        <v>Ohio PERS2014</v>
      </c>
      <c r="S1590">
        <f t="shared" si="49"/>
        <v>0.37141999999999997</v>
      </c>
    </row>
    <row r="1591" spans="1:19" x14ac:dyDescent="0.35">
      <c r="A1591" t="s">
        <v>100</v>
      </c>
      <c r="B1591">
        <v>2015</v>
      </c>
      <c r="C1591">
        <v>3.3E-3</v>
      </c>
      <c r="D1591">
        <v>7.0699999999999999E-2</v>
      </c>
      <c r="E1591">
        <v>7.1300000000000002E-2</v>
      </c>
      <c r="F1591">
        <v>5.74E-2</v>
      </c>
      <c r="G1591">
        <v>5.6939999999999998E-2</v>
      </c>
      <c r="H1591">
        <v>0.35126000000000002</v>
      </c>
      <c r="I1591">
        <v>0.23513000000000001</v>
      </c>
      <c r="J1591">
        <v>0.12206</v>
      </c>
      <c r="K1591">
        <v>0.14787</v>
      </c>
      <c r="L1591">
        <v>0</v>
      </c>
      <c r="M1591">
        <v>0.11144</v>
      </c>
      <c r="N1591">
        <v>0</v>
      </c>
      <c r="O1591">
        <v>3.2239999999999998E-2</v>
      </c>
      <c r="P1591">
        <v>0</v>
      </c>
      <c r="Q1591" s="3">
        <f>_xlfn.XLOOKUP(A1591&amp;B1591,'original data'!$R$2:$R$3975,'original data'!$Q$2:$Q$3975,,0)</f>
        <v>0.85001000000000004</v>
      </c>
      <c r="R1591" t="str">
        <f t="shared" si="48"/>
        <v>Ohio PERS2015</v>
      </c>
      <c r="S1591">
        <f t="shared" si="49"/>
        <v>0.38136999999999999</v>
      </c>
    </row>
    <row r="1592" spans="1:19" x14ac:dyDescent="0.35">
      <c r="A1592" t="s">
        <v>100</v>
      </c>
      <c r="B1592">
        <v>2016</v>
      </c>
      <c r="C1592">
        <v>8.3099999999999993E-2</v>
      </c>
      <c r="D1592">
        <v>5.1400000000000001E-2</v>
      </c>
      <c r="E1592">
        <v>8.77E-2</v>
      </c>
      <c r="F1592">
        <v>5.11E-2</v>
      </c>
      <c r="G1592">
        <v>5.8560000000000001E-2</v>
      </c>
      <c r="H1592">
        <v>0.35558000000000001</v>
      </c>
      <c r="I1592">
        <v>0.22953999999999999</v>
      </c>
      <c r="J1592">
        <v>0.11498999999999999</v>
      </c>
      <c r="K1592">
        <v>0.14759</v>
      </c>
      <c r="L1592">
        <v>0</v>
      </c>
      <c r="M1592">
        <v>0.10410999999999999</v>
      </c>
      <c r="N1592">
        <v>0</v>
      </c>
      <c r="O1592">
        <v>4.82E-2</v>
      </c>
      <c r="P1592">
        <v>0</v>
      </c>
      <c r="Q1592" s="3">
        <f>_xlfn.XLOOKUP(A1592&amp;B1592,'original data'!$R$2:$R$3975,'original data'!$Q$2:$Q$3975,,0)</f>
        <v>0.80144000000000004</v>
      </c>
      <c r="R1592" t="str">
        <f t="shared" si="48"/>
        <v>Ohio PERS2016</v>
      </c>
      <c r="S1592">
        <f t="shared" si="49"/>
        <v>0.36668999999999996</v>
      </c>
    </row>
    <row r="1593" spans="1:19" x14ac:dyDescent="0.35">
      <c r="A1593" t="s">
        <v>100</v>
      </c>
      <c r="B1593">
        <v>2017</v>
      </c>
      <c r="C1593">
        <v>0.16819999999999999</v>
      </c>
      <c r="D1593">
        <v>8.2799999999999999E-2</v>
      </c>
      <c r="E1593">
        <v>9.1999999999999998E-2</v>
      </c>
      <c r="F1593">
        <v>5.8500000000000003E-2</v>
      </c>
      <c r="G1593">
        <v>6.4710000000000004E-2</v>
      </c>
      <c r="H1593">
        <v>0.41159000000000001</v>
      </c>
      <c r="I1593">
        <v>0.21079000000000001</v>
      </c>
      <c r="J1593">
        <v>0.10689</v>
      </c>
      <c r="K1593">
        <v>0.14585000000000001</v>
      </c>
      <c r="L1593">
        <v>9.9900000000000006E-3</v>
      </c>
      <c r="M1593">
        <v>8.7910000000000002E-2</v>
      </c>
      <c r="N1593">
        <v>0</v>
      </c>
      <c r="O1593">
        <v>2.6970000000000001E-2</v>
      </c>
      <c r="P1593">
        <v>0</v>
      </c>
      <c r="Q1593" s="3">
        <f>_xlfn.XLOOKUP(A1593&amp;B1593,'original data'!$R$2:$R$3975,'original data'!$Q$2:$Q$3975,,0)</f>
        <v>0.81135000000000002</v>
      </c>
      <c r="R1593" t="str">
        <f t="shared" si="48"/>
        <v>Ohio PERS2017</v>
      </c>
      <c r="S1593">
        <f t="shared" si="49"/>
        <v>0.35064000000000001</v>
      </c>
    </row>
    <row r="1594" spans="1:19" x14ac:dyDescent="0.35">
      <c r="A1594" t="s">
        <v>100</v>
      </c>
      <c r="B1594">
        <v>2018</v>
      </c>
      <c r="C1594">
        <v>-2.9899999999999999E-2</v>
      </c>
      <c r="D1594">
        <v>7.0699999999999999E-2</v>
      </c>
      <c r="E1594">
        <v>5.67E-2</v>
      </c>
      <c r="F1594">
        <v>8.9200000000000002E-2</v>
      </c>
      <c r="G1594">
        <v>5.9220000000000002E-2</v>
      </c>
      <c r="H1594">
        <v>0.36680000000000001</v>
      </c>
      <c r="I1594">
        <v>0.25950000000000001</v>
      </c>
      <c r="J1594">
        <v>0.1024</v>
      </c>
      <c r="K1594">
        <v>0.1431</v>
      </c>
      <c r="L1594">
        <v>0</v>
      </c>
      <c r="M1594">
        <v>8.5800000000000001E-2</v>
      </c>
      <c r="N1594">
        <v>0</v>
      </c>
      <c r="O1594">
        <v>4.24E-2</v>
      </c>
      <c r="P1594">
        <v>0</v>
      </c>
      <c r="Q1594" s="3">
        <f>_xlfn.XLOOKUP(A1594&amp;B1594,'original data'!$R$2:$R$3975,'original data'!$Q$2:$Q$3975,,0)</f>
        <v>0.77532999999999996</v>
      </c>
      <c r="R1594" t="str">
        <f t="shared" si="48"/>
        <v>Ohio PERS2018</v>
      </c>
      <c r="S1594">
        <f t="shared" si="49"/>
        <v>0.33129999999999998</v>
      </c>
    </row>
    <row r="1595" spans="1:19" x14ac:dyDescent="0.35">
      <c r="A1595" t="s">
        <v>100</v>
      </c>
      <c r="B1595">
        <v>2019</v>
      </c>
      <c r="C1595">
        <v>0.1759</v>
      </c>
      <c r="D1595">
        <v>9.8400000000000001E-2</v>
      </c>
      <c r="E1595">
        <v>7.4700000000000003E-2</v>
      </c>
      <c r="F1595">
        <v>8.5800000000000001E-2</v>
      </c>
      <c r="G1595">
        <v>6.5060000000000007E-2</v>
      </c>
      <c r="H1595">
        <v>0.3901</v>
      </c>
      <c r="I1595">
        <v>0.27629999999999999</v>
      </c>
      <c r="J1595">
        <v>9.3600000000000003E-2</v>
      </c>
      <c r="K1595">
        <v>0.1076</v>
      </c>
      <c r="L1595">
        <v>0</v>
      </c>
      <c r="M1595">
        <v>8.3900000000000002E-2</v>
      </c>
      <c r="N1595">
        <v>0</v>
      </c>
      <c r="O1595">
        <v>4.8500000000000001E-2</v>
      </c>
      <c r="P1595">
        <v>0</v>
      </c>
      <c r="Q1595" s="3">
        <f>_xlfn.XLOOKUP(A1595&amp;B1595,'original data'!$R$2:$R$3975,'original data'!$Q$2:$Q$3975,,0)</f>
        <v>0.79525000000000001</v>
      </c>
      <c r="R1595" t="str">
        <f t="shared" si="48"/>
        <v>Ohio PERS2019</v>
      </c>
      <c r="S1595">
        <f t="shared" si="49"/>
        <v>0.28510000000000002</v>
      </c>
    </row>
    <row r="1596" spans="1:19" x14ac:dyDescent="0.35">
      <c r="A1596" t="s">
        <v>101</v>
      </c>
      <c r="B1596">
        <v>2001</v>
      </c>
      <c r="C1596">
        <v>-3.8800000000000001E-2</v>
      </c>
      <c r="D1596">
        <v>2.6599999999999999E-2</v>
      </c>
      <c r="E1596">
        <v>7.5999999999999998E-2</v>
      </c>
      <c r="G1596">
        <v>-3.8800000000000001E-2</v>
      </c>
      <c r="H1596">
        <v>0.63470000000000004</v>
      </c>
      <c r="I1596">
        <v>0.2404</v>
      </c>
      <c r="J1596">
        <v>1.0999999999999999E-2</v>
      </c>
      <c r="K1596">
        <v>0</v>
      </c>
      <c r="L1596">
        <v>0</v>
      </c>
      <c r="M1596">
        <v>8.2299999999999998E-2</v>
      </c>
      <c r="N1596">
        <v>0</v>
      </c>
      <c r="O1596">
        <v>3.1600000000000003E-2</v>
      </c>
      <c r="P1596">
        <v>0</v>
      </c>
      <c r="Q1596" s="3">
        <f>_xlfn.XLOOKUP(A1596&amp;B1596,'original data'!$R$2:$R$3975,'original data'!$Q$2:$Q$3975,,0)</f>
        <v>0.92749999999999999</v>
      </c>
      <c r="R1596" t="str">
        <f t="shared" si="48"/>
        <v>Ohio Police &amp; Fire2001</v>
      </c>
      <c r="S1596">
        <f t="shared" si="49"/>
        <v>9.3299999999999994E-2</v>
      </c>
    </row>
    <row r="1597" spans="1:19" x14ac:dyDescent="0.35">
      <c r="A1597" t="s">
        <v>101</v>
      </c>
      <c r="B1597">
        <v>2002</v>
      </c>
      <c r="C1597">
        <v>-9.9000000000000005E-2</v>
      </c>
      <c r="D1597">
        <v>-5.0299999999999997E-2</v>
      </c>
      <c r="E1597">
        <v>2.0899999999999998E-2</v>
      </c>
      <c r="G1597">
        <v>-6.9389999999999993E-2</v>
      </c>
      <c r="H1597">
        <v>0.63470000000000004</v>
      </c>
      <c r="I1597">
        <v>0.23930000000000001</v>
      </c>
      <c r="J1597">
        <v>1.0999999999999999E-2</v>
      </c>
      <c r="K1597">
        <v>0</v>
      </c>
      <c r="L1597">
        <v>0</v>
      </c>
      <c r="M1597">
        <v>8.2299999999999998E-2</v>
      </c>
      <c r="N1597">
        <v>0</v>
      </c>
      <c r="O1597">
        <v>3.1600000000000003E-2</v>
      </c>
      <c r="P1597">
        <v>0</v>
      </c>
      <c r="Q1597" s="3">
        <f>_xlfn.XLOOKUP(A1597&amp;B1597,'original data'!$R$2:$R$3975,'original data'!$Q$2:$Q$3975,,0)</f>
        <v>0.82630000000000003</v>
      </c>
      <c r="R1597" t="str">
        <f t="shared" si="48"/>
        <v>Ohio Police &amp; Fire2002</v>
      </c>
      <c r="S1597">
        <f t="shared" si="49"/>
        <v>9.3299999999999994E-2</v>
      </c>
    </row>
    <row r="1598" spans="1:19" x14ac:dyDescent="0.35">
      <c r="A1598" t="s">
        <v>101</v>
      </c>
      <c r="B1598">
        <v>2003</v>
      </c>
      <c r="C1598">
        <v>0.24959999999999999</v>
      </c>
      <c r="D1598">
        <v>2.6700000000000002E-2</v>
      </c>
      <c r="E1598">
        <v>4.0300000000000002E-2</v>
      </c>
      <c r="G1598">
        <v>2.6679999999999999E-2</v>
      </c>
      <c r="H1598">
        <v>0.67769999999999997</v>
      </c>
      <c r="I1598">
        <v>0.1875</v>
      </c>
      <c r="J1598">
        <v>1.35E-2</v>
      </c>
      <c r="K1598">
        <v>0</v>
      </c>
      <c r="L1598">
        <v>0</v>
      </c>
      <c r="M1598">
        <v>6.8599999999999994E-2</v>
      </c>
      <c r="N1598">
        <v>0</v>
      </c>
      <c r="O1598">
        <v>5.2699999999999997E-2</v>
      </c>
      <c r="P1598">
        <v>0</v>
      </c>
      <c r="Q1598" s="3">
        <f>_xlfn.XLOOKUP(A1598&amp;B1598,'original data'!$R$2:$R$3975,'original data'!$Q$2:$Q$3975,,0)</f>
        <v>0.86470000000000002</v>
      </c>
      <c r="R1598" t="str">
        <f t="shared" si="48"/>
        <v>Ohio Police &amp; Fire2003</v>
      </c>
      <c r="S1598">
        <f t="shared" si="49"/>
        <v>8.2099999999999992E-2</v>
      </c>
    </row>
    <row r="1599" spans="1:19" x14ac:dyDescent="0.35">
      <c r="A1599" t="s">
        <v>101</v>
      </c>
      <c r="B1599">
        <v>2004</v>
      </c>
      <c r="C1599">
        <v>0.13289999999999999</v>
      </c>
      <c r="D1599">
        <v>8.4500000000000006E-2</v>
      </c>
      <c r="E1599">
        <v>3.9300000000000002E-2</v>
      </c>
      <c r="G1599">
        <v>5.2269999999999997E-2</v>
      </c>
      <c r="H1599">
        <v>0.69750000000000001</v>
      </c>
      <c r="I1599">
        <v>0.1699</v>
      </c>
      <c r="J1599">
        <v>1.9199999999999998E-2</v>
      </c>
      <c r="K1599">
        <v>0</v>
      </c>
      <c r="L1599">
        <v>0</v>
      </c>
      <c r="M1599">
        <v>6.6199999999999995E-2</v>
      </c>
      <c r="N1599">
        <v>0</v>
      </c>
      <c r="O1599">
        <v>4.7199999999999999E-2</v>
      </c>
      <c r="P1599">
        <v>0</v>
      </c>
      <c r="Q1599" s="3">
        <f>_xlfn.XLOOKUP(A1599&amp;B1599,'original data'!$R$2:$R$3975,'original data'!$Q$2:$Q$3975,,0)</f>
        <v>0.80879999999999996</v>
      </c>
      <c r="R1599" t="str">
        <f t="shared" si="48"/>
        <v>Ohio Police &amp; Fire2004</v>
      </c>
      <c r="S1599">
        <f t="shared" si="49"/>
        <v>8.539999999999999E-2</v>
      </c>
    </row>
    <row r="1600" spans="1:19" x14ac:dyDescent="0.35">
      <c r="A1600" t="s">
        <v>101</v>
      </c>
      <c r="B1600">
        <v>2005</v>
      </c>
      <c r="C1600">
        <v>8.8200000000000001E-2</v>
      </c>
      <c r="D1600">
        <v>0.15440000000000001</v>
      </c>
      <c r="E1600">
        <v>5.91E-2</v>
      </c>
      <c r="G1600">
        <v>5.9360000000000003E-2</v>
      </c>
      <c r="H1600">
        <v>0.68311999999999995</v>
      </c>
      <c r="I1600">
        <v>0.19045999999999999</v>
      </c>
      <c r="J1600">
        <v>2.1680000000000001E-2</v>
      </c>
      <c r="K1600">
        <v>0</v>
      </c>
      <c r="L1600">
        <v>0</v>
      </c>
      <c r="M1600">
        <v>6.4710000000000004E-2</v>
      </c>
      <c r="N1600">
        <v>0</v>
      </c>
      <c r="O1600">
        <v>4.0039999999999999E-2</v>
      </c>
      <c r="P1600">
        <v>0</v>
      </c>
      <c r="Q1600" s="3">
        <f>_xlfn.XLOOKUP(A1600&amp;B1600,'original data'!$R$2:$R$3975,'original data'!$Q$2:$Q$3975,,0)</f>
        <v>0.78349999999999997</v>
      </c>
      <c r="R1600" t="str">
        <f t="shared" si="48"/>
        <v>Ohio Police &amp; Fire2005</v>
      </c>
      <c r="S1600">
        <f t="shared" si="49"/>
        <v>8.6390000000000008E-2</v>
      </c>
    </row>
    <row r="1601" spans="1:19" x14ac:dyDescent="0.35">
      <c r="A1601" t="s">
        <v>101</v>
      </c>
      <c r="B1601">
        <v>2006</v>
      </c>
      <c r="C1601">
        <v>0.1615</v>
      </c>
      <c r="D1601">
        <v>0.12740000000000001</v>
      </c>
      <c r="E1601">
        <v>0.1004</v>
      </c>
      <c r="G1601">
        <v>7.5730000000000006E-2</v>
      </c>
      <c r="H1601">
        <v>0.67901999999999996</v>
      </c>
      <c r="I1601">
        <v>0.18418999999999999</v>
      </c>
      <c r="J1601">
        <v>2.4670000000000001E-2</v>
      </c>
      <c r="K1601">
        <v>0</v>
      </c>
      <c r="L1601">
        <v>0</v>
      </c>
      <c r="M1601">
        <v>6.1879999999999998E-2</v>
      </c>
      <c r="N1601">
        <v>0</v>
      </c>
      <c r="O1601">
        <v>5.0250000000000003E-2</v>
      </c>
      <c r="P1601">
        <v>0</v>
      </c>
      <c r="Q1601" s="3">
        <f>_xlfn.XLOOKUP(A1601&amp;B1601,'original data'!$R$2:$R$3975,'original data'!$Q$2:$Q$3975,,0)</f>
        <v>0.78200000000000003</v>
      </c>
      <c r="R1601" t="str">
        <f t="shared" si="48"/>
        <v>Ohio Police &amp; Fire2006</v>
      </c>
      <c r="S1601">
        <f t="shared" si="49"/>
        <v>8.6550000000000002E-2</v>
      </c>
    </row>
    <row r="1602" spans="1:19" x14ac:dyDescent="0.35">
      <c r="A1602" t="s">
        <v>101</v>
      </c>
      <c r="B1602">
        <v>2007</v>
      </c>
      <c r="C1602">
        <v>0.1047</v>
      </c>
      <c r="D1602">
        <v>0.11849999999999999</v>
      </c>
      <c r="E1602">
        <v>0.1462</v>
      </c>
      <c r="G1602">
        <v>7.9829999999999998E-2</v>
      </c>
      <c r="H1602">
        <v>0.65229999999999999</v>
      </c>
      <c r="I1602">
        <v>0.2009</v>
      </c>
      <c r="J1602">
        <v>2.7300000000000001E-2</v>
      </c>
      <c r="K1602">
        <v>0</v>
      </c>
      <c r="L1602">
        <v>0</v>
      </c>
      <c r="M1602">
        <v>8.3299999999999999E-2</v>
      </c>
      <c r="N1602">
        <v>0</v>
      </c>
      <c r="O1602">
        <v>3.6200000000000003E-2</v>
      </c>
      <c r="P1602">
        <v>0</v>
      </c>
      <c r="Q1602" s="3">
        <f>_xlfn.XLOOKUP(A1602&amp;B1602,'original data'!$R$2:$R$3975,'original data'!$Q$2:$Q$3975,,0)</f>
        <v>0.81699999999999995</v>
      </c>
      <c r="R1602" t="str">
        <f t="shared" si="48"/>
        <v>Ohio Police &amp; Fire2007</v>
      </c>
      <c r="S1602">
        <f t="shared" si="49"/>
        <v>0.1106</v>
      </c>
    </row>
    <row r="1603" spans="1:19" x14ac:dyDescent="0.35">
      <c r="A1603" t="s">
        <v>101</v>
      </c>
      <c r="B1603">
        <v>2008</v>
      </c>
      <c r="C1603">
        <v>-0.28060000000000002</v>
      </c>
      <c r="D1603">
        <v>-2.63E-2</v>
      </c>
      <c r="E1603">
        <v>2.64E-2</v>
      </c>
      <c r="G1603">
        <v>2.6370000000000001E-2</v>
      </c>
      <c r="H1603">
        <v>0.60680999999999996</v>
      </c>
      <c r="I1603">
        <v>0.20593</v>
      </c>
      <c r="J1603">
        <v>3.5450000000000002E-2</v>
      </c>
      <c r="K1603">
        <v>0</v>
      </c>
      <c r="L1603">
        <v>0</v>
      </c>
      <c r="M1603">
        <v>0.10271</v>
      </c>
      <c r="N1603">
        <v>0</v>
      </c>
      <c r="O1603">
        <v>4.9099999999999998E-2</v>
      </c>
      <c r="P1603">
        <v>0</v>
      </c>
      <c r="Q1603" s="3">
        <f>_xlfn.XLOOKUP(A1603&amp;B1603,'original data'!$R$2:$R$3975,'original data'!$Q$2:$Q$3975,,0)</f>
        <v>0.65100000000000002</v>
      </c>
      <c r="R1603" t="str">
        <f t="shared" ref="R1603:R1666" si="50">A1603&amp;B1603</f>
        <v>Ohio Police &amp; Fire2008</v>
      </c>
      <c r="S1603">
        <f t="shared" ref="S1603:S1666" si="51">SUM(J1603:N1603,P1603)</f>
        <v>0.13816000000000001</v>
      </c>
    </row>
    <row r="1604" spans="1:19" x14ac:dyDescent="0.35">
      <c r="A1604" t="s">
        <v>101</v>
      </c>
      <c r="B1604">
        <v>2009</v>
      </c>
      <c r="C1604">
        <v>0.20730000000000001</v>
      </c>
      <c r="D1604">
        <v>-1.37E-2</v>
      </c>
      <c r="E1604">
        <v>3.9800000000000002E-2</v>
      </c>
      <c r="G1604">
        <v>4.5060000000000003E-2</v>
      </c>
      <c r="H1604">
        <v>0.67335999999999996</v>
      </c>
      <c r="I1604">
        <v>0.19006999999999999</v>
      </c>
      <c r="J1604">
        <v>3.3770000000000001E-2</v>
      </c>
      <c r="K1604">
        <v>0</v>
      </c>
      <c r="L1604">
        <v>0</v>
      </c>
      <c r="M1604">
        <v>6.4649999999999999E-2</v>
      </c>
      <c r="N1604">
        <v>0</v>
      </c>
      <c r="O1604">
        <v>3.8159999999999999E-2</v>
      </c>
      <c r="P1604">
        <v>0</v>
      </c>
      <c r="Q1604" s="3">
        <f>_xlfn.XLOOKUP(A1604&amp;B1604,'original data'!$R$2:$R$3975,'original data'!$Q$2:$Q$3975,,0)</f>
        <v>0.72799999999999998</v>
      </c>
      <c r="R1604" t="str">
        <f t="shared" si="50"/>
        <v>Ohio Police &amp; Fire2009</v>
      </c>
      <c r="S1604">
        <f t="shared" si="51"/>
        <v>9.8420000000000007E-2</v>
      </c>
    </row>
    <row r="1605" spans="1:19" x14ac:dyDescent="0.35">
      <c r="A1605" t="s">
        <v>101</v>
      </c>
      <c r="B1605">
        <v>2010</v>
      </c>
      <c r="C1605">
        <v>0.1583</v>
      </c>
      <c r="D1605">
        <v>2E-3</v>
      </c>
      <c r="E1605">
        <v>5.2400000000000002E-2</v>
      </c>
      <c r="F1605">
        <v>5.586E-2</v>
      </c>
      <c r="G1605">
        <v>5.586E-2</v>
      </c>
      <c r="H1605">
        <v>0.63880999999999999</v>
      </c>
      <c r="I1605">
        <v>0.21439</v>
      </c>
      <c r="J1605">
        <v>3.2329999999999998E-2</v>
      </c>
      <c r="K1605">
        <v>0</v>
      </c>
      <c r="L1605">
        <v>0</v>
      </c>
      <c r="M1605">
        <v>6.5970000000000001E-2</v>
      </c>
      <c r="N1605">
        <v>0</v>
      </c>
      <c r="O1605">
        <v>4.8500000000000001E-2</v>
      </c>
      <c r="P1605">
        <v>0</v>
      </c>
      <c r="Q1605" s="3">
        <f>_xlfn.XLOOKUP(A1605&amp;B1605,'original data'!$R$2:$R$3975,'original data'!$Q$2:$Q$3975,,0)</f>
        <v>0.69399999999999995</v>
      </c>
      <c r="R1605" t="str">
        <f t="shared" si="50"/>
        <v>Ohio Police &amp; Fire2010</v>
      </c>
      <c r="S1605">
        <f t="shared" si="51"/>
        <v>9.8299999999999998E-2</v>
      </c>
    </row>
    <row r="1606" spans="1:19" x14ac:dyDescent="0.35">
      <c r="A1606" t="s">
        <v>101</v>
      </c>
      <c r="B1606">
        <v>2011</v>
      </c>
      <c r="C1606">
        <v>2.5600000000000001E-2</v>
      </c>
      <c r="D1606">
        <v>0.1278</v>
      </c>
      <c r="E1606">
        <v>2.6499999999999999E-2</v>
      </c>
      <c r="F1606">
        <v>6.2729999999999994E-2</v>
      </c>
      <c r="G1606">
        <v>5.3080000000000002E-2</v>
      </c>
      <c r="H1606">
        <v>0.59030000000000005</v>
      </c>
      <c r="I1606">
        <v>0.22838</v>
      </c>
      <c r="J1606">
        <v>3.5900000000000001E-2</v>
      </c>
      <c r="K1606">
        <v>0</v>
      </c>
      <c r="L1606">
        <v>0</v>
      </c>
      <c r="M1606">
        <v>8.8959999999999997E-2</v>
      </c>
      <c r="N1606">
        <v>0</v>
      </c>
      <c r="O1606">
        <v>5.6460000000000003E-2</v>
      </c>
      <c r="P1606">
        <v>0</v>
      </c>
      <c r="Q1606" s="3">
        <f>_xlfn.XLOOKUP(A1606&amp;B1606,'original data'!$R$2:$R$3975,'original data'!$Q$2:$Q$3975,,0)</f>
        <v>0.63100000000000001</v>
      </c>
      <c r="R1606" t="str">
        <f t="shared" si="50"/>
        <v>Ohio Police &amp; Fire2011</v>
      </c>
      <c r="S1606">
        <f t="shared" si="51"/>
        <v>0.12486</v>
      </c>
    </row>
    <row r="1607" spans="1:19" x14ac:dyDescent="0.35">
      <c r="A1607" t="s">
        <v>101</v>
      </c>
      <c r="B1607">
        <v>2012</v>
      </c>
      <c r="C1607">
        <v>0.1489</v>
      </c>
      <c r="D1607">
        <v>0.10929999999999999</v>
      </c>
      <c r="E1607">
        <v>3.4599999999999999E-2</v>
      </c>
      <c r="F1607">
        <v>8.8880000000000001E-2</v>
      </c>
      <c r="G1607">
        <v>6.0749999999999998E-2</v>
      </c>
      <c r="H1607">
        <v>0.52751999999999999</v>
      </c>
      <c r="I1607">
        <v>0.23050999999999999</v>
      </c>
      <c r="J1607">
        <v>5.0900000000000001E-2</v>
      </c>
      <c r="K1607">
        <v>0</v>
      </c>
      <c r="L1607">
        <v>5.4299999999999999E-3</v>
      </c>
      <c r="M1607">
        <v>9.6060000000000006E-2</v>
      </c>
      <c r="N1607">
        <v>0</v>
      </c>
      <c r="O1607">
        <v>8.9580000000000007E-2</v>
      </c>
      <c r="P1607">
        <v>0</v>
      </c>
      <c r="Q1607" s="3">
        <f>_xlfn.XLOOKUP(A1607&amp;B1607,'original data'!$R$2:$R$3975,'original data'!$Q$2:$Q$3975,,0)</f>
        <v>0.64200000000000002</v>
      </c>
      <c r="R1607" t="str">
        <f t="shared" si="50"/>
        <v>Ohio Police &amp; Fire2012</v>
      </c>
      <c r="S1607">
        <f t="shared" si="51"/>
        <v>0.15239</v>
      </c>
    </row>
    <row r="1608" spans="1:19" x14ac:dyDescent="0.35">
      <c r="A1608" t="s">
        <v>101</v>
      </c>
      <c r="B1608">
        <v>2013</v>
      </c>
      <c r="C1608">
        <v>0.1694</v>
      </c>
      <c r="D1608">
        <v>0.1145</v>
      </c>
      <c r="E1608">
        <v>0.14130000000000001</v>
      </c>
      <c r="F1608">
        <v>8.1680000000000003E-2</v>
      </c>
      <c r="G1608">
        <v>6.8729999999999999E-2</v>
      </c>
      <c r="H1608">
        <v>0.50954999999999995</v>
      </c>
      <c r="I1608">
        <v>0.24703</v>
      </c>
      <c r="J1608">
        <v>9.2280000000000001E-2</v>
      </c>
      <c r="K1608">
        <v>0</v>
      </c>
      <c r="L1608">
        <v>1.072E-2</v>
      </c>
      <c r="M1608">
        <v>9.4460000000000002E-2</v>
      </c>
      <c r="N1608">
        <v>0</v>
      </c>
      <c r="O1608">
        <v>4.5949999999999998E-2</v>
      </c>
      <c r="P1608">
        <v>0</v>
      </c>
      <c r="Q1608" s="3">
        <f>_xlfn.XLOOKUP(A1608&amp;B1608,'original data'!$R$2:$R$3975,'original data'!$Q$2:$Q$3975,,0)</f>
        <v>0.66700000000000004</v>
      </c>
      <c r="R1608" t="str">
        <f t="shared" si="50"/>
        <v>Ohio Police &amp; Fire2013</v>
      </c>
      <c r="S1608">
        <f t="shared" si="51"/>
        <v>0.19746000000000002</v>
      </c>
    </row>
    <row r="1609" spans="1:19" x14ac:dyDescent="0.35">
      <c r="A1609" t="s">
        <v>101</v>
      </c>
      <c r="B1609">
        <v>2014</v>
      </c>
      <c r="C1609">
        <v>6.7900000000000002E-2</v>
      </c>
      <c r="D1609">
        <v>0.1295</v>
      </c>
      <c r="E1609">
        <v>0.11360000000000001</v>
      </c>
      <c r="F1609">
        <v>7.5310000000000002E-2</v>
      </c>
      <c r="G1609">
        <v>6.8669999999999995E-2</v>
      </c>
      <c r="H1609">
        <v>0.45191999999999999</v>
      </c>
      <c r="I1609">
        <v>0.25536999999999999</v>
      </c>
      <c r="J1609">
        <v>0.10598</v>
      </c>
      <c r="K1609">
        <v>0</v>
      </c>
      <c r="L1609">
        <v>1.321E-2</v>
      </c>
      <c r="M1609">
        <v>0.10303</v>
      </c>
      <c r="N1609">
        <v>0</v>
      </c>
      <c r="O1609">
        <v>7.0489999999999997E-2</v>
      </c>
      <c r="P1609">
        <v>0</v>
      </c>
      <c r="Q1609" s="3">
        <f>_xlfn.XLOOKUP(A1609&amp;B1609,'original data'!$R$2:$R$3975,'original data'!$Q$2:$Q$3975,,0)</f>
        <v>0.70799999999999996</v>
      </c>
      <c r="R1609" t="str">
        <f t="shared" si="50"/>
        <v>Ohio Police &amp; Fire2014</v>
      </c>
      <c r="S1609">
        <f t="shared" si="51"/>
        <v>0.22222</v>
      </c>
    </row>
    <row r="1610" spans="1:19" x14ac:dyDescent="0.35">
      <c r="A1610" t="s">
        <v>101</v>
      </c>
      <c r="B1610">
        <v>2015</v>
      </c>
      <c r="C1610">
        <v>6.4999999999999997E-3</v>
      </c>
      <c r="D1610">
        <v>7.9100000000000004E-2</v>
      </c>
      <c r="E1610">
        <v>8.2699999999999996E-2</v>
      </c>
      <c r="F1610">
        <v>6.6949999999999996E-2</v>
      </c>
      <c r="G1610">
        <v>6.4409999999999995E-2</v>
      </c>
      <c r="H1610">
        <v>0.40189999999999998</v>
      </c>
      <c r="I1610">
        <v>0.26164999999999999</v>
      </c>
      <c r="J1610">
        <v>0.10872999999999999</v>
      </c>
      <c r="K1610">
        <v>0</v>
      </c>
      <c r="L1610">
        <v>1.6959999999999999E-2</v>
      </c>
      <c r="M1610">
        <v>0.11222</v>
      </c>
      <c r="N1610">
        <v>0</v>
      </c>
      <c r="O1610">
        <v>9.8549999999999999E-2</v>
      </c>
      <c r="P1610">
        <v>0</v>
      </c>
      <c r="Q1610" s="3">
        <f>_xlfn.XLOOKUP(A1610&amp;B1610,'original data'!$R$2:$R$3975,'original data'!$Q$2:$Q$3975,,0)</f>
        <v>0.71299999999999997</v>
      </c>
      <c r="R1610" t="str">
        <f t="shared" si="50"/>
        <v>Ohio Police &amp; Fire2015</v>
      </c>
      <c r="S1610">
        <f t="shared" si="51"/>
        <v>0.23791000000000001</v>
      </c>
    </row>
    <row r="1611" spans="1:19" x14ac:dyDescent="0.35">
      <c r="A1611" t="s">
        <v>101</v>
      </c>
      <c r="B1611">
        <v>2016</v>
      </c>
      <c r="C1611">
        <v>0.11509999999999999</v>
      </c>
      <c r="D1611">
        <v>6.25E-2</v>
      </c>
      <c r="E1611">
        <v>0.1009</v>
      </c>
      <c r="F1611">
        <v>6.2609999999999999E-2</v>
      </c>
      <c r="G1611">
        <v>6.7510000000000001E-2</v>
      </c>
      <c r="H1611">
        <v>0.40255999999999997</v>
      </c>
      <c r="I1611">
        <v>0.28206999999999999</v>
      </c>
      <c r="J1611">
        <v>0.12669</v>
      </c>
      <c r="K1611">
        <v>0</v>
      </c>
      <c r="L1611">
        <v>2.07E-2</v>
      </c>
      <c r="M1611">
        <v>0.10899</v>
      </c>
      <c r="N1611">
        <v>0</v>
      </c>
      <c r="O1611">
        <v>5.8990000000000001E-2</v>
      </c>
      <c r="P1611">
        <v>0</v>
      </c>
      <c r="Q1611" s="3">
        <f>_xlfn.XLOOKUP(A1611&amp;B1611,'original data'!$R$2:$R$3975,'original data'!$Q$2:$Q$3975,,0)</f>
        <v>0.69799999999999995</v>
      </c>
      <c r="R1611" t="str">
        <f t="shared" si="50"/>
        <v>Ohio Police &amp; Fire2016</v>
      </c>
      <c r="S1611">
        <f t="shared" si="51"/>
        <v>0.25638</v>
      </c>
    </row>
    <row r="1612" spans="1:19" x14ac:dyDescent="0.35">
      <c r="A1612" t="s">
        <v>101</v>
      </c>
      <c r="B1612">
        <v>2017</v>
      </c>
      <c r="C1612">
        <v>0.14299999999999999</v>
      </c>
      <c r="D1612">
        <v>8.6599999999999996E-2</v>
      </c>
      <c r="E1612">
        <v>9.8799999999999999E-2</v>
      </c>
      <c r="F1612">
        <v>6.6239999999999993E-2</v>
      </c>
      <c r="G1612">
        <v>7.1809999999999999E-2</v>
      </c>
      <c r="H1612">
        <v>0.40116000000000002</v>
      </c>
      <c r="I1612">
        <v>0.27367000000000002</v>
      </c>
      <c r="J1612">
        <v>0.13428999999999999</v>
      </c>
      <c r="K1612">
        <v>0</v>
      </c>
      <c r="L1612">
        <v>2.12E-2</v>
      </c>
      <c r="M1612">
        <v>0.11099000000000001</v>
      </c>
      <c r="N1612">
        <v>0</v>
      </c>
      <c r="O1612">
        <v>5.8689999999999999E-2</v>
      </c>
      <c r="P1612">
        <v>0</v>
      </c>
      <c r="Q1612" s="3">
        <f>_xlfn.XLOOKUP(A1612&amp;B1612,'original data'!$R$2:$R$3975,'original data'!$Q$2:$Q$3975,,0)</f>
        <v>0.69899999999999995</v>
      </c>
      <c r="R1612" t="str">
        <f t="shared" si="50"/>
        <v>Ohio Police &amp; Fire2017</v>
      </c>
      <c r="S1612">
        <f t="shared" si="51"/>
        <v>0.26647999999999999</v>
      </c>
    </row>
    <row r="1613" spans="1:19" x14ac:dyDescent="0.35">
      <c r="A1613" t="s">
        <v>101</v>
      </c>
      <c r="B1613">
        <v>2018</v>
      </c>
      <c r="C1613">
        <v>-1.78E-2</v>
      </c>
      <c r="D1613">
        <v>7.7799999999999994E-2</v>
      </c>
      <c r="E1613">
        <v>6.13E-2</v>
      </c>
      <c r="F1613">
        <v>9.9959999999999993E-2</v>
      </c>
      <c r="G1613">
        <v>6.6619999999999999E-2</v>
      </c>
      <c r="H1613">
        <v>0.36048999999999998</v>
      </c>
      <c r="I1613">
        <v>0.28819</v>
      </c>
      <c r="J1613">
        <v>0.14041000000000001</v>
      </c>
      <c r="K1613">
        <v>0</v>
      </c>
      <c r="L1613">
        <v>2.5829999999999999E-2</v>
      </c>
      <c r="M1613">
        <v>0.12076000000000001</v>
      </c>
      <c r="N1613">
        <v>0</v>
      </c>
      <c r="O1613">
        <v>6.4320000000000002E-2</v>
      </c>
      <c r="P1613">
        <v>0</v>
      </c>
      <c r="Q1613" s="3">
        <f>_xlfn.XLOOKUP(A1613&amp;B1613,'original data'!$R$2:$R$3975,'original data'!$Q$2:$Q$3975,,0)</f>
        <v>0.69399999999999995</v>
      </c>
      <c r="R1613" t="str">
        <f t="shared" si="50"/>
        <v>Ohio Police &amp; Fire2018</v>
      </c>
      <c r="S1613">
        <f t="shared" si="51"/>
        <v>0.28700000000000003</v>
      </c>
    </row>
    <row r="1614" spans="1:19" x14ac:dyDescent="0.35">
      <c r="A1614" t="s">
        <v>101</v>
      </c>
      <c r="B1614">
        <v>2019</v>
      </c>
      <c r="C1614">
        <v>0.1789</v>
      </c>
      <c r="D1614">
        <v>9.8000000000000004E-2</v>
      </c>
      <c r="E1614">
        <v>8.1600000000000006E-2</v>
      </c>
      <c r="F1614">
        <v>9.7339999999999996E-2</v>
      </c>
      <c r="G1614">
        <v>7.2260000000000005E-2</v>
      </c>
      <c r="H1614">
        <v>0.39441999999999999</v>
      </c>
      <c r="I1614">
        <v>0.28509000000000001</v>
      </c>
      <c r="J1614">
        <v>0.11837</v>
      </c>
      <c r="K1614">
        <v>0</v>
      </c>
      <c r="L1614">
        <v>2.8889999999999999E-2</v>
      </c>
      <c r="M1614">
        <v>0.10699</v>
      </c>
      <c r="N1614">
        <v>0</v>
      </c>
      <c r="O1614">
        <v>6.6239999999999993E-2</v>
      </c>
      <c r="P1614">
        <v>0</v>
      </c>
      <c r="Q1614" s="3">
        <f>_xlfn.XLOOKUP(A1614&amp;B1614,'original data'!$R$2:$R$3975,'original data'!$Q$2:$Q$3975,,0)</f>
        <v>0.69679000000000002</v>
      </c>
      <c r="R1614" t="str">
        <f t="shared" si="50"/>
        <v>Ohio Police &amp; Fire2019</v>
      </c>
      <c r="S1614">
        <f t="shared" si="51"/>
        <v>0.25424999999999998</v>
      </c>
    </row>
    <row r="1615" spans="1:19" x14ac:dyDescent="0.35">
      <c r="A1615" t="s">
        <v>102</v>
      </c>
      <c r="B1615">
        <v>2001</v>
      </c>
      <c r="C1615">
        <v>-2.4299999999999999E-2</v>
      </c>
      <c r="D1615">
        <v>9.4399999999999998E-2</v>
      </c>
      <c r="E1615">
        <v>0.10970000000000001</v>
      </c>
      <c r="G1615">
        <v>-2.4299999999999999E-2</v>
      </c>
      <c r="H1615">
        <v>0.66</v>
      </c>
      <c r="I1615">
        <v>0.191</v>
      </c>
      <c r="J1615">
        <v>0</v>
      </c>
      <c r="K1615">
        <v>0</v>
      </c>
      <c r="L1615">
        <v>0</v>
      </c>
      <c r="M1615">
        <v>0.12</v>
      </c>
      <c r="N1615">
        <v>1.7000000000000001E-2</v>
      </c>
      <c r="O1615">
        <v>1.2E-2</v>
      </c>
      <c r="P1615">
        <v>0</v>
      </c>
      <c r="Q1615" s="3">
        <f>_xlfn.XLOOKUP(A1615&amp;B1615,'original data'!$R$2:$R$3975,'original data'!$Q$2:$Q$3975,,0)</f>
        <v>0.91200000000000003</v>
      </c>
      <c r="R1615" t="str">
        <f t="shared" si="50"/>
        <v>Ohio Teachers2001</v>
      </c>
      <c r="S1615">
        <f t="shared" si="51"/>
        <v>0.13700000000000001</v>
      </c>
    </row>
    <row r="1616" spans="1:19" x14ac:dyDescent="0.35">
      <c r="A1616" t="s">
        <v>102</v>
      </c>
      <c r="B1616">
        <v>2002</v>
      </c>
      <c r="C1616">
        <v>-8.1299999999999997E-2</v>
      </c>
      <c r="D1616">
        <v>-1.6799999999999999E-2</v>
      </c>
      <c r="E1616">
        <v>4.1799999999999997E-2</v>
      </c>
      <c r="G1616">
        <v>-5.323E-2</v>
      </c>
      <c r="H1616">
        <v>0.66300000000000003</v>
      </c>
      <c r="I1616">
        <v>0.187</v>
      </c>
      <c r="J1616">
        <v>0</v>
      </c>
      <c r="K1616">
        <v>0</v>
      </c>
      <c r="L1616">
        <v>0</v>
      </c>
      <c r="M1616">
        <v>0.122</v>
      </c>
      <c r="N1616">
        <v>1.9E-2</v>
      </c>
      <c r="O1616">
        <v>8.9999999999999993E-3</v>
      </c>
      <c r="P1616">
        <v>0</v>
      </c>
      <c r="Q1616" s="3">
        <f>_xlfn.XLOOKUP(A1616&amp;B1616,'original data'!$R$2:$R$3975,'original data'!$Q$2:$Q$3975,,0)</f>
        <v>0.77400000000000002</v>
      </c>
      <c r="R1616" t="str">
        <f t="shared" si="50"/>
        <v>Ohio Teachers2002</v>
      </c>
      <c r="S1616">
        <f t="shared" si="51"/>
        <v>0.14099999999999999</v>
      </c>
    </row>
    <row r="1617" spans="1:19" x14ac:dyDescent="0.35">
      <c r="A1617" t="s">
        <v>102</v>
      </c>
      <c r="B1617">
        <v>2003</v>
      </c>
      <c r="C1617">
        <v>2.3199999999999998E-2</v>
      </c>
      <c r="D1617">
        <v>-4.1500000000000002E-2</v>
      </c>
      <c r="E1617">
        <v>1.8599999999999998E-2</v>
      </c>
      <c r="G1617">
        <v>-2.8410000000000001E-2</v>
      </c>
      <c r="H1617">
        <v>0.66600000000000004</v>
      </c>
      <c r="I1617">
        <v>0.16900000000000001</v>
      </c>
      <c r="J1617">
        <v>0</v>
      </c>
      <c r="K1617">
        <v>0</v>
      </c>
      <c r="L1617">
        <v>0</v>
      </c>
      <c r="M1617">
        <v>0.109</v>
      </c>
      <c r="N1617">
        <v>2.1000000000000001E-2</v>
      </c>
      <c r="O1617">
        <v>3.5000000000000003E-2</v>
      </c>
      <c r="P1617">
        <v>0</v>
      </c>
      <c r="Q1617" s="3">
        <f>_xlfn.XLOOKUP(A1617&amp;B1617,'original data'!$R$2:$R$3975,'original data'!$Q$2:$Q$3975,,0)</f>
        <v>0.74199999999999999</v>
      </c>
      <c r="R1617" t="str">
        <f t="shared" si="50"/>
        <v>Ohio Teachers2003</v>
      </c>
      <c r="S1617">
        <f t="shared" si="51"/>
        <v>0.13</v>
      </c>
    </row>
    <row r="1618" spans="1:19" x14ac:dyDescent="0.35">
      <c r="A1618" t="s">
        <v>102</v>
      </c>
      <c r="B1618">
        <v>2004</v>
      </c>
      <c r="C1618">
        <v>0.17699999999999999</v>
      </c>
      <c r="D1618">
        <v>3.4299999999999997E-2</v>
      </c>
      <c r="E1618">
        <v>2.7400000000000001E-2</v>
      </c>
      <c r="G1618">
        <v>1.9310000000000001E-2</v>
      </c>
      <c r="H1618">
        <v>0.67700000000000005</v>
      </c>
      <c r="I1618">
        <v>0.184</v>
      </c>
      <c r="J1618">
        <v>0</v>
      </c>
      <c r="K1618">
        <v>0</v>
      </c>
      <c r="L1618">
        <v>0</v>
      </c>
      <c r="M1618">
        <v>9.1999999999999998E-2</v>
      </c>
      <c r="N1618">
        <v>2.1999999999999999E-2</v>
      </c>
      <c r="O1618">
        <v>2.5000000000000001E-2</v>
      </c>
      <c r="P1618">
        <v>0</v>
      </c>
      <c r="Q1618" s="3">
        <f>_xlfn.XLOOKUP(A1618&amp;B1618,'original data'!$R$2:$R$3975,'original data'!$Q$2:$Q$3975,,0)</f>
        <v>0.748</v>
      </c>
      <c r="R1618" t="str">
        <f t="shared" si="50"/>
        <v>Ohio Teachers2004</v>
      </c>
      <c r="S1618">
        <f t="shared" si="51"/>
        <v>0.11399999999999999</v>
      </c>
    </row>
    <row r="1619" spans="1:19" x14ac:dyDescent="0.35">
      <c r="A1619" t="s">
        <v>102</v>
      </c>
      <c r="B1619">
        <v>2005</v>
      </c>
      <c r="C1619">
        <v>0.1225</v>
      </c>
      <c r="D1619">
        <v>0.1057</v>
      </c>
      <c r="E1619">
        <v>3.0700000000000002E-2</v>
      </c>
      <c r="G1619">
        <v>3.916E-2</v>
      </c>
      <c r="H1619">
        <v>0.63300000000000001</v>
      </c>
      <c r="I1619">
        <v>0.215</v>
      </c>
      <c r="J1619">
        <v>0</v>
      </c>
      <c r="K1619">
        <v>0</v>
      </c>
      <c r="L1619">
        <v>0</v>
      </c>
      <c r="M1619">
        <v>8.5000000000000006E-2</v>
      </c>
      <c r="N1619">
        <v>2.5999999999999999E-2</v>
      </c>
      <c r="O1619">
        <v>4.1000000000000002E-2</v>
      </c>
      <c r="P1619">
        <v>0</v>
      </c>
      <c r="Q1619" s="3">
        <f>_xlfn.XLOOKUP(A1619&amp;B1619,'original data'!$R$2:$R$3975,'original data'!$Q$2:$Q$3975,,0)</f>
        <v>0.72799999999999998</v>
      </c>
      <c r="R1619" t="str">
        <f t="shared" si="50"/>
        <v>Ohio Teachers2005</v>
      </c>
      <c r="S1619">
        <f t="shared" si="51"/>
        <v>0.111</v>
      </c>
    </row>
    <row r="1620" spans="1:19" x14ac:dyDescent="0.35">
      <c r="A1620" t="s">
        <v>102</v>
      </c>
      <c r="B1620">
        <v>2006</v>
      </c>
      <c r="C1620">
        <v>0.13730000000000001</v>
      </c>
      <c r="D1620">
        <v>0.1454</v>
      </c>
      <c r="E1620">
        <v>7.1499999999999994E-2</v>
      </c>
      <c r="G1620">
        <v>5.491E-2</v>
      </c>
      <c r="H1620">
        <v>0.62050000000000005</v>
      </c>
      <c r="I1620">
        <v>0.22700000000000001</v>
      </c>
      <c r="J1620">
        <v>0</v>
      </c>
      <c r="K1620">
        <v>0</v>
      </c>
      <c r="L1620">
        <v>0</v>
      </c>
      <c r="M1620">
        <v>0.1051</v>
      </c>
      <c r="N1620">
        <v>2.87E-2</v>
      </c>
      <c r="O1620">
        <v>1.8700000000000001E-2</v>
      </c>
      <c r="P1620">
        <v>0</v>
      </c>
      <c r="Q1620" s="3">
        <f>_xlfn.XLOOKUP(A1620&amp;B1620,'original data'!$R$2:$R$3975,'original data'!$Q$2:$Q$3975,,0)</f>
        <v>0.75</v>
      </c>
      <c r="R1620" t="str">
        <f t="shared" si="50"/>
        <v>Ohio Teachers2006</v>
      </c>
      <c r="S1620">
        <f t="shared" si="51"/>
        <v>0.1338</v>
      </c>
    </row>
    <row r="1621" spans="1:19" x14ac:dyDescent="0.35">
      <c r="A1621" t="s">
        <v>102</v>
      </c>
      <c r="B1621">
        <v>2007</v>
      </c>
      <c r="C1621">
        <v>0.20730000000000001</v>
      </c>
      <c r="D1621">
        <v>0.15509999999999999</v>
      </c>
      <c r="E1621">
        <v>0.13170000000000001</v>
      </c>
      <c r="G1621">
        <v>7.5439999999999993E-2</v>
      </c>
      <c r="H1621">
        <v>0.59952000000000005</v>
      </c>
      <c r="I1621">
        <v>0.22256999999999999</v>
      </c>
      <c r="J1621">
        <v>0</v>
      </c>
      <c r="K1621">
        <v>0</v>
      </c>
      <c r="L1621">
        <v>0</v>
      </c>
      <c r="M1621">
        <v>0.10675</v>
      </c>
      <c r="N1621">
        <v>3.4189999999999998E-2</v>
      </c>
      <c r="O1621">
        <v>3.6979999999999999E-2</v>
      </c>
      <c r="P1621">
        <v>0</v>
      </c>
      <c r="Q1621" s="3">
        <f>_xlfn.XLOOKUP(A1621&amp;B1621,'original data'!$R$2:$R$3975,'original data'!$Q$2:$Q$3975,,0)</f>
        <v>0.82199999999999995</v>
      </c>
      <c r="R1621" t="str">
        <f t="shared" si="50"/>
        <v>Ohio Teachers2007</v>
      </c>
      <c r="S1621">
        <f t="shared" si="51"/>
        <v>0.14094000000000001</v>
      </c>
    </row>
    <row r="1622" spans="1:19" x14ac:dyDescent="0.35">
      <c r="A1622" t="s">
        <v>102</v>
      </c>
      <c r="B1622">
        <v>2008</v>
      </c>
      <c r="C1622">
        <v>-5.4399999999999997E-2</v>
      </c>
      <c r="D1622">
        <v>9.0899999999999995E-2</v>
      </c>
      <c r="E1622">
        <v>0.114</v>
      </c>
      <c r="G1622">
        <v>5.8279999999999998E-2</v>
      </c>
      <c r="H1622">
        <v>0.54849999999999999</v>
      </c>
      <c r="I1622">
        <v>0.20899999999999999</v>
      </c>
      <c r="J1622">
        <v>0</v>
      </c>
      <c r="K1622">
        <v>0</v>
      </c>
      <c r="L1622">
        <v>0</v>
      </c>
      <c r="M1622">
        <v>0.12570000000000001</v>
      </c>
      <c r="N1622">
        <v>4.99E-2</v>
      </c>
      <c r="O1622">
        <v>6.6900000000000001E-2</v>
      </c>
      <c r="P1622">
        <v>0</v>
      </c>
      <c r="Q1622" s="3">
        <f>_xlfn.XLOOKUP(A1622&amp;B1622,'original data'!$R$2:$R$3975,'original data'!$Q$2:$Q$3975,,0)</f>
        <v>0.79100000000000004</v>
      </c>
      <c r="R1622" t="str">
        <f t="shared" si="50"/>
        <v>Ohio Teachers2008</v>
      </c>
      <c r="S1622">
        <f t="shared" si="51"/>
        <v>0.17560000000000001</v>
      </c>
    </row>
    <row r="1623" spans="1:19" x14ac:dyDescent="0.35">
      <c r="A1623" t="s">
        <v>102</v>
      </c>
      <c r="B1623">
        <v>2009</v>
      </c>
      <c r="C1623">
        <v>-0.21659999999999999</v>
      </c>
      <c r="D1623">
        <v>-3.6499999999999998E-2</v>
      </c>
      <c r="E1623">
        <v>2.69E-2</v>
      </c>
      <c r="G1623">
        <v>2.35E-2</v>
      </c>
      <c r="H1623">
        <v>0.52700000000000002</v>
      </c>
      <c r="I1623">
        <v>0.20100000000000001</v>
      </c>
      <c r="J1623">
        <v>0</v>
      </c>
      <c r="K1623">
        <v>0</v>
      </c>
      <c r="L1623">
        <v>0</v>
      </c>
      <c r="M1623">
        <v>0.1283</v>
      </c>
      <c r="N1623">
        <v>8.6499999999999994E-2</v>
      </c>
      <c r="O1623">
        <v>5.7200000000000001E-2</v>
      </c>
      <c r="P1623">
        <v>0</v>
      </c>
      <c r="Q1623" s="3">
        <f>_xlfn.XLOOKUP(A1623&amp;B1623,'original data'!$R$2:$R$3975,'original data'!$Q$2:$Q$3975,,0)</f>
        <v>0.6</v>
      </c>
      <c r="R1623" t="str">
        <f t="shared" si="50"/>
        <v>Ohio Teachers2009</v>
      </c>
      <c r="S1623">
        <f t="shared" si="51"/>
        <v>0.21479999999999999</v>
      </c>
    </row>
    <row r="1624" spans="1:19" x14ac:dyDescent="0.35">
      <c r="A1624" t="s">
        <v>102</v>
      </c>
      <c r="B1624">
        <v>2010</v>
      </c>
      <c r="C1624">
        <v>0.13539999999999999</v>
      </c>
      <c r="D1624">
        <v>-5.6000000000000001E-2</v>
      </c>
      <c r="E1624">
        <v>2.92E-2</v>
      </c>
      <c r="F1624">
        <v>3.4180000000000002E-2</v>
      </c>
      <c r="G1624">
        <v>3.4180000000000002E-2</v>
      </c>
      <c r="H1624">
        <v>0.52439999999999998</v>
      </c>
      <c r="I1624">
        <v>0.2392</v>
      </c>
      <c r="J1624">
        <v>0</v>
      </c>
      <c r="K1624">
        <v>0</v>
      </c>
      <c r="L1624">
        <v>0</v>
      </c>
      <c r="M1624">
        <v>0.1129</v>
      </c>
      <c r="N1624">
        <v>7.0300000000000001E-2</v>
      </c>
      <c r="O1624">
        <v>5.3199999999999997E-2</v>
      </c>
      <c r="P1624">
        <v>0</v>
      </c>
      <c r="Q1624" s="3">
        <f>_xlfn.XLOOKUP(A1624&amp;B1624,'original data'!$R$2:$R$3975,'original data'!$Q$2:$Q$3975,,0)</f>
        <v>0.59099999999999997</v>
      </c>
      <c r="R1624" t="str">
        <f t="shared" si="50"/>
        <v>Ohio Teachers2010</v>
      </c>
      <c r="S1624">
        <f t="shared" si="51"/>
        <v>0.1832</v>
      </c>
    </row>
    <row r="1625" spans="1:19" x14ac:dyDescent="0.35">
      <c r="A1625" t="s">
        <v>102</v>
      </c>
      <c r="B1625">
        <v>2011</v>
      </c>
      <c r="C1625">
        <v>0.22589999999999999</v>
      </c>
      <c r="D1625">
        <v>2.93E-2</v>
      </c>
      <c r="E1625">
        <v>4.48E-2</v>
      </c>
      <c r="F1625">
        <v>5.806E-2</v>
      </c>
      <c r="G1625">
        <v>5.0290000000000001E-2</v>
      </c>
      <c r="H1625">
        <v>0.54949999999999999</v>
      </c>
      <c r="I1625">
        <v>0.19439999999999999</v>
      </c>
      <c r="J1625">
        <v>0</v>
      </c>
      <c r="K1625">
        <v>0</v>
      </c>
      <c r="L1625">
        <v>0</v>
      </c>
      <c r="M1625">
        <v>0.1048</v>
      </c>
      <c r="N1625">
        <v>8.7099999999999997E-2</v>
      </c>
      <c r="O1625">
        <v>6.4199999999999993E-2</v>
      </c>
      <c r="P1625">
        <v>0</v>
      </c>
      <c r="Q1625" s="3">
        <f>_xlfn.XLOOKUP(A1625&amp;B1625,'original data'!$R$2:$R$3975,'original data'!$Q$2:$Q$3975,,0)</f>
        <v>0.58799999999999997</v>
      </c>
      <c r="R1625" t="str">
        <f t="shared" si="50"/>
        <v>Ohio Teachers2011</v>
      </c>
      <c r="S1625">
        <f t="shared" si="51"/>
        <v>0.19190000000000002</v>
      </c>
    </row>
    <row r="1626" spans="1:19" x14ac:dyDescent="0.35">
      <c r="A1626" t="s">
        <v>102</v>
      </c>
      <c r="B1626">
        <v>2012</v>
      </c>
      <c r="C1626">
        <v>2.3400000000000001E-2</v>
      </c>
      <c r="D1626">
        <v>0.12509999999999999</v>
      </c>
      <c r="E1626">
        <v>1.0800000000000001E-2</v>
      </c>
      <c r="F1626">
        <v>6.9540000000000005E-2</v>
      </c>
      <c r="G1626">
        <v>4.802E-2</v>
      </c>
      <c r="H1626">
        <v>0.5323</v>
      </c>
      <c r="I1626">
        <v>0.1799</v>
      </c>
      <c r="J1626">
        <v>0</v>
      </c>
      <c r="K1626">
        <v>0</v>
      </c>
      <c r="L1626">
        <v>0</v>
      </c>
      <c r="M1626">
        <v>0.12089999999999999</v>
      </c>
      <c r="N1626">
        <v>0.1081</v>
      </c>
      <c r="O1626">
        <v>5.8799999999999998E-2</v>
      </c>
      <c r="P1626">
        <v>0</v>
      </c>
      <c r="Q1626" s="3">
        <f>_xlfn.XLOOKUP(A1626&amp;B1626,'original data'!$R$2:$R$3975,'original data'!$Q$2:$Q$3975,,0)</f>
        <v>0.56000000000000005</v>
      </c>
      <c r="R1626" t="str">
        <f t="shared" si="50"/>
        <v>Ohio Teachers2012</v>
      </c>
      <c r="S1626">
        <f t="shared" si="51"/>
        <v>0.22899999999999998</v>
      </c>
    </row>
    <row r="1627" spans="1:19" x14ac:dyDescent="0.35">
      <c r="A1627" t="s">
        <v>102</v>
      </c>
      <c r="B1627">
        <v>2013</v>
      </c>
      <c r="C1627">
        <v>0.1366</v>
      </c>
      <c r="D1627">
        <v>0.12559999999999999</v>
      </c>
      <c r="E1627">
        <v>4.87E-2</v>
      </c>
      <c r="F1627">
        <v>8.0839999999999995E-2</v>
      </c>
      <c r="G1627">
        <v>5.4579999999999997E-2</v>
      </c>
      <c r="H1627">
        <v>0.52790000000000004</v>
      </c>
      <c r="I1627">
        <v>0.2019</v>
      </c>
      <c r="J1627">
        <v>0</v>
      </c>
      <c r="K1627">
        <v>0</v>
      </c>
      <c r="L1627">
        <v>0</v>
      </c>
      <c r="M1627">
        <v>0.1195</v>
      </c>
      <c r="N1627">
        <v>0.109</v>
      </c>
      <c r="O1627">
        <v>4.1700000000000001E-2</v>
      </c>
      <c r="P1627">
        <v>0</v>
      </c>
      <c r="Q1627" s="3">
        <f>_xlfn.XLOOKUP(A1627&amp;B1627,'original data'!$R$2:$R$3975,'original data'!$Q$2:$Q$3975,,0)</f>
        <v>0.66300000000000003</v>
      </c>
      <c r="R1627" t="str">
        <f t="shared" si="50"/>
        <v>Ohio Teachers2013</v>
      </c>
      <c r="S1627">
        <f t="shared" si="51"/>
        <v>0.22849999999999998</v>
      </c>
    </row>
    <row r="1628" spans="1:19" x14ac:dyDescent="0.35">
      <c r="A1628" t="s">
        <v>102</v>
      </c>
      <c r="B1628">
        <v>2014</v>
      </c>
      <c r="C1628">
        <v>0.16830000000000001</v>
      </c>
      <c r="D1628">
        <v>0.1077</v>
      </c>
      <c r="E1628">
        <v>0.13600000000000001</v>
      </c>
      <c r="F1628">
        <v>8.004E-2</v>
      </c>
      <c r="G1628">
        <v>6.2330000000000003E-2</v>
      </c>
      <c r="H1628">
        <v>0.53520000000000001</v>
      </c>
      <c r="I1628">
        <v>0.2049</v>
      </c>
      <c r="J1628">
        <v>0</v>
      </c>
      <c r="K1628">
        <v>0</v>
      </c>
      <c r="L1628">
        <v>0</v>
      </c>
      <c r="M1628">
        <v>0.1123</v>
      </c>
      <c r="N1628">
        <v>0.1183</v>
      </c>
      <c r="O1628">
        <v>2.93E-2</v>
      </c>
      <c r="P1628">
        <v>0</v>
      </c>
      <c r="Q1628" s="3">
        <f>_xlfn.XLOOKUP(A1628&amp;B1628,'original data'!$R$2:$R$3975,'original data'!$Q$2:$Q$3975,,0)</f>
        <v>0.69299999999999995</v>
      </c>
      <c r="R1628" t="str">
        <f t="shared" si="50"/>
        <v>Ohio Teachers2014</v>
      </c>
      <c r="S1628">
        <f t="shared" si="51"/>
        <v>0.2306</v>
      </c>
    </row>
    <row r="1629" spans="1:19" x14ac:dyDescent="0.35">
      <c r="A1629" t="s">
        <v>102</v>
      </c>
      <c r="B1629">
        <v>2015</v>
      </c>
      <c r="C1629">
        <v>5.45E-2</v>
      </c>
      <c r="D1629">
        <v>0.1188</v>
      </c>
      <c r="E1629">
        <v>0.1193</v>
      </c>
      <c r="F1629">
        <v>7.3300000000000004E-2</v>
      </c>
      <c r="G1629">
        <v>6.1800000000000001E-2</v>
      </c>
      <c r="H1629">
        <v>0.53369999999999995</v>
      </c>
      <c r="I1629">
        <v>0.1938</v>
      </c>
      <c r="J1629">
        <v>0</v>
      </c>
      <c r="K1629">
        <v>0</v>
      </c>
      <c r="L1629">
        <v>0</v>
      </c>
      <c r="M1629">
        <v>0.1226</v>
      </c>
      <c r="N1629">
        <v>0.12609999999999999</v>
      </c>
      <c r="O1629">
        <v>2.3800000000000002E-2</v>
      </c>
      <c r="P1629">
        <v>0</v>
      </c>
      <c r="Q1629" s="3">
        <f>_xlfn.XLOOKUP(A1629&amp;B1629,'original data'!$R$2:$R$3975,'original data'!$Q$2:$Q$3975,,0)</f>
        <v>0.69299999999999995</v>
      </c>
      <c r="R1629" t="str">
        <f t="shared" si="50"/>
        <v>Ohio Teachers2015</v>
      </c>
      <c r="S1629">
        <f t="shared" si="51"/>
        <v>0.24869999999999998</v>
      </c>
    </row>
    <row r="1630" spans="1:19" x14ac:dyDescent="0.35">
      <c r="A1630" t="s">
        <v>102</v>
      </c>
      <c r="B1630">
        <v>2016</v>
      </c>
      <c r="C1630">
        <v>9.1999999999999998E-3</v>
      </c>
      <c r="D1630">
        <v>7.5300000000000006E-2</v>
      </c>
      <c r="E1630">
        <v>7.6600000000000001E-2</v>
      </c>
      <c r="F1630">
        <v>6.0600000000000001E-2</v>
      </c>
      <c r="G1630">
        <v>5.8439999999999999E-2</v>
      </c>
      <c r="H1630">
        <v>0.54100000000000004</v>
      </c>
      <c r="I1630">
        <v>0.158</v>
      </c>
      <c r="J1630">
        <v>0</v>
      </c>
      <c r="K1630">
        <v>0</v>
      </c>
      <c r="L1630">
        <v>0</v>
      </c>
      <c r="M1630">
        <v>0.14399999999999999</v>
      </c>
      <c r="N1630">
        <v>0.13900000000000001</v>
      </c>
      <c r="O1630">
        <v>1.7999999999999999E-2</v>
      </c>
      <c r="P1630">
        <v>0</v>
      </c>
      <c r="Q1630" s="3">
        <f>_xlfn.XLOOKUP(A1630&amp;B1630,'original data'!$R$2:$R$3975,'original data'!$Q$2:$Q$3975,,0)</f>
        <v>0.69599999999999995</v>
      </c>
      <c r="R1630" t="str">
        <f t="shared" si="50"/>
        <v>Ohio Teachers2016</v>
      </c>
      <c r="S1630">
        <f t="shared" si="51"/>
        <v>0.28300000000000003</v>
      </c>
    </row>
    <row r="1631" spans="1:19" x14ac:dyDescent="0.35">
      <c r="A1631" t="s">
        <v>102</v>
      </c>
      <c r="B1631">
        <v>2017</v>
      </c>
      <c r="C1631">
        <v>0.1429</v>
      </c>
      <c r="D1631">
        <v>6.7400000000000002E-2</v>
      </c>
      <c r="E1631">
        <v>0.10059999999999999</v>
      </c>
      <c r="F1631">
        <v>5.4760000000000003E-2</v>
      </c>
      <c r="G1631">
        <v>6.3229999999999995E-2</v>
      </c>
      <c r="H1631">
        <v>0.53300000000000003</v>
      </c>
      <c r="I1631">
        <v>0.189</v>
      </c>
      <c r="J1631">
        <v>0</v>
      </c>
      <c r="K1631">
        <v>0</v>
      </c>
      <c r="L1631">
        <v>0</v>
      </c>
      <c r="M1631">
        <v>0.127</v>
      </c>
      <c r="N1631">
        <v>0.13500000000000001</v>
      </c>
      <c r="O1631">
        <v>1.6E-2</v>
      </c>
      <c r="P1631">
        <v>0</v>
      </c>
      <c r="Q1631" s="3">
        <f>_xlfn.XLOOKUP(A1631&amp;B1631,'original data'!$R$2:$R$3975,'original data'!$Q$2:$Q$3975,,0)</f>
        <v>0.751</v>
      </c>
      <c r="R1631" t="str">
        <f t="shared" si="50"/>
        <v>Ohio Teachers2017</v>
      </c>
      <c r="S1631">
        <f t="shared" si="51"/>
        <v>0.26200000000000001</v>
      </c>
    </row>
    <row r="1632" spans="1:19" x14ac:dyDescent="0.35">
      <c r="A1632" t="s">
        <v>102</v>
      </c>
      <c r="B1632">
        <v>2018</v>
      </c>
      <c r="C1632">
        <v>9.5699999999999993E-2</v>
      </c>
      <c r="D1632">
        <v>8.1199999999999994E-2</v>
      </c>
      <c r="E1632">
        <v>9.2600000000000002E-2</v>
      </c>
      <c r="F1632">
        <v>7.041E-2</v>
      </c>
      <c r="G1632">
        <v>6.5009999999999998E-2</v>
      </c>
      <c r="H1632">
        <v>0.50700000000000001</v>
      </c>
      <c r="I1632">
        <v>0.19700000000000001</v>
      </c>
      <c r="J1632">
        <v>0</v>
      </c>
      <c r="K1632">
        <v>0</v>
      </c>
      <c r="L1632">
        <v>0</v>
      </c>
      <c r="M1632">
        <v>0.123</v>
      </c>
      <c r="N1632">
        <v>0.155</v>
      </c>
      <c r="O1632">
        <v>1.7999999999999999E-2</v>
      </c>
      <c r="P1632">
        <v>0</v>
      </c>
      <c r="Q1632" s="3">
        <f>_xlfn.XLOOKUP(A1632&amp;B1632,'original data'!$R$2:$R$3975,'original data'!$Q$2:$Q$3975,,0)</f>
        <v>0.755</v>
      </c>
      <c r="R1632" t="str">
        <f t="shared" si="50"/>
        <v>Ohio Teachers2018</v>
      </c>
      <c r="S1632">
        <f t="shared" si="51"/>
        <v>0.27800000000000002</v>
      </c>
    </row>
    <row r="1633" spans="1:19" x14ac:dyDescent="0.35">
      <c r="A1633" t="s">
        <v>102</v>
      </c>
      <c r="B1633">
        <v>2019</v>
      </c>
      <c r="C1633">
        <v>7.1300000000000002E-2</v>
      </c>
      <c r="D1633">
        <v>0.10290000000000001</v>
      </c>
      <c r="E1633">
        <v>7.3800000000000004E-2</v>
      </c>
      <c r="F1633">
        <v>0.10445</v>
      </c>
      <c r="G1633">
        <v>0</v>
      </c>
      <c r="H1633">
        <v>0.48699999999999999</v>
      </c>
      <c r="I1633">
        <v>0.20499999999999999</v>
      </c>
      <c r="J1633">
        <v>0</v>
      </c>
      <c r="K1633">
        <v>0</v>
      </c>
      <c r="L1633">
        <v>0</v>
      </c>
      <c r="M1633">
        <v>0.12</v>
      </c>
      <c r="N1633">
        <v>0.16200000000000001</v>
      </c>
      <c r="O1633">
        <v>2.5999999999999999E-2</v>
      </c>
      <c r="P1633">
        <v>0</v>
      </c>
      <c r="Q1633" s="3">
        <f>_xlfn.XLOOKUP(A1633&amp;B1633,'original data'!$R$2:$R$3975,'original data'!$Q$2:$Q$3975,,0)</f>
        <v>0.76100000000000001</v>
      </c>
      <c r="R1633" t="str">
        <f t="shared" si="50"/>
        <v>Ohio Teachers2019</v>
      </c>
      <c r="S1633">
        <f t="shared" si="51"/>
        <v>0.28200000000000003</v>
      </c>
    </row>
    <row r="1634" spans="1:19" x14ac:dyDescent="0.35">
      <c r="A1634" t="s">
        <v>102</v>
      </c>
      <c r="B1634">
        <v>2020</v>
      </c>
      <c r="C1634">
        <v>3.1399999999999997E-2</v>
      </c>
      <c r="D1634">
        <v>6.5799999999999997E-2</v>
      </c>
      <c r="E1634">
        <v>6.9099999999999995E-2</v>
      </c>
      <c r="F1634">
        <v>9.3890000000000001E-2</v>
      </c>
      <c r="H1634">
        <v>0.48099999999999998</v>
      </c>
      <c r="I1634">
        <v>0.19400000000000001</v>
      </c>
      <c r="J1634">
        <v>0</v>
      </c>
      <c r="K1634">
        <v>0</v>
      </c>
      <c r="L1634">
        <v>0</v>
      </c>
      <c r="M1634">
        <v>0.12</v>
      </c>
      <c r="N1634">
        <v>0.17899999999999999</v>
      </c>
      <c r="O1634">
        <v>2.5999999999999999E-2</v>
      </c>
      <c r="P1634">
        <v>0</v>
      </c>
      <c r="Q1634" s="3">
        <f>_xlfn.XLOOKUP(A1634&amp;B1634,'original data'!$R$2:$R$3975,'original data'!$Q$2:$Q$3975,,0)</f>
        <v>0.77400000000000002</v>
      </c>
      <c r="R1634" t="str">
        <f t="shared" si="50"/>
        <v>Ohio Teachers2020</v>
      </c>
      <c r="S1634">
        <f t="shared" si="51"/>
        <v>0.29899999999999999</v>
      </c>
    </row>
    <row r="1635" spans="1:19" x14ac:dyDescent="0.35">
      <c r="A1635" t="s">
        <v>103</v>
      </c>
      <c r="B1635">
        <v>2001</v>
      </c>
      <c r="C1635">
        <v>-5.8999999999999997E-2</v>
      </c>
      <c r="D1635">
        <v>4.2999999999999997E-2</v>
      </c>
      <c r="E1635">
        <v>9.8000000000000004E-2</v>
      </c>
      <c r="G1635">
        <v>-5.8999999999999997E-2</v>
      </c>
      <c r="H1635">
        <v>0.57099999999999995</v>
      </c>
      <c r="I1635">
        <v>0.42399999999999999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5.0000000000000001E-3</v>
      </c>
      <c r="P1635">
        <v>0</v>
      </c>
      <c r="Q1635" s="3">
        <f>_xlfn.XLOOKUP(A1635&amp;B1635,'original data'!$R$2:$R$3975,'original data'!$Q$2:$Q$3975,,0)</f>
        <v>0.82599999999999996</v>
      </c>
      <c r="R1635" t="str">
        <f t="shared" si="50"/>
        <v>Oklahoma PERS2001</v>
      </c>
      <c r="S1635">
        <f t="shared" si="51"/>
        <v>0</v>
      </c>
    </row>
    <row r="1636" spans="1:19" x14ac:dyDescent="0.35">
      <c r="A1636" t="s">
        <v>103</v>
      </c>
      <c r="B1636">
        <v>2002</v>
      </c>
      <c r="C1636">
        <v>-5.0999999999999997E-2</v>
      </c>
      <c r="D1636">
        <v>-6.0000000000000001E-3</v>
      </c>
      <c r="E1636">
        <v>0.05</v>
      </c>
      <c r="G1636">
        <v>-5.5010000000000003E-2</v>
      </c>
      <c r="H1636">
        <v>0.56000000000000005</v>
      </c>
      <c r="I1636">
        <v>0.43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0.01</v>
      </c>
      <c r="P1636">
        <v>0</v>
      </c>
      <c r="Q1636" s="3">
        <f>_xlfn.XLOOKUP(A1636&amp;B1636,'original data'!$R$2:$R$3975,'original data'!$Q$2:$Q$3975,,0)</f>
        <v>0.79800000000000004</v>
      </c>
      <c r="R1636" t="str">
        <f t="shared" si="50"/>
        <v>Oklahoma PERS2002</v>
      </c>
      <c r="S1636">
        <f t="shared" si="51"/>
        <v>0</v>
      </c>
    </row>
    <row r="1637" spans="1:19" x14ac:dyDescent="0.35">
      <c r="A1637" t="s">
        <v>103</v>
      </c>
      <c r="B1637">
        <v>2003</v>
      </c>
      <c r="C1637">
        <v>5.7000000000000002E-2</v>
      </c>
      <c r="D1637">
        <v>-1.9E-2</v>
      </c>
      <c r="E1637">
        <v>2.5999999999999999E-2</v>
      </c>
      <c r="G1637">
        <v>-1.9060000000000001E-2</v>
      </c>
      <c r="H1637">
        <v>0.57499999999999996</v>
      </c>
      <c r="I1637">
        <v>0.42099999999999999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4.0000000000000001E-3</v>
      </c>
      <c r="P1637">
        <v>0</v>
      </c>
      <c r="Q1637" s="3">
        <f>_xlfn.XLOOKUP(A1637&amp;B1637,'original data'!$R$2:$R$3975,'original data'!$Q$2:$Q$3975,,0)</f>
        <v>0.76800000000000002</v>
      </c>
      <c r="R1637" t="str">
        <f t="shared" si="50"/>
        <v>Oklahoma PERS2003</v>
      </c>
      <c r="S1637">
        <f t="shared" si="51"/>
        <v>0</v>
      </c>
    </row>
    <row r="1638" spans="1:19" x14ac:dyDescent="0.35">
      <c r="A1638" t="s">
        <v>103</v>
      </c>
      <c r="B1638">
        <v>2004</v>
      </c>
      <c r="C1638">
        <v>0.14000000000000001</v>
      </c>
      <c r="D1638">
        <v>4.5999999999999999E-2</v>
      </c>
      <c r="E1638">
        <v>3.4000000000000002E-2</v>
      </c>
      <c r="G1638">
        <v>1.8499999999999999E-2</v>
      </c>
      <c r="H1638">
        <v>0.60199999999999998</v>
      </c>
      <c r="I1638">
        <v>0.39500000000000002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3.0000000000000001E-3</v>
      </c>
      <c r="P1638">
        <v>0</v>
      </c>
      <c r="Q1638" s="3">
        <f>_xlfn.XLOOKUP(A1638&amp;B1638,'original data'!$R$2:$R$3975,'original data'!$Q$2:$Q$3975,,0)</f>
        <v>0.76</v>
      </c>
      <c r="R1638" t="str">
        <f t="shared" si="50"/>
        <v>Oklahoma PERS2004</v>
      </c>
      <c r="S1638">
        <f t="shared" si="51"/>
        <v>0</v>
      </c>
    </row>
    <row r="1639" spans="1:19" x14ac:dyDescent="0.35">
      <c r="A1639" t="s">
        <v>103</v>
      </c>
      <c r="B1639">
        <v>2005</v>
      </c>
      <c r="C1639">
        <v>0.105</v>
      </c>
      <c r="D1639">
        <v>0.1</v>
      </c>
      <c r="E1639">
        <v>3.5000000000000003E-2</v>
      </c>
      <c r="G1639">
        <v>3.524E-2</v>
      </c>
      <c r="H1639">
        <v>0.60499999999999998</v>
      </c>
      <c r="I1639">
        <v>0.39200000000000002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3.0000000000000001E-3</v>
      </c>
      <c r="P1639">
        <v>0</v>
      </c>
      <c r="Q1639" s="3">
        <f>_xlfn.XLOOKUP(A1639&amp;B1639,'original data'!$R$2:$R$3975,'original data'!$Q$2:$Q$3975,,0)</f>
        <v>0.72</v>
      </c>
      <c r="R1639" t="str">
        <f t="shared" si="50"/>
        <v>Oklahoma PERS2005</v>
      </c>
      <c r="S1639">
        <f t="shared" si="51"/>
        <v>0</v>
      </c>
    </row>
    <row r="1640" spans="1:19" x14ac:dyDescent="0.35">
      <c r="A1640" t="s">
        <v>103</v>
      </c>
      <c r="B1640">
        <v>2006</v>
      </c>
      <c r="C1640">
        <v>0.08</v>
      </c>
      <c r="D1640">
        <v>0.108</v>
      </c>
      <c r="E1640">
        <v>6.4000000000000001E-2</v>
      </c>
      <c r="G1640">
        <v>4.2569999999999997E-2</v>
      </c>
      <c r="H1640">
        <v>0.63800000000000001</v>
      </c>
      <c r="I1640">
        <v>0.35799999999999998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4.0000000000000001E-3</v>
      </c>
      <c r="P1640">
        <v>0</v>
      </c>
      <c r="Q1640" s="3">
        <f>_xlfn.XLOOKUP(A1640&amp;B1640,'original data'!$R$2:$R$3975,'original data'!$Q$2:$Q$3975,,0)</f>
        <v>0.71399999999999997</v>
      </c>
      <c r="R1640" t="str">
        <f t="shared" si="50"/>
        <v>Oklahoma PERS2006</v>
      </c>
      <c r="S1640">
        <f t="shared" si="51"/>
        <v>0</v>
      </c>
    </row>
    <row r="1641" spans="1:19" x14ac:dyDescent="0.35">
      <c r="A1641" t="s">
        <v>103</v>
      </c>
      <c r="B1641">
        <v>2007</v>
      </c>
      <c r="C1641">
        <v>0.16400000000000001</v>
      </c>
      <c r="D1641">
        <v>0.11600000000000001</v>
      </c>
      <c r="E1641">
        <v>0.109</v>
      </c>
      <c r="G1641">
        <v>5.9110000000000003E-2</v>
      </c>
      <c r="H1641">
        <v>0.63600000000000001</v>
      </c>
      <c r="I1641">
        <v>0.36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4.0000000000000001E-3</v>
      </c>
      <c r="P1641">
        <v>0</v>
      </c>
      <c r="Q1641" s="3">
        <f>_xlfn.XLOOKUP(A1641&amp;B1641,'original data'!$R$2:$R$3975,'original data'!$Q$2:$Q$3975,,0)</f>
        <v>0.72599999999999998</v>
      </c>
      <c r="R1641" t="str">
        <f t="shared" si="50"/>
        <v>Oklahoma PERS2007</v>
      </c>
      <c r="S1641">
        <f t="shared" si="51"/>
        <v>0</v>
      </c>
    </row>
    <row r="1642" spans="1:19" x14ac:dyDescent="0.35">
      <c r="A1642" t="s">
        <v>103</v>
      </c>
      <c r="B1642">
        <v>2008</v>
      </c>
      <c r="C1642">
        <v>-4.2000000000000003E-2</v>
      </c>
      <c r="D1642">
        <v>6.4000000000000001E-2</v>
      </c>
      <c r="E1642">
        <v>8.6999999999999994E-2</v>
      </c>
      <c r="G1642">
        <v>4.5909999999999999E-2</v>
      </c>
      <c r="H1642">
        <v>0.61799999999999999</v>
      </c>
      <c r="I1642">
        <v>0.378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4.0000000000000001E-3</v>
      </c>
      <c r="P1642">
        <v>0</v>
      </c>
      <c r="Q1642" s="3">
        <f>_xlfn.XLOOKUP(A1642&amp;B1642,'original data'!$R$2:$R$3975,'original data'!$Q$2:$Q$3975,,0)</f>
        <v>0.73</v>
      </c>
      <c r="R1642" t="str">
        <f t="shared" si="50"/>
        <v>Oklahoma PERS2008</v>
      </c>
      <c r="S1642">
        <f t="shared" si="51"/>
        <v>0</v>
      </c>
    </row>
    <row r="1643" spans="1:19" x14ac:dyDescent="0.35">
      <c r="A1643" t="s">
        <v>103</v>
      </c>
      <c r="B1643">
        <v>2009</v>
      </c>
      <c r="C1643">
        <v>-0.154</v>
      </c>
      <c r="D1643">
        <v>-1.9E-2</v>
      </c>
      <c r="E1643">
        <v>2.4E-2</v>
      </c>
      <c r="G1643">
        <v>2.154E-2</v>
      </c>
      <c r="H1643">
        <v>0.622</v>
      </c>
      <c r="I1643">
        <v>0.375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3.0000000000000001E-3</v>
      </c>
      <c r="P1643">
        <v>0</v>
      </c>
      <c r="Q1643" s="3">
        <f>_xlfn.XLOOKUP(A1643&amp;B1643,'original data'!$R$2:$R$3975,'original data'!$Q$2:$Q$3975,,0)</f>
        <v>0.66800000000000004</v>
      </c>
      <c r="R1643" t="str">
        <f t="shared" si="50"/>
        <v>Oklahoma PERS2009</v>
      </c>
      <c r="S1643">
        <f t="shared" si="51"/>
        <v>0</v>
      </c>
    </row>
    <row r="1644" spans="1:19" x14ac:dyDescent="0.35">
      <c r="A1644" t="s">
        <v>103</v>
      </c>
      <c r="B1644">
        <v>2010</v>
      </c>
      <c r="C1644">
        <v>0.13800000000000001</v>
      </c>
      <c r="D1644">
        <v>-2.7E-2</v>
      </c>
      <c r="E1644">
        <v>0.03</v>
      </c>
      <c r="F1644">
        <v>3.2629999999999999E-2</v>
      </c>
      <c r="G1644">
        <v>3.2629999999999999E-2</v>
      </c>
      <c r="H1644">
        <v>0.61099999999999999</v>
      </c>
      <c r="I1644">
        <v>0.38400000000000001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5.0000000000000001E-3</v>
      </c>
      <c r="P1644">
        <v>0</v>
      </c>
      <c r="Q1644" s="3">
        <f>_xlfn.XLOOKUP(A1644&amp;B1644,'original data'!$R$2:$R$3975,'original data'!$Q$2:$Q$3975,,0)</f>
        <v>0.66</v>
      </c>
      <c r="R1644" t="str">
        <f t="shared" si="50"/>
        <v>Oklahoma PERS2010</v>
      </c>
      <c r="S1644">
        <f t="shared" si="51"/>
        <v>0</v>
      </c>
    </row>
    <row r="1645" spans="1:19" x14ac:dyDescent="0.35">
      <c r="A1645" t="s">
        <v>103</v>
      </c>
      <c r="B1645">
        <v>2011</v>
      </c>
      <c r="C1645">
        <v>0.21199999999999999</v>
      </c>
      <c r="D1645">
        <v>5.2999999999999999E-2</v>
      </c>
      <c r="E1645">
        <v>5.3999999999999999E-2</v>
      </c>
      <c r="F1645">
        <v>5.91E-2</v>
      </c>
      <c r="G1645">
        <v>4.7780000000000003E-2</v>
      </c>
      <c r="H1645">
        <v>0.66900000000000004</v>
      </c>
      <c r="I1645">
        <v>0.32800000000000001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3.0000000000000001E-3</v>
      </c>
      <c r="P1645">
        <v>0</v>
      </c>
      <c r="Q1645" s="3">
        <f>_xlfn.XLOOKUP(A1645&amp;B1645,'original data'!$R$2:$R$3975,'original data'!$Q$2:$Q$3975,,0)</f>
        <v>0.80700000000000005</v>
      </c>
      <c r="R1645" t="str">
        <f t="shared" si="50"/>
        <v>Oklahoma PERS2011</v>
      </c>
      <c r="S1645">
        <f t="shared" si="51"/>
        <v>0</v>
      </c>
    </row>
    <row r="1646" spans="1:19" x14ac:dyDescent="0.35">
      <c r="A1646" t="s">
        <v>103</v>
      </c>
      <c r="B1646">
        <v>2012</v>
      </c>
      <c r="C1646">
        <v>2.4400000000000002E-2</v>
      </c>
      <c r="D1646">
        <v>0.1222</v>
      </c>
      <c r="E1646">
        <v>2.75E-2</v>
      </c>
      <c r="F1646">
        <v>6.7229999999999998E-2</v>
      </c>
      <c r="G1646">
        <v>4.5809999999999997E-2</v>
      </c>
      <c r="H1646">
        <v>0.63800000000000001</v>
      </c>
      <c r="I1646">
        <v>0.35899999999999999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3.0000000000000001E-3</v>
      </c>
      <c r="P1646">
        <v>0</v>
      </c>
      <c r="Q1646" s="3">
        <f>_xlfn.XLOOKUP(A1646&amp;B1646,'original data'!$R$2:$R$3975,'original data'!$Q$2:$Q$3975,,0)</f>
        <v>0.80200000000000005</v>
      </c>
      <c r="R1646" t="str">
        <f t="shared" si="50"/>
        <v>Oklahoma PERS2012</v>
      </c>
      <c r="S1646">
        <f t="shared" si="51"/>
        <v>0</v>
      </c>
    </row>
    <row r="1647" spans="1:19" x14ac:dyDescent="0.35">
      <c r="A1647" t="s">
        <v>103</v>
      </c>
      <c r="B1647">
        <v>2013</v>
      </c>
      <c r="C1647">
        <v>0.1203</v>
      </c>
      <c r="D1647">
        <v>0.1164</v>
      </c>
      <c r="E1647">
        <v>6.0100000000000001E-2</v>
      </c>
      <c r="F1647">
        <v>7.3450000000000001E-2</v>
      </c>
      <c r="G1647">
        <v>5.1360000000000003E-2</v>
      </c>
      <c r="H1647">
        <v>0.67300000000000004</v>
      </c>
      <c r="I1647">
        <v>0.32400000000000001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3.0000000000000001E-3</v>
      </c>
      <c r="P1647">
        <v>0</v>
      </c>
      <c r="Q1647" s="3">
        <f>_xlfn.XLOOKUP(A1647&amp;B1647,'original data'!$R$2:$R$3975,'original data'!$Q$2:$Q$3975,,0)</f>
        <v>0.81599999999999995</v>
      </c>
      <c r="R1647" t="str">
        <f t="shared" si="50"/>
        <v>Oklahoma PERS2013</v>
      </c>
      <c r="S1647">
        <f t="shared" si="51"/>
        <v>0</v>
      </c>
    </row>
    <row r="1648" spans="1:19" x14ac:dyDescent="0.35">
      <c r="A1648" t="s">
        <v>103</v>
      </c>
      <c r="B1648">
        <v>2014</v>
      </c>
      <c r="C1648">
        <v>0.18</v>
      </c>
      <c r="D1648">
        <v>0.106</v>
      </c>
      <c r="E1648">
        <v>0.13300000000000001</v>
      </c>
      <c r="F1648">
        <v>7.7160000000000006E-2</v>
      </c>
      <c r="G1648">
        <v>6.0060000000000002E-2</v>
      </c>
      <c r="H1648">
        <v>0.70199999999999996</v>
      </c>
      <c r="I1648">
        <v>0.29499999999999998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3.0000000000000001E-3</v>
      </c>
      <c r="P1648">
        <v>0</v>
      </c>
      <c r="Q1648" s="3">
        <f>_xlfn.XLOOKUP(A1648&amp;B1648,'original data'!$R$2:$R$3975,'original data'!$Q$2:$Q$3975,,0)</f>
        <v>0.88600000000000001</v>
      </c>
      <c r="R1648" t="str">
        <f t="shared" si="50"/>
        <v>Oklahoma PERS2014</v>
      </c>
      <c r="S1648">
        <f t="shared" si="51"/>
        <v>0</v>
      </c>
    </row>
    <row r="1649" spans="1:19" x14ac:dyDescent="0.35">
      <c r="A1649" t="s">
        <v>103</v>
      </c>
      <c r="B1649">
        <v>2015</v>
      </c>
      <c r="C1649">
        <v>3.2000000000000001E-2</v>
      </c>
      <c r="D1649">
        <v>0.109</v>
      </c>
      <c r="E1649">
        <v>0.111</v>
      </c>
      <c r="F1649">
        <v>6.9819999999999993E-2</v>
      </c>
      <c r="G1649">
        <v>5.8169999999999999E-2</v>
      </c>
      <c r="H1649">
        <v>0.69699999999999995</v>
      </c>
      <c r="I1649">
        <v>0.3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3.0000000000000001E-3</v>
      </c>
      <c r="P1649">
        <v>0</v>
      </c>
      <c r="Q1649" s="3">
        <f>_xlfn.XLOOKUP(A1649&amp;B1649,'original data'!$R$2:$R$3975,'original data'!$Q$2:$Q$3975,,0)</f>
        <v>0.93600000000000005</v>
      </c>
      <c r="R1649" t="str">
        <f t="shared" si="50"/>
        <v>Oklahoma PERS2015</v>
      </c>
      <c r="S1649">
        <f t="shared" si="51"/>
        <v>0</v>
      </c>
    </row>
    <row r="1650" spans="1:19" x14ac:dyDescent="0.35">
      <c r="A1650" t="s">
        <v>103</v>
      </c>
      <c r="B1650">
        <v>2016</v>
      </c>
      <c r="C1650">
        <v>3.0000000000000001E-3</v>
      </c>
      <c r="D1650">
        <v>6.9000000000000006E-2</v>
      </c>
      <c r="E1650">
        <v>7.0000000000000007E-2</v>
      </c>
      <c r="F1650">
        <v>6.1940000000000002E-2</v>
      </c>
      <c r="G1650">
        <v>5.4629999999999998E-2</v>
      </c>
      <c r="H1650">
        <v>0.67132999999999998</v>
      </c>
      <c r="I1650">
        <v>0.32468000000000002</v>
      </c>
      <c r="J1650">
        <v>0</v>
      </c>
      <c r="K1650">
        <v>0</v>
      </c>
      <c r="L1650">
        <v>0</v>
      </c>
      <c r="M1650">
        <v>2E-3</v>
      </c>
      <c r="N1650">
        <v>0</v>
      </c>
      <c r="O1650">
        <v>2E-3</v>
      </c>
      <c r="P1650">
        <v>0</v>
      </c>
      <c r="Q1650" s="3">
        <f>_xlfn.XLOOKUP(A1650&amp;B1650,'original data'!$R$2:$R$3975,'original data'!$Q$2:$Q$3975,,0)</f>
        <v>0.93200000000000005</v>
      </c>
      <c r="R1650" t="str">
        <f t="shared" si="50"/>
        <v>Oklahoma PERS2016</v>
      </c>
      <c r="S1650">
        <f t="shared" si="51"/>
        <v>2E-3</v>
      </c>
    </row>
    <row r="1651" spans="1:19" x14ac:dyDescent="0.35">
      <c r="A1651" t="s">
        <v>103</v>
      </c>
      <c r="B1651">
        <v>2017</v>
      </c>
      <c r="C1651">
        <v>0.128</v>
      </c>
      <c r="D1651">
        <v>5.2999999999999999E-2</v>
      </c>
      <c r="E1651">
        <v>9.0999999999999998E-2</v>
      </c>
      <c r="F1651">
        <v>5.8610000000000002E-2</v>
      </c>
      <c r="G1651">
        <v>5.8810000000000001E-2</v>
      </c>
      <c r="H1651">
        <v>0.68332000000000004</v>
      </c>
      <c r="I1651">
        <v>0.31269000000000002</v>
      </c>
      <c r="J1651">
        <v>0</v>
      </c>
      <c r="K1651">
        <v>0</v>
      </c>
      <c r="L1651">
        <v>0</v>
      </c>
      <c r="M1651">
        <v>1E-3</v>
      </c>
      <c r="N1651">
        <v>0</v>
      </c>
      <c r="O1651">
        <v>3.0000000000000001E-3</v>
      </c>
      <c r="P1651">
        <v>0</v>
      </c>
      <c r="Q1651" s="3">
        <f>_xlfn.XLOOKUP(A1651&amp;B1651,'original data'!$R$2:$R$3975,'original data'!$Q$2:$Q$3975,,0)</f>
        <v>0.94499999999999995</v>
      </c>
      <c r="R1651" t="str">
        <f t="shared" si="50"/>
        <v>Oklahoma PERS2017</v>
      </c>
      <c r="S1651">
        <f t="shared" si="51"/>
        <v>1E-3</v>
      </c>
    </row>
    <row r="1652" spans="1:19" x14ac:dyDescent="0.35">
      <c r="A1652" t="s">
        <v>103</v>
      </c>
      <c r="B1652">
        <v>2018</v>
      </c>
      <c r="C1652">
        <v>8.4000000000000005E-2</v>
      </c>
      <c r="D1652">
        <v>7.0000000000000007E-2</v>
      </c>
      <c r="E1652">
        <v>8.3000000000000004E-2</v>
      </c>
      <c r="F1652">
        <v>7.177E-2</v>
      </c>
      <c r="G1652">
        <v>6.0199999999999997E-2</v>
      </c>
      <c r="H1652">
        <v>0.69830000000000003</v>
      </c>
      <c r="I1652">
        <v>0.29770000000000002</v>
      </c>
      <c r="J1652">
        <v>0</v>
      </c>
      <c r="K1652">
        <v>0</v>
      </c>
      <c r="L1652">
        <v>0</v>
      </c>
      <c r="M1652">
        <v>1E-3</v>
      </c>
      <c r="N1652">
        <v>0</v>
      </c>
      <c r="O1652">
        <v>3.0000000000000001E-3</v>
      </c>
      <c r="P1652">
        <v>0</v>
      </c>
      <c r="Q1652" s="3">
        <f>_xlfn.XLOOKUP(A1652&amp;B1652,'original data'!$R$2:$R$3975,'original data'!$Q$2:$Q$3975,,0)</f>
        <v>0.97699999999999998</v>
      </c>
      <c r="R1652" t="str">
        <f t="shared" si="50"/>
        <v>Oklahoma PERS2018</v>
      </c>
      <c r="S1652">
        <f t="shared" si="51"/>
        <v>1E-3</v>
      </c>
    </row>
    <row r="1653" spans="1:19" x14ac:dyDescent="0.35">
      <c r="A1653" t="s">
        <v>103</v>
      </c>
      <c r="B1653">
        <v>2019</v>
      </c>
      <c r="C1653">
        <v>6.0999999999999999E-2</v>
      </c>
      <c r="D1653">
        <v>9.0999999999999998E-2</v>
      </c>
      <c r="E1653">
        <v>6.0999999999999999E-2</v>
      </c>
      <c r="F1653">
        <v>9.6320000000000003E-2</v>
      </c>
      <c r="G1653">
        <v>6.0240000000000002E-2</v>
      </c>
      <c r="H1653">
        <v>0.68200000000000005</v>
      </c>
      <c r="I1653">
        <v>0.315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3.0000000000000001E-3</v>
      </c>
      <c r="P1653">
        <v>0</v>
      </c>
      <c r="Q1653" s="3">
        <f>_xlfn.XLOOKUP(A1653&amp;B1653,'original data'!$R$2:$R$3975,'original data'!$Q$2:$Q$3975,,0)</f>
        <v>0.98599999999999999</v>
      </c>
      <c r="R1653" t="str">
        <f t="shared" si="50"/>
        <v>Oklahoma PERS2019</v>
      </c>
      <c r="S1653">
        <f t="shared" si="51"/>
        <v>0</v>
      </c>
    </row>
    <row r="1654" spans="1:19" x14ac:dyDescent="0.35">
      <c r="A1654" t="s">
        <v>103</v>
      </c>
      <c r="B1654">
        <v>2020</v>
      </c>
      <c r="C1654">
        <v>4.4999999999999998E-2</v>
      </c>
      <c r="D1654">
        <v>6.3E-2</v>
      </c>
      <c r="E1654">
        <v>6.3E-2</v>
      </c>
      <c r="F1654">
        <v>8.7010000000000004E-2</v>
      </c>
      <c r="G1654">
        <v>5.9470000000000002E-2</v>
      </c>
      <c r="H1654">
        <v>0.66300000000000003</v>
      </c>
      <c r="I1654">
        <v>0.33300000000000002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4.0000000000000001E-3</v>
      </c>
      <c r="P1654">
        <v>0</v>
      </c>
      <c r="Q1654" s="3">
        <f>_xlfn.XLOOKUP(A1654&amp;B1654,'original data'!$R$2:$R$3975,'original data'!$Q$2:$Q$3975,,0)</f>
        <v>0.93300000000000005</v>
      </c>
      <c r="R1654" t="str">
        <f t="shared" si="50"/>
        <v>Oklahoma PERS2020</v>
      </c>
      <c r="S1654">
        <f t="shared" si="51"/>
        <v>0</v>
      </c>
    </row>
    <row r="1655" spans="1:19" x14ac:dyDescent="0.35">
      <c r="A1655" t="s">
        <v>104</v>
      </c>
      <c r="B1655">
        <v>2001</v>
      </c>
      <c r="C1655">
        <v>-8.1000000000000003E-2</v>
      </c>
      <c r="D1655">
        <v>7.1999999999999995E-2</v>
      </c>
      <c r="E1655">
        <v>0.11600000000000001</v>
      </c>
      <c r="G1655">
        <v>-8.1000000000000003E-2</v>
      </c>
      <c r="H1655">
        <v>0.5</v>
      </c>
      <c r="I1655">
        <v>0.29599999999999999</v>
      </c>
      <c r="J1655">
        <v>0.111</v>
      </c>
      <c r="K1655">
        <v>0</v>
      </c>
      <c r="L1655">
        <v>0</v>
      </c>
      <c r="M1655">
        <v>5.0999999999999997E-2</v>
      </c>
      <c r="N1655">
        <v>0</v>
      </c>
      <c r="O1655">
        <v>4.2000000000000003E-2</v>
      </c>
      <c r="P1655">
        <v>0</v>
      </c>
      <c r="Q1655" s="3">
        <f>_xlfn.XLOOKUP(A1655&amp;B1655,'original data'!$R$2:$R$3975,'original data'!$Q$2:$Q$3975,,0)</f>
        <v>0.96433999999999997</v>
      </c>
      <c r="R1655" t="str">
        <f t="shared" si="50"/>
        <v>Oregon PERS2001</v>
      </c>
      <c r="S1655">
        <f t="shared" si="51"/>
        <v>0.16200000000000001</v>
      </c>
    </row>
    <row r="1656" spans="1:19" x14ac:dyDescent="0.35">
      <c r="A1656" t="s">
        <v>104</v>
      </c>
      <c r="B1656">
        <v>2002</v>
      </c>
      <c r="C1656">
        <v>-6.4000000000000001E-2</v>
      </c>
      <c r="D1656">
        <v>0.01</v>
      </c>
      <c r="E1656">
        <v>6.2E-2</v>
      </c>
      <c r="G1656">
        <v>-7.2539999999999993E-2</v>
      </c>
      <c r="H1656">
        <v>0.50600000000000001</v>
      </c>
      <c r="I1656">
        <v>0.28699999999999998</v>
      </c>
      <c r="J1656">
        <v>9.7000000000000003E-2</v>
      </c>
      <c r="K1656">
        <v>0</v>
      </c>
      <c r="L1656">
        <v>0</v>
      </c>
      <c r="M1656">
        <v>4.8000000000000001E-2</v>
      </c>
      <c r="N1656">
        <v>0</v>
      </c>
      <c r="O1656">
        <v>6.2E-2</v>
      </c>
      <c r="P1656">
        <v>0</v>
      </c>
      <c r="Q1656" s="3">
        <f>_xlfn.XLOOKUP(A1656&amp;B1656,'original data'!$R$2:$R$3975,'original data'!$Q$2:$Q$3975,,0)</f>
        <v>1.0669999999999999</v>
      </c>
      <c r="R1656" t="str">
        <f t="shared" si="50"/>
        <v>Oregon PERS2002</v>
      </c>
      <c r="S1656">
        <f t="shared" si="51"/>
        <v>0.14500000000000002</v>
      </c>
    </row>
    <row r="1657" spans="1:19" x14ac:dyDescent="0.35">
      <c r="A1657" t="s">
        <v>104</v>
      </c>
      <c r="B1657">
        <v>2003</v>
      </c>
      <c r="C1657">
        <v>2.8000000000000001E-2</v>
      </c>
      <c r="D1657">
        <v>-0.04</v>
      </c>
      <c r="E1657">
        <v>3.3000000000000002E-2</v>
      </c>
      <c r="G1657">
        <v>-4.0169999999999997E-2</v>
      </c>
      <c r="H1657">
        <v>0.54700000000000004</v>
      </c>
      <c r="I1657">
        <v>0.24199999999999999</v>
      </c>
      <c r="J1657">
        <v>0.104</v>
      </c>
      <c r="K1657">
        <v>0</v>
      </c>
      <c r="L1657">
        <v>0</v>
      </c>
      <c r="M1657">
        <v>4.4999999999999998E-2</v>
      </c>
      <c r="N1657">
        <v>0</v>
      </c>
      <c r="O1657">
        <v>6.2E-2</v>
      </c>
      <c r="P1657">
        <v>0</v>
      </c>
      <c r="Q1657" s="3">
        <f>_xlfn.XLOOKUP(A1657&amp;B1657,'original data'!$R$2:$R$3975,'original data'!$Q$2:$Q$3975,,0)</f>
        <v>0.91</v>
      </c>
      <c r="R1657" t="str">
        <f t="shared" si="50"/>
        <v>Oregon PERS2003</v>
      </c>
      <c r="S1657">
        <f t="shared" si="51"/>
        <v>0.14899999999999999</v>
      </c>
    </row>
    <row r="1658" spans="1:19" x14ac:dyDescent="0.35">
      <c r="A1658" t="s">
        <v>104</v>
      </c>
      <c r="B1658">
        <v>2004</v>
      </c>
      <c r="C1658">
        <v>0.18</v>
      </c>
      <c r="D1658">
        <v>4.3999999999999997E-2</v>
      </c>
      <c r="E1658">
        <v>4.5999999999999999E-2</v>
      </c>
      <c r="G1658">
        <v>1.069E-2</v>
      </c>
      <c r="H1658">
        <v>0.54300000000000004</v>
      </c>
      <c r="I1658">
        <v>0.27400000000000002</v>
      </c>
      <c r="J1658">
        <v>9.0999999999999998E-2</v>
      </c>
      <c r="K1658">
        <v>0</v>
      </c>
      <c r="L1658">
        <v>0</v>
      </c>
      <c r="M1658">
        <v>3.9E-2</v>
      </c>
      <c r="N1658">
        <v>0</v>
      </c>
      <c r="O1658">
        <v>5.2999999999999999E-2</v>
      </c>
      <c r="P1658">
        <v>0</v>
      </c>
      <c r="Q1658" s="3">
        <f>_xlfn.XLOOKUP(A1658&amp;B1658,'original data'!$R$2:$R$3975,'original data'!$Q$2:$Q$3975,,0)</f>
        <v>0.97</v>
      </c>
      <c r="R1658" t="str">
        <f t="shared" si="50"/>
        <v>Oregon PERS2004</v>
      </c>
      <c r="S1658">
        <f t="shared" si="51"/>
        <v>0.13</v>
      </c>
    </row>
    <row r="1659" spans="1:19" x14ac:dyDescent="0.35">
      <c r="A1659" t="s">
        <v>104</v>
      </c>
      <c r="B1659">
        <v>2005</v>
      </c>
      <c r="C1659">
        <v>0.13700000000000001</v>
      </c>
      <c r="D1659">
        <v>0.113</v>
      </c>
      <c r="E1659">
        <v>3.5000000000000003E-2</v>
      </c>
      <c r="G1659">
        <v>3.4770000000000002E-2</v>
      </c>
      <c r="H1659">
        <v>0.53100000000000003</v>
      </c>
      <c r="I1659">
        <v>0.27500000000000002</v>
      </c>
      <c r="J1659">
        <v>8.3000000000000004E-2</v>
      </c>
      <c r="K1659">
        <v>0</v>
      </c>
      <c r="L1659">
        <v>0</v>
      </c>
      <c r="M1659">
        <v>5.5E-2</v>
      </c>
      <c r="N1659">
        <v>0</v>
      </c>
      <c r="O1659">
        <v>5.6000000000000001E-2</v>
      </c>
      <c r="P1659">
        <v>0</v>
      </c>
      <c r="Q1659" s="3">
        <f>_xlfn.XLOOKUP(A1659&amp;B1659,'original data'!$R$2:$R$3975,'original data'!$Q$2:$Q$3975,,0)</f>
        <v>0.96199999999999997</v>
      </c>
      <c r="R1659" t="str">
        <f t="shared" si="50"/>
        <v>Oregon PERS2005</v>
      </c>
      <c r="S1659">
        <f t="shared" si="51"/>
        <v>0.13800000000000001</v>
      </c>
    </row>
    <row r="1660" spans="1:19" x14ac:dyDescent="0.35">
      <c r="A1660" t="s">
        <v>104</v>
      </c>
      <c r="B1660">
        <v>2006</v>
      </c>
      <c r="C1660">
        <v>0.14299999999999999</v>
      </c>
      <c r="D1660">
        <v>0.153</v>
      </c>
      <c r="E1660">
        <v>8.1000000000000003E-2</v>
      </c>
      <c r="G1660">
        <v>5.2069999999999998E-2</v>
      </c>
      <c r="H1660">
        <v>0.52600000000000002</v>
      </c>
      <c r="I1660">
        <v>0.27</v>
      </c>
      <c r="J1660">
        <v>8.7999999999999995E-2</v>
      </c>
      <c r="K1660">
        <v>0</v>
      </c>
      <c r="L1660">
        <v>0</v>
      </c>
      <c r="M1660">
        <v>6.6000000000000003E-2</v>
      </c>
      <c r="N1660">
        <v>0</v>
      </c>
      <c r="O1660">
        <v>0.05</v>
      </c>
      <c r="P1660">
        <v>0</v>
      </c>
      <c r="Q1660" s="3">
        <f>_xlfn.XLOOKUP(A1660&amp;B1660,'original data'!$R$2:$R$3975,'original data'!$Q$2:$Q$3975,,0)</f>
        <v>1.042</v>
      </c>
      <c r="R1660" t="str">
        <f t="shared" si="50"/>
        <v>Oregon PERS2006</v>
      </c>
      <c r="S1660">
        <f t="shared" si="51"/>
        <v>0.154</v>
      </c>
    </row>
    <row r="1661" spans="1:19" x14ac:dyDescent="0.35">
      <c r="A1661" t="s">
        <v>104</v>
      </c>
      <c r="B1661">
        <v>2007</v>
      </c>
      <c r="C1661">
        <v>0.186</v>
      </c>
      <c r="D1661">
        <v>0.156</v>
      </c>
      <c r="E1661">
        <v>0.13400000000000001</v>
      </c>
      <c r="G1661">
        <v>7.0239999999999997E-2</v>
      </c>
      <c r="H1661">
        <v>0.502</v>
      </c>
      <c r="I1661">
        <v>0.26800000000000002</v>
      </c>
      <c r="J1661">
        <v>0.11</v>
      </c>
      <c r="K1661">
        <v>0</v>
      </c>
      <c r="L1661">
        <v>0</v>
      </c>
      <c r="M1661">
        <v>6.8000000000000005E-2</v>
      </c>
      <c r="N1661">
        <v>0</v>
      </c>
      <c r="O1661">
        <v>5.1999999999999998E-2</v>
      </c>
      <c r="P1661">
        <v>0</v>
      </c>
      <c r="Q1661" s="3">
        <f>_xlfn.XLOOKUP(A1661&amp;B1661,'original data'!$R$2:$R$3975,'original data'!$Q$2:$Q$3975,,0)</f>
        <v>1.105</v>
      </c>
      <c r="R1661" t="str">
        <f t="shared" si="50"/>
        <v>Oregon PERS2007</v>
      </c>
      <c r="S1661">
        <f t="shared" si="51"/>
        <v>0.17799999999999999</v>
      </c>
    </row>
    <row r="1662" spans="1:19" x14ac:dyDescent="0.35">
      <c r="A1662" t="s">
        <v>104</v>
      </c>
      <c r="B1662">
        <v>2008</v>
      </c>
      <c r="C1662">
        <v>-3.7999999999999999E-2</v>
      </c>
      <c r="D1662">
        <v>9.2999999999999999E-2</v>
      </c>
      <c r="E1662">
        <v>0.11899999999999999</v>
      </c>
      <c r="G1662">
        <v>5.6070000000000002E-2</v>
      </c>
      <c r="H1662">
        <v>0.435</v>
      </c>
      <c r="I1662">
        <v>0.29799999999999999</v>
      </c>
      <c r="J1662">
        <v>0.17</v>
      </c>
      <c r="K1662">
        <v>0</v>
      </c>
      <c r="L1662">
        <v>0</v>
      </c>
      <c r="M1662">
        <v>8.6999999999999994E-2</v>
      </c>
      <c r="N1662">
        <v>0</v>
      </c>
      <c r="O1662">
        <v>0.01</v>
      </c>
      <c r="P1662">
        <v>0</v>
      </c>
      <c r="Q1662" s="3">
        <f>_xlfn.XLOOKUP(A1662&amp;B1662,'original data'!$R$2:$R$3975,'original data'!$Q$2:$Q$3975,,0)</f>
        <v>1.1220000000000001</v>
      </c>
      <c r="R1662" t="str">
        <f t="shared" si="50"/>
        <v>Oregon PERS2008</v>
      </c>
      <c r="S1662">
        <f t="shared" si="51"/>
        <v>0.25700000000000001</v>
      </c>
    </row>
    <row r="1663" spans="1:19" x14ac:dyDescent="0.35">
      <c r="A1663" t="s">
        <v>104</v>
      </c>
      <c r="B1663">
        <v>2009</v>
      </c>
      <c r="C1663">
        <v>-0.223</v>
      </c>
      <c r="D1663">
        <v>-3.9E-2</v>
      </c>
      <c r="E1663">
        <v>2.9000000000000001E-2</v>
      </c>
      <c r="G1663">
        <v>2.0670000000000001E-2</v>
      </c>
      <c r="H1663">
        <v>0.3826</v>
      </c>
      <c r="I1663">
        <v>0.31230000000000002</v>
      </c>
      <c r="J1663">
        <v>0.17879999999999999</v>
      </c>
      <c r="K1663">
        <v>2.1100000000000001E-2</v>
      </c>
      <c r="L1663">
        <v>0</v>
      </c>
      <c r="M1663">
        <v>0.1052</v>
      </c>
      <c r="N1663">
        <v>0</v>
      </c>
      <c r="O1663">
        <v>0</v>
      </c>
      <c r="P1663">
        <v>0</v>
      </c>
      <c r="Q1663" s="3">
        <f>_xlfn.XLOOKUP(A1663&amp;B1663,'original data'!$R$2:$R$3975,'original data'!$Q$2:$Q$3975,,0)</f>
        <v>0.80200000000000005</v>
      </c>
      <c r="R1663" t="str">
        <f t="shared" si="50"/>
        <v>Oregon PERS2009</v>
      </c>
      <c r="S1663">
        <f t="shared" si="51"/>
        <v>0.30509999999999998</v>
      </c>
    </row>
    <row r="1664" spans="1:19" x14ac:dyDescent="0.35">
      <c r="A1664" t="s">
        <v>104</v>
      </c>
      <c r="B1664">
        <v>2010</v>
      </c>
      <c r="C1664">
        <v>0.17</v>
      </c>
      <c r="D1664">
        <v>-4.2000000000000003E-2</v>
      </c>
      <c r="E1664">
        <v>3.5999999999999997E-2</v>
      </c>
      <c r="F1664">
        <v>3.4700000000000002E-2</v>
      </c>
      <c r="G1664">
        <v>3.4700000000000002E-2</v>
      </c>
      <c r="H1664">
        <v>0.39190000000000003</v>
      </c>
      <c r="I1664">
        <v>0.27100000000000002</v>
      </c>
      <c r="J1664">
        <v>0.2203</v>
      </c>
      <c r="K1664">
        <v>2.12E-2</v>
      </c>
      <c r="L1664">
        <v>0</v>
      </c>
      <c r="M1664">
        <v>9.5600000000000004E-2</v>
      </c>
      <c r="N1664">
        <v>0</v>
      </c>
      <c r="O1664">
        <v>0</v>
      </c>
      <c r="P1664">
        <v>0</v>
      </c>
      <c r="Q1664" s="3">
        <f>_xlfn.XLOOKUP(A1664&amp;B1664,'original data'!$R$2:$R$3975,'original data'!$Q$2:$Q$3975,,0)</f>
        <v>0.85799999999999998</v>
      </c>
      <c r="R1664" t="str">
        <f t="shared" si="50"/>
        <v>Oregon PERS2010</v>
      </c>
      <c r="S1664">
        <f t="shared" si="51"/>
        <v>0.33710000000000001</v>
      </c>
    </row>
    <row r="1665" spans="1:19" x14ac:dyDescent="0.35">
      <c r="A1665" t="s">
        <v>104</v>
      </c>
      <c r="B1665">
        <v>2011</v>
      </c>
      <c r="C1665">
        <v>0.223</v>
      </c>
      <c r="D1665">
        <v>3.6999999999999998E-2</v>
      </c>
      <c r="E1665">
        <v>0.05</v>
      </c>
      <c r="F1665">
        <v>6.4699999999999994E-2</v>
      </c>
      <c r="G1665">
        <v>5.0549999999999998E-2</v>
      </c>
      <c r="H1665">
        <v>0.39992</v>
      </c>
      <c r="I1665">
        <v>0.24903</v>
      </c>
      <c r="J1665">
        <v>0.22339999999999999</v>
      </c>
      <c r="K1665">
        <v>1.8950000000000002E-2</v>
      </c>
      <c r="L1665">
        <v>0</v>
      </c>
      <c r="M1665">
        <v>0.10871</v>
      </c>
      <c r="N1665">
        <v>0</v>
      </c>
      <c r="O1665">
        <v>0</v>
      </c>
      <c r="P1665">
        <v>0</v>
      </c>
      <c r="Q1665" s="3">
        <f>_xlfn.XLOOKUP(A1665&amp;B1665,'original data'!$R$2:$R$3975,'original data'!$Q$2:$Q$3975,,0)</f>
        <v>0.86899999999999999</v>
      </c>
      <c r="R1665" t="str">
        <f t="shared" si="50"/>
        <v>Oregon PERS2011</v>
      </c>
      <c r="S1665">
        <f t="shared" si="51"/>
        <v>0.35105999999999998</v>
      </c>
    </row>
    <row r="1666" spans="1:19" x14ac:dyDescent="0.35">
      <c r="A1666" t="s">
        <v>104</v>
      </c>
      <c r="B1666">
        <v>2012</v>
      </c>
      <c r="C1666">
        <v>1.6E-2</v>
      </c>
      <c r="D1666">
        <v>0.13300000000000001</v>
      </c>
      <c r="E1666">
        <v>1.7999999999999999E-2</v>
      </c>
      <c r="F1666">
        <v>7.3459999999999998E-2</v>
      </c>
      <c r="G1666">
        <v>4.7620000000000003E-2</v>
      </c>
      <c r="H1666">
        <v>0.35930000000000001</v>
      </c>
      <c r="I1666">
        <v>0.2515</v>
      </c>
      <c r="J1666">
        <v>0.24990000000000001</v>
      </c>
      <c r="K1666">
        <v>1.6E-2</v>
      </c>
      <c r="L1666">
        <v>7.1000000000000004E-3</v>
      </c>
      <c r="M1666">
        <v>0.11609999999999999</v>
      </c>
      <c r="N1666">
        <v>0</v>
      </c>
      <c r="O1666">
        <v>0</v>
      </c>
      <c r="P1666">
        <v>0</v>
      </c>
      <c r="Q1666" s="3">
        <f>_xlfn.XLOOKUP(A1666&amp;B1666,'original data'!$R$2:$R$3975,'original data'!$Q$2:$Q$3975,,0)</f>
        <v>0.82</v>
      </c>
      <c r="R1666" t="str">
        <f t="shared" si="50"/>
        <v>Oregon PERS2012</v>
      </c>
      <c r="S1666">
        <f t="shared" si="51"/>
        <v>0.3891</v>
      </c>
    </row>
    <row r="1667" spans="1:19" x14ac:dyDescent="0.35">
      <c r="A1667" t="s">
        <v>104</v>
      </c>
      <c r="B1667">
        <v>2013</v>
      </c>
      <c r="C1667">
        <v>0.127</v>
      </c>
      <c r="D1667">
        <v>0.11899999999999999</v>
      </c>
      <c r="E1667">
        <v>0.05</v>
      </c>
      <c r="F1667">
        <v>8.4000000000000005E-2</v>
      </c>
      <c r="G1667">
        <v>5.3530000000000001E-2</v>
      </c>
      <c r="H1667">
        <v>0.39200000000000002</v>
      </c>
      <c r="I1667">
        <v>0.23269999999999999</v>
      </c>
      <c r="J1667">
        <v>0.2316</v>
      </c>
      <c r="K1667">
        <v>1.3100000000000001E-2</v>
      </c>
      <c r="L1667">
        <v>1.01E-2</v>
      </c>
      <c r="M1667">
        <v>0.1205</v>
      </c>
      <c r="N1667">
        <v>0</v>
      </c>
      <c r="O1667">
        <v>0</v>
      </c>
      <c r="P1667">
        <v>0</v>
      </c>
      <c r="Q1667" s="3">
        <f>_xlfn.XLOOKUP(A1667&amp;B1667,'original data'!$R$2:$R$3975,'original data'!$Q$2:$Q$3975,,0)</f>
        <v>0.90700000000000003</v>
      </c>
      <c r="R1667" t="str">
        <f t="shared" ref="R1667:R1730" si="52">A1667&amp;B1667</f>
        <v>Oregon PERS2013</v>
      </c>
      <c r="S1667">
        <f t="shared" ref="S1667:S1730" si="53">SUM(J1667:N1667,P1667)</f>
        <v>0.37530000000000002</v>
      </c>
    </row>
    <row r="1668" spans="1:19" x14ac:dyDescent="0.35">
      <c r="A1668" t="s">
        <v>104</v>
      </c>
      <c r="B1668">
        <v>2014</v>
      </c>
      <c r="C1668">
        <v>0.16600000000000001</v>
      </c>
      <c r="D1668">
        <v>0.10100000000000001</v>
      </c>
      <c r="E1668">
        <v>0.13800000000000001</v>
      </c>
      <c r="F1668">
        <v>8.2089999999999996E-2</v>
      </c>
      <c r="G1668">
        <v>6.1190000000000001E-2</v>
      </c>
      <c r="H1668">
        <v>0.42499999999999999</v>
      </c>
      <c r="I1668">
        <v>0.22009999999999999</v>
      </c>
      <c r="J1668">
        <v>0.2185</v>
      </c>
      <c r="K1668">
        <v>1.2699999999999999E-2</v>
      </c>
      <c r="L1668">
        <v>1.44E-2</v>
      </c>
      <c r="M1668">
        <v>0.10929999999999999</v>
      </c>
      <c r="N1668">
        <v>0</v>
      </c>
      <c r="O1668">
        <v>0</v>
      </c>
      <c r="P1668">
        <v>0</v>
      </c>
      <c r="Q1668" s="3">
        <f>_xlfn.XLOOKUP(A1668&amp;B1668,'original data'!$R$2:$R$3975,'original data'!$Q$2:$Q$3975,,0)</f>
        <v>0.95899999999999996</v>
      </c>
      <c r="R1668" t="str">
        <f t="shared" si="52"/>
        <v>Oregon PERS2014</v>
      </c>
      <c r="S1668">
        <f t="shared" si="53"/>
        <v>0.35489999999999999</v>
      </c>
    </row>
    <row r="1669" spans="1:19" x14ac:dyDescent="0.35">
      <c r="A1669" t="s">
        <v>104</v>
      </c>
      <c r="B1669">
        <v>2015</v>
      </c>
      <c r="C1669">
        <v>4.2999999999999997E-2</v>
      </c>
      <c r="D1669">
        <v>0.111</v>
      </c>
      <c r="E1669">
        <v>0.112</v>
      </c>
      <c r="F1669">
        <v>7.2789999999999994E-2</v>
      </c>
      <c r="G1669">
        <v>5.9959999999999999E-2</v>
      </c>
      <c r="H1669">
        <v>0.42470000000000002</v>
      </c>
      <c r="I1669">
        <v>0.22040000000000001</v>
      </c>
      <c r="J1669">
        <v>0.2099</v>
      </c>
      <c r="K1669">
        <v>1.5100000000000001E-2</v>
      </c>
      <c r="L1669">
        <v>2.1000000000000001E-2</v>
      </c>
      <c r="M1669">
        <v>0.1089</v>
      </c>
      <c r="N1669">
        <v>0</v>
      </c>
      <c r="O1669">
        <v>0</v>
      </c>
      <c r="P1669">
        <v>0</v>
      </c>
      <c r="Q1669" s="3">
        <f>_xlfn.XLOOKUP(A1669&amp;B1669,'original data'!$R$2:$R$3975,'original data'!$Q$2:$Q$3975,,0)</f>
        <v>0.83599999999999997</v>
      </c>
      <c r="R1669" t="str">
        <f t="shared" si="52"/>
        <v>Oregon PERS2015</v>
      </c>
      <c r="S1669">
        <f t="shared" si="53"/>
        <v>0.35489999999999999</v>
      </c>
    </row>
    <row r="1670" spans="1:19" x14ac:dyDescent="0.35">
      <c r="A1670" t="s">
        <v>104</v>
      </c>
      <c r="B1670">
        <v>2016</v>
      </c>
      <c r="C1670">
        <v>1.21E-2</v>
      </c>
      <c r="D1670">
        <v>7.17E-2</v>
      </c>
      <c r="E1670">
        <v>7.0999999999999994E-2</v>
      </c>
      <c r="F1670">
        <v>5.9819999999999998E-2</v>
      </c>
      <c r="G1670">
        <v>5.6910000000000002E-2</v>
      </c>
      <c r="H1670">
        <v>0.39400000000000002</v>
      </c>
      <c r="I1670">
        <v>0.2152</v>
      </c>
      <c r="J1670">
        <v>0.2031</v>
      </c>
      <c r="K1670">
        <v>1.9900000000000001E-2</v>
      </c>
      <c r="L1670">
        <v>4.2799999999999998E-2</v>
      </c>
      <c r="M1670">
        <v>0.125</v>
      </c>
      <c r="N1670">
        <v>0</v>
      </c>
      <c r="O1670">
        <v>0</v>
      </c>
      <c r="P1670">
        <v>0</v>
      </c>
      <c r="Q1670" s="3">
        <f>_xlfn.XLOOKUP(A1670&amp;B1670,'original data'!$R$2:$R$3975,'original data'!$Q$2:$Q$3975,,0)</f>
        <v>0.78700000000000003</v>
      </c>
      <c r="R1670" t="str">
        <f t="shared" si="52"/>
        <v>Oregon PERS2016</v>
      </c>
      <c r="S1670">
        <f t="shared" si="53"/>
        <v>0.39079999999999998</v>
      </c>
    </row>
    <row r="1671" spans="1:19" x14ac:dyDescent="0.35">
      <c r="A1671" t="s">
        <v>104</v>
      </c>
      <c r="B1671">
        <v>2017</v>
      </c>
      <c r="C1671">
        <v>0.1192</v>
      </c>
      <c r="D1671">
        <v>5.7200000000000001E-2</v>
      </c>
      <c r="E1671">
        <v>9.1899999999999996E-2</v>
      </c>
      <c r="F1671">
        <v>5.3690000000000002E-2</v>
      </c>
      <c r="G1671">
        <v>6.0470000000000003E-2</v>
      </c>
      <c r="H1671">
        <v>0.4047</v>
      </c>
      <c r="I1671">
        <v>0.20039999999999999</v>
      </c>
      <c r="J1671">
        <v>0.2014</v>
      </c>
      <c r="K1671">
        <v>2.1299999999999999E-2</v>
      </c>
      <c r="L1671">
        <v>5.5399999999999998E-2</v>
      </c>
      <c r="M1671">
        <v>0.1168</v>
      </c>
      <c r="N1671">
        <v>0</v>
      </c>
      <c r="O1671">
        <v>0</v>
      </c>
      <c r="P1671">
        <v>0</v>
      </c>
      <c r="Q1671" s="3">
        <f>_xlfn.XLOOKUP(A1671&amp;B1671,'original data'!$R$2:$R$3975,'original data'!$Q$2:$Q$3975,,0)</f>
        <v>0.754</v>
      </c>
      <c r="R1671" t="str">
        <f t="shared" si="52"/>
        <v>Oregon PERS2017</v>
      </c>
      <c r="S1671">
        <f t="shared" si="53"/>
        <v>0.39490000000000003</v>
      </c>
    </row>
    <row r="1672" spans="1:19" x14ac:dyDescent="0.35">
      <c r="A1672" t="s">
        <v>104</v>
      </c>
      <c r="B1672">
        <v>2018</v>
      </c>
      <c r="C1672">
        <v>9.4E-2</v>
      </c>
      <c r="D1672">
        <v>7.4700000000000003E-2</v>
      </c>
      <c r="E1672">
        <v>8.5900000000000004E-2</v>
      </c>
      <c r="F1672">
        <v>6.7330000000000001E-2</v>
      </c>
      <c r="G1672">
        <v>6.2309999999999997E-2</v>
      </c>
      <c r="H1672">
        <v>0.38769999999999999</v>
      </c>
      <c r="I1672">
        <v>0.1978</v>
      </c>
      <c r="J1672">
        <v>0.20799999999999999</v>
      </c>
      <c r="K1672">
        <v>2.2700000000000001E-2</v>
      </c>
      <c r="L1672">
        <v>7.6999999999999999E-2</v>
      </c>
      <c r="M1672">
        <v>0.10680000000000001</v>
      </c>
      <c r="N1672">
        <v>0</v>
      </c>
      <c r="O1672">
        <v>0</v>
      </c>
      <c r="P1672">
        <v>0</v>
      </c>
      <c r="Q1672" s="3">
        <f>_xlfn.XLOOKUP(A1672&amp;B1672,'original data'!$R$2:$R$3975,'original data'!$Q$2:$Q$3975,,0)</f>
        <v>0.80100000000000005</v>
      </c>
      <c r="R1672" t="str">
        <f t="shared" si="52"/>
        <v>Oregon PERS2018</v>
      </c>
      <c r="S1672">
        <f t="shared" si="53"/>
        <v>0.41449999999999998</v>
      </c>
    </row>
    <row r="1673" spans="1:19" x14ac:dyDescent="0.35">
      <c r="A1673" t="s">
        <v>104</v>
      </c>
      <c r="B1673">
        <v>2019</v>
      </c>
      <c r="C1673">
        <v>6.5199999999999994E-2</v>
      </c>
      <c r="D1673">
        <v>9.3399999999999997E-2</v>
      </c>
      <c r="E1673">
        <v>6.6500000000000004E-2</v>
      </c>
      <c r="F1673">
        <v>0.10154000000000001</v>
      </c>
      <c r="G1673">
        <v>6.2460000000000002E-2</v>
      </c>
      <c r="H1673">
        <v>0.36375999999999997</v>
      </c>
      <c r="I1673">
        <v>0.20127999999999999</v>
      </c>
      <c r="J1673">
        <v>0.21357999999999999</v>
      </c>
      <c r="K1673">
        <v>2.12E-2</v>
      </c>
      <c r="L1673">
        <v>8.9289999999999994E-2</v>
      </c>
      <c r="M1673">
        <v>0.11089</v>
      </c>
      <c r="N1673">
        <v>0</v>
      </c>
      <c r="O1673">
        <v>0</v>
      </c>
      <c r="P1673">
        <v>0</v>
      </c>
      <c r="Q1673" s="3">
        <f>_xlfn.XLOOKUP(A1673&amp;B1673,'original data'!$R$2:$R$3975,'original data'!$Q$2:$Q$3975,,0)</f>
        <v>0.749</v>
      </c>
      <c r="R1673" t="str">
        <f t="shared" si="52"/>
        <v>Oregon PERS2019</v>
      </c>
      <c r="S1673">
        <f t="shared" si="53"/>
        <v>0.43495999999999996</v>
      </c>
    </row>
    <row r="1674" spans="1:19" x14ac:dyDescent="0.35">
      <c r="A1674" t="s">
        <v>104</v>
      </c>
      <c r="B1674">
        <v>2020</v>
      </c>
      <c r="C1674">
        <v>5.1999999999999998E-3</v>
      </c>
      <c r="D1674">
        <v>5.4199999999999998E-2</v>
      </c>
      <c r="E1674">
        <v>5.8599999999999999E-2</v>
      </c>
      <c r="F1674">
        <v>8.4940000000000002E-2</v>
      </c>
      <c r="G1674">
        <v>5.9520000000000003E-2</v>
      </c>
      <c r="H1674">
        <v>0.33610000000000001</v>
      </c>
      <c r="I1674">
        <v>0.1933</v>
      </c>
      <c r="J1674">
        <v>0.23449999999999999</v>
      </c>
      <c r="K1674">
        <v>2.1000000000000001E-2</v>
      </c>
      <c r="L1674">
        <v>0.1042</v>
      </c>
      <c r="M1674">
        <v>0.1109</v>
      </c>
      <c r="N1674">
        <v>0</v>
      </c>
      <c r="O1674">
        <v>0</v>
      </c>
      <c r="P1674">
        <v>0</v>
      </c>
      <c r="Q1674" s="3">
        <f>_xlfn.XLOOKUP(A1674&amp;B1674,'original data'!$R$2:$R$3975,'original data'!$Q$2:$Q$3975,,0)</f>
        <v>0.749</v>
      </c>
      <c r="R1674" t="str">
        <f t="shared" si="52"/>
        <v>Oregon PERS2020</v>
      </c>
      <c r="S1674">
        <f t="shared" si="53"/>
        <v>0.47060000000000002</v>
      </c>
    </row>
    <row r="1675" spans="1:19" x14ac:dyDescent="0.35">
      <c r="A1675" t="s">
        <v>105</v>
      </c>
      <c r="B1675">
        <v>2001</v>
      </c>
      <c r="C1675">
        <v>-7.1999999999999995E-2</v>
      </c>
      <c r="D1675">
        <v>5.3999999999999999E-2</v>
      </c>
      <c r="E1675">
        <v>0.10100000000000001</v>
      </c>
      <c r="G1675">
        <v>-7.1999999999999995E-2</v>
      </c>
      <c r="H1675">
        <v>0.60699999999999998</v>
      </c>
      <c r="I1675">
        <v>0.315</v>
      </c>
      <c r="J1675">
        <v>4.4999999999999998E-2</v>
      </c>
      <c r="K1675">
        <v>0</v>
      </c>
      <c r="L1675">
        <v>0</v>
      </c>
      <c r="M1675">
        <v>3.3000000000000002E-2</v>
      </c>
      <c r="N1675">
        <v>0</v>
      </c>
      <c r="O1675">
        <v>0</v>
      </c>
      <c r="P1675">
        <v>0</v>
      </c>
      <c r="Q1675" s="3">
        <f>_xlfn.XLOOKUP(A1675&amp;B1675,'original data'!$R$2:$R$3975,'original data'!$Q$2:$Q$3975,,0)</f>
        <v>1.1439999999999999</v>
      </c>
      <c r="R1675" t="str">
        <f t="shared" si="52"/>
        <v>Pennsylvania School Employees2001</v>
      </c>
      <c r="S1675">
        <f t="shared" si="53"/>
        <v>7.8E-2</v>
      </c>
    </row>
    <row r="1676" spans="1:19" x14ac:dyDescent="0.35">
      <c r="A1676" t="s">
        <v>105</v>
      </c>
      <c r="B1676">
        <v>2002</v>
      </c>
      <c r="C1676">
        <v>-5.2499999999999998E-2</v>
      </c>
      <c r="D1676">
        <v>-5.3E-3</v>
      </c>
      <c r="E1676">
        <v>5.0700000000000002E-2</v>
      </c>
      <c r="G1676">
        <v>-6.2300000000000001E-2</v>
      </c>
      <c r="H1676">
        <v>0.56899999999999995</v>
      </c>
      <c r="I1676">
        <v>0.312</v>
      </c>
      <c r="J1676">
        <v>6.6000000000000003E-2</v>
      </c>
      <c r="K1676">
        <v>0</v>
      </c>
      <c r="L1676">
        <v>0</v>
      </c>
      <c r="M1676">
        <v>5.2999999999999999E-2</v>
      </c>
      <c r="N1676">
        <v>0</v>
      </c>
      <c r="O1676">
        <v>0</v>
      </c>
      <c r="P1676">
        <v>0</v>
      </c>
      <c r="Q1676" s="3">
        <f>_xlfn.XLOOKUP(A1676&amp;B1676,'original data'!$R$2:$R$3975,'original data'!$Q$2:$Q$3975,,0)</f>
        <v>1.048</v>
      </c>
      <c r="R1676" t="str">
        <f t="shared" si="52"/>
        <v>Pennsylvania School Employees2002</v>
      </c>
      <c r="S1676">
        <f t="shared" si="53"/>
        <v>0.11899999999999999</v>
      </c>
    </row>
    <row r="1677" spans="1:19" x14ac:dyDescent="0.35">
      <c r="A1677" t="s">
        <v>105</v>
      </c>
      <c r="B1677">
        <v>2003</v>
      </c>
      <c r="C1677">
        <v>2.7400000000000001E-2</v>
      </c>
      <c r="D1677">
        <v>-3.39E-2</v>
      </c>
      <c r="E1677">
        <v>2.5700000000000001E-2</v>
      </c>
      <c r="G1677">
        <v>-3.3309999999999999E-2</v>
      </c>
      <c r="H1677">
        <v>0.625</v>
      </c>
      <c r="I1677">
        <v>0.23100000000000001</v>
      </c>
      <c r="J1677">
        <v>8.5000000000000006E-2</v>
      </c>
      <c r="K1677">
        <v>0</v>
      </c>
      <c r="L1677">
        <v>0</v>
      </c>
      <c r="M1677">
        <v>5.8999999999999997E-2</v>
      </c>
      <c r="N1677">
        <v>0</v>
      </c>
      <c r="O1677">
        <v>0</v>
      </c>
      <c r="P1677">
        <v>0</v>
      </c>
      <c r="Q1677" s="3">
        <f>_xlfn.XLOOKUP(A1677&amp;B1677,'original data'!$R$2:$R$3975,'original data'!$Q$2:$Q$3975,,0)</f>
        <v>0.97199999999999998</v>
      </c>
      <c r="R1677" t="str">
        <f t="shared" si="52"/>
        <v>Pennsylvania School Employees2003</v>
      </c>
      <c r="S1677">
        <f t="shared" si="53"/>
        <v>0.14400000000000002</v>
      </c>
    </row>
    <row r="1678" spans="1:19" x14ac:dyDescent="0.35">
      <c r="A1678" t="s">
        <v>105</v>
      </c>
      <c r="B1678">
        <v>2004</v>
      </c>
      <c r="C1678">
        <v>0.19670000000000001</v>
      </c>
      <c r="D1678">
        <v>5.21E-2</v>
      </c>
      <c r="E1678">
        <v>3.8800000000000001E-2</v>
      </c>
      <c r="G1678">
        <v>1.968E-2</v>
      </c>
      <c r="H1678">
        <v>0.61599999999999999</v>
      </c>
      <c r="I1678">
        <v>0.221</v>
      </c>
      <c r="J1678">
        <v>9.6000000000000002E-2</v>
      </c>
      <c r="K1678">
        <v>0</v>
      </c>
      <c r="L1678">
        <v>0</v>
      </c>
      <c r="M1678">
        <v>6.7000000000000004E-2</v>
      </c>
      <c r="N1678">
        <v>0</v>
      </c>
      <c r="O1678">
        <v>0</v>
      </c>
      <c r="P1678">
        <v>0</v>
      </c>
      <c r="Q1678" s="3">
        <f>_xlfn.XLOOKUP(A1678&amp;B1678,'original data'!$R$2:$R$3975,'original data'!$Q$2:$Q$3975,,0)</f>
        <v>0.91200000000000003</v>
      </c>
      <c r="R1678" t="str">
        <f t="shared" si="52"/>
        <v>Pennsylvania School Employees2004</v>
      </c>
      <c r="S1678">
        <f t="shared" si="53"/>
        <v>0.16300000000000001</v>
      </c>
    </row>
    <row r="1679" spans="1:19" x14ac:dyDescent="0.35">
      <c r="A1679" t="s">
        <v>105</v>
      </c>
      <c r="B1679">
        <v>2005</v>
      </c>
      <c r="C1679">
        <v>0.12870000000000001</v>
      </c>
      <c r="D1679">
        <v>0.1154</v>
      </c>
      <c r="E1679">
        <v>4.02E-2</v>
      </c>
      <c r="G1679">
        <v>4.061E-2</v>
      </c>
      <c r="H1679">
        <v>0.61499999999999999</v>
      </c>
      <c r="I1679">
        <v>0.22</v>
      </c>
      <c r="J1679">
        <v>9.5000000000000001E-2</v>
      </c>
      <c r="K1679">
        <v>0</v>
      </c>
      <c r="L1679">
        <v>0</v>
      </c>
      <c r="M1679">
        <v>7.0000000000000007E-2</v>
      </c>
      <c r="N1679">
        <v>0</v>
      </c>
      <c r="O1679">
        <v>0</v>
      </c>
      <c r="P1679">
        <v>0</v>
      </c>
      <c r="Q1679" s="3">
        <f>_xlfn.XLOOKUP(A1679&amp;B1679,'original data'!$R$2:$R$3975,'original data'!$Q$2:$Q$3975,,0)</f>
        <v>0.83599999999999997</v>
      </c>
      <c r="R1679" t="str">
        <f t="shared" si="52"/>
        <v>Pennsylvania School Employees2005</v>
      </c>
      <c r="S1679">
        <f t="shared" si="53"/>
        <v>0.16500000000000001</v>
      </c>
    </row>
    <row r="1680" spans="1:19" x14ac:dyDescent="0.35">
      <c r="A1680" t="s">
        <v>105</v>
      </c>
      <c r="B1680">
        <v>2006</v>
      </c>
      <c r="C1680">
        <v>0.15260000000000001</v>
      </c>
      <c r="D1680">
        <v>0.159</v>
      </c>
      <c r="E1680">
        <v>8.6699999999999999E-2</v>
      </c>
      <c r="G1680">
        <v>5.849E-2</v>
      </c>
      <c r="H1680">
        <v>0.62151000000000001</v>
      </c>
      <c r="I1680">
        <v>0.21912000000000001</v>
      </c>
      <c r="J1680">
        <v>8.9639999999999997E-2</v>
      </c>
      <c r="K1680">
        <v>0</v>
      </c>
      <c r="L1680">
        <v>0</v>
      </c>
      <c r="M1680">
        <v>6.9720000000000004E-2</v>
      </c>
      <c r="N1680">
        <v>0</v>
      </c>
      <c r="O1680">
        <v>0</v>
      </c>
      <c r="P1680">
        <v>0</v>
      </c>
      <c r="Q1680" s="3">
        <f>_xlfn.XLOOKUP(A1680&amp;B1680,'original data'!$R$2:$R$3975,'original data'!$Q$2:$Q$3975,,0)</f>
        <v>0.81200000000000006</v>
      </c>
      <c r="R1680" t="str">
        <f t="shared" si="52"/>
        <v>Pennsylvania School Employees2006</v>
      </c>
      <c r="S1680">
        <f t="shared" si="53"/>
        <v>0.15936</v>
      </c>
    </row>
    <row r="1681" spans="1:19" x14ac:dyDescent="0.35">
      <c r="A1681" t="s">
        <v>105</v>
      </c>
      <c r="B1681">
        <v>2007</v>
      </c>
      <c r="C1681">
        <v>0.2293</v>
      </c>
      <c r="D1681">
        <v>0.1694</v>
      </c>
      <c r="E1681">
        <v>0.14480000000000001</v>
      </c>
      <c r="G1681">
        <v>8.1350000000000006E-2</v>
      </c>
      <c r="H1681">
        <v>0.60299999999999998</v>
      </c>
      <c r="I1681">
        <v>0.20499999999999999</v>
      </c>
      <c r="J1681">
        <v>8.6999999999999994E-2</v>
      </c>
      <c r="K1681">
        <v>0</v>
      </c>
      <c r="L1681">
        <v>2.5000000000000001E-2</v>
      </c>
      <c r="M1681">
        <v>0.08</v>
      </c>
      <c r="N1681">
        <v>0</v>
      </c>
      <c r="O1681">
        <v>0</v>
      </c>
      <c r="P1681">
        <v>0</v>
      </c>
      <c r="Q1681" s="3">
        <f>_xlfn.XLOOKUP(A1681&amp;B1681,'original data'!$R$2:$R$3975,'original data'!$Q$2:$Q$3975,,0)</f>
        <v>0.85799999999999998</v>
      </c>
      <c r="R1681" t="str">
        <f t="shared" si="52"/>
        <v>Pennsylvania School Employees2007</v>
      </c>
      <c r="S1681">
        <f t="shared" si="53"/>
        <v>0.192</v>
      </c>
    </row>
    <row r="1682" spans="1:19" x14ac:dyDescent="0.35">
      <c r="A1682" t="s">
        <v>105</v>
      </c>
      <c r="B1682">
        <v>2008</v>
      </c>
      <c r="C1682">
        <v>-2.8199999999999999E-2</v>
      </c>
      <c r="D1682">
        <v>0.1125</v>
      </c>
      <c r="E1682">
        <v>0.1321</v>
      </c>
      <c r="G1682">
        <v>6.701E-2</v>
      </c>
      <c r="H1682">
        <v>0.51600000000000001</v>
      </c>
      <c r="I1682">
        <v>0.20799999999999999</v>
      </c>
      <c r="J1682">
        <v>0.128</v>
      </c>
      <c r="K1682">
        <v>0</v>
      </c>
      <c r="L1682">
        <v>5.0999999999999997E-2</v>
      </c>
      <c r="M1682">
        <v>9.7000000000000003E-2</v>
      </c>
      <c r="N1682">
        <v>0</v>
      </c>
      <c r="O1682">
        <v>0</v>
      </c>
      <c r="P1682">
        <v>0</v>
      </c>
      <c r="Q1682" s="3">
        <f>_xlfn.XLOOKUP(A1682&amp;B1682,'original data'!$R$2:$R$3975,'original data'!$Q$2:$Q$3975,,0)</f>
        <v>0.86</v>
      </c>
      <c r="R1682" t="str">
        <f t="shared" si="52"/>
        <v>Pennsylvania School Employees2008</v>
      </c>
      <c r="S1682">
        <f t="shared" si="53"/>
        <v>0.27600000000000002</v>
      </c>
    </row>
    <row r="1683" spans="1:19" x14ac:dyDescent="0.35">
      <c r="A1683" t="s">
        <v>105</v>
      </c>
      <c r="B1683">
        <v>2009</v>
      </c>
      <c r="C1683">
        <v>-0.26540000000000002</v>
      </c>
      <c r="D1683">
        <v>-4.2599999999999999E-2</v>
      </c>
      <c r="E1683">
        <v>2.6800000000000001E-2</v>
      </c>
      <c r="F1683">
        <v>3.2800000000000003E-2</v>
      </c>
      <c r="G1683">
        <v>2.366E-2</v>
      </c>
      <c r="H1683">
        <v>0.32400000000000001</v>
      </c>
      <c r="I1683">
        <v>0.28599999999999998</v>
      </c>
      <c r="J1683">
        <v>0.17399999999999999</v>
      </c>
      <c r="K1683">
        <v>7.4999999999999997E-2</v>
      </c>
      <c r="L1683">
        <v>4.2000000000000003E-2</v>
      </c>
      <c r="M1683">
        <v>9.9000000000000005E-2</v>
      </c>
      <c r="N1683">
        <v>0</v>
      </c>
      <c r="O1683">
        <v>0</v>
      </c>
      <c r="P1683">
        <v>0</v>
      </c>
      <c r="Q1683" s="3">
        <f>_xlfn.XLOOKUP(A1683&amp;B1683,'original data'!$R$2:$R$3975,'original data'!$Q$2:$Q$3975,,0)</f>
        <v>0.79200000000000004</v>
      </c>
      <c r="R1683" t="str">
        <f t="shared" si="52"/>
        <v>Pennsylvania School Employees2009</v>
      </c>
      <c r="S1683">
        <f t="shared" si="53"/>
        <v>0.39</v>
      </c>
    </row>
    <row r="1684" spans="1:19" x14ac:dyDescent="0.35">
      <c r="A1684" t="s">
        <v>105</v>
      </c>
      <c r="B1684">
        <v>2010</v>
      </c>
      <c r="C1684">
        <v>0.1459</v>
      </c>
      <c r="D1684">
        <v>-6.4799999999999996E-2</v>
      </c>
      <c r="E1684">
        <v>2.9899999999999999E-2</v>
      </c>
      <c r="F1684">
        <v>3.5099999999999999E-2</v>
      </c>
      <c r="G1684">
        <v>3.5270000000000003E-2</v>
      </c>
      <c r="H1684">
        <v>0.28399999999999997</v>
      </c>
      <c r="I1684">
        <v>0.27200000000000002</v>
      </c>
      <c r="J1684">
        <v>0.20399999999999999</v>
      </c>
      <c r="K1684">
        <v>0.112</v>
      </c>
      <c r="L1684">
        <v>3.6999999999999998E-2</v>
      </c>
      <c r="M1684">
        <v>9.0999999999999998E-2</v>
      </c>
      <c r="N1684">
        <v>0</v>
      </c>
      <c r="O1684">
        <v>0</v>
      </c>
      <c r="P1684">
        <v>0</v>
      </c>
      <c r="Q1684" s="3">
        <f>_xlfn.XLOOKUP(A1684&amp;B1684,'original data'!$R$2:$R$3975,'original data'!$Q$2:$Q$3975,,0)</f>
        <v>0.751</v>
      </c>
      <c r="R1684" t="str">
        <f t="shared" si="52"/>
        <v>Pennsylvania School Employees2010</v>
      </c>
      <c r="S1684">
        <f t="shared" si="53"/>
        <v>0.44399999999999995</v>
      </c>
    </row>
    <row r="1685" spans="1:19" x14ac:dyDescent="0.35">
      <c r="A1685" t="s">
        <v>105</v>
      </c>
      <c r="B1685">
        <v>2011</v>
      </c>
      <c r="C1685">
        <v>0.20369999999999999</v>
      </c>
      <c r="D1685">
        <v>4.4000000000000003E-3</v>
      </c>
      <c r="E1685">
        <v>3.8899999999999997E-2</v>
      </c>
      <c r="F1685">
        <v>6.25E-2</v>
      </c>
      <c r="G1685">
        <v>4.956E-2</v>
      </c>
      <c r="H1685">
        <v>0.26600000000000001</v>
      </c>
      <c r="I1685">
        <v>0.27</v>
      </c>
      <c r="J1685">
        <v>0.20799999999999999</v>
      </c>
      <c r="K1685">
        <v>0.10299999999999999</v>
      </c>
      <c r="L1685">
        <v>4.5999999999999999E-2</v>
      </c>
      <c r="M1685">
        <v>0.107</v>
      </c>
      <c r="N1685">
        <v>0</v>
      </c>
      <c r="O1685">
        <v>0</v>
      </c>
      <c r="P1685">
        <v>0</v>
      </c>
      <c r="Q1685" s="3">
        <f>_xlfn.XLOOKUP(A1685&amp;B1685,'original data'!$R$2:$R$3975,'original data'!$Q$2:$Q$3975,,0)</f>
        <v>0.69099999999999995</v>
      </c>
      <c r="R1685" t="str">
        <f t="shared" si="52"/>
        <v>Pennsylvania School Employees2011</v>
      </c>
      <c r="S1685">
        <f t="shared" si="53"/>
        <v>0.46399999999999997</v>
      </c>
    </row>
    <row r="1686" spans="1:19" x14ac:dyDescent="0.35">
      <c r="A1686" t="s">
        <v>105</v>
      </c>
      <c r="B1686">
        <v>2012</v>
      </c>
      <c r="C1686">
        <v>3.4299999999999997E-2</v>
      </c>
      <c r="D1686">
        <v>0.12570000000000001</v>
      </c>
      <c r="E1686">
        <v>3.7000000000000002E-3</v>
      </c>
      <c r="F1686">
        <v>7.1900000000000006E-2</v>
      </c>
      <c r="G1686">
        <v>4.8280000000000003E-2</v>
      </c>
      <c r="H1686">
        <v>0.23</v>
      </c>
      <c r="I1686">
        <v>0.23200000000000001</v>
      </c>
      <c r="J1686">
        <v>0.22500000000000001</v>
      </c>
      <c r="K1686">
        <v>0.14099999999999999</v>
      </c>
      <c r="L1686">
        <v>4.3999999999999997E-2</v>
      </c>
      <c r="M1686">
        <v>0.128</v>
      </c>
      <c r="N1686">
        <v>0</v>
      </c>
      <c r="O1686">
        <v>0</v>
      </c>
      <c r="P1686">
        <v>0</v>
      </c>
      <c r="Q1686" s="3">
        <f>_xlfn.XLOOKUP(A1686&amp;B1686,'original data'!$R$2:$R$3975,'original data'!$Q$2:$Q$3975,,0)</f>
        <v>0.66300000000000003</v>
      </c>
      <c r="R1686" t="str">
        <f t="shared" si="52"/>
        <v>Pennsylvania School Employees2012</v>
      </c>
      <c r="S1686">
        <f t="shared" si="53"/>
        <v>0.53800000000000003</v>
      </c>
    </row>
    <row r="1687" spans="1:19" x14ac:dyDescent="0.35">
      <c r="A1687" t="s">
        <v>105</v>
      </c>
      <c r="B1687">
        <v>2013</v>
      </c>
      <c r="C1687">
        <v>7.9600000000000004E-2</v>
      </c>
      <c r="D1687">
        <v>0.1036</v>
      </c>
      <c r="E1687">
        <v>2.5000000000000001E-2</v>
      </c>
      <c r="F1687">
        <v>7.7200000000000005E-2</v>
      </c>
      <c r="G1687">
        <v>5.0650000000000001E-2</v>
      </c>
      <c r="H1687">
        <v>0.19400000000000001</v>
      </c>
      <c r="I1687">
        <v>0.23699999999999999</v>
      </c>
      <c r="J1687">
        <v>0.247</v>
      </c>
      <c r="K1687">
        <v>0.14499999999999999</v>
      </c>
      <c r="L1687">
        <v>3.5999999999999997E-2</v>
      </c>
      <c r="M1687">
        <v>0.14099999999999999</v>
      </c>
      <c r="N1687">
        <v>0</v>
      </c>
      <c r="O1687">
        <v>0</v>
      </c>
      <c r="P1687">
        <v>0</v>
      </c>
      <c r="Q1687" s="3">
        <f>_xlfn.XLOOKUP(A1687&amp;B1687,'original data'!$R$2:$R$3975,'original data'!$Q$2:$Q$3975,,0)</f>
        <v>0.63800000000000001</v>
      </c>
      <c r="R1687" t="str">
        <f t="shared" si="52"/>
        <v>Pennsylvania School Employees2013</v>
      </c>
      <c r="S1687">
        <f t="shared" si="53"/>
        <v>0.56899999999999995</v>
      </c>
    </row>
    <row r="1688" spans="1:19" x14ac:dyDescent="0.35">
      <c r="A1688" t="s">
        <v>105</v>
      </c>
      <c r="B1688">
        <v>2014</v>
      </c>
      <c r="C1688">
        <v>0.14910000000000001</v>
      </c>
      <c r="D1688">
        <v>8.6599999999999996E-2</v>
      </c>
      <c r="E1688">
        <v>0.12089999999999999</v>
      </c>
      <c r="F1688">
        <v>7.2800000000000004E-2</v>
      </c>
      <c r="G1688">
        <v>5.74E-2</v>
      </c>
      <c r="H1688">
        <v>0.19600000000000001</v>
      </c>
      <c r="I1688">
        <v>0.23599999999999999</v>
      </c>
      <c r="J1688">
        <v>0.247</v>
      </c>
      <c r="K1688">
        <v>0.13900000000000001</v>
      </c>
      <c r="L1688">
        <v>0.04</v>
      </c>
      <c r="M1688">
        <v>0.14199999999999999</v>
      </c>
      <c r="N1688">
        <v>0</v>
      </c>
      <c r="O1688">
        <v>0</v>
      </c>
      <c r="P1688">
        <v>0</v>
      </c>
      <c r="Q1688" s="3">
        <f>_xlfn.XLOOKUP(A1688&amp;B1688,'original data'!$R$2:$R$3975,'original data'!$Q$2:$Q$3975,,0)</f>
        <v>0.62</v>
      </c>
      <c r="R1688" t="str">
        <f t="shared" si="52"/>
        <v>Pennsylvania School Employees2014</v>
      </c>
      <c r="S1688">
        <f t="shared" si="53"/>
        <v>0.56799999999999995</v>
      </c>
    </row>
    <row r="1689" spans="1:19" x14ac:dyDescent="0.35">
      <c r="A1689" t="s">
        <v>105</v>
      </c>
      <c r="B1689">
        <v>2015</v>
      </c>
      <c r="C1689">
        <v>3.04E-2</v>
      </c>
      <c r="D1689">
        <v>8.5199999999999998E-2</v>
      </c>
      <c r="E1689">
        <v>9.7299999999999998E-2</v>
      </c>
      <c r="F1689">
        <v>6.3100000000000003E-2</v>
      </c>
      <c r="G1689">
        <v>5.5570000000000001E-2</v>
      </c>
      <c r="H1689">
        <v>0.24399999999999999</v>
      </c>
      <c r="I1689">
        <v>0.22700000000000001</v>
      </c>
      <c r="J1689">
        <v>0.19400000000000001</v>
      </c>
      <c r="K1689">
        <v>0.16600000000000001</v>
      </c>
      <c r="L1689">
        <v>0.04</v>
      </c>
      <c r="M1689">
        <v>0.129</v>
      </c>
      <c r="N1689">
        <v>0</v>
      </c>
      <c r="O1689">
        <v>0</v>
      </c>
      <c r="P1689">
        <v>0</v>
      </c>
      <c r="Q1689" s="3">
        <f>_xlfn.XLOOKUP(A1689&amp;B1689,'original data'!$R$2:$R$3975,'original data'!$Q$2:$Q$3975,,0)</f>
        <v>0.60499999999999998</v>
      </c>
      <c r="R1689" t="str">
        <f t="shared" si="52"/>
        <v>Pennsylvania School Employees2015</v>
      </c>
      <c r="S1689">
        <f t="shared" si="53"/>
        <v>0.52899999999999991</v>
      </c>
    </row>
    <row r="1690" spans="1:19" x14ac:dyDescent="0.35">
      <c r="A1690" t="s">
        <v>105</v>
      </c>
      <c r="B1690">
        <v>2016</v>
      </c>
      <c r="C1690">
        <v>1.29E-2</v>
      </c>
      <c r="D1690">
        <v>6.2399999999999997E-2</v>
      </c>
      <c r="E1690">
        <v>6.0100000000000001E-2</v>
      </c>
      <c r="F1690">
        <v>4.9399999999999999E-2</v>
      </c>
      <c r="G1690">
        <v>5.2859999999999997E-2</v>
      </c>
      <c r="H1690">
        <v>0.19109999999999999</v>
      </c>
      <c r="I1690">
        <v>0.27839999999999998</v>
      </c>
      <c r="J1690">
        <v>0.1797</v>
      </c>
      <c r="K1690">
        <v>0.1701</v>
      </c>
      <c r="L1690">
        <v>7.7600000000000002E-2</v>
      </c>
      <c r="M1690">
        <v>0.10299999999999999</v>
      </c>
      <c r="N1690">
        <v>0</v>
      </c>
      <c r="O1690">
        <v>0</v>
      </c>
      <c r="P1690">
        <v>0</v>
      </c>
      <c r="Q1690" s="3">
        <f>_xlfn.XLOOKUP(A1690&amp;B1690,'original data'!$R$2:$R$3975,'original data'!$Q$2:$Q$3975,,0)</f>
        <v>0.57299999999999995</v>
      </c>
      <c r="R1690" t="str">
        <f t="shared" si="52"/>
        <v>Pennsylvania School Employees2016</v>
      </c>
      <c r="S1690">
        <f t="shared" si="53"/>
        <v>0.53039999999999998</v>
      </c>
    </row>
    <row r="1691" spans="1:19" x14ac:dyDescent="0.35">
      <c r="A1691" t="s">
        <v>105</v>
      </c>
      <c r="B1691">
        <v>2017</v>
      </c>
      <c r="C1691">
        <v>0.1014</v>
      </c>
      <c r="D1691">
        <v>4.7600000000000003E-2</v>
      </c>
      <c r="E1691">
        <v>7.3499999999999996E-2</v>
      </c>
      <c r="F1691">
        <v>3.7999999999999999E-2</v>
      </c>
      <c r="G1691">
        <v>5.5649999999999998E-2</v>
      </c>
      <c r="H1691">
        <v>0.18160000000000001</v>
      </c>
      <c r="I1691">
        <v>0.30349999999999999</v>
      </c>
      <c r="J1691">
        <v>0.16800000000000001</v>
      </c>
      <c r="K1691">
        <v>0.16450000000000001</v>
      </c>
      <c r="L1691">
        <v>8.2699999999999996E-2</v>
      </c>
      <c r="M1691">
        <v>9.9699999999999997E-2</v>
      </c>
      <c r="N1691">
        <v>0</v>
      </c>
      <c r="O1691">
        <v>0</v>
      </c>
      <c r="P1691">
        <v>0</v>
      </c>
      <c r="Q1691" s="3">
        <f>_xlfn.XLOOKUP(A1691&amp;B1691,'original data'!$R$2:$R$3975,'original data'!$Q$2:$Q$3975,,0)</f>
        <v>0.56299999999999994</v>
      </c>
      <c r="R1691" t="str">
        <f t="shared" si="52"/>
        <v>Pennsylvania School Employees2017</v>
      </c>
      <c r="S1691">
        <f t="shared" si="53"/>
        <v>0.51490000000000002</v>
      </c>
    </row>
    <row r="1692" spans="1:19" x14ac:dyDescent="0.35">
      <c r="A1692" t="s">
        <v>105</v>
      </c>
      <c r="B1692">
        <v>2018</v>
      </c>
      <c r="C1692">
        <v>9.2700000000000005E-2</v>
      </c>
      <c r="D1692">
        <v>6.8400000000000002E-2</v>
      </c>
      <c r="E1692">
        <v>7.6200000000000004E-2</v>
      </c>
      <c r="F1692">
        <v>5.0299999999999997E-2</v>
      </c>
      <c r="G1692">
        <v>5.7680000000000002E-2</v>
      </c>
      <c r="H1692">
        <v>0.17910000000000001</v>
      </c>
      <c r="I1692">
        <v>0.31530000000000002</v>
      </c>
      <c r="J1692">
        <v>0.16539999999999999</v>
      </c>
      <c r="K1692">
        <v>0.1714</v>
      </c>
      <c r="L1692">
        <v>8.48E-2</v>
      </c>
      <c r="M1692">
        <v>8.4000000000000005E-2</v>
      </c>
      <c r="N1692">
        <v>0</v>
      </c>
      <c r="O1692">
        <v>0</v>
      </c>
      <c r="P1692">
        <v>0</v>
      </c>
      <c r="Q1692" s="3">
        <f>_xlfn.XLOOKUP(A1692&amp;B1692,'original data'!$R$2:$R$3975,'original data'!$Q$2:$Q$3975,,0)</f>
        <v>0.56399999999999995</v>
      </c>
      <c r="R1692" t="str">
        <f t="shared" si="52"/>
        <v>Pennsylvania School Employees2018</v>
      </c>
      <c r="S1692">
        <f t="shared" si="53"/>
        <v>0.50559999999999994</v>
      </c>
    </row>
    <row r="1693" spans="1:19" x14ac:dyDescent="0.35">
      <c r="A1693" t="s">
        <v>105</v>
      </c>
      <c r="B1693">
        <v>2019</v>
      </c>
      <c r="C1693">
        <v>6.6799999999999998E-2</v>
      </c>
      <c r="D1693">
        <v>8.7099999999999997E-2</v>
      </c>
      <c r="E1693">
        <v>6.0400000000000002E-2</v>
      </c>
      <c r="F1693">
        <v>9.0200000000000002E-2</v>
      </c>
      <c r="G1693">
        <v>5.815E-2</v>
      </c>
      <c r="H1693">
        <v>0.14298</v>
      </c>
      <c r="I1693">
        <v>0.34547</v>
      </c>
      <c r="J1693">
        <v>0.16874</v>
      </c>
      <c r="K1693">
        <v>0.1643</v>
      </c>
      <c r="L1693">
        <v>9.0590000000000004E-2</v>
      </c>
      <c r="M1693">
        <v>8.7919999999999998E-2</v>
      </c>
      <c r="N1693">
        <v>0</v>
      </c>
      <c r="O1693">
        <v>0</v>
      </c>
      <c r="P1693">
        <v>0</v>
      </c>
      <c r="Q1693" s="3">
        <f>_xlfn.XLOOKUP(A1693&amp;B1693,'original data'!$R$2:$R$3975,'original data'!$Q$2:$Q$3975,,0)</f>
        <v>0.57999999999999996</v>
      </c>
      <c r="R1693" t="str">
        <f t="shared" si="52"/>
        <v>Pennsylvania School Employees2019</v>
      </c>
      <c r="S1693">
        <f t="shared" si="53"/>
        <v>0.51154999999999995</v>
      </c>
    </row>
    <row r="1694" spans="1:19" x14ac:dyDescent="0.35">
      <c r="A1694" t="s">
        <v>105</v>
      </c>
      <c r="B1694">
        <v>2020</v>
      </c>
      <c r="C1694">
        <v>1.11E-2</v>
      </c>
      <c r="D1694">
        <v>5.62E-2</v>
      </c>
      <c r="E1694">
        <v>5.6399999999999999E-2</v>
      </c>
      <c r="F1694">
        <v>7.6999999999999999E-2</v>
      </c>
      <c r="G1694">
        <v>5.5750000000000001E-2</v>
      </c>
      <c r="H1694">
        <v>0.14538999999999999</v>
      </c>
      <c r="I1694">
        <v>0.35993000000000003</v>
      </c>
      <c r="J1694">
        <v>0.14893999999999999</v>
      </c>
      <c r="K1694">
        <v>0.16311999999999999</v>
      </c>
      <c r="L1694">
        <v>9.486E-2</v>
      </c>
      <c r="M1694">
        <v>8.7770000000000001E-2</v>
      </c>
      <c r="N1694">
        <v>0</v>
      </c>
      <c r="O1694">
        <v>0</v>
      </c>
      <c r="P1694">
        <v>0</v>
      </c>
      <c r="Q1694" s="3">
        <f>_xlfn.XLOOKUP(A1694&amp;B1694,'original data'!$R$2:$R$3975,'original data'!$Q$2:$Q$3975,,0)</f>
        <v>0.57999999999999996</v>
      </c>
      <c r="R1694" t="str">
        <f t="shared" si="52"/>
        <v>Pennsylvania School Employees2020</v>
      </c>
      <c r="S1694">
        <f t="shared" si="53"/>
        <v>0.49469000000000002</v>
      </c>
    </row>
    <row r="1695" spans="1:19" x14ac:dyDescent="0.35">
      <c r="A1695" t="s">
        <v>106</v>
      </c>
      <c r="B1695">
        <v>2001</v>
      </c>
      <c r="C1695">
        <v>-7.9000000000000001E-2</v>
      </c>
      <c r="D1695">
        <v>4.1000000000000002E-2</v>
      </c>
      <c r="E1695">
        <v>9.1999999999999998E-2</v>
      </c>
      <c r="F1695">
        <v>0.105</v>
      </c>
      <c r="G1695">
        <v>-7.9000000000000001E-2</v>
      </c>
      <c r="H1695">
        <v>0.55800000000000005</v>
      </c>
      <c r="I1695">
        <v>0.17499999999999999</v>
      </c>
      <c r="J1695">
        <v>0.1</v>
      </c>
      <c r="K1695">
        <v>4.9000000000000002E-2</v>
      </c>
      <c r="L1695">
        <v>0.01</v>
      </c>
      <c r="M1695">
        <v>0.10299999999999999</v>
      </c>
      <c r="N1695">
        <v>0</v>
      </c>
      <c r="O1695">
        <v>3.0000000000000001E-3</v>
      </c>
      <c r="P1695">
        <v>1E-3</v>
      </c>
      <c r="Q1695" s="3">
        <f>_xlfn.XLOOKUP(A1695&amp;B1695,'original data'!$R$2:$R$3975,'original data'!$Q$2:$Q$3975,,0)</f>
        <v>1.163</v>
      </c>
      <c r="R1695" t="str">
        <f t="shared" si="52"/>
        <v>Pennsylvania State ERS2001</v>
      </c>
      <c r="S1695">
        <f t="shared" si="53"/>
        <v>0.26300000000000001</v>
      </c>
    </row>
    <row r="1696" spans="1:19" x14ac:dyDescent="0.35">
      <c r="A1696" t="s">
        <v>106</v>
      </c>
      <c r="B1696">
        <v>2002</v>
      </c>
      <c r="C1696">
        <v>-0.109</v>
      </c>
      <c r="D1696">
        <v>-5.7000000000000002E-2</v>
      </c>
      <c r="E1696">
        <v>3.2000000000000001E-2</v>
      </c>
      <c r="F1696">
        <v>8.4000000000000005E-2</v>
      </c>
      <c r="G1696">
        <v>-9.4119999999999995E-2</v>
      </c>
      <c r="H1696">
        <v>0.54691000000000001</v>
      </c>
      <c r="I1696">
        <v>0.1996</v>
      </c>
      <c r="J1696">
        <v>0.11677</v>
      </c>
      <c r="K1696">
        <v>0</v>
      </c>
      <c r="L1696">
        <v>1.5970000000000002E-2</v>
      </c>
      <c r="M1696">
        <v>0.11577</v>
      </c>
      <c r="N1696">
        <v>0</v>
      </c>
      <c r="O1696">
        <v>4.9899999999999996E-3</v>
      </c>
      <c r="P1696">
        <v>0</v>
      </c>
      <c r="Q1696" s="3">
        <f>_xlfn.XLOOKUP(A1696&amp;B1696,'original data'!$R$2:$R$3975,'original data'!$Q$2:$Q$3975,,0)</f>
        <v>1.0720000000000001</v>
      </c>
      <c r="R1696" t="str">
        <f t="shared" si="52"/>
        <v>Pennsylvania State ERS2002</v>
      </c>
      <c r="S1696">
        <f t="shared" si="53"/>
        <v>0.24851000000000001</v>
      </c>
    </row>
    <row r="1697" spans="1:19" x14ac:dyDescent="0.35">
      <c r="A1697" t="s">
        <v>106</v>
      </c>
      <c r="B1697">
        <v>2003</v>
      </c>
      <c r="C1697">
        <v>0.24299999999999999</v>
      </c>
      <c r="D1697">
        <v>7.0000000000000001E-3</v>
      </c>
      <c r="E1697">
        <v>4.5999999999999999E-2</v>
      </c>
      <c r="F1697">
        <v>9.4E-2</v>
      </c>
      <c r="G1697">
        <v>6.6299999999999996E-3</v>
      </c>
      <c r="H1697">
        <v>0.60440000000000005</v>
      </c>
      <c r="I1697">
        <v>0.16783000000000001</v>
      </c>
      <c r="J1697">
        <v>0.10789</v>
      </c>
      <c r="K1697">
        <v>0</v>
      </c>
      <c r="L1697">
        <v>1.9980000000000001E-2</v>
      </c>
      <c r="M1697">
        <v>9.0910000000000005E-2</v>
      </c>
      <c r="N1697">
        <v>0</v>
      </c>
      <c r="O1697">
        <v>8.9899999999999997E-3</v>
      </c>
      <c r="P1697">
        <v>0</v>
      </c>
      <c r="Q1697" s="3">
        <f>_xlfn.XLOOKUP(A1697&amp;B1697,'original data'!$R$2:$R$3975,'original data'!$Q$2:$Q$3975,,0)</f>
        <v>1.0489999999999999</v>
      </c>
      <c r="R1697" t="str">
        <f t="shared" si="52"/>
        <v>Pennsylvania State ERS2003</v>
      </c>
      <c r="S1697">
        <f t="shared" si="53"/>
        <v>0.21878000000000003</v>
      </c>
    </row>
    <row r="1698" spans="1:19" x14ac:dyDescent="0.35">
      <c r="A1698" t="s">
        <v>106</v>
      </c>
      <c r="B1698">
        <v>2004</v>
      </c>
      <c r="C1698">
        <v>0.151</v>
      </c>
      <c r="D1698">
        <v>8.4000000000000005E-2</v>
      </c>
      <c r="E1698">
        <v>3.6999999999999998E-2</v>
      </c>
      <c r="F1698">
        <v>0.111</v>
      </c>
      <c r="G1698">
        <v>4.0930000000000001E-2</v>
      </c>
      <c r="H1698">
        <v>0.58782000000000001</v>
      </c>
      <c r="I1698">
        <v>0.21457000000000001</v>
      </c>
      <c r="J1698">
        <v>0.11078</v>
      </c>
      <c r="K1698">
        <v>0</v>
      </c>
      <c r="L1698">
        <v>0</v>
      </c>
      <c r="M1698">
        <v>8.0839999999999995E-2</v>
      </c>
      <c r="N1698">
        <v>0</v>
      </c>
      <c r="O1698">
        <v>5.9899999999999997E-3</v>
      </c>
      <c r="P1698">
        <v>0</v>
      </c>
      <c r="Q1698" s="3">
        <f>_xlfn.XLOOKUP(A1698&amp;B1698,'original data'!$R$2:$R$3975,'original data'!$Q$2:$Q$3975,,0)</f>
        <v>0.96099999999999997</v>
      </c>
      <c r="R1698" t="str">
        <f t="shared" si="52"/>
        <v>Pennsylvania State ERS2004</v>
      </c>
      <c r="S1698">
        <f t="shared" si="53"/>
        <v>0.19162000000000001</v>
      </c>
    </row>
    <row r="1699" spans="1:19" x14ac:dyDescent="0.35">
      <c r="A1699" t="s">
        <v>106</v>
      </c>
      <c r="B1699">
        <v>2005</v>
      </c>
      <c r="C1699">
        <v>0.14499999999999999</v>
      </c>
      <c r="D1699">
        <v>0.17899999999999999</v>
      </c>
      <c r="E1699">
        <v>6.0999999999999999E-2</v>
      </c>
      <c r="F1699">
        <v>0.10100000000000001</v>
      </c>
      <c r="G1699">
        <v>6.096E-2</v>
      </c>
      <c r="H1699">
        <v>0.54900000000000004</v>
      </c>
      <c r="I1699">
        <v>0.23400000000000001</v>
      </c>
      <c r="J1699">
        <v>0.126</v>
      </c>
      <c r="K1699">
        <v>0</v>
      </c>
      <c r="L1699">
        <v>0</v>
      </c>
      <c r="M1699">
        <v>6.8000000000000005E-2</v>
      </c>
      <c r="N1699">
        <v>0</v>
      </c>
      <c r="O1699">
        <v>2.1000000000000001E-2</v>
      </c>
      <c r="P1699">
        <v>2E-3</v>
      </c>
      <c r="Q1699" s="3">
        <f>_xlfn.XLOOKUP(A1699&amp;B1699,'original data'!$R$2:$R$3975,'original data'!$Q$2:$Q$3975,,0)</f>
        <v>0.92900000000000005</v>
      </c>
      <c r="R1699" t="str">
        <f t="shared" si="52"/>
        <v>Pennsylvania State ERS2005</v>
      </c>
      <c r="S1699">
        <f t="shared" si="53"/>
        <v>0.19600000000000001</v>
      </c>
    </row>
    <row r="1700" spans="1:19" x14ac:dyDescent="0.35">
      <c r="A1700" t="s">
        <v>106</v>
      </c>
      <c r="B1700">
        <v>2006</v>
      </c>
      <c r="C1700">
        <v>0.16400000000000001</v>
      </c>
      <c r="D1700">
        <v>0.153</v>
      </c>
      <c r="E1700">
        <v>0.112</v>
      </c>
      <c r="F1700">
        <v>0.10199999999999999</v>
      </c>
      <c r="G1700">
        <v>7.7479999999999993E-2</v>
      </c>
      <c r="H1700">
        <v>0.56299999999999994</v>
      </c>
      <c r="I1700">
        <v>0.214</v>
      </c>
      <c r="J1700">
        <v>0.13200000000000001</v>
      </c>
      <c r="K1700">
        <v>0</v>
      </c>
      <c r="L1700">
        <v>0</v>
      </c>
      <c r="M1700">
        <v>7.9000000000000001E-2</v>
      </c>
      <c r="N1700">
        <v>0</v>
      </c>
      <c r="O1700">
        <v>1.2E-2</v>
      </c>
      <c r="P1700">
        <v>0</v>
      </c>
      <c r="Q1700" s="3">
        <f>_xlfn.XLOOKUP(A1700&amp;B1700,'original data'!$R$2:$R$3975,'original data'!$Q$2:$Q$3975,,0)</f>
        <v>0.92700000000000005</v>
      </c>
      <c r="R1700" t="str">
        <f t="shared" si="52"/>
        <v>Pennsylvania State ERS2006</v>
      </c>
      <c r="S1700">
        <f t="shared" si="53"/>
        <v>0.21100000000000002</v>
      </c>
    </row>
    <row r="1701" spans="1:19" x14ac:dyDescent="0.35">
      <c r="A1701" t="s">
        <v>106</v>
      </c>
      <c r="B1701">
        <v>2007</v>
      </c>
      <c r="C1701">
        <v>0.17199999999999999</v>
      </c>
      <c r="D1701">
        <v>0.16</v>
      </c>
      <c r="E1701">
        <v>0.17499999999999999</v>
      </c>
      <c r="F1701">
        <v>0.10100000000000001</v>
      </c>
      <c r="G1701">
        <v>9.0499999999999997E-2</v>
      </c>
      <c r="H1701">
        <v>0.45200000000000001</v>
      </c>
      <c r="I1701">
        <v>0.21199999999999999</v>
      </c>
      <c r="J1701">
        <v>0.156</v>
      </c>
      <c r="K1701">
        <v>9.4E-2</v>
      </c>
      <c r="L1701">
        <v>0</v>
      </c>
      <c r="M1701">
        <v>8.5999999999999993E-2</v>
      </c>
      <c r="N1701">
        <v>0</v>
      </c>
      <c r="O1701">
        <v>0</v>
      </c>
      <c r="P1701">
        <v>0</v>
      </c>
      <c r="Q1701" s="3">
        <f>_xlfn.XLOOKUP(A1701&amp;B1701,'original data'!$R$2:$R$3975,'original data'!$Q$2:$Q$3975,,0)</f>
        <v>0.97099999999999997</v>
      </c>
      <c r="R1701" t="str">
        <f t="shared" si="52"/>
        <v>Pennsylvania State ERS2007</v>
      </c>
      <c r="S1701">
        <f t="shared" si="53"/>
        <v>0.33599999999999997</v>
      </c>
    </row>
    <row r="1702" spans="1:19" x14ac:dyDescent="0.35">
      <c r="A1702" t="s">
        <v>106</v>
      </c>
      <c r="B1702">
        <v>2008</v>
      </c>
      <c r="C1702">
        <v>-0.28699999999999998</v>
      </c>
      <c r="D1702">
        <v>-8.9999999999999993E-3</v>
      </c>
      <c r="E1702">
        <v>5.0999999999999997E-2</v>
      </c>
      <c r="F1702">
        <v>4.9000000000000002E-2</v>
      </c>
      <c r="G1702">
        <v>3.4090000000000002E-2</v>
      </c>
      <c r="H1702">
        <v>0.33300000000000002</v>
      </c>
      <c r="I1702">
        <v>0.20699999999999999</v>
      </c>
      <c r="J1702">
        <v>0.215</v>
      </c>
      <c r="K1702">
        <v>0.105</v>
      </c>
      <c r="L1702">
        <v>0</v>
      </c>
      <c r="M1702">
        <v>0.107</v>
      </c>
      <c r="N1702">
        <v>0</v>
      </c>
      <c r="O1702">
        <v>3.3000000000000002E-2</v>
      </c>
      <c r="P1702">
        <v>0</v>
      </c>
      <c r="Q1702" s="3">
        <f>_xlfn.XLOOKUP(A1702&amp;B1702,'original data'!$R$2:$R$3975,'original data'!$Q$2:$Q$3975,,0)</f>
        <v>0.89</v>
      </c>
      <c r="R1702" t="str">
        <f t="shared" si="52"/>
        <v>Pennsylvania State ERS2008</v>
      </c>
      <c r="S1702">
        <f t="shared" si="53"/>
        <v>0.42699999999999999</v>
      </c>
    </row>
    <row r="1703" spans="1:19" x14ac:dyDescent="0.35">
      <c r="A1703" t="s">
        <v>106</v>
      </c>
      <c r="B1703">
        <v>2009</v>
      </c>
      <c r="C1703">
        <v>9.0999999999999998E-2</v>
      </c>
      <c r="D1703">
        <v>-0.03</v>
      </c>
      <c r="E1703">
        <v>0.04</v>
      </c>
      <c r="F1703">
        <v>3.9E-2</v>
      </c>
      <c r="G1703">
        <v>4.0259999999999997E-2</v>
      </c>
      <c r="H1703">
        <v>0.254</v>
      </c>
      <c r="I1703">
        <v>0.182</v>
      </c>
      <c r="J1703">
        <v>0.24299999999999999</v>
      </c>
      <c r="K1703">
        <v>0.22700000000000001</v>
      </c>
      <c r="L1703">
        <v>0</v>
      </c>
      <c r="M1703">
        <v>8.1000000000000003E-2</v>
      </c>
      <c r="N1703">
        <v>0</v>
      </c>
      <c r="O1703">
        <v>1.2999999999999999E-2</v>
      </c>
      <c r="P1703">
        <v>0</v>
      </c>
      <c r="Q1703" s="3">
        <f>_xlfn.XLOOKUP(A1703&amp;B1703,'original data'!$R$2:$R$3975,'original data'!$Q$2:$Q$3975,,0)</f>
        <v>0.84399999999999997</v>
      </c>
      <c r="R1703" t="str">
        <f t="shared" si="52"/>
        <v>Pennsylvania State ERS2009</v>
      </c>
      <c r="S1703">
        <f t="shared" si="53"/>
        <v>0.55099999999999993</v>
      </c>
    </row>
    <row r="1704" spans="1:19" x14ac:dyDescent="0.35">
      <c r="A1704" t="s">
        <v>106</v>
      </c>
      <c r="B1704">
        <v>2010</v>
      </c>
      <c r="C1704">
        <v>0.11899999999999999</v>
      </c>
      <c r="D1704">
        <v>-4.4999999999999998E-2</v>
      </c>
      <c r="E1704">
        <v>3.5000000000000003E-2</v>
      </c>
      <c r="F1704">
        <v>4.8000000000000001E-2</v>
      </c>
      <c r="G1704">
        <v>4.7879999999999999E-2</v>
      </c>
      <c r="H1704">
        <v>0.27600000000000002</v>
      </c>
      <c r="I1704">
        <v>0.191</v>
      </c>
      <c r="J1704">
        <v>0.26</v>
      </c>
      <c r="K1704">
        <v>0.152</v>
      </c>
      <c r="L1704">
        <v>0</v>
      </c>
      <c r="M1704">
        <v>9.0999999999999998E-2</v>
      </c>
      <c r="N1704">
        <v>0</v>
      </c>
      <c r="O1704">
        <v>0.03</v>
      </c>
      <c r="P1704">
        <v>0</v>
      </c>
      <c r="Q1704" s="3">
        <f>_xlfn.XLOOKUP(A1704&amp;B1704,'original data'!$R$2:$R$3975,'original data'!$Q$2:$Q$3975,,0)</f>
        <v>0.752</v>
      </c>
      <c r="R1704" t="str">
        <f t="shared" si="52"/>
        <v>Pennsylvania State ERS2010</v>
      </c>
      <c r="S1704">
        <f t="shared" si="53"/>
        <v>0.503</v>
      </c>
    </row>
    <row r="1705" spans="1:19" x14ac:dyDescent="0.35">
      <c r="A1705" t="s">
        <v>106</v>
      </c>
      <c r="B1705">
        <v>2011</v>
      </c>
      <c r="C1705">
        <v>2.7E-2</v>
      </c>
      <c r="D1705">
        <v>7.8E-2</v>
      </c>
      <c r="E1705">
        <v>0.01</v>
      </c>
      <c r="F1705">
        <v>0.06</v>
      </c>
      <c r="G1705">
        <v>4.5960000000000001E-2</v>
      </c>
      <c r="H1705">
        <v>0.28899999999999998</v>
      </c>
      <c r="I1705">
        <v>0.22500000000000001</v>
      </c>
      <c r="J1705">
        <v>0.26800000000000002</v>
      </c>
      <c r="K1705">
        <v>8.1000000000000003E-2</v>
      </c>
      <c r="L1705">
        <v>0</v>
      </c>
      <c r="M1705">
        <v>0.106</v>
      </c>
      <c r="N1705">
        <v>0</v>
      </c>
      <c r="O1705">
        <v>3.1E-2</v>
      </c>
      <c r="P1705">
        <v>0</v>
      </c>
      <c r="Q1705" s="3">
        <f>_xlfn.XLOOKUP(A1705&amp;B1705,'original data'!$R$2:$R$3975,'original data'!$Q$2:$Q$3975,,0)</f>
        <v>0.65300000000000002</v>
      </c>
      <c r="R1705" t="str">
        <f t="shared" si="52"/>
        <v>Pennsylvania State ERS2011</v>
      </c>
      <c r="S1705">
        <f t="shared" si="53"/>
        <v>0.45500000000000002</v>
      </c>
    </row>
    <row r="1706" spans="1:19" x14ac:dyDescent="0.35">
      <c r="A1706" t="s">
        <v>106</v>
      </c>
      <c r="B1706">
        <v>2012</v>
      </c>
      <c r="C1706">
        <v>0.12</v>
      </c>
      <c r="D1706">
        <v>8.7999999999999995E-2</v>
      </c>
      <c r="E1706">
        <v>0</v>
      </c>
      <c r="F1706">
        <v>8.4000000000000005E-2</v>
      </c>
      <c r="G1706">
        <v>5.194E-2</v>
      </c>
      <c r="H1706">
        <v>0.33700000000000002</v>
      </c>
      <c r="I1706">
        <v>0.153</v>
      </c>
      <c r="J1706">
        <v>0.24399999999999999</v>
      </c>
      <c r="K1706">
        <v>7.8E-2</v>
      </c>
      <c r="L1706">
        <v>0</v>
      </c>
      <c r="M1706">
        <v>0.16400000000000001</v>
      </c>
      <c r="N1706">
        <v>0</v>
      </c>
      <c r="O1706">
        <v>2.4E-2</v>
      </c>
      <c r="P1706">
        <v>0</v>
      </c>
      <c r="Q1706" s="3">
        <f>_xlfn.XLOOKUP(A1706&amp;B1706,'original data'!$R$2:$R$3975,'original data'!$Q$2:$Q$3975,,0)</f>
        <v>0.58799999999999997</v>
      </c>
      <c r="R1706" t="str">
        <f t="shared" si="52"/>
        <v>Pennsylvania State ERS2012</v>
      </c>
      <c r="S1706">
        <f t="shared" si="53"/>
        <v>0.48599999999999999</v>
      </c>
    </row>
    <row r="1707" spans="1:19" x14ac:dyDescent="0.35">
      <c r="A1707" t="s">
        <v>106</v>
      </c>
      <c r="B1707">
        <v>2013</v>
      </c>
      <c r="C1707">
        <v>0.13600000000000001</v>
      </c>
      <c r="D1707">
        <v>9.2999999999999999E-2</v>
      </c>
      <c r="E1707">
        <v>9.8000000000000004E-2</v>
      </c>
      <c r="F1707">
        <v>7.3999999999999996E-2</v>
      </c>
      <c r="G1707">
        <v>5.8180000000000003E-2</v>
      </c>
      <c r="H1707">
        <v>0.35664000000000001</v>
      </c>
      <c r="I1707">
        <v>0.14685000000000001</v>
      </c>
      <c r="J1707">
        <v>0.22378000000000001</v>
      </c>
      <c r="K1707">
        <v>6.8930000000000005E-2</v>
      </c>
      <c r="L1707">
        <v>0</v>
      </c>
      <c r="M1707">
        <v>0.15584000000000001</v>
      </c>
      <c r="N1707">
        <v>0</v>
      </c>
      <c r="O1707">
        <v>4.795E-2</v>
      </c>
      <c r="P1707">
        <v>0</v>
      </c>
      <c r="Q1707" s="3">
        <f>_xlfn.XLOOKUP(A1707&amp;B1707,'original data'!$R$2:$R$3975,'original data'!$Q$2:$Q$3975,,0)</f>
        <v>0.59199999999999997</v>
      </c>
      <c r="R1707" t="str">
        <f t="shared" si="52"/>
        <v>Pennsylvania State ERS2013</v>
      </c>
      <c r="S1707">
        <f t="shared" si="53"/>
        <v>0.44855</v>
      </c>
    </row>
    <row r="1708" spans="1:19" x14ac:dyDescent="0.35">
      <c r="A1708" t="s">
        <v>106</v>
      </c>
      <c r="B1708">
        <v>2014</v>
      </c>
      <c r="C1708">
        <v>6.4000000000000001E-2</v>
      </c>
      <c r="D1708">
        <v>0.106</v>
      </c>
      <c r="E1708">
        <v>9.1999999999999998E-2</v>
      </c>
      <c r="F1708">
        <v>6.6000000000000003E-2</v>
      </c>
      <c r="G1708">
        <v>5.8599999999999999E-2</v>
      </c>
      <c r="H1708">
        <v>0.36499999999999999</v>
      </c>
      <c r="I1708">
        <v>0.16200000000000001</v>
      </c>
      <c r="J1708">
        <v>0.19900000000000001</v>
      </c>
      <c r="K1708">
        <v>6.3E-2</v>
      </c>
      <c r="L1708">
        <v>0</v>
      </c>
      <c r="M1708">
        <v>0.154</v>
      </c>
      <c r="N1708">
        <v>0</v>
      </c>
      <c r="O1708">
        <v>5.7000000000000002E-2</v>
      </c>
      <c r="P1708">
        <v>0</v>
      </c>
      <c r="Q1708" s="3">
        <f>_xlfn.XLOOKUP(A1708&amp;B1708,'original data'!$R$2:$R$3975,'original data'!$Q$2:$Q$3975,,0)</f>
        <v>0.59399999999999997</v>
      </c>
      <c r="R1708" t="str">
        <f t="shared" si="52"/>
        <v>Pennsylvania State ERS2014</v>
      </c>
      <c r="S1708">
        <f t="shared" si="53"/>
        <v>0.41600000000000004</v>
      </c>
    </row>
    <row r="1709" spans="1:19" x14ac:dyDescent="0.35">
      <c r="A1709" t="s">
        <v>106</v>
      </c>
      <c r="B1709">
        <v>2015</v>
      </c>
      <c r="C1709">
        <v>4.0000000000000001E-3</v>
      </c>
      <c r="D1709">
        <v>6.7000000000000004E-2</v>
      </c>
      <c r="E1709">
        <v>6.9000000000000006E-2</v>
      </c>
      <c r="F1709">
        <v>5.1999999999999998E-2</v>
      </c>
      <c r="G1709">
        <v>5.4870000000000002E-2</v>
      </c>
      <c r="H1709">
        <v>0.38700000000000001</v>
      </c>
      <c r="I1709">
        <v>0.16500000000000001</v>
      </c>
      <c r="J1709">
        <v>0.18</v>
      </c>
      <c r="K1709">
        <v>6.4000000000000001E-2</v>
      </c>
      <c r="L1709">
        <v>0</v>
      </c>
      <c r="M1709">
        <v>0.13800000000000001</v>
      </c>
      <c r="N1709">
        <v>0</v>
      </c>
      <c r="O1709">
        <v>6.6000000000000003E-2</v>
      </c>
      <c r="P1709">
        <v>0</v>
      </c>
      <c r="Q1709" s="3">
        <f>_xlfn.XLOOKUP(A1709&amp;B1709,'original data'!$R$2:$R$3975,'original data'!$Q$2:$Q$3975,,0)</f>
        <v>0.57999999999999996</v>
      </c>
      <c r="R1709" t="str">
        <f t="shared" si="52"/>
        <v>Pennsylvania State ERS2015</v>
      </c>
      <c r="S1709">
        <f t="shared" si="53"/>
        <v>0.38200000000000001</v>
      </c>
    </row>
    <row r="1710" spans="1:19" x14ac:dyDescent="0.35">
      <c r="A1710" t="s">
        <v>106</v>
      </c>
      <c r="B1710">
        <v>2016</v>
      </c>
      <c r="C1710">
        <v>6.5000000000000002E-2</v>
      </c>
      <c r="D1710">
        <v>4.3999999999999997E-2</v>
      </c>
      <c r="E1710">
        <v>7.6999999999999999E-2</v>
      </c>
      <c r="F1710">
        <v>4.2999999999999997E-2</v>
      </c>
      <c r="G1710">
        <v>5.5500000000000001E-2</v>
      </c>
      <c r="H1710">
        <v>0.46300000000000002</v>
      </c>
      <c r="I1710">
        <v>0.16400000000000001</v>
      </c>
      <c r="J1710">
        <v>0.159</v>
      </c>
      <c r="K1710">
        <v>7.8E-2</v>
      </c>
      <c r="L1710">
        <v>0</v>
      </c>
      <c r="M1710">
        <v>8.5999999999999993E-2</v>
      </c>
      <c r="N1710">
        <v>0</v>
      </c>
      <c r="O1710">
        <v>0.05</v>
      </c>
      <c r="P1710">
        <v>0</v>
      </c>
      <c r="Q1710" s="3">
        <f>_xlfn.XLOOKUP(A1710&amp;B1710,'original data'!$R$2:$R$3975,'original data'!$Q$2:$Q$3975,,0)</f>
        <v>0.58099999999999996</v>
      </c>
      <c r="R1710" t="str">
        <f t="shared" si="52"/>
        <v>Pennsylvania State ERS2016</v>
      </c>
      <c r="S1710">
        <f t="shared" si="53"/>
        <v>0.32299999999999995</v>
      </c>
    </row>
    <row r="1711" spans="1:19" x14ac:dyDescent="0.35">
      <c r="A1711" t="s">
        <v>106</v>
      </c>
      <c r="B1711">
        <v>2017</v>
      </c>
      <c r="C1711">
        <v>0.151</v>
      </c>
      <c r="D1711">
        <v>7.1999999999999995E-2</v>
      </c>
      <c r="E1711">
        <v>8.3000000000000004E-2</v>
      </c>
      <c r="F1711">
        <v>4.1000000000000002E-2</v>
      </c>
      <c r="G1711">
        <v>6.089E-2</v>
      </c>
      <c r="H1711">
        <v>0.53</v>
      </c>
      <c r="I1711">
        <v>0.14499999999999999</v>
      </c>
      <c r="J1711">
        <v>0.13900000000000001</v>
      </c>
      <c r="K1711">
        <v>7.9000000000000001E-2</v>
      </c>
      <c r="L1711">
        <v>0</v>
      </c>
      <c r="M1711">
        <v>7.4999999999999997E-2</v>
      </c>
      <c r="N1711">
        <v>0</v>
      </c>
      <c r="O1711">
        <v>3.2000000000000001E-2</v>
      </c>
      <c r="P1711">
        <v>0</v>
      </c>
      <c r="Q1711" s="3">
        <f>_xlfn.XLOOKUP(A1711&amp;B1711,'original data'!$R$2:$R$3975,'original data'!$Q$2:$Q$3975,,0)</f>
        <v>0.59399999999999997</v>
      </c>
      <c r="R1711" t="str">
        <f t="shared" si="52"/>
        <v>Pennsylvania State ERS2017</v>
      </c>
      <c r="S1711">
        <f t="shared" si="53"/>
        <v>0.29300000000000004</v>
      </c>
    </row>
    <row r="1712" spans="1:19" x14ac:dyDescent="0.35">
      <c r="A1712" t="s">
        <v>106</v>
      </c>
      <c r="B1712">
        <v>2018</v>
      </c>
      <c r="C1712">
        <v>-4.5999999999999999E-2</v>
      </c>
      <c r="D1712">
        <v>5.3999999999999999E-2</v>
      </c>
      <c r="E1712">
        <v>4.4999999999999998E-2</v>
      </c>
      <c r="F1712">
        <v>7.0999999999999994E-2</v>
      </c>
      <c r="G1712">
        <v>5.4649999999999997E-2</v>
      </c>
      <c r="H1712">
        <v>0.51600000000000001</v>
      </c>
      <c r="I1712">
        <v>0.14799999999999999</v>
      </c>
      <c r="J1712">
        <v>0.14499999999999999</v>
      </c>
      <c r="K1712">
        <v>0.09</v>
      </c>
      <c r="L1712">
        <v>0</v>
      </c>
      <c r="M1712">
        <v>7.2999999999999995E-2</v>
      </c>
      <c r="N1712">
        <v>0</v>
      </c>
      <c r="O1712">
        <v>2.8000000000000001E-2</v>
      </c>
      <c r="P1712">
        <v>0</v>
      </c>
      <c r="Q1712" s="3">
        <f>_xlfn.XLOOKUP(A1712&amp;B1712,'original data'!$R$2:$R$3975,'original data'!$Q$2:$Q$3975,,0)</f>
        <v>0.56000000000000005</v>
      </c>
      <c r="R1712" t="str">
        <f t="shared" si="52"/>
        <v>Pennsylvania State ERS2018</v>
      </c>
      <c r="S1712">
        <f t="shared" si="53"/>
        <v>0.308</v>
      </c>
    </row>
    <row r="1713" spans="1:19" x14ac:dyDescent="0.35">
      <c r="A1713" t="s">
        <v>106</v>
      </c>
      <c r="B1713">
        <v>2019</v>
      </c>
      <c r="C1713">
        <v>0.188</v>
      </c>
      <c r="D1713">
        <v>9.2999999999999999E-2</v>
      </c>
      <c r="E1713">
        <v>6.9000000000000006E-2</v>
      </c>
      <c r="F1713">
        <v>8.1000000000000003E-2</v>
      </c>
      <c r="G1713">
        <v>6.1280000000000001E-2</v>
      </c>
      <c r="H1713">
        <v>0.55200000000000005</v>
      </c>
      <c r="I1713">
        <v>0.14099999999999999</v>
      </c>
      <c r="J1713">
        <v>0.13100000000000001</v>
      </c>
      <c r="K1713">
        <v>0.06</v>
      </c>
      <c r="L1713">
        <v>0</v>
      </c>
      <c r="M1713">
        <v>6.9000000000000006E-2</v>
      </c>
      <c r="N1713">
        <v>0</v>
      </c>
      <c r="O1713">
        <v>4.7E-2</v>
      </c>
      <c r="P1713">
        <v>0</v>
      </c>
      <c r="Q1713" s="3">
        <f>_xlfn.XLOOKUP(A1713&amp;B1713,'original data'!$R$2:$R$3975,'original data'!$Q$2:$Q$3975,,0)</f>
        <v>0.56499999999999995</v>
      </c>
      <c r="R1713" t="str">
        <f t="shared" si="52"/>
        <v>Pennsylvania State ERS2019</v>
      </c>
      <c r="S1713">
        <f t="shared" si="53"/>
        <v>0.26</v>
      </c>
    </row>
    <row r="1714" spans="1:19" x14ac:dyDescent="0.35">
      <c r="A1714" t="s">
        <v>107</v>
      </c>
      <c r="B1714">
        <v>2005</v>
      </c>
      <c r="C1714">
        <v>0.122</v>
      </c>
      <c r="D1714">
        <v>0.11600000000000001</v>
      </c>
      <c r="E1714">
        <v>2.5000000000000001E-2</v>
      </c>
      <c r="G1714">
        <v>2.5780000000000001E-2</v>
      </c>
      <c r="H1714">
        <v>0.67969999999999997</v>
      </c>
      <c r="I1714">
        <v>0.25159999999999999</v>
      </c>
      <c r="J1714">
        <v>5.96E-2</v>
      </c>
      <c r="K1714">
        <v>0</v>
      </c>
      <c r="L1714">
        <v>0</v>
      </c>
      <c r="M1714">
        <v>0</v>
      </c>
      <c r="N1714">
        <v>0</v>
      </c>
      <c r="O1714">
        <v>6.7000000000000002E-3</v>
      </c>
      <c r="P1714">
        <v>0</v>
      </c>
      <c r="Q1714" s="3">
        <f>_xlfn.XLOOKUP(A1714&amp;B1714,'original data'!$R$2:$R$3975,'original data'!$Q$2:$Q$3975,,0)</f>
        <v>0.55800000000000005</v>
      </c>
      <c r="R1714" t="str">
        <f t="shared" si="52"/>
        <v>Rhode Island ERS2005</v>
      </c>
      <c r="S1714">
        <f t="shared" si="53"/>
        <v>5.96E-2</v>
      </c>
    </row>
    <row r="1715" spans="1:19" x14ac:dyDescent="0.35">
      <c r="A1715" t="s">
        <v>107</v>
      </c>
      <c r="B1715">
        <v>2006</v>
      </c>
      <c r="C1715">
        <v>0.126</v>
      </c>
      <c r="D1715">
        <v>0.14599999999999999</v>
      </c>
      <c r="E1715">
        <v>7.4999999999999997E-2</v>
      </c>
      <c r="G1715">
        <v>4.1840000000000002E-2</v>
      </c>
      <c r="H1715">
        <v>0.65449999999999997</v>
      </c>
      <c r="I1715">
        <v>0.24260000000000001</v>
      </c>
      <c r="J1715">
        <v>9.5600000000000004E-2</v>
      </c>
      <c r="K1715">
        <v>0</v>
      </c>
      <c r="L1715">
        <v>0</v>
      </c>
      <c r="M1715">
        <v>0</v>
      </c>
      <c r="N1715">
        <v>0</v>
      </c>
      <c r="O1715">
        <v>2.7000000000000001E-3</v>
      </c>
      <c r="P1715">
        <v>0</v>
      </c>
      <c r="Q1715" s="3">
        <f>_xlfn.XLOOKUP(A1715&amp;B1715,'original data'!$R$2:$R$3975,'original data'!$Q$2:$Q$3975,,0)</f>
        <v>0.53400000000000003</v>
      </c>
      <c r="R1715" t="str">
        <f t="shared" si="52"/>
        <v>Rhode Island ERS2006</v>
      </c>
      <c r="S1715">
        <f t="shared" si="53"/>
        <v>9.5600000000000004E-2</v>
      </c>
    </row>
    <row r="1716" spans="1:19" x14ac:dyDescent="0.35">
      <c r="A1716" t="s">
        <v>107</v>
      </c>
      <c r="B1716">
        <v>2007</v>
      </c>
      <c r="C1716">
        <v>0.15840000000000001</v>
      </c>
      <c r="D1716">
        <v>0.1331</v>
      </c>
      <c r="E1716">
        <v>0.12870000000000001</v>
      </c>
      <c r="G1716">
        <v>5.774E-2</v>
      </c>
      <c r="H1716">
        <v>0.6401</v>
      </c>
      <c r="I1716">
        <v>0.25990000000000002</v>
      </c>
      <c r="J1716">
        <v>9.1499999999999998E-2</v>
      </c>
      <c r="K1716">
        <v>0</v>
      </c>
      <c r="L1716">
        <v>0</v>
      </c>
      <c r="M1716">
        <v>0</v>
      </c>
      <c r="N1716">
        <v>0</v>
      </c>
      <c r="O1716">
        <v>6.1000000000000004E-3</v>
      </c>
      <c r="P1716">
        <v>0</v>
      </c>
      <c r="Q1716" s="3">
        <f>_xlfn.XLOOKUP(A1716&amp;B1716,'original data'!$R$2:$R$3975,'original data'!$Q$2:$Q$3975,,0)</f>
        <v>0.56200000000000006</v>
      </c>
      <c r="R1716" t="str">
        <f t="shared" si="52"/>
        <v>Rhode Island ERS2007</v>
      </c>
      <c r="S1716">
        <f t="shared" si="53"/>
        <v>9.1499999999999998E-2</v>
      </c>
    </row>
    <row r="1717" spans="1:19" x14ac:dyDescent="0.35">
      <c r="A1717" t="s">
        <v>107</v>
      </c>
      <c r="B1717">
        <v>2008</v>
      </c>
      <c r="C1717">
        <v>-5.3900000000000003E-2</v>
      </c>
      <c r="D1717">
        <v>7.3999999999999996E-2</v>
      </c>
      <c r="E1717">
        <v>0.10630000000000001</v>
      </c>
      <c r="G1717">
        <v>4.3099999999999999E-2</v>
      </c>
      <c r="H1717">
        <v>0.60140000000000005</v>
      </c>
      <c r="I1717">
        <v>0.2636</v>
      </c>
      <c r="J1717">
        <v>0.1331</v>
      </c>
      <c r="K1717">
        <v>0</v>
      </c>
      <c r="L1717">
        <v>0</v>
      </c>
      <c r="M1717">
        <v>0</v>
      </c>
      <c r="N1717">
        <v>0</v>
      </c>
      <c r="O1717">
        <v>1.4E-3</v>
      </c>
      <c r="P1717">
        <v>0</v>
      </c>
      <c r="Q1717" s="3">
        <f>_xlfn.XLOOKUP(A1717&amp;B1717,'original data'!$R$2:$R$3975,'original data'!$Q$2:$Q$3975,,0)</f>
        <v>0.61499999999999999</v>
      </c>
      <c r="R1717" t="str">
        <f t="shared" si="52"/>
        <v>Rhode Island ERS2008</v>
      </c>
      <c r="S1717">
        <f t="shared" si="53"/>
        <v>0.1331</v>
      </c>
    </row>
    <row r="1718" spans="1:19" x14ac:dyDescent="0.35">
      <c r="A1718" t="s">
        <v>107</v>
      </c>
      <c r="B1718">
        <v>2009</v>
      </c>
      <c r="C1718">
        <v>-0.1918</v>
      </c>
      <c r="D1718">
        <v>-3.7699999999999997E-2</v>
      </c>
      <c r="E1718">
        <v>2.2800000000000001E-2</v>
      </c>
      <c r="G1718">
        <v>1.3939999999999999E-2</v>
      </c>
      <c r="H1718">
        <v>0.57642000000000004</v>
      </c>
      <c r="I1718">
        <v>0.25774000000000002</v>
      </c>
      <c r="J1718">
        <v>9.2910000000000006E-2</v>
      </c>
      <c r="K1718">
        <v>0</v>
      </c>
      <c r="L1718">
        <v>0</v>
      </c>
      <c r="M1718">
        <v>4.6949999999999999E-2</v>
      </c>
      <c r="N1718">
        <v>0</v>
      </c>
      <c r="O1718">
        <v>2E-3</v>
      </c>
      <c r="P1718">
        <v>2.3980000000000001E-2</v>
      </c>
      <c r="Q1718" s="3">
        <f>_xlfn.XLOOKUP(A1718&amp;B1718,'original data'!$R$2:$R$3975,'original data'!$Q$2:$Q$3975,,0)</f>
        <v>0.58499999999999996</v>
      </c>
      <c r="R1718" t="str">
        <f t="shared" si="52"/>
        <v>Rhode Island ERS2009</v>
      </c>
      <c r="S1718">
        <f t="shared" si="53"/>
        <v>0.16384000000000001</v>
      </c>
    </row>
    <row r="1719" spans="1:19" x14ac:dyDescent="0.35">
      <c r="A1719" t="s">
        <v>107</v>
      </c>
      <c r="B1719">
        <v>2010</v>
      </c>
      <c r="C1719">
        <v>0.1346</v>
      </c>
      <c r="D1719">
        <v>-4.5999999999999999E-2</v>
      </c>
      <c r="E1719">
        <v>2.5999999999999999E-2</v>
      </c>
      <c r="F1719">
        <v>2.5409999999999999E-2</v>
      </c>
      <c r="G1719">
        <v>2.5409999999999999E-2</v>
      </c>
      <c r="H1719">
        <v>0.51800000000000002</v>
      </c>
      <c r="I1719">
        <v>0.32</v>
      </c>
      <c r="J1719">
        <v>9.7000000000000003E-2</v>
      </c>
      <c r="K1719">
        <v>0</v>
      </c>
      <c r="L1719">
        <v>0</v>
      </c>
      <c r="M1719">
        <v>3.5999999999999997E-2</v>
      </c>
      <c r="N1719">
        <v>0</v>
      </c>
      <c r="O1719">
        <v>8.9999999999999993E-3</v>
      </c>
      <c r="P1719">
        <v>1.9E-2</v>
      </c>
      <c r="Q1719" s="3">
        <f>_xlfn.XLOOKUP(A1719&amp;B1719,'original data'!$R$2:$R$3975,'original data'!$Q$2:$Q$3975,,0)</f>
        <v>0.48399999999999999</v>
      </c>
      <c r="R1719" t="str">
        <f t="shared" si="52"/>
        <v>Rhode Island ERS2010</v>
      </c>
      <c r="S1719">
        <f t="shared" si="53"/>
        <v>0.152</v>
      </c>
    </row>
    <row r="1720" spans="1:19" x14ac:dyDescent="0.35">
      <c r="A1720" t="s">
        <v>107</v>
      </c>
      <c r="B1720">
        <v>2011</v>
      </c>
      <c r="C1720">
        <v>0.20399999999999999</v>
      </c>
      <c r="D1720">
        <v>3.3500000000000002E-2</v>
      </c>
      <c r="E1720">
        <v>4.02E-2</v>
      </c>
      <c r="F1720">
        <v>5.6869999999999997E-2</v>
      </c>
      <c r="G1720">
        <v>4.0480000000000002E-2</v>
      </c>
      <c r="H1720">
        <v>0.54291</v>
      </c>
      <c r="I1720">
        <v>0.30639</v>
      </c>
      <c r="J1720">
        <v>8.3830000000000002E-2</v>
      </c>
      <c r="K1720">
        <v>0</v>
      </c>
      <c r="L1720">
        <v>0</v>
      </c>
      <c r="M1720">
        <v>3.3930000000000002E-2</v>
      </c>
      <c r="N1720">
        <v>0</v>
      </c>
      <c r="O1720">
        <v>2.99E-3</v>
      </c>
      <c r="P1720">
        <v>2.9940000000000001E-2</v>
      </c>
      <c r="Q1720" s="3">
        <f>_xlfn.XLOOKUP(A1720&amp;B1720,'original data'!$R$2:$R$3975,'original data'!$Q$2:$Q$3975,,0)</f>
        <v>0.58784000000000003</v>
      </c>
      <c r="R1720" t="str">
        <f t="shared" si="52"/>
        <v>Rhode Island ERS2011</v>
      </c>
      <c r="S1720">
        <f t="shared" si="53"/>
        <v>0.1477</v>
      </c>
    </row>
    <row r="1721" spans="1:19" x14ac:dyDescent="0.35">
      <c r="A1721" t="s">
        <v>107</v>
      </c>
      <c r="B1721">
        <v>2012</v>
      </c>
      <c r="C1721">
        <v>1.55E-2</v>
      </c>
      <c r="D1721">
        <v>0.1153</v>
      </c>
      <c r="E1721">
        <v>1.1900000000000001E-2</v>
      </c>
      <c r="F1721">
        <v>6.7820000000000005E-2</v>
      </c>
      <c r="G1721">
        <v>3.8379999999999997E-2</v>
      </c>
      <c r="H1721">
        <v>0.47952</v>
      </c>
      <c r="I1721">
        <v>0.26673000000000002</v>
      </c>
      <c r="J1721">
        <v>8.4919999999999995E-2</v>
      </c>
      <c r="K1721">
        <v>0.12088</v>
      </c>
      <c r="L1721">
        <v>0</v>
      </c>
      <c r="M1721">
        <v>3.7960000000000001E-2</v>
      </c>
      <c r="N1721">
        <v>0</v>
      </c>
      <c r="O1721">
        <v>4.0000000000000001E-3</v>
      </c>
      <c r="P1721">
        <v>5.9899999999999997E-3</v>
      </c>
      <c r="Q1721" s="3">
        <f>_xlfn.XLOOKUP(A1721&amp;B1721,'original data'!$R$2:$R$3975,'original data'!$Q$2:$Q$3975,,0)</f>
        <v>0.57799999999999996</v>
      </c>
      <c r="R1721" t="str">
        <f t="shared" si="52"/>
        <v>Rhode Island ERS2012</v>
      </c>
      <c r="S1721">
        <f t="shared" si="53"/>
        <v>0.24974999999999997</v>
      </c>
    </row>
    <row r="1722" spans="1:19" x14ac:dyDescent="0.35">
      <c r="A1722" t="s">
        <v>107</v>
      </c>
      <c r="B1722">
        <v>2013</v>
      </c>
      <c r="C1722">
        <v>0.111</v>
      </c>
      <c r="D1722">
        <v>0.10639999999999999</v>
      </c>
      <c r="E1722">
        <v>4.4299999999999999E-2</v>
      </c>
      <c r="F1722">
        <v>7.4999999999999997E-2</v>
      </c>
      <c r="G1722">
        <v>4.3790000000000003E-2</v>
      </c>
      <c r="H1722">
        <v>0.48499999999999999</v>
      </c>
      <c r="I1722">
        <v>0.20699999999999999</v>
      </c>
      <c r="J1722">
        <v>7.4999999999999997E-2</v>
      </c>
      <c r="K1722">
        <v>0.192</v>
      </c>
      <c r="L1722">
        <v>0</v>
      </c>
      <c r="M1722">
        <v>3.5000000000000003E-2</v>
      </c>
      <c r="N1722">
        <v>0</v>
      </c>
      <c r="O1722">
        <v>3.0000000000000001E-3</v>
      </c>
      <c r="P1722">
        <v>0</v>
      </c>
      <c r="Q1722" s="3">
        <f>_xlfn.XLOOKUP(A1722&amp;B1722,'original data'!$R$2:$R$3975,'original data'!$Q$2:$Q$3975,,0)</f>
        <v>0.57340999999999998</v>
      </c>
      <c r="R1722" t="str">
        <f t="shared" si="52"/>
        <v>Rhode Island ERS2013</v>
      </c>
      <c r="S1722">
        <f t="shared" si="53"/>
        <v>0.30200000000000005</v>
      </c>
    </row>
    <row r="1723" spans="1:19" x14ac:dyDescent="0.35">
      <c r="A1723" t="s">
        <v>107</v>
      </c>
      <c r="B1723">
        <v>2014</v>
      </c>
      <c r="C1723">
        <v>0.1512</v>
      </c>
      <c r="D1723">
        <v>9.0499999999999997E-2</v>
      </c>
      <c r="E1723">
        <v>0.1205</v>
      </c>
      <c r="F1723">
        <v>7.0989999999999998E-2</v>
      </c>
      <c r="G1723">
        <v>5.1119999999999999E-2</v>
      </c>
      <c r="H1723">
        <v>0.49299999999999999</v>
      </c>
      <c r="I1723">
        <v>0.20899999999999999</v>
      </c>
      <c r="J1723">
        <v>6.7000000000000004E-2</v>
      </c>
      <c r="K1723">
        <v>0.19700000000000001</v>
      </c>
      <c r="L1723">
        <v>0</v>
      </c>
      <c r="M1723">
        <v>3.1E-2</v>
      </c>
      <c r="N1723">
        <v>0</v>
      </c>
      <c r="O1723">
        <v>2E-3</v>
      </c>
      <c r="P1723">
        <v>0</v>
      </c>
      <c r="Q1723" s="3">
        <f>_xlfn.XLOOKUP(A1723&amp;B1723,'original data'!$R$2:$R$3975,'original data'!$Q$2:$Q$3975,,0)</f>
        <v>0.58723999999999998</v>
      </c>
      <c r="R1723" t="str">
        <f t="shared" si="52"/>
        <v>Rhode Island ERS2014</v>
      </c>
      <c r="S1723">
        <f t="shared" si="53"/>
        <v>0.29500000000000004</v>
      </c>
    </row>
    <row r="1724" spans="1:19" x14ac:dyDescent="0.35">
      <c r="A1724" t="s">
        <v>107</v>
      </c>
      <c r="B1724">
        <v>2015</v>
      </c>
      <c r="C1724">
        <v>2.2200000000000001E-2</v>
      </c>
      <c r="D1724">
        <v>9.3299999999999994E-2</v>
      </c>
      <c r="E1724">
        <v>9.7699999999999995E-2</v>
      </c>
      <c r="F1724">
        <v>6.1060000000000003E-2</v>
      </c>
      <c r="G1724">
        <v>4.9169999999999998E-2</v>
      </c>
      <c r="H1724">
        <v>0.46706999999999999</v>
      </c>
      <c r="I1724">
        <v>0.25947999999999999</v>
      </c>
      <c r="J1724">
        <v>6.6869999999999999E-2</v>
      </c>
      <c r="K1724">
        <v>0.14371</v>
      </c>
      <c r="L1724">
        <v>9.9799999999999993E-3</v>
      </c>
      <c r="M1724">
        <v>4.5909999999999999E-2</v>
      </c>
      <c r="N1724">
        <v>0</v>
      </c>
      <c r="O1724">
        <v>6.9899999999999997E-3</v>
      </c>
      <c r="P1724">
        <v>0</v>
      </c>
      <c r="Q1724" s="3">
        <f>_xlfn.XLOOKUP(A1724&amp;B1724,'original data'!$R$2:$R$3975,'original data'!$Q$2:$Q$3975,,0)</f>
        <v>0.57906999999999997</v>
      </c>
      <c r="R1724" t="str">
        <f t="shared" si="52"/>
        <v>Rhode Island ERS2015</v>
      </c>
      <c r="S1724">
        <f t="shared" si="53"/>
        <v>0.26646999999999998</v>
      </c>
    </row>
    <row r="1725" spans="1:19" x14ac:dyDescent="0.35">
      <c r="A1725" t="s">
        <v>107</v>
      </c>
      <c r="B1725">
        <v>2016</v>
      </c>
      <c r="C1725">
        <v>-2.7000000000000001E-3</v>
      </c>
      <c r="D1725">
        <v>5.4899999999999997E-2</v>
      </c>
      <c r="E1725">
        <v>5.7500000000000002E-2</v>
      </c>
      <c r="F1725">
        <v>4.8259999999999997E-2</v>
      </c>
      <c r="G1725">
        <v>4.5850000000000002E-2</v>
      </c>
      <c r="H1725">
        <v>0.44478000000000001</v>
      </c>
      <c r="I1725">
        <v>0.17810999999999999</v>
      </c>
      <c r="J1725">
        <v>9.2539999999999997E-2</v>
      </c>
      <c r="K1725">
        <v>0.19800999999999999</v>
      </c>
      <c r="L1725">
        <v>1.095E-2</v>
      </c>
      <c r="M1725">
        <v>6.5670000000000006E-2</v>
      </c>
      <c r="N1725">
        <v>0</v>
      </c>
      <c r="O1725">
        <v>9.9500000000000005E-3</v>
      </c>
      <c r="P1725">
        <v>0</v>
      </c>
      <c r="Q1725" s="3">
        <f>_xlfn.XLOOKUP(A1725&amp;B1725,'original data'!$R$2:$R$3975,'original data'!$Q$2:$Q$3975,,0)</f>
        <v>0.57408999999999999</v>
      </c>
      <c r="R1725" t="str">
        <f t="shared" si="52"/>
        <v>Rhode Island ERS2016</v>
      </c>
      <c r="S1725">
        <f t="shared" si="53"/>
        <v>0.36717</v>
      </c>
    </row>
    <row r="1726" spans="1:19" x14ac:dyDescent="0.35">
      <c r="A1726" t="s">
        <v>107</v>
      </c>
      <c r="B1726">
        <v>2017</v>
      </c>
      <c r="C1726">
        <v>0.1162</v>
      </c>
      <c r="D1726">
        <v>4.41E-2</v>
      </c>
      <c r="E1726">
        <v>7.8E-2</v>
      </c>
      <c r="F1726">
        <v>4.4380000000000003E-2</v>
      </c>
      <c r="G1726">
        <v>4.9860000000000002E-2</v>
      </c>
      <c r="H1726">
        <v>0.46100000000000002</v>
      </c>
      <c r="I1726">
        <v>0.17100000000000001</v>
      </c>
      <c r="J1726">
        <v>8.6999999999999994E-2</v>
      </c>
      <c r="K1726">
        <v>0.14199999999999999</v>
      </c>
      <c r="L1726">
        <v>1.6E-2</v>
      </c>
      <c r="M1726">
        <v>7.1999999999999995E-2</v>
      </c>
      <c r="N1726">
        <v>0</v>
      </c>
      <c r="O1726">
        <v>0.03</v>
      </c>
      <c r="P1726">
        <v>0.02</v>
      </c>
      <c r="Q1726" s="3">
        <f>_xlfn.XLOOKUP(A1726&amp;B1726,'original data'!$R$2:$R$3975,'original data'!$Q$2:$Q$3975,,0)</f>
        <v>0.54034000000000004</v>
      </c>
      <c r="R1726" t="str">
        <f t="shared" si="52"/>
        <v>Rhode Island ERS2017</v>
      </c>
      <c r="S1726">
        <f t="shared" si="53"/>
        <v>0.33700000000000002</v>
      </c>
    </row>
    <row r="1727" spans="1:19" x14ac:dyDescent="0.35">
      <c r="A1727" t="s">
        <v>107</v>
      </c>
      <c r="B1727">
        <v>2018</v>
      </c>
      <c r="C1727">
        <v>8.0299999999999996E-2</v>
      </c>
      <c r="D1727">
        <v>6.3399999999999998E-2</v>
      </c>
      <c r="E1727">
        <v>7.1999999999999995E-2</v>
      </c>
      <c r="F1727">
        <v>5.8319999999999997E-2</v>
      </c>
      <c r="G1727">
        <v>5.1529999999999999E-2</v>
      </c>
      <c r="H1727">
        <v>0.46100000000000002</v>
      </c>
      <c r="I1727">
        <v>0.223</v>
      </c>
      <c r="J1727">
        <v>0.08</v>
      </c>
      <c r="K1727">
        <v>8.1000000000000003E-2</v>
      </c>
      <c r="L1727">
        <v>1.7999999999999999E-2</v>
      </c>
      <c r="M1727">
        <v>7.0000000000000007E-2</v>
      </c>
      <c r="N1727">
        <v>0</v>
      </c>
      <c r="O1727">
        <v>0.03</v>
      </c>
      <c r="P1727">
        <v>3.5999999999999997E-2</v>
      </c>
      <c r="Q1727" s="3">
        <f>_xlfn.XLOOKUP(A1727&amp;B1727,'original data'!$R$2:$R$3975,'original data'!$Q$2:$Q$3975,,0)</f>
        <v>0.54088000000000003</v>
      </c>
      <c r="R1727" t="str">
        <f t="shared" si="52"/>
        <v>Rhode Island ERS2018</v>
      </c>
      <c r="S1727">
        <f t="shared" si="53"/>
        <v>0.28499999999999998</v>
      </c>
    </row>
    <row r="1728" spans="1:19" x14ac:dyDescent="0.35">
      <c r="A1728" t="s">
        <v>108</v>
      </c>
      <c r="B1728">
        <v>2001</v>
      </c>
      <c r="C1728">
        <v>-8.4000000000000005E-2</v>
      </c>
      <c r="D1728">
        <v>5.9700000000000003E-2</v>
      </c>
      <c r="E1728">
        <v>0.10199999999999999</v>
      </c>
      <c r="F1728">
        <v>0.11169999999999999</v>
      </c>
      <c r="G1728">
        <v>-8.4000000000000005E-2</v>
      </c>
      <c r="H1728">
        <v>0.67169999999999996</v>
      </c>
      <c r="I1728">
        <v>0.22320000000000001</v>
      </c>
      <c r="J1728">
        <v>3.8100000000000002E-2</v>
      </c>
      <c r="K1728">
        <v>0</v>
      </c>
      <c r="L1728">
        <v>0</v>
      </c>
      <c r="M1728">
        <v>6.6400000000000001E-2</v>
      </c>
      <c r="N1728">
        <v>0</v>
      </c>
      <c r="O1728">
        <v>5.9999999999999995E-4</v>
      </c>
      <c r="P1728">
        <v>0</v>
      </c>
      <c r="Q1728" s="3">
        <f>_xlfn.XLOOKUP(A1728&amp;B1728,'original data'!$R$2:$R$3975,'original data'!$Q$2:$Q$3975,,0)</f>
        <v>1.0680000000000001</v>
      </c>
      <c r="R1728" t="str">
        <f t="shared" si="52"/>
        <v>San Diego County2001</v>
      </c>
      <c r="S1728">
        <f t="shared" si="53"/>
        <v>0.10450000000000001</v>
      </c>
    </row>
    <row r="1729" spans="1:19" x14ac:dyDescent="0.35">
      <c r="A1729" t="s">
        <v>108</v>
      </c>
      <c r="B1729">
        <v>2002</v>
      </c>
      <c r="C1729">
        <v>-4.5699999999999998E-2</v>
      </c>
      <c r="D1729">
        <v>4.4000000000000003E-3</v>
      </c>
      <c r="E1729">
        <v>5.6599999999999998E-2</v>
      </c>
      <c r="F1729">
        <v>9.64E-2</v>
      </c>
      <c r="G1729">
        <v>-6.5049999999999997E-2</v>
      </c>
      <c r="H1729">
        <v>0.66100000000000003</v>
      </c>
      <c r="I1729">
        <v>0.222</v>
      </c>
      <c r="J1729">
        <v>0.04</v>
      </c>
      <c r="K1729">
        <v>0</v>
      </c>
      <c r="L1729">
        <v>0</v>
      </c>
      <c r="M1729">
        <v>7.6999999999999999E-2</v>
      </c>
      <c r="N1729">
        <v>0</v>
      </c>
      <c r="O1729">
        <v>0</v>
      </c>
      <c r="P1729">
        <v>0</v>
      </c>
      <c r="Q1729" s="3">
        <f>_xlfn.XLOOKUP(A1729&amp;B1729,'original data'!$R$2:$R$3975,'original data'!$Q$2:$Q$3975,,0)</f>
        <v>0.754</v>
      </c>
      <c r="R1729" t="str">
        <f t="shared" si="52"/>
        <v>San Diego County2002</v>
      </c>
      <c r="S1729">
        <f t="shared" si="53"/>
        <v>0.11699999999999999</v>
      </c>
    </row>
    <row r="1730" spans="1:19" x14ac:dyDescent="0.35">
      <c r="A1730" t="s">
        <v>108</v>
      </c>
      <c r="B1730">
        <v>2003</v>
      </c>
      <c r="C1730">
        <v>3.7199999999999997E-2</v>
      </c>
      <c r="D1730">
        <v>-3.1399999999999997E-2</v>
      </c>
      <c r="E1730">
        <v>3.3700000000000001E-2</v>
      </c>
      <c r="F1730">
        <v>8.3900000000000002E-2</v>
      </c>
      <c r="G1730">
        <v>-3.2140000000000002E-2</v>
      </c>
      <c r="H1730">
        <v>0.61</v>
      </c>
      <c r="I1730">
        <v>0.27400000000000002</v>
      </c>
      <c r="J1730">
        <v>3.7999999999999999E-2</v>
      </c>
      <c r="K1730">
        <v>0</v>
      </c>
      <c r="L1730">
        <v>0</v>
      </c>
      <c r="M1730">
        <v>7.8E-2</v>
      </c>
      <c r="N1730">
        <v>0</v>
      </c>
      <c r="O1730">
        <v>0</v>
      </c>
      <c r="P1730">
        <v>0</v>
      </c>
      <c r="Q1730" s="3">
        <f>_xlfn.XLOOKUP(A1730&amp;B1730,'original data'!$R$2:$R$3975,'original data'!$Q$2:$Q$3975,,0)</f>
        <v>0.755</v>
      </c>
      <c r="R1730" t="str">
        <f t="shared" si="52"/>
        <v>San Diego County2003</v>
      </c>
      <c r="S1730">
        <f t="shared" si="53"/>
        <v>0.11599999999999999</v>
      </c>
    </row>
    <row r="1731" spans="1:19" x14ac:dyDescent="0.35">
      <c r="A1731" t="s">
        <v>108</v>
      </c>
      <c r="B1731">
        <v>2004</v>
      </c>
      <c r="C1731">
        <v>0.2127</v>
      </c>
      <c r="D1731">
        <v>6.3200000000000006E-2</v>
      </c>
      <c r="E1731">
        <v>4.99E-2</v>
      </c>
      <c r="F1731">
        <v>0.10050000000000001</v>
      </c>
      <c r="G1731">
        <v>2.4E-2</v>
      </c>
      <c r="H1731">
        <v>0.621</v>
      </c>
      <c r="I1731">
        <v>0.28499999999999998</v>
      </c>
      <c r="J1731">
        <v>3.5000000000000003E-2</v>
      </c>
      <c r="K1731">
        <v>0</v>
      </c>
      <c r="L1731">
        <v>0</v>
      </c>
      <c r="M1731">
        <v>5.7000000000000002E-2</v>
      </c>
      <c r="N1731">
        <v>0</v>
      </c>
      <c r="O1731">
        <v>0</v>
      </c>
      <c r="P1731">
        <v>2E-3</v>
      </c>
      <c r="Q1731" s="3">
        <f>_xlfn.XLOOKUP(A1731&amp;B1731,'original data'!$R$2:$R$3975,'original data'!$Q$2:$Q$3975,,0)</f>
        <v>0.81100000000000005</v>
      </c>
      <c r="R1731" t="str">
        <f t="shared" ref="R1731:R1794" si="54">A1731&amp;B1731</f>
        <v>San Diego County2004</v>
      </c>
      <c r="S1731">
        <f t="shared" ref="S1731:S1794" si="55">SUM(J1731:N1731,P1731)</f>
        <v>9.4E-2</v>
      </c>
    </row>
    <row r="1732" spans="1:19" x14ac:dyDescent="0.35">
      <c r="A1732" t="s">
        <v>108</v>
      </c>
      <c r="B1732">
        <v>2005</v>
      </c>
      <c r="C1732">
        <v>0.1391</v>
      </c>
      <c r="D1732">
        <v>0.128</v>
      </c>
      <c r="E1732">
        <v>4.7100000000000003E-2</v>
      </c>
      <c r="F1732">
        <v>0.1021</v>
      </c>
      <c r="G1732">
        <v>4.6050000000000001E-2</v>
      </c>
      <c r="H1732">
        <v>0.57899999999999996</v>
      </c>
      <c r="I1732">
        <v>0.29899999999999999</v>
      </c>
      <c r="J1732">
        <v>3.5000000000000003E-2</v>
      </c>
      <c r="K1732">
        <v>0</v>
      </c>
      <c r="L1732">
        <v>0</v>
      </c>
      <c r="M1732">
        <v>5.1999999999999998E-2</v>
      </c>
      <c r="N1732">
        <v>0</v>
      </c>
      <c r="O1732">
        <v>0</v>
      </c>
      <c r="P1732">
        <v>3.5000000000000003E-2</v>
      </c>
      <c r="Q1732" s="3">
        <f>_xlfn.XLOOKUP(A1732&amp;B1732,'original data'!$R$2:$R$3975,'original data'!$Q$2:$Q$3975,,0)</f>
        <v>0.80300000000000005</v>
      </c>
      <c r="R1732" t="str">
        <f t="shared" si="54"/>
        <v>San Diego County2005</v>
      </c>
      <c r="S1732">
        <f t="shared" si="55"/>
        <v>0.122</v>
      </c>
    </row>
    <row r="1733" spans="1:19" x14ac:dyDescent="0.35">
      <c r="A1733" t="s">
        <v>108</v>
      </c>
      <c r="B1733">
        <v>2006</v>
      </c>
      <c r="C1733">
        <v>0.14680000000000001</v>
      </c>
      <c r="D1733">
        <v>0.1658</v>
      </c>
      <c r="E1733">
        <v>9.4700000000000006E-2</v>
      </c>
      <c r="F1733">
        <v>9.8400000000000001E-2</v>
      </c>
      <c r="G1733">
        <v>6.2199999999999998E-2</v>
      </c>
      <c r="H1733">
        <v>0.52500000000000002</v>
      </c>
      <c r="I1733">
        <v>0.307</v>
      </c>
      <c r="J1733">
        <v>3.3000000000000002E-2</v>
      </c>
      <c r="K1733">
        <v>0</v>
      </c>
      <c r="L1733">
        <v>4.5999999999999999E-2</v>
      </c>
      <c r="M1733">
        <v>6.2E-2</v>
      </c>
      <c r="N1733">
        <v>0</v>
      </c>
      <c r="O1733">
        <v>1.2999999999999999E-2</v>
      </c>
      <c r="P1733">
        <v>1.4E-2</v>
      </c>
      <c r="Q1733" s="3">
        <f>_xlfn.XLOOKUP(A1733&amp;B1733,'original data'!$R$2:$R$3975,'original data'!$Q$2:$Q$3975,,0)</f>
        <v>0.83599999999999997</v>
      </c>
      <c r="R1733" t="str">
        <f t="shared" si="54"/>
        <v>San Diego County2006</v>
      </c>
      <c r="S1733">
        <f t="shared" si="55"/>
        <v>0.15500000000000003</v>
      </c>
    </row>
    <row r="1734" spans="1:19" x14ac:dyDescent="0.35">
      <c r="A1734" t="s">
        <v>108</v>
      </c>
      <c r="B1734">
        <v>2007</v>
      </c>
      <c r="C1734">
        <v>0.154</v>
      </c>
      <c r="D1734">
        <v>0.14599999999999999</v>
      </c>
      <c r="E1734">
        <v>0.13700000000000001</v>
      </c>
      <c r="F1734">
        <v>9.6000000000000002E-2</v>
      </c>
      <c r="G1734">
        <v>7.4859999999999996E-2</v>
      </c>
      <c r="H1734">
        <v>0.51817999999999997</v>
      </c>
      <c r="I1734">
        <v>0.28599000000000002</v>
      </c>
      <c r="J1734">
        <v>3.6970000000000003E-2</v>
      </c>
      <c r="K1734">
        <v>4.0960000000000003E-2</v>
      </c>
      <c r="L1734">
        <v>5.3949999999999998E-2</v>
      </c>
      <c r="M1734">
        <v>5.595E-2</v>
      </c>
      <c r="N1734">
        <v>0</v>
      </c>
      <c r="O1734">
        <v>7.9900000000000006E-3</v>
      </c>
      <c r="P1734">
        <v>0</v>
      </c>
      <c r="Q1734" s="3">
        <f>_xlfn.XLOOKUP(A1734&amp;B1734,'original data'!$R$2:$R$3975,'original data'!$Q$2:$Q$3975,,0)</f>
        <v>0.89700000000000002</v>
      </c>
      <c r="R1734" t="str">
        <f t="shared" si="54"/>
        <v>San Diego County2007</v>
      </c>
      <c r="S1734">
        <f t="shared" si="55"/>
        <v>0.18783</v>
      </c>
    </row>
    <row r="1735" spans="1:19" x14ac:dyDescent="0.35">
      <c r="A1735" t="s">
        <v>108</v>
      </c>
      <c r="B1735">
        <v>2008</v>
      </c>
      <c r="C1735">
        <v>7.0000000000000001E-3</v>
      </c>
      <c r="D1735">
        <v>0.10100000000000001</v>
      </c>
      <c r="E1735">
        <v>0.13</v>
      </c>
      <c r="F1735">
        <v>8.1000000000000003E-2</v>
      </c>
      <c r="G1735">
        <v>6.6129999999999994E-2</v>
      </c>
      <c r="H1735">
        <v>0.43948999999999999</v>
      </c>
      <c r="I1735">
        <v>0.33873999999999999</v>
      </c>
      <c r="J1735">
        <v>4.1770000000000002E-2</v>
      </c>
      <c r="K1735">
        <v>4.7730000000000002E-2</v>
      </c>
      <c r="L1735">
        <v>5.9670000000000001E-2</v>
      </c>
      <c r="M1735">
        <v>7.2599999999999998E-2</v>
      </c>
      <c r="N1735">
        <v>0</v>
      </c>
      <c r="O1735">
        <v>0</v>
      </c>
      <c r="P1735">
        <v>0</v>
      </c>
      <c r="Q1735" s="3">
        <f>_xlfn.XLOOKUP(A1735&amp;B1735,'original data'!$R$2:$R$3975,'original data'!$Q$2:$Q$3975,,0)</f>
        <v>0.94440000000000002</v>
      </c>
      <c r="R1735" t="str">
        <f t="shared" si="54"/>
        <v>San Diego County2008</v>
      </c>
      <c r="S1735">
        <f t="shared" si="55"/>
        <v>0.22176999999999999</v>
      </c>
    </row>
    <row r="1736" spans="1:19" x14ac:dyDescent="0.35">
      <c r="A1736" t="s">
        <v>108</v>
      </c>
      <c r="B1736">
        <v>2009</v>
      </c>
      <c r="C1736">
        <v>-0.24399999999999999</v>
      </c>
      <c r="D1736">
        <v>-4.2000000000000003E-2</v>
      </c>
      <c r="E1736">
        <v>2.8000000000000001E-2</v>
      </c>
      <c r="F1736">
        <v>3.9E-2</v>
      </c>
      <c r="G1736">
        <v>2.6179999999999998E-2</v>
      </c>
      <c r="H1736">
        <v>0.34489999999999998</v>
      </c>
      <c r="I1736">
        <v>0.3241</v>
      </c>
      <c r="J1736">
        <v>5.1999999999999998E-2</v>
      </c>
      <c r="K1736">
        <v>8.5999999999999993E-2</v>
      </c>
      <c r="L1736">
        <v>5.6000000000000001E-2</v>
      </c>
      <c r="M1736">
        <v>0.09</v>
      </c>
      <c r="N1736">
        <v>0</v>
      </c>
      <c r="O1736">
        <v>4.7E-2</v>
      </c>
      <c r="P1736">
        <v>0</v>
      </c>
      <c r="Q1736" s="3">
        <f>_xlfn.XLOOKUP(A1736&amp;B1736,'original data'!$R$2:$R$3975,'original data'!$Q$2:$Q$3975,,0)</f>
        <v>0.91459999999999997</v>
      </c>
      <c r="R1736" t="str">
        <f t="shared" si="54"/>
        <v>San Diego County2009</v>
      </c>
      <c r="S1736">
        <f t="shared" si="55"/>
        <v>0.28399999999999997</v>
      </c>
    </row>
    <row r="1737" spans="1:19" x14ac:dyDescent="0.35">
      <c r="A1737" t="s">
        <v>108</v>
      </c>
      <c r="B1737">
        <v>2010</v>
      </c>
      <c r="C1737">
        <v>0.13</v>
      </c>
      <c r="D1737">
        <v>-4.9000000000000002E-2</v>
      </c>
      <c r="E1737">
        <v>2.5999999999999999E-2</v>
      </c>
      <c r="F1737">
        <v>3.6999999999999998E-2</v>
      </c>
      <c r="G1737">
        <v>3.6119999999999999E-2</v>
      </c>
      <c r="H1737">
        <v>0.20105999999999999</v>
      </c>
      <c r="I1737">
        <v>0.25574000000000002</v>
      </c>
      <c r="J1737">
        <v>5.3870000000000001E-2</v>
      </c>
      <c r="K1737">
        <v>0.21872</v>
      </c>
      <c r="L1737">
        <v>5.1310000000000001E-2</v>
      </c>
      <c r="M1737">
        <v>9.5000000000000001E-2</v>
      </c>
      <c r="N1737">
        <v>0</v>
      </c>
      <c r="O1737">
        <v>7.1830000000000005E-2</v>
      </c>
      <c r="P1737">
        <v>5.219E-2</v>
      </c>
      <c r="Q1737" s="3">
        <f>_xlfn.XLOOKUP(A1737&amp;B1737,'original data'!$R$2:$R$3975,'original data'!$Q$2:$Q$3975,,0)</f>
        <v>0.84340000000000004</v>
      </c>
      <c r="R1737" t="str">
        <f t="shared" si="54"/>
        <v>San Diego County2010</v>
      </c>
      <c r="S1737">
        <f t="shared" si="55"/>
        <v>0.47109000000000006</v>
      </c>
    </row>
    <row r="1738" spans="1:19" x14ac:dyDescent="0.35">
      <c r="A1738" t="s">
        <v>108</v>
      </c>
      <c r="B1738">
        <v>2011</v>
      </c>
      <c r="C1738">
        <v>0.20699999999999999</v>
      </c>
      <c r="D1738">
        <v>0.01</v>
      </c>
      <c r="E1738">
        <v>3.5000000000000003E-2</v>
      </c>
      <c r="F1738">
        <v>6.5000000000000002E-2</v>
      </c>
      <c r="G1738">
        <v>5.0599999999999999E-2</v>
      </c>
      <c r="H1738">
        <v>0.20149</v>
      </c>
      <c r="I1738">
        <v>0.41044999999999998</v>
      </c>
      <c r="J1738">
        <v>7.4630000000000002E-2</v>
      </c>
      <c r="K1738">
        <v>0.16417999999999999</v>
      </c>
      <c r="L1738">
        <v>8.2089999999999996E-2</v>
      </c>
      <c r="M1738">
        <v>6.7159999999999997E-2</v>
      </c>
      <c r="N1738">
        <v>0</v>
      </c>
      <c r="O1738">
        <v>0</v>
      </c>
      <c r="P1738">
        <v>0</v>
      </c>
      <c r="Q1738" s="3">
        <f>_xlfn.XLOOKUP(A1738&amp;B1738,'original data'!$R$2:$R$3975,'original data'!$Q$2:$Q$3975,,0)</f>
        <v>0.81489999999999996</v>
      </c>
      <c r="R1738" t="str">
        <f t="shared" si="54"/>
        <v>San Diego County2011</v>
      </c>
      <c r="S1738">
        <f t="shared" si="55"/>
        <v>0.38805999999999996</v>
      </c>
    </row>
    <row r="1739" spans="1:19" x14ac:dyDescent="0.35">
      <c r="A1739" t="s">
        <v>108</v>
      </c>
      <c r="B1739">
        <v>2012</v>
      </c>
      <c r="C1739">
        <v>5.8900000000000001E-2</v>
      </c>
      <c r="D1739">
        <v>9.1899999999999996E-2</v>
      </c>
      <c r="E1739">
        <v>1.78E-2</v>
      </c>
      <c r="F1739">
        <v>7.5600000000000001E-2</v>
      </c>
      <c r="G1739">
        <v>5.1290000000000002E-2</v>
      </c>
      <c r="H1739">
        <v>0.192</v>
      </c>
      <c r="I1739">
        <v>0.39200000000000002</v>
      </c>
      <c r="J1739">
        <v>0.08</v>
      </c>
      <c r="K1739">
        <v>0.16</v>
      </c>
      <c r="L1739">
        <v>8.7999999999999995E-2</v>
      </c>
      <c r="M1739">
        <v>8.7999999999999995E-2</v>
      </c>
      <c r="N1739">
        <v>0</v>
      </c>
      <c r="O1739">
        <v>0</v>
      </c>
      <c r="P1739">
        <v>0</v>
      </c>
      <c r="Q1739" s="3">
        <f>_xlfn.XLOOKUP(A1739&amp;B1739,'original data'!$R$2:$R$3975,'original data'!$Q$2:$Q$3975,,0)</f>
        <v>0.78659999999999997</v>
      </c>
      <c r="R1739" t="str">
        <f t="shared" si="54"/>
        <v>San Diego County2012</v>
      </c>
      <c r="S1739">
        <f t="shared" si="55"/>
        <v>0.41599999999999993</v>
      </c>
    </row>
    <row r="1740" spans="1:19" x14ac:dyDescent="0.35">
      <c r="A1740" t="s">
        <v>108</v>
      </c>
      <c r="B1740">
        <v>2013</v>
      </c>
      <c r="C1740">
        <v>7.7299999999999994E-2</v>
      </c>
      <c r="D1740">
        <v>0.1125</v>
      </c>
      <c r="E1740">
        <v>3.27E-2</v>
      </c>
      <c r="F1740">
        <v>7.9500000000000001E-2</v>
      </c>
      <c r="G1740">
        <v>5.3260000000000002E-2</v>
      </c>
      <c r="H1740">
        <v>0.19531000000000001</v>
      </c>
      <c r="I1740">
        <v>0.42187999999999998</v>
      </c>
      <c r="J1740">
        <v>7.8130000000000005E-2</v>
      </c>
      <c r="K1740">
        <v>0.125</v>
      </c>
      <c r="L1740">
        <v>9.375E-2</v>
      </c>
      <c r="M1740">
        <v>8.5940000000000003E-2</v>
      </c>
      <c r="N1740">
        <v>0</v>
      </c>
      <c r="O1740">
        <v>0</v>
      </c>
      <c r="P1740">
        <v>0</v>
      </c>
      <c r="Q1740" s="3">
        <f>_xlfn.XLOOKUP(A1740&amp;B1740,'original data'!$R$2:$R$3975,'original data'!$Q$2:$Q$3975,,0)</f>
        <v>0.78979999999999995</v>
      </c>
      <c r="R1740" t="str">
        <f t="shared" si="54"/>
        <v>San Diego County2013</v>
      </c>
      <c r="S1740">
        <f t="shared" si="55"/>
        <v>0.38282000000000005</v>
      </c>
    </row>
    <row r="1741" spans="1:19" x14ac:dyDescent="0.35">
      <c r="A1741" t="s">
        <v>108</v>
      </c>
      <c r="B1741">
        <v>2014</v>
      </c>
      <c r="C1741">
        <v>0.13439999999999999</v>
      </c>
      <c r="D1741">
        <v>8.9700000000000002E-2</v>
      </c>
      <c r="E1741">
        <v>0.1205</v>
      </c>
      <c r="F1741">
        <v>7.1800000000000003E-2</v>
      </c>
      <c r="G1741">
        <v>5.8860000000000003E-2</v>
      </c>
      <c r="H1741">
        <v>0.21</v>
      </c>
      <c r="I1741">
        <v>0.22</v>
      </c>
      <c r="J1741">
        <v>0.09</v>
      </c>
      <c r="K1741">
        <v>0.24</v>
      </c>
      <c r="L1741">
        <v>0.11</v>
      </c>
      <c r="M1741">
        <v>0.1</v>
      </c>
      <c r="N1741">
        <v>0</v>
      </c>
      <c r="O1741">
        <v>0.03</v>
      </c>
      <c r="P1741">
        <v>0</v>
      </c>
      <c r="Q1741" s="3">
        <f>_xlfn.XLOOKUP(A1741&amp;B1741,'original data'!$R$2:$R$3975,'original data'!$Q$2:$Q$3975,,0)</f>
        <v>0.80920000000000003</v>
      </c>
      <c r="R1741" t="str">
        <f t="shared" si="54"/>
        <v>San Diego County2014</v>
      </c>
      <c r="S1741">
        <f t="shared" si="55"/>
        <v>0.53999999999999992</v>
      </c>
    </row>
    <row r="1742" spans="1:19" x14ac:dyDescent="0.35">
      <c r="A1742" t="s">
        <v>108</v>
      </c>
      <c r="B1742">
        <v>2015</v>
      </c>
      <c r="C1742">
        <v>2.6800000000000001E-2</v>
      </c>
      <c r="D1742">
        <v>7.8600000000000003E-2</v>
      </c>
      <c r="E1742">
        <v>9.9000000000000005E-2</v>
      </c>
      <c r="F1742">
        <v>6.08E-2</v>
      </c>
      <c r="G1742">
        <v>5.6689999999999997E-2</v>
      </c>
      <c r="H1742">
        <v>0.33400000000000002</v>
      </c>
      <c r="I1742">
        <v>0.14199999999999999</v>
      </c>
      <c r="J1742">
        <v>5.7000000000000002E-2</v>
      </c>
      <c r="K1742">
        <v>0.29199999999999998</v>
      </c>
      <c r="L1742">
        <v>6.2E-2</v>
      </c>
      <c r="M1742">
        <v>9.5000000000000001E-2</v>
      </c>
      <c r="N1742">
        <v>0</v>
      </c>
      <c r="O1742">
        <v>1.7999999999999999E-2</v>
      </c>
      <c r="P1742">
        <v>0</v>
      </c>
      <c r="Q1742" s="3">
        <f>_xlfn.XLOOKUP(A1742&amp;B1742,'original data'!$R$2:$R$3975,'original data'!$Q$2:$Q$3975,,0)</f>
        <v>0.8054</v>
      </c>
      <c r="R1742" t="str">
        <f t="shared" si="54"/>
        <v>San Diego County2015</v>
      </c>
      <c r="S1742">
        <f t="shared" si="55"/>
        <v>0.50600000000000001</v>
      </c>
    </row>
    <row r="1743" spans="1:19" x14ac:dyDescent="0.35">
      <c r="A1743" t="s">
        <v>108</v>
      </c>
      <c r="B1743">
        <v>2016</v>
      </c>
      <c r="C1743">
        <v>4.4999999999999997E-3</v>
      </c>
      <c r="D1743">
        <v>5.3800000000000001E-2</v>
      </c>
      <c r="E1743">
        <v>5.9400000000000001E-2</v>
      </c>
      <c r="F1743">
        <v>4.6800000000000001E-2</v>
      </c>
      <c r="G1743">
        <v>5.3350000000000002E-2</v>
      </c>
      <c r="H1743">
        <v>0.44</v>
      </c>
      <c r="I1743">
        <v>0.25</v>
      </c>
      <c r="J1743">
        <v>0.08</v>
      </c>
      <c r="K1743">
        <v>7.0000000000000007E-2</v>
      </c>
      <c r="L1743">
        <v>0.06</v>
      </c>
      <c r="M1743">
        <v>0.1</v>
      </c>
      <c r="N1743">
        <v>0</v>
      </c>
      <c r="O1743">
        <v>0</v>
      </c>
      <c r="P1743">
        <v>0</v>
      </c>
      <c r="Q1743" s="3">
        <f>_xlfn.XLOOKUP(A1743&amp;B1743,'original data'!$R$2:$R$3975,'original data'!$Q$2:$Q$3975,,0)</f>
        <v>0.76870000000000005</v>
      </c>
      <c r="R1743" t="str">
        <f t="shared" si="54"/>
        <v>San Diego County2016</v>
      </c>
      <c r="S1743">
        <f t="shared" si="55"/>
        <v>0.31000000000000005</v>
      </c>
    </row>
    <row r="1744" spans="1:19" x14ac:dyDescent="0.35">
      <c r="A1744" t="s">
        <v>108</v>
      </c>
      <c r="B1744">
        <v>2017</v>
      </c>
      <c r="C1744">
        <v>0.12</v>
      </c>
      <c r="D1744">
        <v>4.9000000000000002E-2</v>
      </c>
      <c r="E1744">
        <v>7.0999999999999994E-2</v>
      </c>
      <c r="F1744">
        <v>4.3999999999999997E-2</v>
      </c>
      <c r="G1744">
        <v>5.7160000000000002E-2</v>
      </c>
      <c r="H1744">
        <v>0.47899999999999998</v>
      </c>
      <c r="I1744">
        <v>0.23499999999999999</v>
      </c>
      <c r="J1744">
        <v>7.6999999999999999E-2</v>
      </c>
      <c r="K1744">
        <v>5.8999999999999997E-2</v>
      </c>
      <c r="L1744">
        <v>6.7000000000000004E-2</v>
      </c>
      <c r="M1744">
        <v>8.3000000000000004E-2</v>
      </c>
      <c r="N1744">
        <v>0</v>
      </c>
      <c r="O1744">
        <v>0</v>
      </c>
      <c r="P1744">
        <v>0</v>
      </c>
      <c r="Q1744" s="3">
        <f>_xlfn.XLOOKUP(A1744&amp;B1744,'original data'!$R$2:$R$3975,'original data'!$Q$2:$Q$3975,,0)</f>
        <v>0.77429999999999999</v>
      </c>
      <c r="R1744" t="str">
        <f t="shared" si="54"/>
        <v>San Diego County2017</v>
      </c>
      <c r="S1744">
        <f t="shared" si="55"/>
        <v>0.28600000000000003</v>
      </c>
    </row>
    <row r="1745" spans="1:19" x14ac:dyDescent="0.35">
      <c r="A1745" t="s">
        <v>108</v>
      </c>
      <c r="B1745">
        <v>2018</v>
      </c>
      <c r="C1745">
        <v>7.9000000000000001E-2</v>
      </c>
      <c r="D1745">
        <v>6.6000000000000003E-2</v>
      </c>
      <c r="E1745">
        <v>7.1999999999999995E-2</v>
      </c>
      <c r="F1745">
        <v>5.1999999999999998E-2</v>
      </c>
      <c r="G1745">
        <v>5.8360000000000002E-2</v>
      </c>
      <c r="H1745">
        <v>0.45800000000000002</v>
      </c>
      <c r="I1745">
        <v>0.24199999999999999</v>
      </c>
      <c r="J1745">
        <v>6.7000000000000004E-2</v>
      </c>
      <c r="K1745">
        <v>8.1000000000000003E-2</v>
      </c>
      <c r="L1745">
        <v>6.4000000000000001E-2</v>
      </c>
      <c r="M1745">
        <v>8.7999999999999995E-2</v>
      </c>
      <c r="N1745">
        <v>0</v>
      </c>
      <c r="O1745">
        <v>0</v>
      </c>
      <c r="P1745">
        <v>0</v>
      </c>
      <c r="Q1745" s="3">
        <f>_xlfn.XLOOKUP(A1745&amp;B1745,'original data'!$R$2:$R$3975,'original data'!$Q$2:$Q$3975,,0)</f>
        <v>0.78449999999999998</v>
      </c>
      <c r="R1745" t="str">
        <f t="shared" si="54"/>
        <v>San Diego County2018</v>
      </c>
      <c r="S1745">
        <f t="shared" si="55"/>
        <v>0.30000000000000004</v>
      </c>
    </row>
    <row r="1746" spans="1:19" x14ac:dyDescent="0.35">
      <c r="A1746" t="s">
        <v>108</v>
      </c>
      <c r="B1746">
        <v>2019</v>
      </c>
      <c r="C1746">
        <v>5.5E-2</v>
      </c>
      <c r="D1746">
        <v>8.4000000000000005E-2</v>
      </c>
      <c r="E1746">
        <v>5.6000000000000001E-2</v>
      </c>
      <c r="F1746">
        <v>8.7999999999999995E-2</v>
      </c>
      <c r="G1746">
        <v>5.8189999999999999E-2</v>
      </c>
      <c r="H1746">
        <v>0.47199999999999998</v>
      </c>
      <c r="I1746">
        <v>0.251</v>
      </c>
      <c r="J1746">
        <v>6.0999999999999999E-2</v>
      </c>
      <c r="K1746">
        <v>7.1999999999999995E-2</v>
      </c>
      <c r="L1746">
        <v>5.3999999999999999E-2</v>
      </c>
      <c r="M1746">
        <v>0.09</v>
      </c>
      <c r="N1746">
        <v>0</v>
      </c>
      <c r="O1746">
        <v>0</v>
      </c>
      <c r="P1746">
        <v>0</v>
      </c>
      <c r="Q1746" s="3">
        <f>_xlfn.XLOOKUP(A1746&amp;B1746,'original data'!$R$2:$R$3975,'original data'!$Q$2:$Q$3975,,0)</f>
        <v>0.76270000000000004</v>
      </c>
      <c r="R1746" t="str">
        <f t="shared" si="54"/>
        <v>San Diego County2019</v>
      </c>
      <c r="S1746">
        <f t="shared" si="55"/>
        <v>0.27700000000000002</v>
      </c>
    </row>
    <row r="1747" spans="1:19" x14ac:dyDescent="0.35">
      <c r="A1747" t="s">
        <v>108</v>
      </c>
      <c r="B1747">
        <v>2020</v>
      </c>
      <c r="C1747">
        <v>1.0999999999999999E-2</v>
      </c>
      <c r="D1747">
        <v>4.8000000000000001E-2</v>
      </c>
      <c r="E1747">
        <v>5.2999999999999999E-2</v>
      </c>
      <c r="F1747">
        <v>7.5999999999999998E-2</v>
      </c>
      <c r="G1747">
        <v>5.5780000000000003E-2</v>
      </c>
      <c r="H1747">
        <v>0.501</v>
      </c>
      <c r="I1747">
        <v>0.252</v>
      </c>
      <c r="J1747">
        <v>0.05</v>
      </c>
      <c r="K1747">
        <v>6.7000000000000004E-2</v>
      </c>
      <c r="L1747">
        <v>4.2999999999999997E-2</v>
      </c>
      <c r="M1747">
        <v>8.6999999999999994E-2</v>
      </c>
      <c r="N1747">
        <v>0</v>
      </c>
      <c r="O1747">
        <v>0</v>
      </c>
      <c r="P1747">
        <v>0</v>
      </c>
      <c r="Q1747" s="3">
        <f>_xlfn.XLOOKUP(A1747&amp;B1747,'original data'!$R$2:$R$3975,'original data'!$Q$2:$Q$3975,,0)</f>
        <v>0.77310000000000001</v>
      </c>
      <c r="R1747" t="str">
        <f t="shared" si="54"/>
        <v>San Diego County2020</v>
      </c>
      <c r="S1747">
        <f t="shared" si="55"/>
        <v>0.247</v>
      </c>
    </row>
    <row r="1748" spans="1:19" x14ac:dyDescent="0.35">
      <c r="A1748" t="s">
        <v>109</v>
      </c>
      <c r="B1748">
        <v>2001</v>
      </c>
      <c r="C1748">
        <v>-0.1037</v>
      </c>
      <c r="D1748">
        <v>7.3599999999999999E-2</v>
      </c>
      <c r="E1748">
        <v>0.1116</v>
      </c>
      <c r="G1748">
        <v>-0.1037</v>
      </c>
      <c r="H1748">
        <v>0.48</v>
      </c>
      <c r="I1748">
        <v>0.32</v>
      </c>
      <c r="J1748">
        <v>0.12</v>
      </c>
      <c r="K1748">
        <v>0</v>
      </c>
      <c r="L1748">
        <v>0</v>
      </c>
      <c r="M1748">
        <v>0.08</v>
      </c>
      <c r="N1748">
        <v>0</v>
      </c>
      <c r="O1748">
        <v>0</v>
      </c>
      <c r="P1748">
        <v>0</v>
      </c>
      <c r="Q1748" s="3">
        <f>_xlfn.XLOOKUP(A1748&amp;B1748,'original data'!$R$2:$R$3975,'original data'!$Q$2:$Q$3975,,0)</f>
        <v>1.29</v>
      </c>
      <c r="R1748" t="str">
        <f t="shared" si="54"/>
        <v>San Francisco City &amp; County2001</v>
      </c>
      <c r="S1748">
        <f t="shared" si="55"/>
        <v>0.2</v>
      </c>
    </row>
    <row r="1749" spans="1:19" x14ac:dyDescent="0.35">
      <c r="A1749" t="s">
        <v>109</v>
      </c>
      <c r="B1749">
        <v>2002</v>
      </c>
      <c r="C1749">
        <v>-4.4999999999999998E-2</v>
      </c>
      <c r="D1749">
        <v>1.7299999999999999E-2</v>
      </c>
      <c r="E1749">
        <v>6.5500000000000003E-2</v>
      </c>
      <c r="G1749">
        <v>-7.4819999999999998E-2</v>
      </c>
      <c r="H1749">
        <v>0.46</v>
      </c>
      <c r="I1749">
        <v>0.34</v>
      </c>
      <c r="J1749">
        <v>0.12</v>
      </c>
      <c r="K1749">
        <v>0</v>
      </c>
      <c r="L1749">
        <v>0</v>
      </c>
      <c r="M1749">
        <v>0.08</v>
      </c>
      <c r="N1749">
        <v>0</v>
      </c>
      <c r="O1749">
        <v>0</v>
      </c>
      <c r="P1749">
        <v>0</v>
      </c>
      <c r="Q1749" s="3">
        <f>_xlfn.XLOOKUP(A1749&amp;B1749,'original data'!$R$2:$R$3975,'original data'!$Q$2:$Q$3975,,0)</f>
        <v>1.179</v>
      </c>
      <c r="R1749" t="str">
        <f t="shared" si="54"/>
        <v>San Francisco City &amp; County2002</v>
      </c>
      <c r="S1749">
        <f t="shared" si="55"/>
        <v>0.2</v>
      </c>
    </row>
    <row r="1750" spans="1:19" x14ac:dyDescent="0.35">
      <c r="A1750" t="s">
        <v>109</v>
      </c>
      <c r="B1750">
        <v>2003</v>
      </c>
      <c r="C1750">
        <v>2.8199999999999999E-2</v>
      </c>
      <c r="D1750">
        <v>4.1599999999999998E-2</v>
      </c>
      <c r="E1750">
        <v>3.9800000000000002E-2</v>
      </c>
      <c r="G1750">
        <v>-4.1680000000000002E-2</v>
      </c>
      <c r="H1750">
        <v>0.47</v>
      </c>
      <c r="I1750">
        <v>0.32</v>
      </c>
      <c r="J1750">
        <v>0.12</v>
      </c>
      <c r="K1750">
        <v>0</v>
      </c>
      <c r="L1750">
        <v>0</v>
      </c>
      <c r="M1750">
        <v>0.09</v>
      </c>
      <c r="N1750">
        <v>0</v>
      </c>
      <c r="O1750">
        <v>0</v>
      </c>
      <c r="P1750">
        <v>0</v>
      </c>
      <c r="Q1750" s="3">
        <f>_xlfn.XLOOKUP(A1750&amp;B1750,'original data'!$R$2:$R$3975,'original data'!$Q$2:$Q$3975,,0)</f>
        <v>1.0900000000000001</v>
      </c>
      <c r="R1750" t="str">
        <f t="shared" si="54"/>
        <v>San Francisco City &amp; County2003</v>
      </c>
      <c r="S1750">
        <f t="shared" si="55"/>
        <v>0.21</v>
      </c>
    </row>
    <row r="1751" spans="1:19" x14ac:dyDescent="0.35">
      <c r="A1751" t="s">
        <v>109</v>
      </c>
      <c r="B1751">
        <v>2004</v>
      </c>
      <c r="C1751">
        <v>0.16339999999999999</v>
      </c>
      <c r="D1751">
        <v>4.5400000000000003E-2</v>
      </c>
      <c r="E1751">
        <v>4.7300000000000002E-2</v>
      </c>
      <c r="G1751">
        <v>5.9300000000000004E-3</v>
      </c>
      <c r="H1751">
        <v>0.5</v>
      </c>
      <c r="I1751">
        <v>0.31</v>
      </c>
      <c r="J1751">
        <v>0.11</v>
      </c>
      <c r="K1751">
        <v>0</v>
      </c>
      <c r="L1751">
        <v>0</v>
      </c>
      <c r="M1751">
        <v>0.08</v>
      </c>
      <c r="N1751">
        <v>0</v>
      </c>
      <c r="O1751">
        <v>0</v>
      </c>
      <c r="P1751">
        <v>0</v>
      </c>
      <c r="Q1751" s="3">
        <f>_xlfn.XLOOKUP(A1751&amp;B1751,'original data'!$R$2:$R$3975,'original data'!$Q$2:$Q$3975,,0)</f>
        <v>1.038</v>
      </c>
      <c r="R1751" t="str">
        <f t="shared" si="54"/>
        <v>San Francisco City &amp; County2004</v>
      </c>
      <c r="S1751">
        <f t="shared" si="55"/>
        <v>0.19</v>
      </c>
    </row>
    <row r="1752" spans="1:19" x14ac:dyDescent="0.35">
      <c r="A1752" t="s">
        <v>109</v>
      </c>
      <c r="B1752">
        <v>2005</v>
      </c>
      <c r="C1752">
        <v>0.1263</v>
      </c>
      <c r="D1752">
        <v>0.10440000000000001</v>
      </c>
      <c r="E1752">
        <v>2.9100000000000001E-2</v>
      </c>
      <c r="G1752">
        <v>2.8920000000000001E-2</v>
      </c>
      <c r="H1752">
        <v>0.49</v>
      </c>
      <c r="I1752">
        <v>0.32</v>
      </c>
      <c r="J1752">
        <v>0.11</v>
      </c>
      <c r="K1752">
        <v>0</v>
      </c>
      <c r="L1752">
        <v>0</v>
      </c>
      <c r="M1752">
        <v>0.08</v>
      </c>
      <c r="N1752">
        <v>0</v>
      </c>
      <c r="O1752">
        <v>0</v>
      </c>
      <c r="P1752">
        <v>0</v>
      </c>
      <c r="Q1752" s="3">
        <f>_xlfn.XLOOKUP(A1752&amp;B1752,'original data'!$R$2:$R$3975,'original data'!$Q$2:$Q$3975,,0)</f>
        <v>1.0760000000000001</v>
      </c>
      <c r="R1752" t="str">
        <f t="shared" si="54"/>
        <v>San Francisco City &amp; County2005</v>
      </c>
      <c r="S1752">
        <f t="shared" si="55"/>
        <v>0.19</v>
      </c>
    </row>
    <row r="1753" spans="1:19" x14ac:dyDescent="0.35">
      <c r="A1753" t="s">
        <v>109</v>
      </c>
      <c r="B1753">
        <v>2006</v>
      </c>
      <c r="C1753">
        <v>0.1346</v>
      </c>
      <c r="D1753">
        <v>0.14130000000000001</v>
      </c>
      <c r="E1753">
        <v>7.8600000000000003E-2</v>
      </c>
      <c r="G1753">
        <v>4.5830000000000003E-2</v>
      </c>
      <c r="H1753">
        <v>0.5</v>
      </c>
      <c r="I1753">
        <v>0.31</v>
      </c>
      <c r="J1753">
        <v>0.1</v>
      </c>
      <c r="K1753">
        <v>0</v>
      </c>
      <c r="L1753">
        <v>0</v>
      </c>
      <c r="M1753">
        <v>0.09</v>
      </c>
      <c r="N1753">
        <v>0</v>
      </c>
      <c r="O1753">
        <v>0</v>
      </c>
      <c r="P1753">
        <v>0</v>
      </c>
      <c r="Q1753" s="3">
        <f>_xlfn.XLOOKUP(A1753&amp;B1753,'original data'!$R$2:$R$3975,'original data'!$Q$2:$Q$3975,,0)</f>
        <v>1.087</v>
      </c>
      <c r="R1753" t="str">
        <f t="shared" si="54"/>
        <v>San Francisco City &amp; County2006</v>
      </c>
      <c r="S1753">
        <f t="shared" si="55"/>
        <v>0.19</v>
      </c>
    </row>
    <row r="1754" spans="1:19" x14ac:dyDescent="0.35">
      <c r="A1754" t="s">
        <v>109</v>
      </c>
      <c r="B1754">
        <v>2007</v>
      </c>
      <c r="C1754">
        <v>0.18709999999999999</v>
      </c>
      <c r="D1754">
        <v>0.14899999999999999</v>
      </c>
      <c r="E1754">
        <v>0.12659999999999999</v>
      </c>
      <c r="G1754">
        <v>6.4930000000000002E-2</v>
      </c>
      <c r="H1754">
        <v>0.52100000000000002</v>
      </c>
      <c r="I1754">
        <v>0.28399999999999997</v>
      </c>
      <c r="J1754">
        <v>9.5000000000000001E-2</v>
      </c>
      <c r="K1754">
        <v>0</v>
      </c>
      <c r="L1754">
        <v>0</v>
      </c>
      <c r="M1754">
        <v>0.1</v>
      </c>
      <c r="N1754">
        <v>0</v>
      </c>
      <c r="O1754">
        <v>0</v>
      </c>
      <c r="P1754">
        <v>0</v>
      </c>
      <c r="Q1754" s="3">
        <f>_xlfn.XLOOKUP(A1754&amp;B1754,'original data'!$R$2:$R$3975,'original data'!$Q$2:$Q$3975,,0)</f>
        <v>1.1000000000000001</v>
      </c>
      <c r="R1754" t="str">
        <f t="shared" si="54"/>
        <v>San Francisco City &amp; County2007</v>
      </c>
      <c r="S1754">
        <f t="shared" si="55"/>
        <v>0.19500000000000001</v>
      </c>
    </row>
    <row r="1755" spans="1:19" x14ac:dyDescent="0.35">
      <c r="A1755" t="s">
        <v>109</v>
      </c>
      <c r="B1755">
        <v>2008</v>
      </c>
      <c r="C1755">
        <v>-3.1300000000000001E-2</v>
      </c>
      <c r="D1755">
        <v>9.2799999999999994E-2</v>
      </c>
      <c r="E1755">
        <v>0.1132</v>
      </c>
      <c r="G1755">
        <v>5.2400000000000002E-2</v>
      </c>
      <c r="H1755">
        <v>0.47</v>
      </c>
      <c r="I1755">
        <v>0.307</v>
      </c>
      <c r="J1755">
        <v>0.106</v>
      </c>
      <c r="K1755">
        <v>0</v>
      </c>
      <c r="L1755">
        <v>0</v>
      </c>
      <c r="M1755">
        <v>0.11700000000000001</v>
      </c>
      <c r="N1755">
        <v>0</v>
      </c>
      <c r="O1755">
        <v>0</v>
      </c>
      <c r="P1755">
        <v>0</v>
      </c>
      <c r="Q1755" s="3">
        <f>_xlfn.XLOOKUP(A1755&amp;B1755,'original data'!$R$2:$R$3975,'original data'!$Q$2:$Q$3975,,0)</f>
        <v>1.04</v>
      </c>
      <c r="R1755" t="str">
        <f t="shared" si="54"/>
        <v>San Francisco City &amp; County2008</v>
      </c>
      <c r="S1755">
        <f t="shared" si="55"/>
        <v>0.223</v>
      </c>
    </row>
    <row r="1756" spans="1:19" x14ac:dyDescent="0.35">
      <c r="A1756" t="s">
        <v>109</v>
      </c>
      <c r="B1756">
        <v>2009</v>
      </c>
      <c r="C1756">
        <v>-0.2198</v>
      </c>
      <c r="D1756">
        <v>-3.5499999999999997E-2</v>
      </c>
      <c r="E1756">
        <v>2.7799999999999998E-2</v>
      </c>
      <c r="G1756">
        <v>1.7979999999999999E-2</v>
      </c>
      <c r="H1756">
        <v>0.44600000000000001</v>
      </c>
      <c r="I1756">
        <v>0.309</v>
      </c>
      <c r="J1756">
        <v>0.122</v>
      </c>
      <c r="K1756">
        <v>0</v>
      </c>
      <c r="L1756">
        <v>0</v>
      </c>
      <c r="M1756">
        <v>0.123</v>
      </c>
      <c r="N1756">
        <v>0</v>
      </c>
      <c r="O1756">
        <v>0</v>
      </c>
      <c r="P1756">
        <v>0</v>
      </c>
      <c r="Q1756" s="3">
        <f>_xlfn.XLOOKUP(A1756&amp;B1756,'original data'!$R$2:$R$3975,'original data'!$Q$2:$Q$3975,,0)</f>
        <v>0.97</v>
      </c>
      <c r="R1756" t="str">
        <f t="shared" si="54"/>
        <v>San Francisco City &amp; County2009</v>
      </c>
      <c r="S1756">
        <f t="shared" si="55"/>
        <v>0.245</v>
      </c>
    </row>
    <row r="1757" spans="1:19" x14ac:dyDescent="0.35">
      <c r="A1757" t="s">
        <v>109</v>
      </c>
      <c r="B1757">
        <v>2010</v>
      </c>
      <c r="C1757">
        <v>0.1255</v>
      </c>
      <c r="E1757">
        <v>2.7300000000000001E-2</v>
      </c>
      <c r="F1757">
        <v>2.8000000000000001E-2</v>
      </c>
      <c r="G1757">
        <v>2.8250000000000001E-2</v>
      </c>
      <c r="H1757">
        <v>0.46100000000000002</v>
      </c>
      <c r="I1757">
        <v>0.32200000000000001</v>
      </c>
      <c r="J1757">
        <v>0.13500000000000001</v>
      </c>
      <c r="K1757">
        <v>0</v>
      </c>
      <c r="L1757">
        <v>0</v>
      </c>
      <c r="M1757">
        <v>8.2000000000000003E-2</v>
      </c>
      <c r="N1757">
        <v>0</v>
      </c>
      <c r="O1757">
        <v>0</v>
      </c>
      <c r="P1757">
        <v>0</v>
      </c>
      <c r="Q1757" s="3">
        <f>_xlfn.XLOOKUP(A1757&amp;B1757,'original data'!$R$2:$R$3975,'original data'!$Q$2:$Q$3975,,0)</f>
        <v>0.91</v>
      </c>
      <c r="R1757" t="str">
        <f t="shared" si="54"/>
        <v>San Francisco City &amp; County2010</v>
      </c>
      <c r="S1757">
        <f t="shared" si="55"/>
        <v>0.21700000000000003</v>
      </c>
    </row>
    <row r="1758" spans="1:19" x14ac:dyDescent="0.35">
      <c r="A1758" t="s">
        <v>109</v>
      </c>
      <c r="B1758">
        <v>2011</v>
      </c>
      <c r="C1758">
        <v>0.21840000000000001</v>
      </c>
      <c r="E1758">
        <v>4.2000000000000003E-2</v>
      </c>
      <c r="F1758">
        <v>6.0100000000000001E-2</v>
      </c>
      <c r="G1758">
        <v>4.4229999999999998E-2</v>
      </c>
      <c r="H1758">
        <v>0.503</v>
      </c>
      <c r="I1758">
        <v>0.28699999999999998</v>
      </c>
      <c r="J1758">
        <v>0.125</v>
      </c>
      <c r="K1758">
        <v>0</v>
      </c>
      <c r="L1758">
        <v>0</v>
      </c>
      <c r="M1758">
        <v>8.5000000000000006E-2</v>
      </c>
      <c r="N1758">
        <v>0</v>
      </c>
      <c r="O1758">
        <v>0</v>
      </c>
      <c r="P1758">
        <v>0</v>
      </c>
      <c r="Q1758" s="3">
        <f>_xlfn.XLOOKUP(A1758&amp;B1758,'original data'!$R$2:$R$3975,'original data'!$Q$2:$Q$3975,,0)</f>
        <v>0.88</v>
      </c>
      <c r="R1758" t="str">
        <f t="shared" si="54"/>
        <v>San Francisco City &amp; County2011</v>
      </c>
      <c r="S1758">
        <f t="shared" si="55"/>
        <v>0.21000000000000002</v>
      </c>
    </row>
    <row r="1759" spans="1:19" x14ac:dyDescent="0.35">
      <c r="A1759" t="s">
        <v>109</v>
      </c>
      <c r="B1759">
        <v>2012</v>
      </c>
      <c r="C1759">
        <v>1.67E-2</v>
      </c>
      <c r="D1759">
        <v>0.1171</v>
      </c>
      <c r="E1759">
        <v>1.0200000000000001E-2</v>
      </c>
      <c r="F1759">
        <v>8.6699999999999999E-2</v>
      </c>
      <c r="G1759">
        <v>4.1910000000000003E-2</v>
      </c>
      <c r="H1759">
        <v>0.48899999999999999</v>
      </c>
      <c r="I1759">
        <v>0.27600000000000002</v>
      </c>
      <c r="J1759">
        <v>0.13400000000000001</v>
      </c>
      <c r="K1759">
        <v>0</v>
      </c>
      <c r="L1759">
        <v>0</v>
      </c>
      <c r="M1759">
        <v>0.10100000000000001</v>
      </c>
      <c r="N1759">
        <v>0</v>
      </c>
      <c r="O1759">
        <v>0</v>
      </c>
      <c r="P1759">
        <v>0</v>
      </c>
      <c r="Q1759" s="3">
        <f>_xlfn.XLOOKUP(A1759&amp;B1759,'original data'!$R$2:$R$3975,'original data'!$Q$2:$Q$3975,,0)</f>
        <v>0.82599999999999996</v>
      </c>
      <c r="R1759" t="str">
        <f t="shared" si="54"/>
        <v>San Francisco City &amp; County2012</v>
      </c>
      <c r="S1759">
        <f t="shared" si="55"/>
        <v>0.23500000000000001</v>
      </c>
    </row>
    <row r="1760" spans="1:19" x14ac:dyDescent="0.35">
      <c r="A1760" t="s">
        <v>109</v>
      </c>
      <c r="B1760">
        <v>2013</v>
      </c>
      <c r="C1760">
        <v>0.13009999999999999</v>
      </c>
      <c r="D1760">
        <v>0.1187</v>
      </c>
      <c r="E1760">
        <v>4.19E-2</v>
      </c>
      <c r="F1760">
        <v>7.6899999999999996E-2</v>
      </c>
      <c r="G1760">
        <v>4.8439999999999997E-2</v>
      </c>
      <c r="H1760">
        <v>0.52300000000000002</v>
      </c>
      <c r="I1760">
        <v>0.26300000000000001</v>
      </c>
      <c r="J1760">
        <v>0.122</v>
      </c>
      <c r="K1760">
        <v>0</v>
      </c>
      <c r="L1760">
        <v>0</v>
      </c>
      <c r="M1760">
        <v>9.1999999999999998E-2</v>
      </c>
      <c r="N1760">
        <v>0</v>
      </c>
      <c r="O1760">
        <v>0</v>
      </c>
      <c r="P1760">
        <v>0</v>
      </c>
      <c r="Q1760" s="3">
        <f>_xlfn.XLOOKUP(A1760&amp;B1760,'original data'!$R$2:$R$3975,'original data'!$Q$2:$Q$3975,,0)</f>
        <v>0.81</v>
      </c>
      <c r="R1760" t="str">
        <f t="shared" si="54"/>
        <v>San Francisco City &amp; County2013</v>
      </c>
      <c r="S1760">
        <f t="shared" si="55"/>
        <v>0.214</v>
      </c>
    </row>
    <row r="1761" spans="1:19" x14ac:dyDescent="0.35">
      <c r="A1761" t="s">
        <v>109</v>
      </c>
      <c r="B1761">
        <v>2014</v>
      </c>
      <c r="C1761">
        <v>0.18729999999999999</v>
      </c>
      <c r="D1761">
        <v>0.1091</v>
      </c>
      <c r="E1761">
        <v>0.13339999999999999</v>
      </c>
      <c r="F1761">
        <v>7.9100000000000004E-2</v>
      </c>
      <c r="G1761">
        <v>5.7799999999999997E-2</v>
      </c>
      <c r="H1761">
        <v>0.54300000000000004</v>
      </c>
      <c r="I1761">
        <v>0.249</v>
      </c>
      <c r="J1761">
        <v>0.11700000000000001</v>
      </c>
      <c r="K1761">
        <v>0</v>
      </c>
      <c r="L1761">
        <v>0</v>
      </c>
      <c r="M1761">
        <v>0.09</v>
      </c>
      <c r="N1761">
        <v>0</v>
      </c>
      <c r="O1761">
        <v>0</v>
      </c>
      <c r="P1761">
        <v>0</v>
      </c>
      <c r="Q1761" s="3">
        <f>_xlfn.XLOOKUP(A1761&amp;B1761,'original data'!$R$2:$R$3975,'original data'!$Q$2:$Q$3975,,0)</f>
        <v>0.85299999999999998</v>
      </c>
      <c r="R1761" t="str">
        <f t="shared" si="54"/>
        <v>San Francisco City &amp; County2014</v>
      </c>
      <c r="S1761">
        <f t="shared" si="55"/>
        <v>0.20700000000000002</v>
      </c>
    </row>
    <row r="1762" spans="1:19" x14ac:dyDescent="0.35">
      <c r="A1762" t="s">
        <v>109</v>
      </c>
      <c r="B1762">
        <v>2015</v>
      </c>
      <c r="C1762">
        <v>3.9600000000000003E-2</v>
      </c>
      <c r="D1762">
        <v>0.1179</v>
      </c>
      <c r="E1762">
        <v>0.1159</v>
      </c>
      <c r="F1762">
        <v>7.0699999999999999E-2</v>
      </c>
      <c r="G1762">
        <v>5.6579999999999998E-2</v>
      </c>
      <c r="H1762">
        <v>0.52347999999999995</v>
      </c>
      <c r="I1762">
        <v>0.25274999999999997</v>
      </c>
      <c r="J1762">
        <v>0.11788</v>
      </c>
      <c r="K1762">
        <v>0</v>
      </c>
      <c r="L1762">
        <v>0</v>
      </c>
      <c r="M1762">
        <v>0.10589</v>
      </c>
      <c r="N1762">
        <v>0</v>
      </c>
      <c r="O1762">
        <v>0</v>
      </c>
      <c r="P1762">
        <v>0</v>
      </c>
      <c r="Q1762" s="3">
        <f>_xlfn.XLOOKUP(A1762&amp;B1762,'original data'!$R$2:$R$3975,'original data'!$Q$2:$Q$3975,,0)</f>
        <v>0.86</v>
      </c>
      <c r="R1762" t="str">
        <f t="shared" si="54"/>
        <v>San Francisco City &amp; County2015</v>
      </c>
      <c r="S1762">
        <f t="shared" si="55"/>
        <v>0.22377</v>
      </c>
    </row>
    <row r="1763" spans="1:19" x14ac:dyDescent="0.35">
      <c r="A1763" t="s">
        <v>109</v>
      </c>
      <c r="B1763">
        <v>2016</v>
      </c>
      <c r="C1763">
        <v>1.29E-2</v>
      </c>
      <c r="D1763">
        <v>7.7499999999999999E-2</v>
      </c>
      <c r="E1763">
        <v>7.5300000000000006E-2</v>
      </c>
      <c r="F1763">
        <v>5.8500000000000003E-2</v>
      </c>
      <c r="G1763">
        <v>5.3789999999999998E-2</v>
      </c>
      <c r="H1763">
        <v>0.47599999999999998</v>
      </c>
      <c r="I1763">
        <v>0.27100000000000002</v>
      </c>
      <c r="J1763">
        <v>0.13500000000000001</v>
      </c>
      <c r="K1763">
        <v>0</v>
      </c>
      <c r="L1763">
        <v>0</v>
      </c>
      <c r="M1763">
        <v>0.11799999999999999</v>
      </c>
      <c r="N1763">
        <v>0</v>
      </c>
      <c r="O1763">
        <v>0</v>
      </c>
      <c r="P1763">
        <v>0</v>
      </c>
      <c r="Q1763" s="3">
        <f>_xlfn.XLOOKUP(A1763&amp;B1763,'original data'!$R$2:$R$3975,'original data'!$Q$2:$Q$3975,,0)</f>
        <v>0.85</v>
      </c>
      <c r="R1763" t="str">
        <f t="shared" si="54"/>
        <v>San Francisco City &amp; County2016</v>
      </c>
      <c r="S1763">
        <f t="shared" si="55"/>
        <v>0.253</v>
      </c>
    </row>
    <row r="1764" spans="1:19" x14ac:dyDescent="0.35">
      <c r="A1764" t="s">
        <v>109</v>
      </c>
      <c r="B1764">
        <v>2017</v>
      </c>
      <c r="C1764">
        <v>0.1381</v>
      </c>
      <c r="D1764">
        <v>6.1899999999999997E-2</v>
      </c>
      <c r="E1764">
        <v>9.98E-2</v>
      </c>
      <c r="F1764">
        <v>5.3999999999999999E-2</v>
      </c>
      <c r="G1764">
        <v>5.8569999999999997E-2</v>
      </c>
      <c r="H1764">
        <v>0.47619</v>
      </c>
      <c r="I1764">
        <v>0.20437</v>
      </c>
      <c r="J1764">
        <v>0.14682999999999999</v>
      </c>
      <c r="K1764">
        <v>2.579E-2</v>
      </c>
      <c r="L1764">
        <v>0</v>
      </c>
      <c r="M1764">
        <v>0.14682999999999999</v>
      </c>
      <c r="N1764">
        <v>0</v>
      </c>
      <c r="O1764">
        <v>0</v>
      </c>
      <c r="P1764">
        <v>0</v>
      </c>
      <c r="Q1764" s="3">
        <f>_xlfn.XLOOKUP(A1764&amp;B1764,'original data'!$R$2:$R$3975,'original data'!$Q$2:$Q$3975,,0)</f>
        <v>0.86</v>
      </c>
      <c r="R1764" t="str">
        <f t="shared" si="54"/>
        <v>San Francisco City &amp; County2017</v>
      </c>
      <c r="S1764">
        <f t="shared" si="55"/>
        <v>0.31945000000000001</v>
      </c>
    </row>
    <row r="1765" spans="1:19" x14ac:dyDescent="0.35">
      <c r="A1765" t="s">
        <v>109</v>
      </c>
      <c r="B1765">
        <v>2018</v>
      </c>
      <c r="C1765">
        <v>0.1114</v>
      </c>
      <c r="D1765">
        <v>8.6099999999999996E-2</v>
      </c>
      <c r="E1765">
        <v>9.6100000000000005E-2</v>
      </c>
      <c r="F1765">
        <v>6.8699999999999997E-2</v>
      </c>
      <c r="G1765">
        <v>6.1440000000000002E-2</v>
      </c>
      <c r="H1765">
        <v>0.42099999999999999</v>
      </c>
      <c r="I1765">
        <v>0.129</v>
      </c>
      <c r="J1765">
        <v>0.17299999999999999</v>
      </c>
      <c r="K1765">
        <v>0.126</v>
      </c>
      <c r="L1765">
        <v>0</v>
      </c>
      <c r="M1765">
        <v>0.14499999999999999</v>
      </c>
      <c r="N1765">
        <v>0</v>
      </c>
      <c r="O1765">
        <v>5.0000000000000001E-3</v>
      </c>
      <c r="P1765">
        <v>0</v>
      </c>
      <c r="Q1765" s="3">
        <f>_xlfn.XLOOKUP(A1765&amp;B1765,'original data'!$R$2:$R$3975,'original data'!$Q$2:$Q$3975,,0)</f>
        <v>0.87</v>
      </c>
      <c r="R1765" t="str">
        <f t="shared" si="54"/>
        <v>San Francisco City &amp; County2018</v>
      </c>
      <c r="S1765">
        <f t="shared" si="55"/>
        <v>0.44399999999999995</v>
      </c>
    </row>
    <row r="1766" spans="1:19" x14ac:dyDescent="0.35">
      <c r="A1766" t="s">
        <v>109</v>
      </c>
      <c r="B1766">
        <v>2019</v>
      </c>
      <c r="C1766">
        <v>8.1799999999999998E-2</v>
      </c>
      <c r="D1766">
        <v>0.1103</v>
      </c>
      <c r="E1766">
        <v>7.5600000000000001E-2</v>
      </c>
      <c r="F1766">
        <v>0.1043</v>
      </c>
      <c r="G1766">
        <v>6.25E-2</v>
      </c>
      <c r="H1766">
        <v>0.34699999999999998</v>
      </c>
      <c r="I1766">
        <v>0.1</v>
      </c>
      <c r="J1766">
        <v>0.20699999999999999</v>
      </c>
      <c r="K1766">
        <v>0.17</v>
      </c>
      <c r="L1766">
        <v>0</v>
      </c>
      <c r="M1766">
        <v>0.16600000000000001</v>
      </c>
      <c r="N1766">
        <v>0</v>
      </c>
      <c r="O1766">
        <v>8.0000000000000002E-3</v>
      </c>
      <c r="P1766">
        <v>0</v>
      </c>
      <c r="Q1766" s="3">
        <f>_xlfn.XLOOKUP(A1766&amp;B1766,'original data'!$R$2:$R$3975,'original data'!$Q$2:$Q$3975,,0)</f>
        <v>0.88</v>
      </c>
      <c r="R1766" t="str">
        <f t="shared" si="54"/>
        <v>San Francisco City &amp; County2019</v>
      </c>
      <c r="S1766">
        <f t="shared" si="55"/>
        <v>0.54300000000000004</v>
      </c>
    </row>
    <row r="1767" spans="1:19" x14ac:dyDescent="0.35">
      <c r="A1767" t="s">
        <v>109</v>
      </c>
      <c r="B1767">
        <v>2020</v>
      </c>
      <c r="C1767">
        <v>2.41E-2</v>
      </c>
      <c r="D1767">
        <v>7.17E-2</v>
      </c>
      <c r="E1767">
        <v>7.2499999999999995E-2</v>
      </c>
      <c r="F1767">
        <v>9.3899999999999997E-2</v>
      </c>
      <c r="G1767">
        <v>6.055E-2</v>
      </c>
      <c r="H1767">
        <v>0.34499999999999997</v>
      </c>
      <c r="I1767">
        <v>7.1999999999999995E-2</v>
      </c>
      <c r="J1767">
        <v>0.21299999999999999</v>
      </c>
      <c r="K1767">
        <v>0.19</v>
      </c>
      <c r="L1767">
        <v>0</v>
      </c>
      <c r="M1767">
        <v>0.14899999999999999</v>
      </c>
      <c r="N1767">
        <v>0</v>
      </c>
      <c r="O1767">
        <v>0.03</v>
      </c>
      <c r="P1767">
        <v>0</v>
      </c>
      <c r="Q1767" s="3">
        <f>_xlfn.XLOOKUP(A1767&amp;B1767,'original data'!$R$2:$R$3975,'original data'!$Q$2:$Q$3975,,0)</f>
        <v>0.88</v>
      </c>
      <c r="R1767" t="str">
        <f t="shared" si="54"/>
        <v>San Francisco City &amp; County2020</v>
      </c>
      <c r="S1767">
        <f t="shared" si="55"/>
        <v>0.55200000000000005</v>
      </c>
    </row>
    <row r="1768" spans="1:19" x14ac:dyDescent="0.35">
      <c r="A1768" t="s">
        <v>110</v>
      </c>
      <c r="B1768">
        <v>2001</v>
      </c>
      <c r="C1768">
        <v>7.5200000000000003E-2</v>
      </c>
      <c r="D1768">
        <v>4.9799999999999997E-2</v>
      </c>
      <c r="E1768">
        <v>7.2599999999999998E-2</v>
      </c>
      <c r="G1768">
        <v>7.5200000000000003E-2</v>
      </c>
      <c r="H1768">
        <v>0.2228</v>
      </c>
      <c r="I1768">
        <v>0.7772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 s="3">
        <f>_xlfn.XLOOKUP(A1768&amp;B1768,'original data'!$R$2:$R$3975,'original data'!$Q$2:$Q$3975,,0)</f>
        <v>0.874</v>
      </c>
      <c r="R1768" t="str">
        <f t="shared" si="54"/>
        <v>South Carolina RS2001</v>
      </c>
      <c r="S1768">
        <f t="shared" si="55"/>
        <v>0</v>
      </c>
    </row>
    <row r="1769" spans="1:19" x14ac:dyDescent="0.35">
      <c r="A1769" t="s">
        <v>110</v>
      </c>
      <c r="B1769">
        <v>2002</v>
      </c>
      <c r="C1769">
        <v>9.2999999999999992E-3</v>
      </c>
      <c r="D1769">
        <v>4.3400000000000001E-2</v>
      </c>
      <c r="E1769">
        <v>5.5300000000000002E-2</v>
      </c>
      <c r="G1769">
        <v>4.1730000000000003E-2</v>
      </c>
      <c r="H1769">
        <v>0.2681</v>
      </c>
      <c r="I1769">
        <v>0.7319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 s="3">
        <f>_xlfn.XLOOKUP(A1769&amp;B1769,'original data'!$R$2:$R$3975,'original data'!$Q$2:$Q$3975,,0)</f>
        <v>0.86</v>
      </c>
      <c r="R1769" t="str">
        <f t="shared" si="54"/>
        <v>South Carolina RS2002</v>
      </c>
      <c r="S1769">
        <f t="shared" si="55"/>
        <v>0</v>
      </c>
    </row>
    <row r="1770" spans="1:19" x14ac:dyDescent="0.35">
      <c r="A1770" t="s">
        <v>110</v>
      </c>
      <c r="B1770">
        <v>2003</v>
      </c>
      <c r="C1770">
        <v>8.9800000000000005E-2</v>
      </c>
      <c r="D1770">
        <v>5.7500000000000002E-2</v>
      </c>
      <c r="E1770">
        <v>4.8899999999999999E-2</v>
      </c>
      <c r="G1770">
        <v>5.7509999999999999E-2</v>
      </c>
      <c r="H1770">
        <v>0.35220000000000001</v>
      </c>
      <c r="I1770">
        <v>0.64780000000000004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 s="3">
        <f>_xlfn.XLOOKUP(A1770&amp;B1770,'original data'!$R$2:$R$3975,'original data'!$Q$2:$Q$3975,,0)</f>
        <v>0.82799999999999996</v>
      </c>
      <c r="R1770" t="str">
        <f t="shared" si="54"/>
        <v>South Carolina RS2003</v>
      </c>
      <c r="S1770">
        <f t="shared" si="55"/>
        <v>0</v>
      </c>
    </row>
    <row r="1771" spans="1:19" x14ac:dyDescent="0.35">
      <c r="A1771" t="s">
        <v>110</v>
      </c>
      <c r="B1771">
        <v>2004</v>
      </c>
      <c r="C1771">
        <v>8.7900000000000006E-2</v>
      </c>
      <c r="D1771">
        <v>6.1600000000000002E-2</v>
      </c>
      <c r="E1771">
        <v>6.0699999999999997E-2</v>
      </c>
      <c r="F1771">
        <v>7.6399999999999996E-2</v>
      </c>
      <c r="G1771">
        <v>6.5030000000000004E-2</v>
      </c>
      <c r="H1771">
        <v>0.42749999999999999</v>
      </c>
      <c r="I1771">
        <v>0.57250000000000001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 s="3">
        <f>_xlfn.XLOOKUP(A1771&amp;B1771,'original data'!$R$2:$R$3975,'original data'!$Q$2:$Q$3975,,0)</f>
        <v>0.80300000000000005</v>
      </c>
      <c r="R1771" t="str">
        <f t="shared" si="54"/>
        <v>South Carolina RS2004</v>
      </c>
      <c r="S1771">
        <f t="shared" si="55"/>
        <v>0</v>
      </c>
    </row>
    <row r="1772" spans="1:19" x14ac:dyDescent="0.35">
      <c r="A1772" t="s">
        <v>110</v>
      </c>
      <c r="B1772">
        <v>2005</v>
      </c>
      <c r="C1772">
        <v>7.0300000000000001E-2</v>
      </c>
      <c r="D1772">
        <v>8.2799999999999999E-2</v>
      </c>
      <c r="E1772">
        <v>6.5299999999999997E-2</v>
      </c>
      <c r="F1772">
        <v>6.88E-2</v>
      </c>
      <c r="G1772">
        <v>6.608E-2</v>
      </c>
      <c r="H1772">
        <v>0.41789999999999999</v>
      </c>
      <c r="I1772">
        <v>0.57045999999999997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1.1639999999999999E-2</v>
      </c>
      <c r="P1772">
        <v>0</v>
      </c>
      <c r="Q1772" s="3">
        <f>_xlfn.XLOOKUP(A1772&amp;B1772,'original data'!$R$2:$R$3975,'original data'!$Q$2:$Q$3975,,0)</f>
        <v>0.71599999999999997</v>
      </c>
      <c r="R1772" t="str">
        <f t="shared" si="54"/>
        <v>South Carolina RS2005</v>
      </c>
      <c r="S1772">
        <f t="shared" si="55"/>
        <v>0</v>
      </c>
    </row>
    <row r="1773" spans="1:19" x14ac:dyDescent="0.35">
      <c r="A1773" t="s">
        <v>110</v>
      </c>
      <c r="B1773">
        <v>2006</v>
      </c>
      <c r="C1773">
        <v>5.11E-2</v>
      </c>
      <c r="D1773">
        <v>6.9599999999999995E-2</v>
      </c>
      <c r="E1773">
        <v>6.13E-2</v>
      </c>
      <c r="F1773">
        <v>6.8599999999999994E-2</v>
      </c>
      <c r="G1773">
        <v>6.3570000000000002E-2</v>
      </c>
      <c r="H1773">
        <v>0.49259999999999998</v>
      </c>
      <c r="I1773">
        <v>0.49725000000000003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1.0149999999999999E-2</v>
      </c>
      <c r="P1773">
        <v>0</v>
      </c>
      <c r="Q1773" s="3">
        <f>_xlfn.XLOOKUP(A1773&amp;B1773,'original data'!$R$2:$R$3975,'original data'!$Q$2:$Q$3975,,0)</f>
        <v>0.69599999999999995</v>
      </c>
      <c r="R1773" t="str">
        <f t="shared" si="54"/>
        <v>South Carolina RS2006</v>
      </c>
      <c r="S1773">
        <f t="shared" si="55"/>
        <v>0</v>
      </c>
    </row>
    <row r="1774" spans="1:19" x14ac:dyDescent="0.35">
      <c r="A1774" t="s">
        <v>110</v>
      </c>
      <c r="B1774">
        <v>2007</v>
      </c>
      <c r="C1774">
        <v>0.13350000000000001</v>
      </c>
      <c r="D1774">
        <v>8.6199999999999999E-2</v>
      </c>
      <c r="E1774">
        <v>8.8400000000000006E-2</v>
      </c>
      <c r="F1774">
        <v>7.0199999999999999E-2</v>
      </c>
      <c r="G1774">
        <v>7.3289999999999994E-2</v>
      </c>
      <c r="H1774">
        <v>0.5</v>
      </c>
      <c r="I1774">
        <v>0.5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 s="3">
        <f>_xlfn.XLOOKUP(A1774&amp;B1774,'original data'!$R$2:$R$3975,'original data'!$Q$2:$Q$3975,,0)</f>
        <v>0.69699999999999995</v>
      </c>
      <c r="R1774" t="str">
        <f t="shared" si="54"/>
        <v>South Carolina RS2007</v>
      </c>
      <c r="S1774">
        <f t="shared" si="55"/>
        <v>0</v>
      </c>
    </row>
    <row r="1775" spans="1:19" x14ac:dyDescent="0.35">
      <c r="A1775" t="s">
        <v>110</v>
      </c>
      <c r="B1775">
        <v>2008</v>
      </c>
      <c r="C1775">
        <v>-2.5600000000000001E-2</v>
      </c>
      <c r="D1775">
        <v>5.1700000000000003E-2</v>
      </c>
      <c r="E1775">
        <v>6.25E-2</v>
      </c>
      <c r="F1775">
        <v>5.5300000000000002E-2</v>
      </c>
      <c r="G1775">
        <v>6.0400000000000002E-2</v>
      </c>
      <c r="H1775">
        <v>0.47899999999999998</v>
      </c>
      <c r="I1775">
        <v>0.41599999999999998</v>
      </c>
      <c r="J1775">
        <v>0.01</v>
      </c>
      <c r="K1775">
        <v>8.6999999999999994E-2</v>
      </c>
      <c r="L1775">
        <v>0</v>
      </c>
      <c r="M1775">
        <v>0</v>
      </c>
      <c r="N1775">
        <v>0</v>
      </c>
      <c r="O1775">
        <v>8.0000000000000002E-3</v>
      </c>
      <c r="P1775">
        <v>0</v>
      </c>
      <c r="Q1775" s="3">
        <f>_xlfn.XLOOKUP(A1775&amp;B1775,'original data'!$R$2:$R$3975,'original data'!$Q$2:$Q$3975,,0)</f>
        <v>0.69299999999999995</v>
      </c>
      <c r="R1775" t="str">
        <f t="shared" si="54"/>
        <v>South Carolina RS2008</v>
      </c>
      <c r="S1775">
        <f t="shared" si="55"/>
        <v>9.6999999999999989E-2</v>
      </c>
    </row>
    <row r="1776" spans="1:19" x14ac:dyDescent="0.35">
      <c r="A1776" t="s">
        <v>110</v>
      </c>
      <c r="B1776">
        <v>2009</v>
      </c>
      <c r="C1776">
        <v>-0.19040000000000001</v>
      </c>
      <c r="D1776">
        <v>-3.5999999999999997E-2</v>
      </c>
      <c r="E1776">
        <v>1.6000000000000001E-3</v>
      </c>
      <c r="F1776">
        <v>3.0599999999999999E-2</v>
      </c>
      <c r="G1776">
        <v>2.9080000000000002E-2</v>
      </c>
      <c r="H1776">
        <v>0.32840000000000003</v>
      </c>
      <c r="I1776">
        <v>0.34789999999999999</v>
      </c>
      <c r="J1776">
        <v>2.5399999999999999E-2</v>
      </c>
      <c r="K1776">
        <v>0.161</v>
      </c>
      <c r="L1776">
        <v>0</v>
      </c>
      <c r="M1776">
        <v>6.3E-3</v>
      </c>
      <c r="N1776">
        <v>0</v>
      </c>
      <c r="O1776">
        <v>0.13100000000000001</v>
      </c>
      <c r="P1776">
        <v>0</v>
      </c>
      <c r="Q1776" s="3">
        <f>_xlfn.XLOOKUP(A1776&amp;B1776,'original data'!$R$2:$R$3975,'original data'!$Q$2:$Q$3975,,0)</f>
        <v>0.67800000000000005</v>
      </c>
      <c r="R1776" t="str">
        <f t="shared" si="54"/>
        <v>South Carolina RS2009</v>
      </c>
      <c r="S1776">
        <f t="shared" si="55"/>
        <v>0.19270000000000001</v>
      </c>
    </row>
    <row r="1777" spans="1:19" x14ac:dyDescent="0.35">
      <c r="A1777" t="s">
        <v>110</v>
      </c>
      <c r="B1777">
        <v>2010</v>
      </c>
      <c r="C1777">
        <v>0.1462</v>
      </c>
      <c r="D1777">
        <v>-3.4099999999999998E-2</v>
      </c>
      <c r="E1777">
        <v>1.4800000000000001E-2</v>
      </c>
      <c r="F1777">
        <v>3.95E-2</v>
      </c>
      <c r="G1777">
        <v>4.0230000000000002E-2</v>
      </c>
      <c r="H1777">
        <v>0.27300000000000002</v>
      </c>
      <c r="I1777">
        <v>0.27400000000000002</v>
      </c>
      <c r="J1777">
        <v>4.2999999999999997E-2</v>
      </c>
      <c r="K1777">
        <v>0.26200000000000001</v>
      </c>
      <c r="L1777">
        <v>0</v>
      </c>
      <c r="M1777">
        <v>6.0000000000000001E-3</v>
      </c>
      <c r="N1777">
        <v>0</v>
      </c>
      <c r="O1777">
        <v>0.14199999999999999</v>
      </c>
      <c r="P1777">
        <v>0</v>
      </c>
      <c r="Q1777" s="3">
        <f>_xlfn.XLOOKUP(A1777&amp;B1777,'original data'!$R$2:$R$3975,'original data'!$Q$2:$Q$3975,,0)</f>
        <v>0.65500000000000003</v>
      </c>
      <c r="R1777" t="str">
        <f t="shared" si="54"/>
        <v>South Carolina RS2010</v>
      </c>
      <c r="S1777">
        <f t="shared" si="55"/>
        <v>0.311</v>
      </c>
    </row>
    <row r="1778" spans="1:19" x14ac:dyDescent="0.35">
      <c r="A1778" t="s">
        <v>110</v>
      </c>
      <c r="B1778">
        <v>2011</v>
      </c>
      <c r="C1778">
        <v>0.18590000000000001</v>
      </c>
      <c r="D1778">
        <v>3.1300000000000001E-2</v>
      </c>
      <c r="E1778">
        <v>3.95E-2</v>
      </c>
      <c r="F1778">
        <v>5.0200000000000002E-2</v>
      </c>
      <c r="G1778">
        <v>5.2699999999999997E-2</v>
      </c>
      <c r="H1778">
        <v>0.32400000000000001</v>
      </c>
      <c r="I1778">
        <v>0.224</v>
      </c>
      <c r="J1778">
        <v>7.0999999999999994E-2</v>
      </c>
      <c r="K1778">
        <v>0.28100000000000003</v>
      </c>
      <c r="L1778">
        <v>1.9E-2</v>
      </c>
      <c r="M1778">
        <v>8.0000000000000002E-3</v>
      </c>
      <c r="N1778">
        <v>0</v>
      </c>
      <c r="O1778">
        <v>7.2999999999999995E-2</v>
      </c>
      <c r="P1778">
        <v>0</v>
      </c>
      <c r="Q1778" s="3">
        <f>_xlfn.XLOOKUP(A1778&amp;B1778,'original data'!$R$2:$R$3975,'original data'!$Q$2:$Q$3975,,0)</f>
        <v>0.67400000000000004</v>
      </c>
      <c r="R1778" t="str">
        <f t="shared" si="54"/>
        <v>South Carolina RS2011</v>
      </c>
      <c r="S1778">
        <f t="shared" si="55"/>
        <v>0.37900000000000006</v>
      </c>
    </row>
    <row r="1779" spans="1:19" x14ac:dyDescent="0.35">
      <c r="A1779" t="s">
        <v>110</v>
      </c>
      <c r="B1779">
        <v>2012</v>
      </c>
      <c r="C1779">
        <v>6.4000000000000003E-3</v>
      </c>
      <c r="D1779">
        <v>0.11</v>
      </c>
      <c r="E1779">
        <v>1.46E-2</v>
      </c>
      <c r="F1779">
        <v>4.9799999999999997E-2</v>
      </c>
      <c r="G1779">
        <v>4.8759999999999998E-2</v>
      </c>
      <c r="H1779">
        <v>0.24299999999999999</v>
      </c>
      <c r="I1779">
        <v>0.18</v>
      </c>
      <c r="J1779">
        <v>9.0999999999999998E-2</v>
      </c>
      <c r="K1779">
        <v>0.27900000000000003</v>
      </c>
      <c r="L1779">
        <v>2.7E-2</v>
      </c>
      <c r="M1779">
        <v>2.5000000000000001E-2</v>
      </c>
      <c r="N1779">
        <v>0</v>
      </c>
      <c r="O1779">
        <v>0.155</v>
      </c>
      <c r="P1779">
        <v>0</v>
      </c>
      <c r="Q1779" s="3">
        <f>_xlfn.XLOOKUP(A1779&amp;B1779,'original data'!$R$2:$R$3975,'original data'!$Q$2:$Q$3975,,0)</f>
        <v>0.64700000000000002</v>
      </c>
      <c r="R1779" t="str">
        <f t="shared" si="54"/>
        <v>South Carolina RS2012</v>
      </c>
      <c r="S1779">
        <f t="shared" si="55"/>
        <v>0.42200000000000004</v>
      </c>
    </row>
    <row r="1780" spans="1:19" x14ac:dyDescent="0.35">
      <c r="A1780" t="s">
        <v>110</v>
      </c>
      <c r="B1780">
        <v>2013</v>
      </c>
      <c r="C1780">
        <v>9.9900000000000003E-2</v>
      </c>
      <c r="D1780">
        <v>9.2999999999999999E-2</v>
      </c>
      <c r="E1780">
        <v>3.7600000000000001E-2</v>
      </c>
      <c r="F1780">
        <v>4.9799999999999997E-2</v>
      </c>
      <c r="G1780">
        <v>5.2609999999999997E-2</v>
      </c>
      <c r="H1780">
        <v>0.28249999999999997</v>
      </c>
      <c r="I1780">
        <v>0.2331</v>
      </c>
      <c r="J1780">
        <v>9.5799999999999996E-2</v>
      </c>
      <c r="K1780">
        <v>0.21809999999999999</v>
      </c>
      <c r="L1780">
        <v>2.7E-2</v>
      </c>
      <c r="M1780">
        <v>3.6900000000000002E-2</v>
      </c>
      <c r="N1780">
        <v>0</v>
      </c>
      <c r="O1780">
        <v>0.1066</v>
      </c>
      <c r="P1780">
        <v>0</v>
      </c>
      <c r="Q1780" s="3">
        <f>_xlfn.XLOOKUP(A1780&amp;B1780,'original data'!$R$2:$R$3975,'original data'!$Q$2:$Q$3975,,0)</f>
        <v>0.625</v>
      </c>
      <c r="R1780" t="str">
        <f t="shared" si="54"/>
        <v>South Carolina RS2013</v>
      </c>
      <c r="S1780">
        <f t="shared" si="55"/>
        <v>0.37779999999999997</v>
      </c>
    </row>
    <row r="1781" spans="1:19" x14ac:dyDescent="0.35">
      <c r="A1781" t="s">
        <v>110</v>
      </c>
      <c r="B1781">
        <v>2014</v>
      </c>
      <c r="C1781">
        <v>0.15290000000000001</v>
      </c>
      <c r="D1781">
        <v>8.3699999999999997E-2</v>
      </c>
      <c r="E1781">
        <v>0.1148</v>
      </c>
      <c r="F1781">
        <v>5.6000000000000001E-2</v>
      </c>
      <c r="G1781">
        <v>5.9470000000000002E-2</v>
      </c>
      <c r="H1781">
        <v>0.308</v>
      </c>
      <c r="I1781">
        <v>0.16600000000000001</v>
      </c>
      <c r="J1781">
        <v>0.14599999999999999</v>
      </c>
      <c r="K1781">
        <v>0.254</v>
      </c>
      <c r="L1781">
        <v>2.1000000000000001E-2</v>
      </c>
      <c r="M1781">
        <v>3.5999999999999997E-2</v>
      </c>
      <c r="N1781">
        <v>0</v>
      </c>
      <c r="O1781">
        <v>6.7000000000000004E-2</v>
      </c>
      <c r="P1781">
        <v>0</v>
      </c>
      <c r="Q1781" s="3">
        <f>_xlfn.XLOOKUP(A1781&amp;B1781,'original data'!$R$2:$R$3975,'original data'!$Q$2:$Q$3975,,0)</f>
        <v>0.627</v>
      </c>
      <c r="R1781" t="str">
        <f t="shared" si="54"/>
        <v>South Carolina RS2014</v>
      </c>
      <c r="S1781">
        <f t="shared" si="55"/>
        <v>0.45700000000000002</v>
      </c>
    </row>
    <row r="1782" spans="1:19" x14ac:dyDescent="0.35">
      <c r="A1782" t="s">
        <v>110</v>
      </c>
      <c r="B1782">
        <v>2015</v>
      </c>
      <c r="C1782">
        <v>1.6E-2</v>
      </c>
      <c r="D1782">
        <v>8.8099999999999998E-2</v>
      </c>
      <c r="E1782">
        <v>8.8700000000000001E-2</v>
      </c>
      <c r="F1782">
        <v>5.1769999999999997E-2</v>
      </c>
      <c r="G1782">
        <v>5.6520000000000001E-2</v>
      </c>
      <c r="H1782">
        <v>0.32300000000000001</v>
      </c>
      <c r="I1782">
        <v>0.1593</v>
      </c>
      <c r="J1782">
        <v>0.14510000000000001</v>
      </c>
      <c r="K1782">
        <v>0.2676</v>
      </c>
      <c r="L1782">
        <v>2.9700000000000001E-2</v>
      </c>
      <c r="M1782">
        <v>3.9600000000000003E-2</v>
      </c>
      <c r="N1782">
        <v>0</v>
      </c>
      <c r="O1782">
        <v>3.5700000000000003E-2</v>
      </c>
      <c r="P1782">
        <v>0</v>
      </c>
      <c r="Q1782" s="3">
        <f>_xlfn.XLOOKUP(A1782&amp;B1782,'original data'!$R$2:$R$3975,'original data'!$Q$2:$Q$3975,,0)</f>
        <v>0.62</v>
      </c>
      <c r="R1782" t="str">
        <f t="shared" si="54"/>
        <v>South Carolina RS2015</v>
      </c>
      <c r="S1782">
        <f t="shared" si="55"/>
        <v>0.48200000000000004</v>
      </c>
    </row>
    <row r="1783" spans="1:19" x14ac:dyDescent="0.35">
      <c r="A1783" t="s">
        <v>110</v>
      </c>
      <c r="B1783">
        <v>2016</v>
      </c>
      <c r="C1783">
        <v>-3.8999999999999998E-3</v>
      </c>
      <c r="D1783">
        <v>5.28E-2</v>
      </c>
      <c r="E1783">
        <v>5.1900000000000002E-2</v>
      </c>
      <c r="F1783">
        <v>4.6129999999999997E-2</v>
      </c>
      <c r="G1783">
        <v>5.2639999999999999E-2</v>
      </c>
      <c r="H1783">
        <v>0.31719999999999998</v>
      </c>
      <c r="I1783">
        <v>0.13869999999999999</v>
      </c>
      <c r="J1783">
        <v>0.15479999999999999</v>
      </c>
      <c r="K1783">
        <v>0.25600000000000001</v>
      </c>
      <c r="L1783">
        <v>4.1700000000000001E-2</v>
      </c>
      <c r="M1783">
        <v>7.0599999999999996E-2</v>
      </c>
      <c r="N1783">
        <v>0</v>
      </c>
      <c r="O1783">
        <v>2.1000000000000001E-2</v>
      </c>
      <c r="P1783">
        <v>0</v>
      </c>
      <c r="Q1783" s="3">
        <f>_xlfn.XLOOKUP(A1783&amp;B1783,'original data'!$R$2:$R$3975,'original data'!$Q$2:$Q$3975,,0)</f>
        <v>0.59499999999999997</v>
      </c>
      <c r="R1783" t="str">
        <f t="shared" si="54"/>
        <v>South Carolina RS2016</v>
      </c>
      <c r="S1783">
        <f t="shared" si="55"/>
        <v>0.52310000000000001</v>
      </c>
    </row>
    <row r="1784" spans="1:19" x14ac:dyDescent="0.35">
      <c r="A1784" t="s">
        <v>110</v>
      </c>
      <c r="B1784">
        <v>2017</v>
      </c>
      <c r="C1784">
        <v>0.1188</v>
      </c>
      <c r="D1784">
        <v>4.2299999999999997E-2</v>
      </c>
      <c r="E1784">
        <v>7.4999999999999997E-2</v>
      </c>
      <c r="F1784">
        <v>4.4760000000000001E-2</v>
      </c>
      <c r="G1784">
        <v>5.6419999999999998E-2</v>
      </c>
      <c r="H1784">
        <v>0.3508</v>
      </c>
      <c r="I1784">
        <v>0.152</v>
      </c>
      <c r="J1784">
        <v>0.1353</v>
      </c>
      <c r="K1784">
        <v>0.20449999999999999</v>
      </c>
      <c r="L1784">
        <v>1.3899999999999999E-2</v>
      </c>
      <c r="M1784">
        <v>7.17E-2</v>
      </c>
      <c r="N1784">
        <v>0</v>
      </c>
      <c r="O1784">
        <v>1.95E-2</v>
      </c>
      <c r="P1784">
        <v>5.2299999999999999E-2</v>
      </c>
      <c r="Q1784" s="3">
        <f>_xlfn.XLOOKUP(A1784&amp;B1784,'original data'!$R$2:$R$3975,'original data'!$Q$2:$Q$3975,,0)</f>
        <v>0.56299999999999994</v>
      </c>
      <c r="R1784" t="str">
        <f t="shared" si="54"/>
        <v>South Carolina RS2017</v>
      </c>
      <c r="S1784">
        <f t="shared" si="55"/>
        <v>0.47770000000000001</v>
      </c>
    </row>
    <row r="1785" spans="1:19" x14ac:dyDescent="0.35">
      <c r="A1785" t="s">
        <v>110</v>
      </c>
      <c r="B1785">
        <v>2018</v>
      </c>
      <c r="C1785">
        <v>7.8200000000000006E-2</v>
      </c>
      <c r="D1785">
        <v>6.3100000000000003E-2</v>
      </c>
      <c r="E1785">
        <v>7.0699999999999999E-2</v>
      </c>
      <c r="F1785">
        <v>5.3999999999999999E-2</v>
      </c>
      <c r="G1785">
        <v>5.7619999999999998E-2</v>
      </c>
      <c r="H1785">
        <v>0.3634</v>
      </c>
      <c r="I1785">
        <v>0.15079999999999999</v>
      </c>
      <c r="J1785">
        <v>0.13339999999999999</v>
      </c>
      <c r="K1785">
        <v>0.16880000000000001</v>
      </c>
      <c r="L1785">
        <v>1.9599999999999999E-2</v>
      </c>
      <c r="M1785">
        <v>8.4599999999999995E-2</v>
      </c>
      <c r="N1785">
        <v>0</v>
      </c>
      <c r="O1785">
        <v>8.8999999999999999E-3</v>
      </c>
      <c r="P1785">
        <v>6.9500000000000006E-2</v>
      </c>
      <c r="Q1785" s="3">
        <f>_xlfn.XLOOKUP(A1785&amp;B1785,'original data'!$R$2:$R$3975,'original data'!$Q$2:$Q$3975,,0)</f>
        <v>0.55000000000000004</v>
      </c>
      <c r="R1785" t="str">
        <f t="shared" si="54"/>
        <v>South Carolina RS2018</v>
      </c>
      <c r="S1785">
        <f t="shared" si="55"/>
        <v>0.47590000000000005</v>
      </c>
    </row>
    <row r="1786" spans="1:19" x14ac:dyDescent="0.35">
      <c r="A1786" t="s">
        <v>110</v>
      </c>
      <c r="B1786">
        <v>2019</v>
      </c>
      <c r="C1786">
        <v>5.8400000000000001E-2</v>
      </c>
      <c r="D1786">
        <v>8.48E-2</v>
      </c>
      <c r="E1786">
        <v>5.2600000000000001E-2</v>
      </c>
      <c r="F1786">
        <v>8.3299999999999999E-2</v>
      </c>
      <c r="G1786">
        <v>5.7660000000000003E-2</v>
      </c>
      <c r="H1786">
        <v>0.37259999999999999</v>
      </c>
      <c r="I1786">
        <v>0.14760000000000001</v>
      </c>
      <c r="J1786">
        <v>0.1343</v>
      </c>
      <c r="K1786">
        <v>0.16420000000000001</v>
      </c>
      <c r="L1786">
        <v>2.9600000000000001E-2</v>
      </c>
      <c r="M1786">
        <v>8.8900000000000007E-2</v>
      </c>
      <c r="N1786">
        <v>0</v>
      </c>
      <c r="O1786">
        <v>6.2799999999999995E-2</v>
      </c>
      <c r="P1786">
        <v>0</v>
      </c>
      <c r="Q1786" s="3">
        <f>_xlfn.XLOOKUP(A1786&amp;B1786,'original data'!$R$2:$R$3975,'original data'!$Q$2:$Q$3975,,0)</f>
        <v>0.54400000000000004</v>
      </c>
      <c r="R1786" t="str">
        <f t="shared" si="54"/>
        <v>South Carolina RS2019</v>
      </c>
      <c r="S1786">
        <f t="shared" si="55"/>
        <v>0.41700000000000004</v>
      </c>
    </row>
    <row r="1787" spans="1:19" x14ac:dyDescent="0.35">
      <c r="A1787" t="s">
        <v>110</v>
      </c>
      <c r="B1787">
        <v>2020</v>
      </c>
      <c r="C1787">
        <v>-1.5800000000000002E-2</v>
      </c>
      <c r="D1787">
        <v>3.95E-2</v>
      </c>
      <c r="E1787">
        <v>4.5900000000000003E-2</v>
      </c>
      <c r="F1787">
        <v>6.7100000000000007E-2</v>
      </c>
      <c r="G1787">
        <v>5.3859999999999998E-2</v>
      </c>
      <c r="H1787">
        <v>0.42949999999999999</v>
      </c>
      <c r="I1787">
        <v>0.11799999999999999</v>
      </c>
      <c r="J1787">
        <v>0.13819999999999999</v>
      </c>
      <c r="K1787">
        <v>0.10920000000000001</v>
      </c>
      <c r="L1787">
        <v>1.0699999999999999E-2</v>
      </c>
      <c r="M1787">
        <v>7.8299999999999995E-2</v>
      </c>
      <c r="N1787">
        <v>0</v>
      </c>
      <c r="O1787">
        <v>0.11609999999999999</v>
      </c>
      <c r="P1787">
        <v>0</v>
      </c>
      <c r="Q1787" s="3">
        <f>_xlfn.XLOOKUP(A1787&amp;B1787,'original data'!$R$2:$R$3975,'original data'!$Q$2:$Q$3975,,0)</f>
        <v>0.54100000000000004</v>
      </c>
      <c r="R1787" t="str">
        <f t="shared" si="54"/>
        <v>South Carolina RS2020</v>
      </c>
      <c r="S1787">
        <f t="shared" si="55"/>
        <v>0.33639999999999998</v>
      </c>
    </row>
    <row r="1788" spans="1:19" x14ac:dyDescent="0.35">
      <c r="A1788" t="s">
        <v>111</v>
      </c>
      <c r="B1788">
        <v>2001</v>
      </c>
      <c r="C1788">
        <v>-2.9000000000000001E-2</v>
      </c>
      <c r="F1788">
        <v>0.125</v>
      </c>
      <c r="G1788">
        <v>-2.9000000000000001E-2</v>
      </c>
      <c r="H1788">
        <v>0.56942999999999999</v>
      </c>
      <c r="I1788">
        <v>0.22977</v>
      </c>
      <c r="J1788">
        <v>3.696E-2</v>
      </c>
      <c r="K1788">
        <v>9.3909999999999993E-2</v>
      </c>
      <c r="L1788">
        <v>0</v>
      </c>
      <c r="M1788">
        <v>5.6939999999999998E-2</v>
      </c>
      <c r="N1788">
        <v>0</v>
      </c>
      <c r="O1788">
        <v>1.299E-2</v>
      </c>
      <c r="P1788">
        <v>0</v>
      </c>
      <c r="Q1788" s="3">
        <f>_xlfn.XLOOKUP(A1788&amp;B1788,'original data'!$R$2:$R$3975,'original data'!$Q$2:$Q$3975,,0)</f>
        <v>0.96399999999999997</v>
      </c>
      <c r="R1788" t="str">
        <f t="shared" si="54"/>
        <v>South Dakota RS2001</v>
      </c>
      <c r="S1788">
        <f t="shared" si="55"/>
        <v>0.18780999999999998</v>
      </c>
    </row>
    <row r="1789" spans="1:19" x14ac:dyDescent="0.35">
      <c r="A1789" t="s">
        <v>111</v>
      </c>
      <c r="B1789">
        <v>2002</v>
      </c>
      <c r="C1789">
        <v>-4.9000000000000002E-2</v>
      </c>
      <c r="F1789">
        <v>0.106</v>
      </c>
      <c r="G1789">
        <v>-3.9050000000000001E-2</v>
      </c>
      <c r="H1789">
        <v>0.59099999999999997</v>
      </c>
      <c r="I1789">
        <v>0.25</v>
      </c>
      <c r="J1789">
        <v>3.6999999999999998E-2</v>
      </c>
      <c r="K1789">
        <v>4.7E-2</v>
      </c>
      <c r="L1789">
        <v>0</v>
      </c>
      <c r="M1789">
        <v>6.4000000000000001E-2</v>
      </c>
      <c r="N1789">
        <v>0</v>
      </c>
      <c r="O1789">
        <v>1.0999999999999999E-2</v>
      </c>
      <c r="P1789">
        <v>0</v>
      </c>
      <c r="Q1789" s="3">
        <f>_xlfn.XLOOKUP(A1789&amp;B1789,'original data'!$R$2:$R$3975,'original data'!$Q$2:$Q$3975,,0)</f>
        <v>0.96699999999999997</v>
      </c>
      <c r="R1789" t="str">
        <f t="shared" si="54"/>
        <v>South Dakota RS2002</v>
      </c>
      <c r="S1789">
        <f t="shared" si="55"/>
        <v>0.14799999999999999</v>
      </c>
    </row>
    <row r="1790" spans="1:19" x14ac:dyDescent="0.35">
      <c r="A1790" t="s">
        <v>111</v>
      </c>
      <c r="B1790">
        <v>2003</v>
      </c>
      <c r="C1790">
        <v>0.05</v>
      </c>
      <c r="F1790">
        <v>9.5000000000000001E-2</v>
      </c>
      <c r="G1790">
        <v>-1.0240000000000001E-2</v>
      </c>
      <c r="H1790">
        <v>0.58399999999999996</v>
      </c>
      <c r="I1790">
        <v>0.23200000000000001</v>
      </c>
      <c r="J1790">
        <v>4.1000000000000002E-2</v>
      </c>
      <c r="K1790">
        <v>5.1999999999999998E-2</v>
      </c>
      <c r="L1790">
        <v>0</v>
      </c>
      <c r="M1790">
        <v>6.2E-2</v>
      </c>
      <c r="N1790">
        <v>0</v>
      </c>
      <c r="O1790">
        <v>2.9000000000000001E-2</v>
      </c>
      <c r="P1790">
        <v>0</v>
      </c>
      <c r="Q1790" s="3">
        <f>_xlfn.XLOOKUP(A1790&amp;B1790,'original data'!$R$2:$R$3975,'original data'!$Q$2:$Q$3975,,0)</f>
        <v>0.97199999999999998</v>
      </c>
      <c r="R1790" t="str">
        <f t="shared" si="54"/>
        <v>South Dakota RS2003</v>
      </c>
      <c r="S1790">
        <f t="shared" si="55"/>
        <v>0.155</v>
      </c>
    </row>
    <row r="1791" spans="1:19" x14ac:dyDescent="0.35">
      <c r="A1791" t="s">
        <v>111</v>
      </c>
      <c r="B1791">
        <v>2004</v>
      </c>
      <c r="C1791">
        <v>0.16600000000000001</v>
      </c>
      <c r="F1791">
        <v>0.107</v>
      </c>
      <c r="G1791">
        <v>3.1150000000000001E-2</v>
      </c>
      <c r="H1791">
        <v>0.61599999999999999</v>
      </c>
      <c r="I1791">
        <v>0.22</v>
      </c>
      <c r="J1791">
        <v>4.3999999999999997E-2</v>
      </c>
      <c r="K1791">
        <v>6.4000000000000001E-2</v>
      </c>
      <c r="L1791">
        <v>0</v>
      </c>
      <c r="M1791">
        <v>4.4999999999999998E-2</v>
      </c>
      <c r="N1791">
        <v>0</v>
      </c>
      <c r="O1791">
        <v>1.0999999999999999E-2</v>
      </c>
      <c r="P1791">
        <v>0</v>
      </c>
      <c r="Q1791" s="3">
        <f>_xlfn.XLOOKUP(A1791&amp;B1791,'original data'!$R$2:$R$3975,'original data'!$Q$2:$Q$3975,,0)</f>
        <v>0.97699999999999998</v>
      </c>
      <c r="R1791" t="str">
        <f t="shared" si="54"/>
        <v>South Dakota RS2004</v>
      </c>
      <c r="S1791">
        <f t="shared" si="55"/>
        <v>0.153</v>
      </c>
    </row>
    <row r="1792" spans="1:19" x14ac:dyDescent="0.35">
      <c r="A1792" t="s">
        <v>111</v>
      </c>
      <c r="B1792">
        <v>2005</v>
      </c>
      <c r="C1792">
        <v>0.13300000000000001</v>
      </c>
      <c r="E1792">
        <v>5.076E-2</v>
      </c>
      <c r="F1792">
        <v>9.1999999999999998E-2</v>
      </c>
      <c r="G1792">
        <v>5.076E-2</v>
      </c>
      <c r="H1792">
        <v>0.60499999999999998</v>
      </c>
      <c r="I1792">
        <v>0.20599999999999999</v>
      </c>
      <c r="J1792">
        <v>4.2999999999999997E-2</v>
      </c>
      <c r="K1792">
        <v>7.5999999999999998E-2</v>
      </c>
      <c r="L1792">
        <v>0</v>
      </c>
      <c r="M1792">
        <v>6.8000000000000005E-2</v>
      </c>
      <c r="N1792">
        <v>0</v>
      </c>
      <c r="O1792">
        <v>2E-3</v>
      </c>
      <c r="P1792">
        <v>0</v>
      </c>
      <c r="Q1792" s="3">
        <f>_xlfn.XLOOKUP(A1792&amp;B1792,'original data'!$R$2:$R$3975,'original data'!$Q$2:$Q$3975,,0)</f>
        <v>0.96599999999999997</v>
      </c>
      <c r="R1792" t="str">
        <f t="shared" si="54"/>
        <v>South Dakota RS2005</v>
      </c>
      <c r="S1792">
        <f t="shared" si="55"/>
        <v>0.187</v>
      </c>
    </row>
    <row r="1793" spans="1:19" x14ac:dyDescent="0.35">
      <c r="A1793" t="s">
        <v>111</v>
      </c>
      <c r="B1793">
        <v>2006</v>
      </c>
      <c r="C1793">
        <v>0.13100000000000001</v>
      </c>
      <c r="E1793">
        <v>8.3309999999999995E-2</v>
      </c>
      <c r="F1793">
        <v>0.10290000000000001</v>
      </c>
      <c r="G1793">
        <v>6.3729999999999995E-2</v>
      </c>
      <c r="H1793">
        <v>0.56899999999999995</v>
      </c>
      <c r="I1793">
        <v>0.16500000000000001</v>
      </c>
      <c r="J1793">
        <v>0.05</v>
      </c>
      <c r="K1793">
        <v>6.9000000000000006E-2</v>
      </c>
      <c r="L1793">
        <v>0</v>
      </c>
      <c r="M1793">
        <v>6.4000000000000001E-2</v>
      </c>
      <c r="N1793">
        <v>0</v>
      </c>
      <c r="O1793">
        <v>8.3000000000000004E-2</v>
      </c>
      <c r="P1793">
        <v>0</v>
      </c>
      <c r="Q1793" s="3">
        <f>_xlfn.XLOOKUP(A1793&amp;B1793,'original data'!$R$2:$R$3975,'original data'!$Q$2:$Q$3975,,0)</f>
        <v>0.96699999999999997</v>
      </c>
      <c r="R1793" t="str">
        <f t="shared" si="54"/>
        <v>South Dakota RS2006</v>
      </c>
      <c r="S1793">
        <f t="shared" si="55"/>
        <v>0.183</v>
      </c>
    </row>
    <row r="1794" spans="1:19" x14ac:dyDescent="0.35">
      <c r="A1794" t="s">
        <v>111</v>
      </c>
      <c r="B1794">
        <v>2007</v>
      </c>
      <c r="C1794">
        <v>0.21390000000000001</v>
      </c>
      <c r="E1794">
        <v>0.13750000000000001</v>
      </c>
      <c r="F1794">
        <v>0.10299999999999999</v>
      </c>
      <c r="G1794">
        <v>8.3989999999999995E-2</v>
      </c>
      <c r="H1794">
        <v>0.53500000000000003</v>
      </c>
      <c r="I1794">
        <v>0.152</v>
      </c>
      <c r="J1794">
        <v>6.8000000000000005E-2</v>
      </c>
      <c r="K1794">
        <v>6.3E-2</v>
      </c>
      <c r="L1794">
        <v>0</v>
      </c>
      <c r="M1794">
        <v>0.105</v>
      </c>
      <c r="N1794">
        <v>0</v>
      </c>
      <c r="O1794">
        <v>7.6999999999999999E-2</v>
      </c>
      <c r="P1794">
        <v>0</v>
      </c>
      <c r="Q1794" s="3">
        <f>_xlfn.XLOOKUP(A1794&amp;B1794,'original data'!$R$2:$R$3975,'original data'!$Q$2:$Q$3975,,0)</f>
        <v>0.97099999999999997</v>
      </c>
      <c r="R1794" t="str">
        <f t="shared" si="54"/>
        <v>South Dakota RS2007</v>
      </c>
      <c r="S1794">
        <f t="shared" si="55"/>
        <v>0.23599999999999999</v>
      </c>
    </row>
    <row r="1795" spans="1:19" x14ac:dyDescent="0.35">
      <c r="A1795" t="s">
        <v>111</v>
      </c>
      <c r="B1795">
        <v>2008</v>
      </c>
      <c r="C1795">
        <v>-8.6499999999999994E-2</v>
      </c>
      <c r="E1795">
        <v>0.10625999999999999</v>
      </c>
      <c r="F1795">
        <v>7.3999999999999996E-2</v>
      </c>
      <c r="G1795">
        <v>6.105E-2</v>
      </c>
      <c r="H1795">
        <v>0.498</v>
      </c>
      <c r="I1795">
        <v>0.19600000000000001</v>
      </c>
      <c r="J1795">
        <v>9.8000000000000004E-2</v>
      </c>
      <c r="K1795">
        <v>6.5000000000000002E-2</v>
      </c>
      <c r="L1795">
        <v>0</v>
      </c>
      <c r="M1795">
        <v>0.13</v>
      </c>
      <c r="N1795">
        <v>0</v>
      </c>
      <c r="O1795">
        <v>1.2999999999999999E-2</v>
      </c>
      <c r="P1795">
        <v>0</v>
      </c>
      <c r="Q1795" s="3">
        <f>_xlfn.XLOOKUP(A1795&amp;B1795,'original data'!$R$2:$R$3975,'original data'!$Q$2:$Q$3975,,0)</f>
        <v>0.97199999999999998</v>
      </c>
      <c r="R1795" t="str">
        <f t="shared" ref="R1795:R1858" si="56">A1795&amp;B1795</f>
        <v>South Dakota RS2008</v>
      </c>
      <c r="S1795">
        <f t="shared" ref="S1795:S1858" si="57">SUM(J1795:N1795,P1795)</f>
        <v>0.29300000000000004</v>
      </c>
    </row>
    <row r="1796" spans="1:19" x14ac:dyDescent="0.35">
      <c r="A1796" t="s">
        <v>111</v>
      </c>
      <c r="B1796">
        <v>2009</v>
      </c>
      <c r="C1796">
        <v>-0.2036</v>
      </c>
      <c r="E1796">
        <v>2.5049999999999999E-2</v>
      </c>
      <c r="F1796">
        <v>3.5999999999999997E-2</v>
      </c>
      <c r="G1796">
        <v>2.775E-2</v>
      </c>
      <c r="H1796">
        <v>0.52900000000000003</v>
      </c>
      <c r="I1796">
        <v>0.24099999999999999</v>
      </c>
      <c r="J1796">
        <v>9.4E-2</v>
      </c>
      <c r="K1796">
        <v>4.8000000000000001E-2</v>
      </c>
      <c r="L1796">
        <v>0</v>
      </c>
      <c r="M1796">
        <v>8.5000000000000006E-2</v>
      </c>
      <c r="N1796">
        <v>0</v>
      </c>
      <c r="O1796">
        <v>3.0000000000000001E-3</v>
      </c>
      <c r="P1796">
        <v>0</v>
      </c>
      <c r="Q1796" s="3">
        <f>_xlfn.XLOOKUP(A1796&amp;B1796,'original data'!$R$2:$R$3975,'original data'!$Q$2:$Q$3975,,0)</f>
        <v>0.91800000000000004</v>
      </c>
      <c r="R1796" t="str">
        <f t="shared" si="56"/>
        <v>South Dakota RS2009</v>
      </c>
      <c r="S1796">
        <f t="shared" si="57"/>
        <v>0.22700000000000004</v>
      </c>
    </row>
    <row r="1797" spans="1:19" x14ac:dyDescent="0.35">
      <c r="A1797" t="s">
        <v>111</v>
      </c>
      <c r="B1797">
        <v>2010</v>
      </c>
      <c r="C1797">
        <v>0.187</v>
      </c>
      <c r="E1797">
        <v>3.4639999999999997E-2</v>
      </c>
      <c r="F1797">
        <v>4.2999999999999997E-2</v>
      </c>
      <c r="G1797">
        <v>4.267E-2</v>
      </c>
      <c r="H1797">
        <v>0.498</v>
      </c>
      <c r="I1797">
        <v>0.218</v>
      </c>
      <c r="J1797">
        <v>0.113</v>
      </c>
      <c r="K1797">
        <v>4.9000000000000002E-2</v>
      </c>
      <c r="L1797">
        <v>0</v>
      </c>
      <c r="M1797">
        <v>9.2999999999999999E-2</v>
      </c>
      <c r="N1797">
        <v>0</v>
      </c>
      <c r="O1797">
        <v>2.9000000000000001E-2</v>
      </c>
      <c r="P1797">
        <v>0</v>
      </c>
      <c r="Q1797" s="3">
        <f>_xlfn.XLOOKUP(A1797&amp;B1797,'original data'!$R$2:$R$3975,'original data'!$Q$2:$Q$3975,,0)</f>
        <v>0.96299999999999997</v>
      </c>
      <c r="R1797" t="str">
        <f t="shared" si="56"/>
        <v>South Dakota RS2010</v>
      </c>
      <c r="S1797">
        <f t="shared" si="57"/>
        <v>0.255</v>
      </c>
    </row>
    <row r="1798" spans="1:19" x14ac:dyDescent="0.35">
      <c r="A1798" t="s">
        <v>111</v>
      </c>
      <c r="B1798">
        <v>2011</v>
      </c>
      <c r="C1798">
        <v>0.25800000000000001</v>
      </c>
      <c r="D1798">
        <v>0.06</v>
      </c>
      <c r="E1798">
        <v>5.7000000000000002E-2</v>
      </c>
      <c r="F1798">
        <v>7.0000000000000007E-2</v>
      </c>
      <c r="G1798">
        <v>6.062E-2</v>
      </c>
      <c r="H1798">
        <v>0.52300000000000002</v>
      </c>
      <c r="I1798">
        <v>0.185</v>
      </c>
      <c r="J1798">
        <v>0.11600000000000001</v>
      </c>
      <c r="K1798">
        <v>3.2000000000000001E-2</v>
      </c>
      <c r="L1798">
        <v>4.0000000000000001E-3</v>
      </c>
      <c r="M1798">
        <v>0.128</v>
      </c>
      <c r="N1798">
        <v>0</v>
      </c>
      <c r="O1798">
        <v>1.2E-2</v>
      </c>
      <c r="P1798">
        <v>0</v>
      </c>
      <c r="Q1798" s="3">
        <f>_xlfn.XLOOKUP(A1798&amp;B1798,'original data'!$R$2:$R$3975,'original data'!$Q$2:$Q$3975,,0)</f>
        <v>0.96399999999999997</v>
      </c>
      <c r="R1798" t="str">
        <f t="shared" si="56"/>
        <v>South Dakota RS2011</v>
      </c>
      <c r="S1798">
        <f t="shared" si="57"/>
        <v>0.28000000000000003</v>
      </c>
    </row>
    <row r="1799" spans="1:19" x14ac:dyDescent="0.35">
      <c r="A1799" t="s">
        <v>111</v>
      </c>
      <c r="B1799">
        <v>2012</v>
      </c>
      <c r="C1799">
        <v>1.9E-2</v>
      </c>
      <c r="D1799">
        <v>0.15</v>
      </c>
      <c r="E1799">
        <v>2.1000000000000001E-2</v>
      </c>
      <c r="F1799">
        <v>7.8E-2</v>
      </c>
      <c r="G1799">
        <v>5.7079999999999999E-2</v>
      </c>
      <c r="H1799">
        <v>0.501</v>
      </c>
      <c r="I1799">
        <v>0.20300000000000001</v>
      </c>
      <c r="J1799">
        <v>0.11</v>
      </c>
      <c r="K1799">
        <v>2.5000000000000001E-2</v>
      </c>
      <c r="L1799">
        <v>3.0000000000000001E-3</v>
      </c>
      <c r="M1799">
        <v>0.14399999999999999</v>
      </c>
      <c r="N1799">
        <v>0</v>
      </c>
      <c r="O1799">
        <v>1.4E-2</v>
      </c>
      <c r="P1799">
        <v>0</v>
      </c>
      <c r="Q1799" s="3">
        <f>_xlfn.XLOOKUP(A1799&amp;B1799,'original data'!$R$2:$R$3975,'original data'!$Q$2:$Q$3975,,0)</f>
        <v>0.92600000000000005</v>
      </c>
      <c r="R1799" t="str">
        <f t="shared" si="56"/>
        <v>South Dakota RS2012</v>
      </c>
      <c r="S1799">
        <f t="shared" si="57"/>
        <v>0.28200000000000003</v>
      </c>
    </row>
    <row r="1800" spans="1:19" x14ac:dyDescent="0.35">
      <c r="A1800" t="s">
        <v>111</v>
      </c>
      <c r="B1800">
        <v>2013</v>
      </c>
      <c r="C1800">
        <v>0.19020000000000001</v>
      </c>
      <c r="D1800">
        <v>0.14760000000000001</v>
      </c>
      <c r="E1800">
        <v>7.1199999999999999E-2</v>
      </c>
      <c r="F1800">
        <v>8.7300000000000003E-2</v>
      </c>
      <c r="G1800">
        <v>6.6769999999999996E-2</v>
      </c>
      <c r="H1800">
        <v>0.55500000000000005</v>
      </c>
      <c r="I1800">
        <v>0.17199999999999999</v>
      </c>
      <c r="J1800">
        <v>9.5000000000000001E-2</v>
      </c>
      <c r="K1800">
        <v>2.3E-2</v>
      </c>
      <c r="L1800">
        <v>0</v>
      </c>
      <c r="M1800">
        <v>0.14099999999999999</v>
      </c>
      <c r="N1800">
        <v>0</v>
      </c>
      <c r="O1800">
        <v>1.4E-2</v>
      </c>
      <c r="P1800">
        <v>0</v>
      </c>
      <c r="Q1800" s="3">
        <f>_xlfn.XLOOKUP(A1800&amp;B1800,'original data'!$R$2:$R$3975,'original data'!$Q$2:$Q$3975,,0)</f>
        <v>1</v>
      </c>
      <c r="R1800" t="str">
        <f t="shared" si="56"/>
        <v>South Dakota RS2013</v>
      </c>
      <c r="S1800">
        <f t="shared" si="57"/>
        <v>0.25900000000000001</v>
      </c>
    </row>
    <row r="1801" spans="1:19" x14ac:dyDescent="0.35">
      <c r="A1801" t="s">
        <v>111</v>
      </c>
      <c r="B1801">
        <v>2014</v>
      </c>
      <c r="C1801">
        <v>0.189</v>
      </c>
      <c r="D1801">
        <v>0.128</v>
      </c>
      <c r="E1801">
        <v>0.16200000000000001</v>
      </c>
      <c r="F1801">
        <v>0.09</v>
      </c>
      <c r="G1801">
        <v>7.5069999999999998E-2</v>
      </c>
      <c r="H1801">
        <v>0.56999999999999995</v>
      </c>
      <c r="I1801">
        <v>0.156</v>
      </c>
      <c r="J1801">
        <v>0.09</v>
      </c>
      <c r="K1801">
        <v>0.01</v>
      </c>
      <c r="L1801">
        <v>0</v>
      </c>
      <c r="M1801">
        <v>0.14299999999999999</v>
      </c>
      <c r="N1801">
        <v>0</v>
      </c>
      <c r="O1801">
        <v>3.1E-2</v>
      </c>
      <c r="P1801">
        <v>0</v>
      </c>
      <c r="Q1801" s="3">
        <f>_xlfn.XLOOKUP(A1801&amp;B1801,'original data'!$R$2:$R$3975,'original data'!$Q$2:$Q$3975,,0)</f>
        <v>1</v>
      </c>
      <c r="R1801" t="str">
        <f t="shared" si="56"/>
        <v>South Dakota RS2014</v>
      </c>
      <c r="S1801">
        <f t="shared" si="57"/>
        <v>0.24299999999999999</v>
      </c>
    </row>
    <row r="1802" spans="1:19" x14ac:dyDescent="0.35">
      <c r="A1802" t="s">
        <v>111</v>
      </c>
      <c r="B1802">
        <v>2015</v>
      </c>
      <c r="C1802">
        <v>4.2000000000000003E-2</v>
      </c>
      <c r="D1802">
        <v>0.13800000000000001</v>
      </c>
      <c r="E1802">
        <v>0.13400000000000001</v>
      </c>
      <c r="F1802">
        <v>8.1000000000000003E-2</v>
      </c>
      <c r="G1802">
        <v>7.2830000000000006E-2</v>
      </c>
      <c r="H1802">
        <v>0.55700000000000005</v>
      </c>
      <c r="I1802">
        <v>0.16900000000000001</v>
      </c>
      <c r="J1802">
        <v>0.08</v>
      </c>
      <c r="K1802">
        <v>0.01</v>
      </c>
      <c r="L1802">
        <v>0</v>
      </c>
      <c r="M1802">
        <v>0.107</v>
      </c>
      <c r="N1802">
        <v>0</v>
      </c>
      <c r="O1802">
        <v>7.6999999999999999E-2</v>
      </c>
      <c r="P1802">
        <v>0</v>
      </c>
      <c r="Q1802" s="3">
        <f>_xlfn.XLOOKUP(A1802&amp;B1802,'original data'!$R$2:$R$3975,'original data'!$Q$2:$Q$3975,,0)</f>
        <v>1</v>
      </c>
      <c r="R1802" t="str">
        <f t="shared" si="56"/>
        <v>South Dakota RS2015</v>
      </c>
      <c r="S1802">
        <f t="shared" si="57"/>
        <v>0.19700000000000001</v>
      </c>
    </row>
    <row r="1803" spans="1:19" x14ac:dyDescent="0.35">
      <c r="A1803" t="s">
        <v>111</v>
      </c>
      <c r="B1803">
        <v>2016</v>
      </c>
      <c r="C1803">
        <v>3.0000000000000001E-3</v>
      </c>
      <c r="D1803">
        <v>7.4999999999999997E-2</v>
      </c>
      <c r="E1803">
        <v>8.5000000000000006E-2</v>
      </c>
      <c r="F1803">
        <v>6.8000000000000005E-2</v>
      </c>
      <c r="G1803">
        <v>6.8330000000000002E-2</v>
      </c>
      <c r="H1803">
        <v>0.50800000000000001</v>
      </c>
      <c r="I1803">
        <v>0.23599999999999999</v>
      </c>
      <c r="J1803">
        <v>6.8000000000000005E-2</v>
      </c>
      <c r="K1803">
        <v>8.9999999999999993E-3</v>
      </c>
      <c r="L1803">
        <v>0</v>
      </c>
      <c r="M1803">
        <v>0.11600000000000001</v>
      </c>
      <c r="N1803">
        <v>0</v>
      </c>
      <c r="O1803">
        <v>6.3E-2</v>
      </c>
      <c r="P1803">
        <v>0</v>
      </c>
      <c r="Q1803" s="3">
        <f>_xlfn.XLOOKUP(A1803&amp;B1803,'original data'!$R$2:$R$3975,'original data'!$Q$2:$Q$3975,,0)</f>
        <v>1</v>
      </c>
      <c r="R1803" t="str">
        <f t="shared" si="56"/>
        <v>South Dakota RS2016</v>
      </c>
      <c r="S1803">
        <f t="shared" si="57"/>
        <v>0.193</v>
      </c>
    </row>
    <row r="1804" spans="1:19" x14ac:dyDescent="0.35">
      <c r="A1804" t="s">
        <v>111</v>
      </c>
      <c r="B1804">
        <v>2017</v>
      </c>
      <c r="C1804">
        <v>0.1381</v>
      </c>
      <c r="E1804">
        <v>0.10976</v>
      </c>
      <c r="F1804">
        <v>6.4219999999999999E-2</v>
      </c>
      <c r="G1804">
        <v>7.2309999999999999E-2</v>
      </c>
      <c r="H1804">
        <v>0.48599999999999999</v>
      </c>
      <c r="I1804">
        <v>0.20699999999999999</v>
      </c>
      <c r="J1804">
        <v>6.7000000000000004E-2</v>
      </c>
      <c r="K1804">
        <v>0.01</v>
      </c>
      <c r="L1804">
        <v>0</v>
      </c>
      <c r="M1804">
        <v>9.2999999999999999E-2</v>
      </c>
      <c r="N1804">
        <v>0</v>
      </c>
      <c r="O1804">
        <v>0.13700000000000001</v>
      </c>
      <c r="P1804">
        <v>0</v>
      </c>
      <c r="Q1804" s="3">
        <f>_xlfn.XLOOKUP(A1804&amp;B1804,'original data'!$R$2:$R$3975,'original data'!$Q$2:$Q$3975,,0)</f>
        <v>1.0009999999999999</v>
      </c>
      <c r="R1804" t="str">
        <f t="shared" si="56"/>
        <v>South Dakota RS2017</v>
      </c>
      <c r="S1804">
        <f t="shared" si="57"/>
        <v>0.16999999999999998</v>
      </c>
    </row>
    <row r="1805" spans="1:19" x14ac:dyDescent="0.35">
      <c r="A1805" t="s">
        <v>111</v>
      </c>
      <c r="B1805">
        <v>2018</v>
      </c>
      <c r="C1805">
        <v>7.9399999999999998E-2</v>
      </c>
      <c r="E1805">
        <v>8.8289999999999993E-2</v>
      </c>
      <c r="F1805">
        <v>8.2119999999999999E-2</v>
      </c>
      <c r="G1805">
        <v>7.2700000000000001E-2</v>
      </c>
      <c r="H1805">
        <v>0.45100000000000001</v>
      </c>
      <c r="I1805">
        <v>0.191</v>
      </c>
      <c r="J1805">
        <v>7.9000000000000001E-2</v>
      </c>
      <c r="K1805">
        <v>0.01</v>
      </c>
      <c r="L1805">
        <v>0</v>
      </c>
      <c r="M1805">
        <v>8.2000000000000003E-2</v>
      </c>
      <c r="N1805">
        <v>0</v>
      </c>
      <c r="O1805">
        <v>0.187</v>
      </c>
      <c r="P1805">
        <v>0</v>
      </c>
      <c r="Q1805" s="3">
        <f>_xlfn.XLOOKUP(A1805&amp;B1805,'original data'!$R$2:$R$3975,'original data'!$Q$2:$Q$3975,,0)</f>
        <v>1</v>
      </c>
      <c r="R1805" t="str">
        <f t="shared" si="56"/>
        <v>South Dakota RS2018</v>
      </c>
      <c r="S1805">
        <f t="shared" si="57"/>
        <v>0.17099999999999999</v>
      </c>
    </row>
    <row r="1806" spans="1:19" x14ac:dyDescent="0.35">
      <c r="A1806" t="s">
        <v>111</v>
      </c>
      <c r="B1806">
        <v>2019</v>
      </c>
      <c r="C1806">
        <v>4.8800000000000003E-2</v>
      </c>
      <c r="E1806">
        <v>6.132E-2</v>
      </c>
      <c r="F1806">
        <v>0.11233</v>
      </c>
      <c r="G1806">
        <v>7.1429999999999993E-2</v>
      </c>
      <c r="H1806">
        <v>0.43812000000000001</v>
      </c>
      <c r="I1806">
        <v>0.27371000000000001</v>
      </c>
      <c r="J1806">
        <v>7.0459999999999995E-2</v>
      </c>
      <c r="K1806">
        <v>9.0299999999999998E-3</v>
      </c>
      <c r="L1806">
        <v>0</v>
      </c>
      <c r="M1806">
        <v>7.8589999999999993E-2</v>
      </c>
      <c r="N1806">
        <v>0</v>
      </c>
      <c r="O1806">
        <v>0.13008</v>
      </c>
      <c r="P1806">
        <v>0</v>
      </c>
      <c r="Q1806" s="3">
        <f>_xlfn.XLOOKUP(A1806&amp;B1806,'original data'!$R$2:$R$3975,'original data'!$Q$2:$Q$3975,,0)</f>
        <v>1.0009999999999999</v>
      </c>
      <c r="R1806" t="str">
        <f t="shared" si="56"/>
        <v>South Dakota RS2019</v>
      </c>
      <c r="S1806">
        <f t="shared" si="57"/>
        <v>0.15808</v>
      </c>
    </row>
    <row r="1807" spans="1:19" x14ac:dyDescent="0.35">
      <c r="A1807" t="s">
        <v>111</v>
      </c>
      <c r="B1807">
        <v>2020</v>
      </c>
      <c r="C1807">
        <v>1.5900000000000001E-2</v>
      </c>
      <c r="E1807">
        <v>5.595E-2</v>
      </c>
      <c r="F1807">
        <v>9.5149999999999998E-2</v>
      </c>
      <c r="G1807">
        <v>6.8589999999999998E-2</v>
      </c>
      <c r="H1807">
        <v>0.37828000000000001</v>
      </c>
      <c r="I1807">
        <v>0.27964</v>
      </c>
      <c r="J1807">
        <v>7.4209999999999998E-2</v>
      </c>
      <c r="K1807">
        <v>6.3400000000000001E-3</v>
      </c>
      <c r="L1807">
        <v>0</v>
      </c>
      <c r="M1807">
        <v>9.1399999999999995E-2</v>
      </c>
      <c r="N1807">
        <v>0</v>
      </c>
      <c r="O1807">
        <v>0.17014000000000001</v>
      </c>
      <c r="P1807">
        <v>0</v>
      </c>
      <c r="Q1807" s="3">
        <f>_xlfn.XLOOKUP(A1807&amp;B1807,'original data'!$R$2:$R$3975,'original data'!$Q$2:$Q$3975,,0)</f>
        <v>1.0009999999999999</v>
      </c>
      <c r="R1807" t="str">
        <f t="shared" si="56"/>
        <v>South Dakota RS2020</v>
      </c>
      <c r="S1807">
        <f t="shared" si="57"/>
        <v>0.17194999999999999</v>
      </c>
    </row>
    <row r="1808" spans="1:19" x14ac:dyDescent="0.35">
      <c r="A1808" t="s">
        <v>112</v>
      </c>
      <c r="B1808">
        <v>2001</v>
      </c>
      <c r="C1808">
        <v>-6.9099999999999995E-2</v>
      </c>
      <c r="G1808">
        <v>-6.9099999999999995E-2</v>
      </c>
      <c r="H1808">
        <v>0.57279999999999998</v>
      </c>
      <c r="I1808">
        <v>0.42680000000000001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4.0000000000000002E-4</v>
      </c>
      <c r="P1808">
        <v>0</v>
      </c>
      <c r="Q1808" s="3">
        <f>_xlfn.XLOOKUP(A1808&amp;B1808,'original data'!$R$2:$R$3975,'original data'!$Q$2:$Q$3975,,0)</f>
        <v>1.0489999999999999</v>
      </c>
      <c r="R1808" t="str">
        <f t="shared" si="56"/>
        <v>Texas ERS2001</v>
      </c>
      <c r="S1808">
        <f t="shared" si="57"/>
        <v>0</v>
      </c>
    </row>
    <row r="1809" spans="1:19" x14ac:dyDescent="0.35">
      <c r="A1809" t="s">
        <v>112</v>
      </c>
      <c r="B1809">
        <v>2002</v>
      </c>
      <c r="C1809">
        <v>-7.17E-2</v>
      </c>
      <c r="G1809">
        <v>-7.0400000000000004E-2</v>
      </c>
      <c r="H1809">
        <v>0.57269999999999999</v>
      </c>
      <c r="I1809">
        <v>0.4269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4.0000000000000002E-4</v>
      </c>
      <c r="P1809">
        <v>0</v>
      </c>
      <c r="Q1809" s="3">
        <f>_xlfn.XLOOKUP(A1809&amp;B1809,'original data'!$R$2:$R$3975,'original data'!$Q$2:$Q$3975,,0)</f>
        <v>1.0249999999999999</v>
      </c>
      <c r="R1809" t="str">
        <f t="shared" si="56"/>
        <v>Texas ERS2002</v>
      </c>
      <c r="S1809">
        <f t="shared" si="57"/>
        <v>0</v>
      </c>
    </row>
    <row r="1810" spans="1:19" x14ac:dyDescent="0.35">
      <c r="A1810" t="s">
        <v>112</v>
      </c>
      <c r="B1810">
        <v>2003</v>
      </c>
      <c r="C1810">
        <v>9.1999999999999998E-2</v>
      </c>
      <c r="D1810">
        <v>-1.9199999999999998E-2</v>
      </c>
      <c r="E1810">
        <v>3.7199999999999997E-2</v>
      </c>
      <c r="G1810">
        <v>-1.915E-2</v>
      </c>
      <c r="H1810">
        <v>0.58350000000000002</v>
      </c>
      <c r="I1810">
        <v>0.41610000000000003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4.0000000000000002E-4</v>
      </c>
      <c r="P1810">
        <v>0</v>
      </c>
      <c r="Q1810" s="3">
        <f>_xlfn.XLOOKUP(A1810&amp;B1810,'original data'!$R$2:$R$3975,'original data'!$Q$2:$Q$3975,,0)</f>
        <v>0.97599999999999998</v>
      </c>
      <c r="R1810" t="str">
        <f t="shared" si="56"/>
        <v>Texas ERS2003</v>
      </c>
      <c r="S1810">
        <f t="shared" si="57"/>
        <v>0</v>
      </c>
    </row>
    <row r="1811" spans="1:19" x14ac:dyDescent="0.35">
      <c r="A1811" t="s">
        <v>112</v>
      </c>
      <c r="B1811">
        <v>2004</v>
      </c>
      <c r="C1811">
        <v>0.1169</v>
      </c>
      <c r="D1811">
        <v>4.2200000000000001E-2</v>
      </c>
      <c r="E1811">
        <v>2.8899999999999999E-2</v>
      </c>
      <c r="G1811">
        <v>1.323E-2</v>
      </c>
      <c r="H1811">
        <v>0.59850000000000003</v>
      </c>
      <c r="I1811">
        <v>0.40089999999999998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5.9999999999999995E-4</v>
      </c>
      <c r="P1811">
        <v>0</v>
      </c>
      <c r="Q1811" s="3">
        <f>_xlfn.XLOOKUP(A1811&amp;B1811,'original data'!$R$2:$R$3975,'original data'!$Q$2:$Q$3975,,0)</f>
        <v>0.97299999999999998</v>
      </c>
      <c r="R1811" t="str">
        <f t="shared" si="56"/>
        <v>Texas ERS2004</v>
      </c>
      <c r="S1811">
        <f t="shared" si="57"/>
        <v>0</v>
      </c>
    </row>
    <row r="1812" spans="1:19" x14ac:dyDescent="0.35">
      <c r="A1812" t="s">
        <v>112</v>
      </c>
      <c r="B1812">
        <v>2005</v>
      </c>
      <c r="C1812">
        <v>0.12709999999999999</v>
      </c>
      <c r="D1812">
        <v>0.1119</v>
      </c>
      <c r="E1812">
        <v>3.5000000000000003E-2</v>
      </c>
      <c r="G1812">
        <v>3.5040000000000002E-2</v>
      </c>
      <c r="H1812">
        <v>0.62439999999999996</v>
      </c>
      <c r="I1812">
        <v>0.37190000000000001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3.7000000000000002E-3</v>
      </c>
      <c r="P1812">
        <v>0</v>
      </c>
      <c r="Q1812" s="3">
        <f>_xlfn.XLOOKUP(A1812&amp;B1812,'original data'!$R$2:$R$3975,'original data'!$Q$2:$Q$3975,,0)</f>
        <v>0.94799999999999995</v>
      </c>
      <c r="R1812" t="str">
        <f t="shared" si="56"/>
        <v>Texas ERS2005</v>
      </c>
      <c r="S1812">
        <f t="shared" si="57"/>
        <v>0</v>
      </c>
    </row>
    <row r="1813" spans="1:19" x14ac:dyDescent="0.35">
      <c r="A1813" t="s">
        <v>112</v>
      </c>
      <c r="B1813">
        <v>2006</v>
      </c>
      <c r="C1813">
        <v>8.8300000000000003E-2</v>
      </c>
      <c r="D1813">
        <v>0.1106</v>
      </c>
      <c r="E1813">
        <v>6.7900000000000002E-2</v>
      </c>
      <c r="G1813">
        <v>4.3729999999999998E-2</v>
      </c>
      <c r="H1813">
        <v>0.625</v>
      </c>
      <c r="I1813">
        <v>0.3695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5.4999999999999997E-3</v>
      </c>
      <c r="P1813">
        <v>0</v>
      </c>
      <c r="Q1813" s="3">
        <f>_xlfn.XLOOKUP(A1813&amp;B1813,'original data'!$R$2:$R$3975,'original data'!$Q$2:$Q$3975,,0)</f>
        <v>0.95199999999999996</v>
      </c>
      <c r="R1813" t="str">
        <f t="shared" si="56"/>
        <v>Texas ERS2006</v>
      </c>
      <c r="S1813">
        <f t="shared" si="57"/>
        <v>0</v>
      </c>
    </row>
    <row r="1814" spans="1:19" x14ac:dyDescent="0.35">
      <c r="A1814" t="s">
        <v>112</v>
      </c>
      <c r="B1814">
        <v>2007</v>
      </c>
      <c r="C1814">
        <v>0.13880000000000001</v>
      </c>
      <c r="D1814">
        <v>0.1178</v>
      </c>
      <c r="E1814">
        <v>0.1124</v>
      </c>
      <c r="G1814">
        <v>5.6809999999999999E-2</v>
      </c>
      <c r="H1814">
        <v>0.6321</v>
      </c>
      <c r="I1814">
        <v>0.36120000000000002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6.7000000000000002E-3</v>
      </c>
      <c r="P1814">
        <v>0</v>
      </c>
      <c r="Q1814" s="3">
        <f>_xlfn.XLOOKUP(A1814&amp;B1814,'original data'!$R$2:$R$3975,'original data'!$Q$2:$Q$3975,,0)</f>
        <v>0.95599999999999996</v>
      </c>
      <c r="R1814" t="str">
        <f t="shared" si="56"/>
        <v>Texas ERS2007</v>
      </c>
      <c r="S1814">
        <f t="shared" si="57"/>
        <v>0</v>
      </c>
    </row>
    <row r="1815" spans="1:19" x14ac:dyDescent="0.35">
      <c r="A1815" t="s">
        <v>112</v>
      </c>
      <c r="B1815">
        <v>2008</v>
      </c>
      <c r="C1815">
        <v>-4.58E-2</v>
      </c>
      <c r="D1815">
        <v>5.7500000000000002E-2</v>
      </c>
      <c r="E1815">
        <v>8.2799999999999999E-2</v>
      </c>
      <c r="G1815">
        <v>4.3409999999999997E-2</v>
      </c>
      <c r="H1815">
        <v>0.60680000000000001</v>
      </c>
      <c r="I1815">
        <v>0.36930000000000002</v>
      </c>
      <c r="J1815">
        <v>0</v>
      </c>
      <c r="K1815">
        <v>0</v>
      </c>
      <c r="L1815">
        <v>0</v>
      </c>
      <c r="M1815">
        <v>0</v>
      </c>
      <c r="N1815">
        <v>2.12E-2</v>
      </c>
      <c r="O1815">
        <v>2.7000000000000001E-3</v>
      </c>
      <c r="P1815">
        <v>0</v>
      </c>
      <c r="Q1815" s="3">
        <f>_xlfn.XLOOKUP(A1815&amp;B1815,'original data'!$R$2:$R$3975,'original data'!$Q$2:$Q$3975,,0)</f>
        <v>0.92600000000000005</v>
      </c>
      <c r="R1815" t="str">
        <f t="shared" si="56"/>
        <v>Texas ERS2008</v>
      </c>
      <c r="S1815">
        <f t="shared" si="57"/>
        <v>2.12E-2</v>
      </c>
    </row>
    <row r="1816" spans="1:19" x14ac:dyDescent="0.35">
      <c r="A1816" t="s">
        <v>112</v>
      </c>
      <c r="B1816">
        <v>2009</v>
      </c>
      <c r="C1816">
        <v>-6.6000000000000003E-2</v>
      </c>
      <c r="D1816">
        <v>4.8999999999999998E-3</v>
      </c>
      <c r="E1816">
        <v>4.48E-2</v>
      </c>
      <c r="G1816">
        <v>3.0640000000000001E-2</v>
      </c>
      <c r="H1816">
        <v>0.57650000000000001</v>
      </c>
      <c r="I1816">
        <v>0.38750000000000001</v>
      </c>
      <c r="J1816">
        <v>0</v>
      </c>
      <c r="K1816">
        <v>0</v>
      </c>
      <c r="L1816">
        <v>0</v>
      </c>
      <c r="M1816">
        <v>0</v>
      </c>
      <c r="N1816">
        <v>2.3300000000000001E-2</v>
      </c>
      <c r="O1816">
        <v>1.2699999999999999E-2</v>
      </c>
      <c r="P1816">
        <v>0</v>
      </c>
      <c r="Q1816" s="3">
        <f>_xlfn.XLOOKUP(A1816&amp;B1816,'original data'!$R$2:$R$3975,'original data'!$Q$2:$Q$3975,,0)</f>
        <v>0.89800000000000002</v>
      </c>
      <c r="R1816" t="str">
        <f t="shared" si="56"/>
        <v>Texas ERS2009</v>
      </c>
      <c r="S1816">
        <f t="shared" si="57"/>
        <v>2.3300000000000001E-2</v>
      </c>
    </row>
    <row r="1817" spans="1:19" x14ac:dyDescent="0.35">
      <c r="A1817" t="s">
        <v>112</v>
      </c>
      <c r="B1817">
        <v>2010</v>
      </c>
      <c r="C1817">
        <v>6.6500000000000004E-2</v>
      </c>
      <c r="D1817">
        <v>-1.6799999999999999E-2</v>
      </c>
      <c r="E1817">
        <v>3.3300000000000003E-2</v>
      </c>
      <c r="F1817">
        <v>3.4169999999999999E-2</v>
      </c>
      <c r="G1817">
        <v>3.4169999999999999E-2</v>
      </c>
      <c r="H1817">
        <v>0.60140000000000005</v>
      </c>
      <c r="I1817">
        <v>0.35709999999999997</v>
      </c>
      <c r="J1817">
        <v>0</v>
      </c>
      <c r="K1817">
        <v>0</v>
      </c>
      <c r="L1817">
        <v>0</v>
      </c>
      <c r="M1817">
        <v>0</v>
      </c>
      <c r="N1817">
        <v>3.0499999999999999E-2</v>
      </c>
      <c r="O1817">
        <v>1.0999999999999999E-2</v>
      </c>
      <c r="P1817">
        <v>0</v>
      </c>
      <c r="Q1817" s="3">
        <f>_xlfn.XLOOKUP(A1817&amp;B1817,'original data'!$R$2:$R$3975,'original data'!$Q$2:$Q$3975,,0)</f>
        <v>0.85399999999999998</v>
      </c>
      <c r="R1817" t="str">
        <f t="shared" si="56"/>
        <v>Texas ERS2010</v>
      </c>
      <c r="S1817">
        <f t="shared" si="57"/>
        <v>3.0499999999999999E-2</v>
      </c>
    </row>
    <row r="1818" spans="1:19" x14ac:dyDescent="0.35">
      <c r="A1818" t="s">
        <v>112</v>
      </c>
      <c r="B1818">
        <v>2011</v>
      </c>
      <c r="C1818">
        <v>0.1258</v>
      </c>
      <c r="D1818">
        <v>3.8899999999999997E-2</v>
      </c>
      <c r="E1818">
        <v>4.0300000000000002E-2</v>
      </c>
      <c r="F1818">
        <v>5.4019999999999999E-2</v>
      </c>
      <c r="G1818">
        <v>4.2189999999999998E-2</v>
      </c>
      <c r="H1818">
        <v>0.59279999999999999</v>
      </c>
      <c r="I1818">
        <v>0.34279999999999999</v>
      </c>
      <c r="J1818">
        <v>0</v>
      </c>
      <c r="K1818">
        <v>0</v>
      </c>
      <c r="L1818">
        <v>0</v>
      </c>
      <c r="M1818">
        <v>0</v>
      </c>
      <c r="N1818">
        <v>5.3499999999999999E-2</v>
      </c>
      <c r="O1818">
        <v>1.09E-2</v>
      </c>
      <c r="P1818">
        <v>0</v>
      </c>
      <c r="Q1818" s="3">
        <f>_xlfn.XLOOKUP(A1818&amp;B1818,'original data'!$R$2:$R$3975,'original data'!$Q$2:$Q$3975,,0)</f>
        <v>0.84499999999999997</v>
      </c>
      <c r="R1818" t="str">
        <f t="shared" si="56"/>
        <v>Texas ERS2011</v>
      </c>
      <c r="S1818">
        <f t="shared" si="57"/>
        <v>5.3499999999999999E-2</v>
      </c>
    </row>
    <row r="1819" spans="1:19" x14ac:dyDescent="0.35">
      <c r="A1819" t="s">
        <v>112</v>
      </c>
      <c r="B1819">
        <v>2012</v>
      </c>
      <c r="C1819">
        <v>8.2199999999999995E-2</v>
      </c>
      <c r="D1819">
        <v>9.1200000000000003E-2</v>
      </c>
      <c r="E1819">
        <v>2.98E-2</v>
      </c>
      <c r="F1819">
        <v>7.0309999999999997E-2</v>
      </c>
      <c r="G1819">
        <v>4.546E-2</v>
      </c>
      <c r="H1819">
        <v>0.55779999999999996</v>
      </c>
      <c r="I1819">
        <v>0.34429999999999999</v>
      </c>
      <c r="J1819">
        <v>0</v>
      </c>
      <c r="K1819">
        <v>0</v>
      </c>
      <c r="L1819">
        <v>0</v>
      </c>
      <c r="M1819">
        <v>0</v>
      </c>
      <c r="N1819">
        <v>8.6199999999999999E-2</v>
      </c>
      <c r="O1819">
        <v>1.17E-2</v>
      </c>
      <c r="P1819">
        <v>0</v>
      </c>
      <c r="Q1819" s="3">
        <f>_xlfn.XLOOKUP(A1819&amp;B1819,'original data'!$R$2:$R$3975,'original data'!$Q$2:$Q$3975,,0)</f>
        <v>0.82599999999999996</v>
      </c>
      <c r="R1819" t="str">
        <f t="shared" si="56"/>
        <v>Texas ERS2012</v>
      </c>
      <c r="S1819">
        <f t="shared" si="57"/>
        <v>8.6199999999999999E-2</v>
      </c>
    </row>
    <row r="1820" spans="1:19" x14ac:dyDescent="0.35">
      <c r="A1820" t="s">
        <v>112</v>
      </c>
      <c r="B1820">
        <v>2013</v>
      </c>
      <c r="C1820">
        <v>0.1007</v>
      </c>
      <c r="D1820">
        <v>0.1028</v>
      </c>
      <c r="E1820">
        <v>5.96E-2</v>
      </c>
      <c r="F1820">
        <v>7.1160000000000001E-2</v>
      </c>
      <c r="G1820">
        <v>4.9610000000000001E-2</v>
      </c>
      <c r="H1820">
        <v>0.53810000000000002</v>
      </c>
      <c r="I1820">
        <v>0.31609999999999999</v>
      </c>
      <c r="J1820">
        <v>0</v>
      </c>
      <c r="K1820">
        <v>0</v>
      </c>
      <c r="L1820">
        <v>0</v>
      </c>
      <c r="M1820">
        <v>0</v>
      </c>
      <c r="N1820">
        <v>0.13669999999999999</v>
      </c>
      <c r="O1820">
        <v>9.1000000000000004E-3</v>
      </c>
      <c r="P1820">
        <v>0</v>
      </c>
      <c r="Q1820" s="3">
        <f>_xlfn.XLOOKUP(A1820&amp;B1820,'original data'!$R$2:$R$3975,'original data'!$Q$2:$Q$3975,,0)</f>
        <v>0.79600000000000004</v>
      </c>
      <c r="R1820" t="str">
        <f t="shared" si="56"/>
        <v>Texas ERS2013</v>
      </c>
      <c r="S1820">
        <f t="shared" si="57"/>
        <v>0.13669999999999999</v>
      </c>
    </row>
    <row r="1821" spans="1:19" x14ac:dyDescent="0.35">
      <c r="A1821" t="s">
        <v>112</v>
      </c>
      <c r="B1821">
        <v>2014</v>
      </c>
      <c r="C1821">
        <v>0.14699999999999999</v>
      </c>
      <c r="D1821">
        <v>0.1096</v>
      </c>
      <c r="E1821">
        <v>0.1041</v>
      </c>
      <c r="F1821">
        <v>7.4020000000000002E-2</v>
      </c>
      <c r="G1821">
        <v>5.629E-2</v>
      </c>
      <c r="H1821">
        <v>0.53890000000000005</v>
      </c>
      <c r="I1821">
        <v>0.25619999999999998</v>
      </c>
      <c r="J1821">
        <v>0</v>
      </c>
      <c r="K1821">
        <v>0</v>
      </c>
      <c r="L1821">
        <v>0</v>
      </c>
      <c r="M1821">
        <v>0</v>
      </c>
      <c r="N1821">
        <v>0.19739999999999999</v>
      </c>
      <c r="O1821">
        <v>7.4999999999999997E-3</v>
      </c>
      <c r="P1821">
        <v>0</v>
      </c>
      <c r="Q1821" s="3">
        <f>_xlfn.XLOOKUP(A1821&amp;B1821,'original data'!$R$2:$R$3975,'original data'!$Q$2:$Q$3975,,0)</f>
        <v>0.77242999999999995</v>
      </c>
      <c r="R1821" t="str">
        <f t="shared" si="56"/>
        <v>Texas ERS2014</v>
      </c>
      <c r="S1821">
        <f t="shared" si="57"/>
        <v>0.19739999999999999</v>
      </c>
    </row>
    <row r="1822" spans="1:19" x14ac:dyDescent="0.35">
      <c r="A1822" t="s">
        <v>112</v>
      </c>
      <c r="B1822">
        <v>2015</v>
      </c>
      <c r="C1822">
        <v>4.8999999999999998E-3</v>
      </c>
      <c r="D1822">
        <v>8.2600000000000007E-2</v>
      </c>
      <c r="E1822">
        <v>9.0999999999999998E-2</v>
      </c>
      <c r="F1822">
        <v>6.1760000000000002E-2</v>
      </c>
      <c r="G1822">
        <v>5.2780000000000001E-2</v>
      </c>
      <c r="H1822">
        <v>0.50929999999999997</v>
      </c>
      <c r="I1822">
        <v>0.2324</v>
      </c>
      <c r="J1822">
        <v>0</v>
      </c>
      <c r="K1822">
        <v>0</v>
      </c>
      <c r="L1822">
        <v>0</v>
      </c>
      <c r="M1822">
        <v>0</v>
      </c>
      <c r="N1822">
        <v>0.24929999999999999</v>
      </c>
      <c r="O1822">
        <v>8.9999999999999993E-3</v>
      </c>
      <c r="P1822">
        <v>0</v>
      </c>
      <c r="Q1822" s="3">
        <f>_xlfn.XLOOKUP(A1822&amp;B1822,'original data'!$R$2:$R$3975,'original data'!$Q$2:$Q$3975,,0)</f>
        <v>0.76300000000000001</v>
      </c>
      <c r="R1822" t="str">
        <f t="shared" si="56"/>
        <v>Texas ERS2015</v>
      </c>
      <c r="S1822">
        <f t="shared" si="57"/>
        <v>0.24929999999999999</v>
      </c>
    </row>
    <row r="1823" spans="1:19" x14ac:dyDescent="0.35">
      <c r="A1823" t="s">
        <v>112</v>
      </c>
      <c r="B1823">
        <v>2016</v>
      </c>
      <c r="C1823">
        <v>5.3199999999999997E-2</v>
      </c>
      <c r="D1823">
        <v>6.6799999999999998E-2</v>
      </c>
      <c r="E1823">
        <v>7.6600000000000001E-2</v>
      </c>
      <c r="F1823">
        <v>5.8290000000000002E-2</v>
      </c>
      <c r="G1823">
        <v>5.2810000000000003E-2</v>
      </c>
      <c r="H1823">
        <v>0.47860000000000003</v>
      </c>
      <c r="I1823">
        <v>0.23580000000000001</v>
      </c>
      <c r="J1823">
        <v>0</v>
      </c>
      <c r="K1823">
        <v>0</v>
      </c>
      <c r="L1823">
        <v>0</v>
      </c>
      <c r="M1823">
        <v>0</v>
      </c>
      <c r="N1823">
        <v>0.27260000000000001</v>
      </c>
      <c r="O1823">
        <v>1.2999999999999999E-2</v>
      </c>
      <c r="P1823">
        <v>0</v>
      </c>
      <c r="Q1823" s="3">
        <f>_xlfn.XLOOKUP(A1823&amp;B1823,'original data'!$R$2:$R$3975,'original data'!$Q$2:$Q$3975,,0)</f>
        <v>0.752</v>
      </c>
      <c r="R1823" t="str">
        <f t="shared" si="56"/>
        <v>Texas ERS2016</v>
      </c>
      <c r="S1823">
        <f t="shared" si="57"/>
        <v>0.27260000000000001</v>
      </c>
    </row>
    <row r="1824" spans="1:19" x14ac:dyDescent="0.35">
      <c r="A1824" t="s">
        <v>112</v>
      </c>
      <c r="B1824">
        <v>2017</v>
      </c>
      <c r="C1824">
        <v>0.1215</v>
      </c>
      <c r="D1824">
        <v>5.8799999999999998E-2</v>
      </c>
      <c r="E1824">
        <v>8.43E-2</v>
      </c>
      <c r="F1824">
        <v>5.6669999999999998E-2</v>
      </c>
      <c r="G1824">
        <v>5.6730000000000003E-2</v>
      </c>
      <c r="H1824">
        <v>0.47439999999999999</v>
      </c>
      <c r="I1824">
        <v>0.23469999999999999</v>
      </c>
      <c r="J1824">
        <v>0</v>
      </c>
      <c r="K1824">
        <v>0</v>
      </c>
      <c r="L1824">
        <v>0</v>
      </c>
      <c r="M1824">
        <v>0</v>
      </c>
      <c r="N1824">
        <v>0.2707</v>
      </c>
      <c r="O1824">
        <v>2.0199999999999999E-2</v>
      </c>
      <c r="P1824">
        <v>0</v>
      </c>
      <c r="Q1824" s="3">
        <f>_xlfn.XLOOKUP(A1824&amp;B1824,'original data'!$R$2:$R$3975,'original data'!$Q$2:$Q$3975,,0)</f>
        <v>0.70099999999999996</v>
      </c>
      <c r="R1824" t="str">
        <f t="shared" si="56"/>
        <v>Texas ERS2017</v>
      </c>
      <c r="S1824">
        <f t="shared" si="57"/>
        <v>0.2707</v>
      </c>
    </row>
    <row r="1825" spans="1:19" x14ac:dyDescent="0.35">
      <c r="A1825" t="s">
        <v>112</v>
      </c>
      <c r="B1825">
        <v>2018</v>
      </c>
      <c r="C1825">
        <v>9.5799999999999996E-2</v>
      </c>
      <c r="D1825">
        <v>8.9800000000000005E-2</v>
      </c>
      <c r="E1825">
        <v>8.3299999999999999E-2</v>
      </c>
      <c r="F1825">
        <v>7.1400000000000005E-2</v>
      </c>
      <c r="G1825">
        <v>5.8860000000000003E-2</v>
      </c>
      <c r="H1825">
        <v>0.46939999999999998</v>
      </c>
      <c r="I1825">
        <v>0.2316</v>
      </c>
      <c r="J1825">
        <v>0</v>
      </c>
      <c r="K1825">
        <v>0</v>
      </c>
      <c r="L1825">
        <v>0</v>
      </c>
      <c r="M1825">
        <v>0</v>
      </c>
      <c r="N1825">
        <v>0.27629999999999999</v>
      </c>
      <c r="O1825">
        <v>2.2700000000000001E-2</v>
      </c>
      <c r="P1825">
        <v>0</v>
      </c>
      <c r="Q1825" s="3">
        <f>_xlfn.XLOOKUP(A1825&amp;B1825,'original data'!$R$2:$R$3975,'original data'!$Q$2:$Q$3975,,0)</f>
        <v>0.70199999999999996</v>
      </c>
      <c r="R1825" t="str">
        <f t="shared" si="56"/>
        <v>Texas ERS2018</v>
      </c>
      <c r="S1825">
        <f t="shared" si="57"/>
        <v>0.27629999999999999</v>
      </c>
    </row>
    <row r="1826" spans="1:19" x14ac:dyDescent="0.35">
      <c r="A1826" t="s">
        <v>112</v>
      </c>
      <c r="B1826">
        <v>2019</v>
      </c>
      <c r="C1826">
        <v>3.04E-2</v>
      </c>
      <c r="D1826">
        <v>8.1900000000000001E-2</v>
      </c>
      <c r="E1826">
        <v>6.0299999999999999E-2</v>
      </c>
      <c r="F1826">
        <v>8.2000000000000003E-2</v>
      </c>
      <c r="G1826">
        <v>5.7340000000000002E-2</v>
      </c>
      <c r="H1826">
        <v>0.40600000000000003</v>
      </c>
      <c r="I1826">
        <v>0.26939999999999997</v>
      </c>
      <c r="J1826">
        <v>0</v>
      </c>
      <c r="K1826">
        <v>0</v>
      </c>
      <c r="L1826">
        <v>0</v>
      </c>
      <c r="M1826">
        <v>0</v>
      </c>
      <c r="N1826">
        <v>0.30930000000000002</v>
      </c>
      <c r="O1826">
        <v>1.5299999999999999E-2</v>
      </c>
      <c r="P1826">
        <v>0</v>
      </c>
      <c r="Q1826" s="3">
        <f>_xlfn.XLOOKUP(A1826&amp;B1826,'original data'!$R$2:$R$3975,'original data'!$Q$2:$Q$3975,,0)</f>
        <v>0.70499999999999996</v>
      </c>
      <c r="R1826" t="str">
        <f t="shared" si="56"/>
        <v>Texas ERS2019</v>
      </c>
      <c r="S1826">
        <f t="shared" si="57"/>
        <v>0.30930000000000002</v>
      </c>
    </row>
    <row r="1827" spans="1:19" x14ac:dyDescent="0.35">
      <c r="A1827" t="s">
        <v>112</v>
      </c>
      <c r="B1827">
        <v>2020</v>
      </c>
      <c r="C1827">
        <v>6.8500000000000005E-2</v>
      </c>
      <c r="D1827">
        <v>6.4600000000000005E-2</v>
      </c>
      <c r="E1827">
        <v>7.3400000000000007E-2</v>
      </c>
      <c r="F1827">
        <v>8.2199999999999995E-2</v>
      </c>
      <c r="G1827">
        <v>5.79E-2</v>
      </c>
      <c r="H1827">
        <v>0.40600000000000003</v>
      </c>
      <c r="I1827">
        <v>0.26939999999999997</v>
      </c>
      <c r="J1827">
        <v>0</v>
      </c>
      <c r="K1827">
        <v>0</v>
      </c>
      <c r="L1827">
        <v>0</v>
      </c>
      <c r="M1827">
        <v>0</v>
      </c>
      <c r="N1827">
        <v>0.30930000000000002</v>
      </c>
      <c r="O1827">
        <v>1.5299999999999999E-2</v>
      </c>
      <c r="P1827">
        <v>0</v>
      </c>
      <c r="Q1827" s="3">
        <f>_xlfn.XLOOKUP(A1827&amp;B1827,'original data'!$R$2:$R$3975,'original data'!$Q$2:$Q$3975,,0)</f>
        <v>0.66</v>
      </c>
      <c r="R1827" t="str">
        <f t="shared" si="56"/>
        <v>Texas ERS2020</v>
      </c>
      <c r="S1827">
        <f t="shared" si="57"/>
        <v>0.30930000000000002</v>
      </c>
    </row>
    <row r="1828" spans="1:19" x14ac:dyDescent="0.35">
      <c r="A1828" t="s">
        <v>113</v>
      </c>
      <c r="B1828">
        <v>2001</v>
      </c>
      <c r="C1828">
        <v>-0.05</v>
      </c>
      <c r="D1828">
        <v>4.7E-2</v>
      </c>
      <c r="E1828">
        <v>0.11</v>
      </c>
      <c r="F1828">
        <v>0.11799999999999999</v>
      </c>
      <c r="G1828">
        <v>-0.05</v>
      </c>
      <c r="H1828">
        <v>0.65</v>
      </c>
      <c r="I1828">
        <v>0.32700000000000001</v>
      </c>
      <c r="J1828">
        <v>3.0000000000000001E-3</v>
      </c>
      <c r="K1828">
        <v>3.0000000000000001E-3</v>
      </c>
      <c r="L1828">
        <v>0</v>
      </c>
      <c r="M1828">
        <v>6.0000000000000001E-3</v>
      </c>
      <c r="N1828">
        <v>0</v>
      </c>
      <c r="O1828">
        <v>6.0000000000000001E-3</v>
      </c>
      <c r="P1828">
        <v>0</v>
      </c>
      <c r="Q1828" s="3">
        <f>_xlfn.XLOOKUP(A1828&amp;B1828,'original data'!$R$2:$R$3975,'original data'!$Q$2:$Q$3975,,0)</f>
        <v>1.0249999999999999</v>
      </c>
      <c r="R1828" t="str">
        <f t="shared" si="56"/>
        <v>Texas Teachers2001</v>
      </c>
      <c r="S1828">
        <f t="shared" si="57"/>
        <v>1.2E-2</v>
      </c>
    </row>
    <row r="1829" spans="1:19" x14ac:dyDescent="0.35">
      <c r="A1829" t="s">
        <v>113</v>
      </c>
      <c r="B1829">
        <v>2003</v>
      </c>
      <c r="C1829">
        <v>4.7E-2</v>
      </c>
      <c r="D1829">
        <v>-2.4E-2</v>
      </c>
      <c r="E1829">
        <v>2.4E-2</v>
      </c>
      <c r="F1829">
        <v>8.5999999999999993E-2</v>
      </c>
      <c r="G1829">
        <v>-2.3550000000000001E-2</v>
      </c>
      <c r="H1829">
        <v>0.66900000000000004</v>
      </c>
      <c r="I1829">
        <v>0.29799999999999999</v>
      </c>
      <c r="J1829">
        <v>8.0000000000000002E-3</v>
      </c>
      <c r="K1829">
        <v>8.0000000000000002E-3</v>
      </c>
      <c r="L1829">
        <v>0</v>
      </c>
      <c r="M1829">
        <v>5.0000000000000001E-3</v>
      </c>
      <c r="N1829">
        <v>0</v>
      </c>
      <c r="O1829">
        <v>0.01</v>
      </c>
      <c r="P1829">
        <v>0</v>
      </c>
      <c r="Q1829" s="3">
        <f>_xlfn.XLOOKUP(A1829&amp;B1829,'original data'!$R$2:$R$3975,'original data'!$Q$2:$Q$3975,,0)</f>
        <v>0.94499999999999995</v>
      </c>
      <c r="R1829" t="str">
        <f t="shared" si="56"/>
        <v>Texas Teachers2003</v>
      </c>
      <c r="S1829">
        <f t="shared" si="57"/>
        <v>2.1000000000000001E-2</v>
      </c>
    </row>
    <row r="1830" spans="1:19" x14ac:dyDescent="0.35">
      <c r="A1830" t="s">
        <v>113</v>
      </c>
      <c r="B1830">
        <v>2004</v>
      </c>
      <c r="C1830">
        <v>0.157</v>
      </c>
      <c r="D1830">
        <v>4.2999999999999997E-2</v>
      </c>
      <c r="E1830">
        <v>0.03</v>
      </c>
      <c r="F1830">
        <v>0.10199999999999999</v>
      </c>
      <c r="G1830">
        <v>1.8759999999999999E-2</v>
      </c>
      <c r="H1830">
        <v>0.68600000000000005</v>
      </c>
      <c r="I1830">
        <v>0.27400000000000002</v>
      </c>
      <c r="J1830">
        <v>1.0999999999999999E-2</v>
      </c>
      <c r="K1830">
        <v>1.0999999999999999E-2</v>
      </c>
      <c r="L1830">
        <v>0</v>
      </c>
      <c r="M1830">
        <v>4.0000000000000001E-3</v>
      </c>
      <c r="N1830">
        <v>0</v>
      </c>
      <c r="O1830">
        <v>1.2E-2</v>
      </c>
      <c r="P1830">
        <v>0</v>
      </c>
      <c r="Q1830" s="3">
        <f>_xlfn.XLOOKUP(A1830&amp;B1830,'original data'!$R$2:$R$3975,'original data'!$Q$2:$Q$3975,,0)</f>
        <v>0.91800000000000004</v>
      </c>
      <c r="R1830" t="str">
        <f t="shared" si="56"/>
        <v>Texas Teachers2004</v>
      </c>
      <c r="S1830">
        <f t="shared" si="57"/>
        <v>2.5999999999999999E-2</v>
      </c>
    </row>
    <row r="1831" spans="1:19" x14ac:dyDescent="0.35">
      <c r="A1831" t="s">
        <v>113</v>
      </c>
      <c r="B1831">
        <v>2005</v>
      </c>
      <c r="C1831">
        <v>9.5000000000000001E-2</v>
      </c>
      <c r="D1831">
        <v>9.9000000000000005E-2</v>
      </c>
      <c r="E1831">
        <v>3.4000000000000002E-2</v>
      </c>
      <c r="F1831">
        <v>9.1999999999999998E-2</v>
      </c>
      <c r="G1831">
        <v>3.3570000000000003E-2</v>
      </c>
      <c r="H1831">
        <v>0.66998999999999997</v>
      </c>
      <c r="I1831">
        <v>0.27517000000000003</v>
      </c>
      <c r="J1831">
        <v>1.695E-2</v>
      </c>
      <c r="K1831">
        <v>1.695E-2</v>
      </c>
      <c r="L1831">
        <v>0</v>
      </c>
      <c r="M1831">
        <v>2.99E-3</v>
      </c>
      <c r="N1831">
        <v>0</v>
      </c>
      <c r="O1831">
        <v>1.7950000000000001E-2</v>
      </c>
      <c r="P1831">
        <v>0</v>
      </c>
      <c r="Q1831" s="3">
        <f>_xlfn.XLOOKUP(A1831&amp;B1831,'original data'!$R$2:$R$3975,'original data'!$Q$2:$Q$3975,,0)</f>
        <v>0.871</v>
      </c>
      <c r="R1831" t="str">
        <f t="shared" si="56"/>
        <v>Texas Teachers2005</v>
      </c>
      <c r="S1831">
        <f t="shared" si="57"/>
        <v>3.6889999999999999E-2</v>
      </c>
    </row>
    <row r="1832" spans="1:19" x14ac:dyDescent="0.35">
      <c r="A1832" t="s">
        <v>113</v>
      </c>
      <c r="B1832">
        <v>2006</v>
      </c>
      <c r="C1832">
        <v>0.104</v>
      </c>
      <c r="D1832">
        <v>0.11799999999999999</v>
      </c>
      <c r="E1832">
        <v>6.5000000000000002E-2</v>
      </c>
      <c r="F1832">
        <v>8.6999999999999994E-2</v>
      </c>
      <c r="G1832">
        <v>4.4990000000000002E-2</v>
      </c>
      <c r="H1832">
        <v>0.65</v>
      </c>
      <c r="I1832">
        <v>0.26800000000000002</v>
      </c>
      <c r="J1832">
        <v>2.3E-2</v>
      </c>
      <c r="K1832">
        <v>1.7000000000000001E-2</v>
      </c>
      <c r="L1832">
        <v>0</v>
      </c>
      <c r="M1832">
        <v>3.0000000000000001E-3</v>
      </c>
      <c r="N1832">
        <v>0</v>
      </c>
      <c r="O1832">
        <v>3.9E-2</v>
      </c>
      <c r="P1832">
        <v>0</v>
      </c>
      <c r="Q1832" s="3">
        <f>_xlfn.XLOOKUP(A1832&amp;B1832,'original data'!$R$2:$R$3975,'original data'!$Q$2:$Q$3975,,0)</f>
        <v>0.873</v>
      </c>
      <c r="R1832" t="str">
        <f t="shared" si="56"/>
        <v>Texas Teachers2006</v>
      </c>
      <c r="S1832">
        <f t="shared" si="57"/>
        <v>4.3000000000000003E-2</v>
      </c>
    </row>
    <row r="1833" spans="1:19" x14ac:dyDescent="0.35">
      <c r="A1833" t="s">
        <v>113</v>
      </c>
      <c r="B1833">
        <v>2007</v>
      </c>
      <c r="C1833">
        <v>0.17499999999999999</v>
      </c>
      <c r="D1833">
        <v>0.124</v>
      </c>
      <c r="E1833">
        <v>0.115</v>
      </c>
      <c r="F1833">
        <v>8.4000000000000005E-2</v>
      </c>
      <c r="G1833">
        <v>6.2640000000000001E-2</v>
      </c>
      <c r="H1833">
        <v>0.63300000000000001</v>
      </c>
      <c r="I1833">
        <v>0.28199999999999997</v>
      </c>
      <c r="J1833">
        <v>3.4000000000000002E-2</v>
      </c>
      <c r="K1833">
        <v>2.5000000000000001E-2</v>
      </c>
      <c r="L1833">
        <v>0</v>
      </c>
      <c r="M1833">
        <v>1.0999999999999999E-2</v>
      </c>
      <c r="N1833">
        <v>0</v>
      </c>
      <c r="O1833">
        <v>1.4999999999999999E-2</v>
      </c>
      <c r="P1833">
        <v>0</v>
      </c>
      <c r="Q1833" s="3">
        <f>_xlfn.XLOOKUP(A1833&amp;B1833,'original data'!$R$2:$R$3975,'original data'!$Q$2:$Q$3975,,0)</f>
        <v>0.89200000000000002</v>
      </c>
      <c r="R1833" t="str">
        <f t="shared" si="56"/>
        <v>Texas Teachers2007</v>
      </c>
      <c r="S1833">
        <f t="shared" si="57"/>
        <v>7.0000000000000007E-2</v>
      </c>
    </row>
    <row r="1834" spans="1:19" x14ac:dyDescent="0.35">
      <c r="A1834" t="s">
        <v>113</v>
      </c>
      <c r="B1834">
        <v>2008</v>
      </c>
      <c r="C1834">
        <v>-2.1000000000000001E-2</v>
      </c>
      <c r="D1834">
        <v>8.3000000000000004E-2</v>
      </c>
      <c r="E1834">
        <v>0.1</v>
      </c>
      <c r="F1834">
        <v>6.0999999999999999E-2</v>
      </c>
      <c r="G1834">
        <v>5.1810000000000002E-2</v>
      </c>
      <c r="H1834">
        <v>0.56000000000000005</v>
      </c>
      <c r="I1834">
        <v>0.25</v>
      </c>
      <c r="J1834">
        <v>5.8000000000000003E-2</v>
      </c>
      <c r="K1834">
        <v>3.7999999999999999E-2</v>
      </c>
      <c r="L1834">
        <v>3.5000000000000003E-2</v>
      </c>
      <c r="M1834">
        <v>4.8000000000000001E-2</v>
      </c>
      <c r="N1834">
        <v>0</v>
      </c>
      <c r="O1834">
        <v>1.0999999999999999E-2</v>
      </c>
      <c r="P1834">
        <v>0</v>
      </c>
      <c r="Q1834" s="3">
        <f>_xlfn.XLOOKUP(A1834&amp;B1834,'original data'!$R$2:$R$3975,'original data'!$Q$2:$Q$3975,,0)</f>
        <v>0.90500000000000003</v>
      </c>
      <c r="R1834" t="str">
        <f t="shared" si="56"/>
        <v>Texas Teachers2008</v>
      </c>
      <c r="S1834">
        <f t="shared" si="57"/>
        <v>0.17899999999999999</v>
      </c>
    </row>
    <row r="1835" spans="1:19" x14ac:dyDescent="0.35">
      <c r="A1835" t="s">
        <v>113</v>
      </c>
      <c r="B1835">
        <v>2009</v>
      </c>
      <c r="C1835">
        <v>-0.219</v>
      </c>
      <c r="D1835">
        <v>-3.5000000000000003E-2</v>
      </c>
      <c r="E1835">
        <v>1.7000000000000001E-2</v>
      </c>
      <c r="F1835">
        <v>2.4E-2</v>
      </c>
      <c r="G1835">
        <v>1.7579999999999998E-2</v>
      </c>
      <c r="H1835">
        <v>0.53800000000000003</v>
      </c>
      <c r="I1835">
        <v>0.24</v>
      </c>
      <c r="J1835">
        <v>6.7000000000000004E-2</v>
      </c>
      <c r="K1835">
        <v>4.1000000000000002E-2</v>
      </c>
      <c r="L1835">
        <v>2.5999999999999999E-2</v>
      </c>
      <c r="M1835">
        <v>5.8000000000000003E-2</v>
      </c>
      <c r="N1835">
        <v>0</v>
      </c>
      <c r="O1835">
        <v>0.03</v>
      </c>
      <c r="P1835">
        <v>0</v>
      </c>
      <c r="Q1835" s="3">
        <f>_xlfn.XLOOKUP(A1835&amp;B1835,'original data'!$R$2:$R$3975,'original data'!$Q$2:$Q$3975,,0)</f>
        <v>0.83099999999999996</v>
      </c>
      <c r="R1835" t="str">
        <f t="shared" si="56"/>
        <v>Texas Teachers2009</v>
      </c>
      <c r="S1835">
        <f t="shared" si="57"/>
        <v>0.192</v>
      </c>
    </row>
    <row r="1836" spans="1:19" x14ac:dyDescent="0.35">
      <c r="A1836" t="s">
        <v>113</v>
      </c>
      <c r="B1836">
        <v>2010</v>
      </c>
      <c r="C1836">
        <v>0.157</v>
      </c>
      <c r="D1836">
        <v>-3.9E-2</v>
      </c>
      <c r="E1836">
        <v>2.8000000000000001E-2</v>
      </c>
      <c r="F1836">
        <v>3.1E-2</v>
      </c>
      <c r="G1836">
        <v>3.073E-2</v>
      </c>
      <c r="H1836">
        <v>0.51700000000000002</v>
      </c>
      <c r="I1836">
        <v>0.23899999999999999</v>
      </c>
      <c r="J1836">
        <v>0.09</v>
      </c>
      <c r="K1836">
        <v>4.2000000000000003E-2</v>
      </c>
      <c r="L1836">
        <v>2.1999999999999999E-2</v>
      </c>
      <c r="M1836">
        <v>0.08</v>
      </c>
      <c r="N1836">
        <v>0</v>
      </c>
      <c r="O1836">
        <v>0.01</v>
      </c>
      <c r="P1836">
        <v>0</v>
      </c>
      <c r="Q1836" s="3">
        <f>_xlfn.XLOOKUP(A1836&amp;B1836,'original data'!$R$2:$R$3975,'original data'!$Q$2:$Q$3975,,0)</f>
        <v>0.82899999999999996</v>
      </c>
      <c r="R1836" t="str">
        <f t="shared" si="56"/>
        <v>Texas Teachers2010</v>
      </c>
      <c r="S1836">
        <f t="shared" si="57"/>
        <v>0.23399999999999999</v>
      </c>
    </row>
    <row r="1837" spans="1:19" x14ac:dyDescent="0.35">
      <c r="A1837" t="s">
        <v>113</v>
      </c>
      <c r="B1837">
        <v>2011</v>
      </c>
      <c r="C1837">
        <v>0.222</v>
      </c>
      <c r="D1837">
        <v>3.4000000000000002E-2</v>
      </c>
      <c r="E1837">
        <v>4.9000000000000002E-2</v>
      </c>
      <c r="F1837">
        <v>5.7000000000000002E-2</v>
      </c>
      <c r="G1837">
        <v>4.6809999999999997E-2</v>
      </c>
      <c r="H1837">
        <v>0.50700000000000001</v>
      </c>
      <c r="I1837">
        <v>0.19400000000000001</v>
      </c>
      <c r="J1837">
        <v>0.104</v>
      </c>
      <c r="K1837">
        <v>0.04</v>
      </c>
      <c r="L1837">
        <v>3.1E-2</v>
      </c>
      <c r="M1837">
        <v>0.111</v>
      </c>
      <c r="N1837">
        <v>0</v>
      </c>
      <c r="O1837">
        <v>1.2999999999999999E-2</v>
      </c>
      <c r="P1837">
        <v>0</v>
      </c>
      <c r="Q1837" s="3">
        <f>_xlfn.XLOOKUP(A1837&amp;B1837,'original data'!$R$2:$R$3975,'original data'!$Q$2:$Q$3975,,0)</f>
        <v>0.82699999999999996</v>
      </c>
      <c r="R1837" t="str">
        <f t="shared" si="56"/>
        <v>Texas Teachers2011</v>
      </c>
      <c r="S1837">
        <f t="shared" si="57"/>
        <v>0.28599999999999998</v>
      </c>
    </row>
    <row r="1838" spans="1:19" x14ac:dyDescent="0.35">
      <c r="A1838" t="s">
        <v>113</v>
      </c>
      <c r="B1838">
        <v>2012</v>
      </c>
      <c r="C1838">
        <v>2.7E-2</v>
      </c>
      <c r="D1838">
        <v>0.13200000000000001</v>
      </c>
      <c r="E1838">
        <v>2.1000000000000001E-2</v>
      </c>
      <c r="F1838">
        <v>6.7000000000000004E-2</v>
      </c>
      <c r="G1838">
        <v>4.514E-2</v>
      </c>
      <c r="H1838">
        <v>0.51100000000000001</v>
      </c>
      <c r="I1838">
        <v>0.18</v>
      </c>
      <c r="J1838">
        <v>0.11799999999999999</v>
      </c>
      <c r="K1838">
        <v>3.5000000000000003E-2</v>
      </c>
      <c r="L1838">
        <v>0.01</v>
      </c>
      <c r="M1838">
        <v>0.13700000000000001</v>
      </c>
      <c r="N1838">
        <v>0</v>
      </c>
      <c r="O1838">
        <v>8.9999999999999993E-3</v>
      </c>
      <c r="P1838">
        <v>0</v>
      </c>
      <c r="Q1838" s="3">
        <f>_xlfn.XLOOKUP(A1838&amp;B1838,'original data'!$R$2:$R$3975,'original data'!$Q$2:$Q$3975,,0)</f>
        <v>0.81899999999999995</v>
      </c>
      <c r="R1838" t="str">
        <f t="shared" si="56"/>
        <v>Texas Teachers2012</v>
      </c>
      <c r="S1838">
        <f t="shared" si="57"/>
        <v>0.30000000000000004</v>
      </c>
    </row>
    <row r="1839" spans="1:19" x14ac:dyDescent="0.35">
      <c r="A1839" t="s">
        <v>113</v>
      </c>
      <c r="B1839">
        <v>2013</v>
      </c>
      <c r="C1839">
        <v>0.10199999999999999</v>
      </c>
      <c r="D1839">
        <v>0.114</v>
      </c>
      <c r="E1839">
        <v>4.5999999999999999E-2</v>
      </c>
      <c r="F1839">
        <v>7.1999999999999995E-2</v>
      </c>
      <c r="G1839">
        <v>4.9410000000000003E-2</v>
      </c>
      <c r="H1839">
        <v>0.44700000000000001</v>
      </c>
      <c r="I1839">
        <v>0.19</v>
      </c>
      <c r="J1839">
        <v>0.123</v>
      </c>
      <c r="K1839">
        <v>0.09</v>
      </c>
      <c r="L1839">
        <v>4.0000000000000001E-3</v>
      </c>
      <c r="M1839">
        <v>0.13600000000000001</v>
      </c>
      <c r="N1839">
        <v>0</v>
      </c>
      <c r="O1839">
        <v>0.01</v>
      </c>
      <c r="P1839">
        <v>0</v>
      </c>
      <c r="Q1839" s="3">
        <f>_xlfn.XLOOKUP(A1839&amp;B1839,'original data'!$R$2:$R$3975,'original data'!$Q$2:$Q$3975,,0)</f>
        <v>0.80800000000000005</v>
      </c>
      <c r="R1839" t="str">
        <f t="shared" si="56"/>
        <v>Texas Teachers2013</v>
      </c>
      <c r="S1839">
        <f t="shared" si="57"/>
        <v>0.35299999999999998</v>
      </c>
    </row>
    <row r="1840" spans="1:19" x14ac:dyDescent="0.35">
      <c r="A1840" t="s">
        <v>113</v>
      </c>
      <c r="B1840">
        <v>2014</v>
      </c>
      <c r="C1840">
        <v>0.16300000000000001</v>
      </c>
      <c r="D1840">
        <v>9.6000000000000002E-2</v>
      </c>
      <c r="E1840">
        <v>0.13200000000000001</v>
      </c>
      <c r="F1840">
        <v>7.2999999999999995E-2</v>
      </c>
      <c r="G1840">
        <v>5.7140000000000003E-2</v>
      </c>
      <c r="H1840">
        <v>0.49399999999999999</v>
      </c>
      <c r="I1840">
        <v>0.13600000000000001</v>
      </c>
      <c r="J1840">
        <v>0.11799999999999999</v>
      </c>
      <c r="K1840">
        <v>0.10299999999999999</v>
      </c>
      <c r="L1840">
        <v>0.02</v>
      </c>
      <c r="M1840">
        <v>0.11600000000000001</v>
      </c>
      <c r="N1840">
        <v>0</v>
      </c>
      <c r="O1840">
        <v>1.2999999999999999E-2</v>
      </c>
      <c r="P1840">
        <v>0</v>
      </c>
      <c r="Q1840" s="3">
        <f>_xlfn.XLOOKUP(A1840&amp;B1840,'original data'!$R$2:$R$3975,'original data'!$Q$2:$Q$3975,,0)</f>
        <v>0.80200000000000005</v>
      </c>
      <c r="R1840" t="str">
        <f t="shared" si="56"/>
        <v>Texas Teachers2014</v>
      </c>
      <c r="S1840">
        <f t="shared" si="57"/>
        <v>0.35699999999999998</v>
      </c>
    </row>
    <row r="1841" spans="1:19" x14ac:dyDescent="0.35">
      <c r="A1841" t="s">
        <v>113</v>
      </c>
      <c r="B1841">
        <v>2015</v>
      </c>
      <c r="C1841">
        <v>4.2000000000000003E-2</v>
      </c>
      <c r="D1841">
        <v>0.10100000000000001</v>
      </c>
      <c r="E1841">
        <v>0.109</v>
      </c>
      <c r="F1841">
        <v>6.8000000000000005E-2</v>
      </c>
      <c r="G1841">
        <v>5.6129999999999999E-2</v>
      </c>
      <c r="H1841">
        <v>0.45300000000000001</v>
      </c>
      <c r="I1841">
        <v>0.13300000000000001</v>
      </c>
      <c r="J1841">
        <v>0.125</v>
      </c>
      <c r="K1841">
        <v>0.13500000000000001</v>
      </c>
      <c r="L1841">
        <v>0.02</v>
      </c>
      <c r="M1841">
        <v>0.129</v>
      </c>
      <c r="N1841">
        <v>0</v>
      </c>
      <c r="O1841">
        <v>5.0000000000000001E-3</v>
      </c>
      <c r="P1841">
        <v>0</v>
      </c>
      <c r="Q1841" s="3">
        <f>_xlfn.XLOOKUP(A1841&amp;B1841,'original data'!$R$2:$R$3975,'original data'!$Q$2:$Q$3975,,0)</f>
        <v>0.80200000000000005</v>
      </c>
      <c r="R1841" t="str">
        <f t="shared" si="56"/>
        <v>Texas Teachers2015</v>
      </c>
      <c r="S1841">
        <f t="shared" si="57"/>
        <v>0.40900000000000003</v>
      </c>
    </row>
    <row r="1842" spans="1:19" x14ac:dyDescent="0.35">
      <c r="A1842" t="s">
        <v>113</v>
      </c>
      <c r="B1842">
        <v>2016</v>
      </c>
      <c r="C1842">
        <v>1.2999999999999999E-2</v>
      </c>
      <c r="D1842">
        <v>7.0999999999999994E-2</v>
      </c>
      <c r="E1842">
        <v>6.8000000000000005E-2</v>
      </c>
      <c r="F1842">
        <v>5.8999999999999997E-2</v>
      </c>
      <c r="G1842">
        <v>5.3379999999999997E-2</v>
      </c>
      <c r="H1842">
        <v>0.44</v>
      </c>
      <c r="I1842">
        <v>0.13500000000000001</v>
      </c>
      <c r="J1842">
        <v>0.12</v>
      </c>
      <c r="K1842">
        <v>0.14299999999999999</v>
      </c>
      <c r="L1842">
        <v>2.1000000000000001E-2</v>
      </c>
      <c r="M1842">
        <v>0.13900000000000001</v>
      </c>
      <c r="N1842">
        <v>0</v>
      </c>
      <c r="O1842">
        <v>2E-3</v>
      </c>
      <c r="P1842">
        <v>0</v>
      </c>
      <c r="Q1842" s="3">
        <f>_xlfn.XLOOKUP(A1842&amp;B1842,'original data'!$R$2:$R$3975,'original data'!$Q$2:$Q$3975,,0)</f>
        <v>0.79700000000000004</v>
      </c>
      <c r="R1842" t="str">
        <f t="shared" si="56"/>
        <v>Texas Teachers2016</v>
      </c>
      <c r="S1842">
        <f t="shared" si="57"/>
        <v>0.42300000000000004</v>
      </c>
    </row>
    <row r="1843" spans="1:19" x14ac:dyDescent="0.35">
      <c r="A1843" t="s">
        <v>113</v>
      </c>
      <c r="B1843">
        <v>2017</v>
      </c>
      <c r="C1843">
        <v>0.129</v>
      </c>
      <c r="D1843">
        <v>0.06</v>
      </c>
      <c r="E1843">
        <v>8.7999999999999995E-2</v>
      </c>
      <c r="F1843">
        <v>5.3999999999999999E-2</v>
      </c>
      <c r="G1843">
        <v>5.7680000000000002E-2</v>
      </c>
      <c r="H1843">
        <v>0.42</v>
      </c>
      <c r="I1843">
        <v>0.14199999999999999</v>
      </c>
      <c r="J1843">
        <v>0.126</v>
      </c>
      <c r="K1843">
        <v>0.14499999999999999</v>
      </c>
      <c r="L1843">
        <v>0.04</v>
      </c>
      <c r="M1843">
        <v>0.121</v>
      </c>
      <c r="N1843">
        <v>0</v>
      </c>
      <c r="O1843">
        <v>6.0000000000000001E-3</v>
      </c>
      <c r="P1843">
        <v>0</v>
      </c>
      <c r="Q1843" s="3">
        <f>_xlfn.XLOOKUP(A1843&amp;B1843,'original data'!$R$2:$R$3975,'original data'!$Q$2:$Q$3975,,0)</f>
        <v>0.80500000000000005</v>
      </c>
      <c r="R1843" t="str">
        <f t="shared" si="56"/>
        <v>Texas Teachers2017</v>
      </c>
      <c r="S1843">
        <f t="shared" si="57"/>
        <v>0.432</v>
      </c>
    </row>
    <row r="1844" spans="1:19" x14ac:dyDescent="0.35">
      <c r="A1844" t="s">
        <v>113</v>
      </c>
      <c r="B1844">
        <v>2018</v>
      </c>
      <c r="C1844">
        <v>9.1999999999999998E-2</v>
      </c>
      <c r="D1844">
        <v>7.6999999999999999E-2</v>
      </c>
      <c r="E1844">
        <v>8.6999999999999994E-2</v>
      </c>
      <c r="F1844">
        <v>6.6000000000000003E-2</v>
      </c>
      <c r="G1844">
        <v>5.9560000000000002E-2</v>
      </c>
      <c r="H1844">
        <v>0.39600000000000002</v>
      </c>
      <c r="I1844">
        <v>0.13700000000000001</v>
      </c>
      <c r="J1844">
        <v>0.13800000000000001</v>
      </c>
      <c r="K1844">
        <v>0.156</v>
      </c>
      <c r="L1844">
        <v>0.05</v>
      </c>
      <c r="M1844">
        <v>0.11899999999999999</v>
      </c>
      <c r="N1844">
        <v>0</v>
      </c>
      <c r="O1844">
        <v>4.0000000000000001E-3</v>
      </c>
      <c r="P1844">
        <v>0</v>
      </c>
      <c r="Q1844" s="3">
        <f>_xlfn.XLOOKUP(A1844&amp;B1844,'original data'!$R$2:$R$3975,'original data'!$Q$2:$Q$3975,,0)</f>
        <v>0.76900000000000002</v>
      </c>
      <c r="R1844" t="str">
        <f t="shared" si="56"/>
        <v>Texas Teachers2018</v>
      </c>
      <c r="S1844">
        <f t="shared" si="57"/>
        <v>0.46300000000000002</v>
      </c>
    </row>
    <row r="1845" spans="1:19" x14ac:dyDescent="0.35">
      <c r="A1845" t="s">
        <v>113</v>
      </c>
      <c r="B1845">
        <v>2019</v>
      </c>
      <c r="C1845">
        <v>6.4000000000000001E-2</v>
      </c>
      <c r="D1845">
        <v>9.5000000000000001E-2</v>
      </c>
      <c r="E1845">
        <v>6.7000000000000004E-2</v>
      </c>
      <c r="F1845">
        <v>9.9000000000000005E-2</v>
      </c>
      <c r="G1845">
        <v>5.9790000000000003E-2</v>
      </c>
      <c r="H1845">
        <v>0.34906999999999999</v>
      </c>
      <c r="I1845">
        <v>0.13274</v>
      </c>
      <c r="J1845">
        <v>0.14258000000000001</v>
      </c>
      <c r="K1845">
        <v>0.16716</v>
      </c>
      <c r="L1845">
        <v>5.7029999999999997E-2</v>
      </c>
      <c r="M1845">
        <v>0.13471</v>
      </c>
      <c r="N1845">
        <v>0</v>
      </c>
      <c r="O1845">
        <v>1.6719999999999999E-2</v>
      </c>
      <c r="P1845">
        <v>0</v>
      </c>
      <c r="Q1845" s="3">
        <f>_xlfn.XLOOKUP(A1845&amp;B1845,'original data'!$R$2:$R$3975,'original data'!$Q$2:$Q$3975,,0)</f>
        <v>0.76400000000000001</v>
      </c>
      <c r="R1845" t="str">
        <f t="shared" si="56"/>
        <v>Texas Teachers2019</v>
      </c>
      <c r="S1845">
        <f t="shared" si="57"/>
        <v>0.50148000000000004</v>
      </c>
    </row>
    <row r="1846" spans="1:19" x14ac:dyDescent="0.35">
      <c r="A1846" t="s">
        <v>113</v>
      </c>
      <c r="B1846">
        <v>2020</v>
      </c>
      <c r="C1846">
        <v>1.7999999999999999E-2</v>
      </c>
      <c r="D1846">
        <v>5.8000000000000003E-2</v>
      </c>
      <c r="E1846">
        <v>6.3E-2</v>
      </c>
      <c r="F1846">
        <v>8.5000000000000006E-2</v>
      </c>
      <c r="H1846">
        <v>0.38562000000000002</v>
      </c>
      <c r="I1846">
        <v>0.13444999999999999</v>
      </c>
      <c r="J1846">
        <v>0.13539000000000001</v>
      </c>
      <c r="K1846">
        <v>0.15686</v>
      </c>
      <c r="L1846">
        <v>4.8550000000000003E-2</v>
      </c>
      <c r="M1846">
        <v>0.12512000000000001</v>
      </c>
      <c r="N1846">
        <v>0</v>
      </c>
      <c r="O1846">
        <v>1.401E-2</v>
      </c>
      <c r="P1846">
        <v>0</v>
      </c>
      <c r="Q1846" s="3">
        <f>_xlfn.XLOOKUP(A1846&amp;B1846,'original data'!$R$2:$R$3975,'original data'!$Q$2:$Q$3975,,0)</f>
        <v>0.76800000000000002</v>
      </c>
      <c r="R1846" t="str">
        <f t="shared" si="56"/>
        <v>Texas Teachers2020</v>
      </c>
      <c r="S1846">
        <f t="shared" si="57"/>
        <v>0.46592</v>
      </c>
    </row>
    <row r="1847" spans="1:19" x14ac:dyDescent="0.35">
      <c r="A1847" t="s">
        <v>114</v>
      </c>
      <c r="B1847">
        <v>2001</v>
      </c>
      <c r="C1847">
        <v>-1.5699999999999999E-2</v>
      </c>
      <c r="D1847">
        <v>5.16E-2</v>
      </c>
      <c r="E1847">
        <v>9.1600000000000001E-2</v>
      </c>
      <c r="G1847">
        <v>-1.5699999999999999E-2</v>
      </c>
      <c r="H1847">
        <v>0.40699999999999997</v>
      </c>
      <c r="I1847">
        <v>0.52700000000000002</v>
      </c>
      <c r="J1847">
        <v>0</v>
      </c>
      <c r="K1847">
        <v>0</v>
      </c>
      <c r="L1847">
        <v>0</v>
      </c>
      <c r="M1847">
        <v>1.2E-2</v>
      </c>
      <c r="N1847">
        <v>0</v>
      </c>
      <c r="O1847">
        <v>5.3999999999999999E-2</v>
      </c>
      <c r="P1847">
        <v>0</v>
      </c>
      <c r="Q1847" s="3">
        <f>_xlfn.XLOOKUP(A1847&amp;B1847,'original data'!$R$2:$R$3975,'original data'!$Q$2:$Q$3975,,0)</f>
        <v>0.99609999999999999</v>
      </c>
      <c r="R1847" t="str">
        <f t="shared" si="56"/>
        <v>TN State and Teachers2001</v>
      </c>
      <c r="S1847">
        <f t="shared" si="57"/>
        <v>1.2E-2</v>
      </c>
    </row>
    <row r="1848" spans="1:19" x14ac:dyDescent="0.35">
      <c r="A1848" t="s">
        <v>114</v>
      </c>
      <c r="B1848">
        <v>2002</v>
      </c>
      <c r="C1848">
        <v>-1.9199999999999998E-2</v>
      </c>
      <c r="D1848">
        <v>1.3599999999999999E-2</v>
      </c>
      <c r="E1848">
        <v>5.5800000000000002E-2</v>
      </c>
      <c r="G1848">
        <v>-1.745E-2</v>
      </c>
      <c r="H1848">
        <v>0.40579999999999999</v>
      </c>
      <c r="I1848">
        <v>0.5</v>
      </c>
      <c r="J1848">
        <v>0</v>
      </c>
      <c r="K1848">
        <v>0</v>
      </c>
      <c r="L1848">
        <v>0</v>
      </c>
      <c r="M1848">
        <v>1.54E-2</v>
      </c>
      <c r="N1848">
        <v>0</v>
      </c>
      <c r="O1848">
        <v>7.8799999999999995E-2</v>
      </c>
      <c r="P1848">
        <v>0</v>
      </c>
      <c r="Q1848" s="3">
        <f>_xlfn.XLOOKUP(A1848&amp;B1848,'original data'!$R$2:$R$3975,'original data'!$Q$2:$Q$3975,,0)</f>
        <v>0.99689000000000005</v>
      </c>
      <c r="R1848" t="str">
        <f t="shared" si="56"/>
        <v>TN State and Teachers2002</v>
      </c>
      <c r="S1848">
        <f t="shared" si="57"/>
        <v>1.54E-2</v>
      </c>
    </row>
    <row r="1849" spans="1:19" x14ac:dyDescent="0.35">
      <c r="A1849" t="s">
        <v>114</v>
      </c>
      <c r="B1849">
        <v>2003</v>
      </c>
      <c r="C1849">
        <v>4.9000000000000002E-2</v>
      </c>
      <c r="D1849">
        <v>4.1000000000000003E-3</v>
      </c>
      <c r="E1849">
        <v>3.6499999999999998E-2</v>
      </c>
      <c r="G1849">
        <v>4.2199999999999998E-3</v>
      </c>
      <c r="H1849">
        <v>0.35799999999999998</v>
      </c>
      <c r="I1849">
        <v>0.53300000000000003</v>
      </c>
      <c r="J1849">
        <v>0</v>
      </c>
      <c r="K1849">
        <v>0</v>
      </c>
      <c r="L1849">
        <v>0</v>
      </c>
      <c r="M1849">
        <v>1.6E-2</v>
      </c>
      <c r="N1849">
        <v>0</v>
      </c>
      <c r="O1849">
        <v>9.2999999999999999E-2</v>
      </c>
      <c r="P1849">
        <v>0</v>
      </c>
      <c r="Q1849" s="3">
        <f>_xlfn.XLOOKUP(A1849&amp;B1849,'original data'!$R$2:$R$3975,'original data'!$Q$2:$Q$3975,,0)</f>
        <v>0.99760000000000004</v>
      </c>
      <c r="R1849" t="str">
        <f t="shared" si="56"/>
        <v>TN State and Teachers2003</v>
      </c>
      <c r="S1849">
        <f t="shared" si="57"/>
        <v>1.6E-2</v>
      </c>
    </row>
    <row r="1850" spans="1:19" x14ac:dyDescent="0.35">
      <c r="A1850" t="s">
        <v>114</v>
      </c>
      <c r="B1850">
        <v>2004</v>
      </c>
      <c r="C1850">
        <v>9.3200000000000005E-2</v>
      </c>
      <c r="D1850">
        <v>0.04</v>
      </c>
      <c r="E1850">
        <v>3.6200000000000003E-2</v>
      </c>
      <c r="G1850">
        <v>2.5760000000000002E-2</v>
      </c>
      <c r="H1850">
        <v>0.40870000000000001</v>
      </c>
      <c r="I1850">
        <v>0.50490000000000002</v>
      </c>
      <c r="J1850">
        <v>0</v>
      </c>
      <c r="K1850">
        <v>0</v>
      </c>
      <c r="L1850">
        <v>0</v>
      </c>
      <c r="M1850">
        <v>1.52E-2</v>
      </c>
      <c r="N1850">
        <v>0</v>
      </c>
      <c r="O1850">
        <v>7.1199999999999999E-2</v>
      </c>
      <c r="P1850">
        <v>0</v>
      </c>
      <c r="Q1850" s="3">
        <f>_xlfn.XLOOKUP(A1850&amp;B1850,'original data'!$R$2:$R$3975,'original data'!$Q$2:$Q$3975,,0)</f>
        <v>0.99799000000000004</v>
      </c>
      <c r="R1850" t="str">
        <f t="shared" si="56"/>
        <v>TN State and Teachers2004</v>
      </c>
      <c r="S1850">
        <f t="shared" si="57"/>
        <v>1.52E-2</v>
      </c>
    </row>
    <row r="1851" spans="1:19" x14ac:dyDescent="0.35">
      <c r="A1851" t="s">
        <v>114</v>
      </c>
      <c r="B1851">
        <v>2005</v>
      </c>
      <c r="C1851">
        <v>7.2599999999999998E-2</v>
      </c>
      <c r="D1851">
        <v>7.1499999999999994E-2</v>
      </c>
      <c r="E1851">
        <v>3.49E-2</v>
      </c>
      <c r="G1851">
        <v>3.4959999999999998E-2</v>
      </c>
      <c r="H1851">
        <v>0.41958000000000001</v>
      </c>
      <c r="I1851">
        <v>0.52746999999999999</v>
      </c>
      <c r="J1851">
        <v>0</v>
      </c>
      <c r="K1851">
        <v>0</v>
      </c>
      <c r="L1851">
        <v>0</v>
      </c>
      <c r="M1851">
        <v>1.5980000000000001E-2</v>
      </c>
      <c r="N1851">
        <v>0</v>
      </c>
      <c r="O1851">
        <v>3.696E-2</v>
      </c>
      <c r="P1851">
        <v>0</v>
      </c>
      <c r="Q1851" s="3">
        <f>_xlfn.XLOOKUP(A1851&amp;B1851,'original data'!$R$2:$R$3975,'original data'!$Q$2:$Q$3975,,0)</f>
        <v>0.99829999999999997</v>
      </c>
      <c r="R1851" t="str">
        <f t="shared" si="56"/>
        <v>TN State and Teachers2005</v>
      </c>
      <c r="S1851">
        <f t="shared" si="57"/>
        <v>1.5980000000000001E-2</v>
      </c>
    </row>
    <row r="1852" spans="1:19" x14ac:dyDescent="0.35">
      <c r="A1852" t="s">
        <v>114</v>
      </c>
      <c r="B1852">
        <v>2006</v>
      </c>
      <c r="C1852">
        <v>6.9400000000000003E-2</v>
      </c>
      <c r="D1852">
        <v>7.85E-2</v>
      </c>
      <c r="E1852">
        <v>5.2400000000000002E-2</v>
      </c>
      <c r="G1852">
        <v>4.0620000000000003E-2</v>
      </c>
      <c r="H1852">
        <v>0.438</v>
      </c>
      <c r="I1852">
        <v>0.49299999999999999</v>
      </c>
      <c r="J1852">
        <v>0</v>
      </c>
      <c r="K1852">
        <v>0</v>
      </c>
      <c r="L1852">
        <v>0</v>
      </c>
      <c r="M1852">
        <v>3.2000000000000001E-2</v>
      </c>
      <c r="N1852">
        <v>0</v>
      </c>
      <c r="O1852">
        <v>3.5999999999999997E-2</v>
      </c>
      <c r="P1852">
        <v>0</v>
      </c>
      <c r="Q1852" s="3">
        <f>_xlfn.XLOOKUP(A1852&amp;B1852,'original data'!$R$2:$R$3975,'original data'!$Q$2:$Q$3975,,0)</f>
        <v>0.97907999999999995</v>
      </c>
      <c r="R1852" t="str">
        <f t="shared" si="56"/>
        <v>TN State and Teachers2006</v>
      </c>
      <c r="S1852">
        <f t="shared" si="57"/>
        <v>3.2000000000000001E-2</v>
      </c>
    </row>
    <row r="1853" spans="1:19" x14ac:dyDescent="0.35">
      <c r="A1853" t="s">
        <v>114</v>
      </c>
      <c r="B1853">
        <v>2007</v>
      </c>
      <c r="C1853">
        <v>0.13150000000000001</v>
      </c>
      <c r="D1853">
        <v>9.0899999999999995E-2</v>
      </c>
      <c r="E1853">
        <v>8.3000000000000004E-2</v>
      </c>
      <c r="G1853">
        <v>5.314E-2</v>
      </c>
      <c r="H1853">
        <v>0.48699999999999999</v>
      </c>
      <c r="I1853">
        <v>0.45100000000000001</v>
      </c>
      <c r="J1853">
        <v>0</v>
      </c>
      <c r="K1853">
        <v>0</v>
      </c>
      <c r="L1853">
        <v>0</v>
      </c>
      <c r="M1853">
        <v>3.3000000000000002E-2</v>
      </c>
      <c r="N1853">
        <v>0</v>
      </c>
      <c r="O1853">
        <v>2.9000000000000001E-2</v>
      </c>
      <c r="P1853">
        <v>0</v>
      </c>
      <c r="Q1853" s="3">
        <f>_xlfn.XLOOKUP(A1853&amp;B1853,'original data'!$R$2:$R$3975,'original data'!$Q$2:$Q$3975,,0)</f>
        <v>0.96240000000000003</v>
      </c>
      <c r="R1853" t="str">
        <f t="shared" si="56"/>
        <v>TN State and Teachers2007</v>
      </c>
      <c r="S1853">
        <f t="shared" si="57"/>
        <v>3.3000000000000002E-2</v>
      </c>
    </row>
    <row r="1854" spans="1:19" x14ac:dyDescent="0.35">
      <c r="A1854" t="s">
        <v>114</v>
      </c>
      <c r="B1854">
        <v>2008</v>
      </c>
      <c r="C1854">
        <v>-1.21E-2</v>
      </c>
      <c r="D1854">
        <v>6.13E-2</v>
      </c>
      <c r="E1854">
        <v>6.9900000000000004E-2</v>
      </c>
      <c r="G1854">
        <v>4.4760000000000001E-2</v>
      </c>
      <c r="H1854">
        <v>0.51400000000000001</v>
      </c>
      <c r="I1854">
        <v>0.438</v>
      </c>
      <c r="J1854">
        <v>0</v>
      </c>
      <c r="K1854">
        <v>0</v>
      </c>
      <c r="L1854">
        <v>0</v>
      </c>
      <c r="M1854">
        <v>4.2000000000000003E-2</v>
      </c>
      <c r="N1854">
        <v>0</v>
      </c>
      <c r="O1854">
        <v>6.0000000000000001E-3</v>
      </c>
      <c r="P1854">
        <v>0</v>
      </c>
      <c r="Q1854" s="3">
        <f>_xlfn.XLOOKUP(A1854&amp;B1854,'original data'!$R$2:$R$3975,'original data'!$Q$2:$Q$3975,,0)</f>
        <v>0.93347999999999998</v>
      </c>
      <c r="R1854" t="str">
        <f t="shared" si="56"/>
        <v>TN State and Teachers2008</v>
      </c>
      <c r="S1854">
        <f t="shared" si="57"/>
        <v>4.2000000000000003E-2</v>
      </c>
    </row>
    <row r="1855" spans="1:19" x14ac:dyDescent="0.35">
      <c r="A1855" t="s">
        <v>114</v>
      </c>
      <c r="B1855">
        <v>2009</v>
      </c>
      <c r="C1855">
        <v>-0.1527</v>
      </c>
      <c r="D1855">
        <v>-1.7999999999999999E-2</v>
      </c>
      <c r="E1855">
        <v>1.6799999999999999E-2</v>
      </c>
      <c r="G1855">
        <v>2.0719999999999999E-2</v>
      </c>
      <c r="H1855">
        <v>0.39600000000000002</v>
      </c>
      <c r="I1855">
        <v>0.47199999999999998</v>
      </c>
      <c r="J1855">
        <v>0</v>
      </c>
      <c r="K1855">
        <v>0</v>
      </c>
      <c r="L1855">
        <v>0</v>
      </c>
      <c r="M1855">
        <v>4.5999999999999999E-2</v>
      </c>
      <c r="N1855">
        <v>0</v>
      </c>
      <c r="O1855">
        <v>8.5999999999999993E-2</v>
      </c>
      <c r="P1855">
        <v>0</v>
      </c>
      <c r="Q1855" s="3">
        <f>_xlfn.XLOOKUP(A1855&amp;B1855,'original data'!$R$2:$R$3975,'original data'!$Q$2:$Q$3975,,0)</f>
        <v>0.90639999999999998</v>
      </c>
      <c r="R1855" t="str">
        <f t="shared" si="56"/>
        <v>TN State and Teachers2009</v>
      </c>
      <c r="S1855">
        <f t="shared" si="57"/>
        <v>4.5999999999999999E-2</v>
      </c>
    </row>
    <row r="1856" spans="1:19" x14ac:dyDescent="0.35">
      <c r="A1856" t="s">
        <v>114</v>
      </c>
      <c r="B1856">
        <v>2010</v>
      </c>
      <c r="C1856">
        <v>0.1024</v>
      </c>
      <c r="D1856">
        <v>-2.6499999999999999E-2</v>
      </c>
      <c r="E1856">
        <v>2.23E-2</v>
      </c>
      <c r="F1856">
        <v>2.861E-2</v>
      </c>
      <c r="G1856">
        <v>2.861E-2</v>
      </c>
      <c r="H1856">
        <v>0.47153</v>
      </c>
      <c r="I1856">
        <v>0.47652</v>
      </c>
      <c r="J1856">
        <v>1E-3</v>
      </c>
      <c r="K1856">
        <v>0</v>
      </c>
      <c r="L1856">
        <v>0</v>
      </c>
      <c r="M1856">
        <v>3.397E-2</v>
      </c>
      <c r="N1856">
        <v>0</v>
      </c>
      <c r="O1856">
        <v>1.6979999999999999E-2</v>
      </c>
      <c r="P1856">
        <v>0</v>
      </c>
      <c r="Q1856" s="3">
        <f>_xlfn.XLOOKUP(A1856&amp;B1856,'original data'!$R$2:$R$3975,'original data'!$Q$2:$Q$3975,,0)</f>
        <v>0.91403999999999996</v>
      </c>
      <c r="R1856" t="str">
        <f t="shared" si="56"/>
        <v>TN State and Teachers2010</v>
      </c>
      <c r="S1856">
        <f t="shared" si="57"/>
        <v>3.4970000000000001E-2</v>
      </c>
    </row>
    <row r="1857" spans="1:19" x14ac:dyDescent="0.35">
      <c r="A1857" t="s">
        <v>114</v>
      </c>
      <c r="B1857">
        <v>2011</v>
      </c>
      <c r="C1857">
        <v>0.19589999999999999</v>
      </c>
      <c r="D1857">
        <v>3.7600000000000001E-2</v>
      </c>
      <c r="E1857">
        <v>4.5400000000000003E-2</v>
      </c>
      <c r="F1857">
        <v>4.8840000000000001E-2</v>
      </c>
      <c r="G1857">
        <v>4.2799999999999998E-2</v>
      </c>
      <c r="H1857">
        <v>0.55100000000000005</v>
      </c>
      <c r="I1857">
        <v>0.4</v>
      </c>
      <c r="J1857">
        <v>2E-3</v>
      </c>
      <c r="K1857">
        <v>0</v>
      </c>
      <c r="L1857">
        <v>0</v>
      </c>
      <c r="M1857">
        <v>3.2000000000000001E-2</v>
      </c>
      <c r="N1857">
        <v>0</v>
      </c>
      <c r="O1857">
        <v>1.4999999999999999E-2</v>
      </c>
      <c r="P1857">
        <v>0</v>
      </c>
      <c r="Q1857" s="3">
        <f>_xlfn.XLOOKUP(A1857&amp;B1857,'original data'!$R$2:$R$3975,'original data'!$Q$2:$Q$3975,,0)</f>
        <v>0.92100000000000004</v>
      </c>
      <c r="R1857" t="str">
        <f t="shared" si="56"/>
        <v>TN State and Teachers2011</v>
      </c>
      <c r="S1857">
        <f t="shared" si="57"/>
        <v>3.4000000000000002E-2</v>
      </c>
    </row>
    <row r="1858" spans="1:19" x14ac:dyDescent="0.35">
      <c r="A1858" t="s">
        <v>114</v>
      </c>
      <c r="B1858">
        <v>2012</v>
      </c>
      <c r="C1858">
        <v>5.6099999999999997E-2</v>
      </c>
      <c r="D1858">
        <v>0.1166</v>
      </c>
      <c r="E1858">
        <v>3.1099999999999999E-2</v>
      </c>
      <c r="F1858">
        <v>5.6619999999999997E-2</v>
      </c>
      <c r="G1858">
        <v>4.3900000000000002E-2</v>
      </c>
      <c r="H1858">
        <v>0.56032000000000004</v>
      </c>
      <c r="I1858">
        <v>0.37885999999999997</v>
      </c>
      <c r="J1858">
        <v>4.9899999999999996E-3</v>
      </c>
      <c r="K1858">
        <v>0</v>
      </c>
      <c r="L1858">
        <v>0</v>
      </c>
      <c r="M1858">
        <v>3.8879999999999998E-2</v>
      </c>
      <c r="N1858">
        <v>0</v>
      </c>
      <c r="O1858">
        <v>1.695E-2</v>
      </c>
      <c r="P1858">
        <v>0</v>
      </c>
      <c r="Q1858" s="3">
        <f>_xlfn.XLOOKUP(A1858&amp;B1858,'original data'!$R$2:$R$3975,'original data'!$Q$2:$Q$3975,,0)</f>
        <v>0.92725000000000002</v>
      </c>
      <c r="R1858" t="str">
        <f t="shared" si="56"/>
        <v>TN State and Teachers2012</v>
      </c>
      <c r="S1858">
        <f t="shared" si="57"/>
        <v>4.3869999999999999E-2</v>
      </c>
    </row>
    <row r="1859" spans="1:19" x14ac:dyDescent="0.35">
      <c r="A1859" t="s">
        <v>114</v>
      </c>
      <c r="B1859">
        <v>2013</v>
      </c>
      <c r="C1859">
        <v>9.9199999999999997E-2</v>
      </c>
      <c r="D1859">
        <v>0.11559999999999999</v>
      </c>
      <c r="E1859">
        <v>5.33E-2</v>
      </c>
      <c r="F1859">
        <v>6.157E-2</v>
      </c>
      <c r="G1859">
        <v>4.8050000000000002E-2</v>
      </c>
      <c r="H1859">
        <v>0.56599999999999995</v>
      </c>
      <c r="I1859">
        <v>0.35699999999999998</v>
      </c>
      <c r="J1859">
        <v>7.0000000000000001E-3</v>
      </c>
      <c r="K1859">
        <v>0</v>
      </c>
      <c r="L1859">
        <v>0</v>
      </c>
      <c r="M1859">
        <v>4.9000000000000002E-2</v>
      </c>
      <c r="N1859">
        <v>0</v>
      </c>
      <c r="O1859">
        <v>2.1000000000000001E-2</v>
      </c>
      <c r="P1859">
        <v>0</v>
      </c>
      <c r="Q1859" s="3">
        <f>_xlfn.XLOOKUP(A1859&amp;B1859,'original data'!$R$2:$R$3975,'original data'!$Q$2:$Q$3975,,0)</f>
        <v>0.93340000000000001</v>
      </c>
      <c r="R1859" t="str">
        <f t="shared" ref="R1859:R1922" si="58">A1859&amp;B1859</f>
        <v>TN State and Teachers2013</v>
      </c>
      <c r="S1859">
        <f t="shared" ref="S1859:S1922" si="59">SUM(J1859:N1859,P1859)</f>
        <v>5.6000000000000001E-2</v>
      </c>
    </row>
    <row r="1860" spans="1:19" x14ac:dyDescent="0.35">
      <c r="A1860" t="s">
        <v>114</v>
      </c>
      <c r="B1860">
        <v>2014</v>
      </c>
      <c r="C1860">
        <v>0.16650000000000001</v>
      </c>
      <c r="D1860">
        <v>0.10639999999999999</v>
      </c>
      <c r="E1860">
        <v>0.1229</v>
      </c>
      <c r="F1860">
        <v>6.8489999999999995E-2</v>
      </c>
      <c r="G1860">
        <v>5.6099999999999997E-2</v>
      </c>
      <c r="H1860">
        <v>0.58199999999999996</v>
      </c>
      <c r="I1860">
        <v>0.32800000000000001</v>
      </c>
      <c r="J1860">
        <v>2.8000000000000001E-2</v>
      </c>
      <c r="K1860">
        <v>0</v>
      </c>
      <c r="L1860">
        <v>0</v>
      </c>
      <c r="M1860">
        <v>5.2999999999999999E-2</v>
      </c>
      <c r="N1860">
        <v>0</v>
      </c>
      <c r="O1860">
        <v>8.9999999999999993E-3</v>
      </c>
      <c r="P1860">
        <v>0</v>
      </c>
      <c r="Q1860" s="3">
        <f>_xlfn.XLOOKUP(A1860&amp;B1860,'original data'!$R$2:$R$3975,'original data'!$Q$2:$Q$3975,,0)</f>
        <v>0.94296999999999997</v>
      </c>
      <c r="R1860" t="str">
        <f t="shared" si="58"/>
        <v>TN State and Teachers2014</v>
      </c>
      <c r="S1860">
        <f t="shared" si="59"/>
        <v>8.1000000000000003E-2</v>
      </c>
    </row>
    <row r="1861" spans="1:19" x14ac:dyDescent="0.35">
      <c r="A1861" t="s">
        <v>114</v>
      </c>
      <c r="B1861">
        <v>2015</v>
      </c>
      <c r="C1861">
        <v>3.3300000000000003E-2</v>
      </c>
      <c r="D1861">
        <v>9.8400000000000001E-2</v>
      </c>
      <c r="E1861">
        <v>0.1085</v>
      </c>
      <c r="F1861">
        <v>6.4500000000000002E-2</v>
      </c>
      <c r="G1861">
        <v>5.4559999999999997E-2</v>
      </c>
      <c r="H1861">
        <v>0.55000000000000004</v>
      </c>
      <c r="I1861">
        <v>0.32500000000000001</v>
      </c>
      <c r="J1861">
        <v>4.9000000000000002E-2</v>
      </c>
      <c r="K1861">
        <v>0</v>
      </c>
      <c r="L1861">
        <v>0</v>
      </c>
      <c r="M1861">
        <v>6.5000000000000002E-2</v>
      </c>
      <c r="N1861">
        <v>0</v>
      </c>
      <c r="O1861">
        <v>0.01</v>
      </c>
      <c r="P1861">
        <v>0</v>
      </c>
      <c r="Q1861" s="3">
        <f>_xlfn.XLOOKUP(A1861&amp;B1861,'original data'!$R$2:$R$3975,'original data'!$Q$2:$Q$3975,,0)</f>
        <v>0.95203000000000004</v>
      </c>
      <c r="R1861" t="str">
        <f t="shared" si="58"/>
        <v>TN State and Teachers2015</v>
      </c>
      <c r="S1861">
        <f t="shared" si="59"/>
        <v>0.114</v>
      </c>
    </row>
    <row r="1862" spans="1:19" x14ac:dyDescent="0.35">
      <c r="A1862" t="s">
        <v>114</v>
      </c>
      <c r="B1862">
        <v>2016</v>
      </c>
      <c r="C1862">
        <v>2.7900000000000001E-2</v>
      </c>
      <c r="D1862">
        <v>7.4099999999999999E-2</v>
      </c>
      <c r="E1862">
        <v>7.5399999999999995E-2</v>
      </c>
      <c r="F1862">
        <v>6.0299999999999999E-2</v>
      </c>
      <c r="G1862">
        <v>5.2880000000000003E-2</v>
      </c>
      <c r="H1862">
        <v>0.53500000000000003</v>
      </c>
      <c r="I1862">
        <v>0.315</v>
      </c>
      <c r="J1862">
        <v>7.0000000000000007E-2</v>
      </c>
      <c r="K1862">
        <v>0</v>
      </c>
      <c r="L1862">
        <v>0</v>
      </c>
      <c r="M1862">
        <v>7.4999999999999997E-2</v>
      </c>
      <c r="N1862">
        <v>0</v>
      </c>
      <c r="O1862">
        <v>4.0000000000000001E-3</v>
      </c>
      <c r="P1862">
        <v>0</v>
      </c>
      <c r="Q1862" s="3">
        <f>_xlfn.XLOOKUP(A1862&amp;B1862,'original data'!$R$2:$R$3975,'original data'!$Q$2:$Q$3975,,0)</f>
        <v>0.95440000000000003</v>
      </c>
      <c r="R1862" t="str">
        <f t="shared" si="58"/>
        <v>TN State and Teachers2016</v>
      </c>
      <c r="S1862">
        <f t="shared" si="59"/>
        <v>0.14500000000000002</v>
      </c>
    </row>
    <row r="1863" spans="1:19" x14ac:dyDescent="0.35">
      <c r="A1863" t="s">
        <v>114</v>
      </c>
      <c r="B1863">
        <v>2017</v>
      </c>
      <c r="C1863">
        <v>0.1142</v>
      </c>
      <c r="D1863">
        <v>5.7799999999999997E-2</v>
      </c>
      <c r="E1863">
        <v>8.6999999999999994E-2</v>
      </c>
      <c r="F1863">
        <v>5.867E-2</v>
      </c>
      <c r="G1863">
        <v>5.6390000000000003E-2</v>
      </c>
      <c r="H1863">
        <v>0.54400000000000004</v>
      </c>
      <c r="I1863">
        <v>0.28699999999999998</v>
      </c>
      <c r="J1863">
        <v>8.2000000000000003E-2</v>
      </c>
      <c r="K1863">
        <v>0</v>
      </c>
      <c r="L1863">
        <v>0</v>
      </c>
      <c r="M1863">
        <v>7.6999999999999999E-2</v>
      </c>
      <c r="N1863">
        <v>0</v>
      </c>
      <c r="O1863">
        <v>8.9999999999999993E-3</v>
      </c>
      <c r="P1863">
        <v>0</v>
      </c>
      <c r="Q1863" s="3">
        <f>_xlfn.XLOOKUP(A1863&amp;B1863,'original data'!$R$2:$R$3975,'original data'!$Q$2:$Q$3975,,0)</f>
        <v>0.93149999999999999</v>
      </c>
      <c r="R1863" t="str">
        <f t="shared" si="58"/>
        <v>TN State and Teachers2017</v>
      </c>
      <c r="S1863">
        <f t="shared" si="59"/>
        <v>0.159</v>
      </c>
    </row>
    <row r="1864" spans="1:19" x14ac:dyDescent="0.35">
      <c r="A1864" t="s">
        <v>114</v>
      </c>
      <c r="B1864">
        <v>2018</v>
      </c>
      <c r="C1864">
        <v>8.1900000000000001E-2</v>
      </c>
      <c r="D1864">
        <v>7.4099999999999999E-2</v>
      </c>
      <c r="E1864">
        <v>8.3500000000000005E-2</v>
      </c>
      <c r="F1864">
        <v>6.8330000000000002E-2</v>
      </c>
      <c r="G1864">
        <v>5.7790000000000001E-2</v>
      </c>
      <c r="H1864">
        <v>0.52300000000000002</v>
      </c>
      <c r="I1864">
        <v>0.28799999999999998</v>
      </c>
      <c r="J1864">
        <v>0.1</v>
      </c>
      <c r="K1864">
        <v>0</v>
      </c>
      <c r="L1864">
        <v>0</v>
      </c>
      <c r="M1864">
        <v>8.3000000000000004E-2</v>
      </c>
      <c r="N1864">
        <v>0</v>
      </c>
      <c r="O1864">
        <v>6.0000000000000001E-3</v>
      </c>
      <c r="P1864">
        <v>0</v>
      </c>
      <c r="Q1864" s="3">
        <f>_xlfn.XLOOKUP(A1864&amp;B1864,'original data'!$R$2:$R$3975,'original data'!$Q$2:$Q$3975,,0)</f>
        <v>0.93410000000000004</v>
      </c>
      <c r="R1864" t="str">
        <f t="shared" si="58"/>
        <v>TN State and Teachers2018</v>
      </c>
      <c r="S1864">
        <f t="shared" si="59"/>
        <v>0.183</v>
      </c>
    </row>
    <row r="1865" spans="1:19" x14ac:dyDescent="0.35">
      <c r="A1865" t="s">
        <v>114</v>
      </c>
      <c r="B1865">
        <v>2019</v>
      </c>
      <c r="C1865">
        <v>7.5399999999999995E-2</v>
      </c>
      <c r="D1865">
        <v>9.0200000000000002E-2</v>
      </c>
      <c r="E1865">
        <v>6.6000000000000003E-2</v>
      </c>
      <c r="F1865">
        <v>9.4109999999999999E-2</v>
      </c>
      <c r="G1865">
        <v>5.8709999999999998E-2</v>
      </c>
      <c r="H1865">
        <v>0.504</v>
      </c>
      <c r="I1865">
        <v>0.26900000000000002</v>
      </c>
      <c r="J1865">
        <v>0.11899999999999999</v>
      </c>
      <c r="K1865">
        <v>0</v>
      </c>
      <c r="L1865">
        <v>0</v>
      </c>
      <c r="M1865">
        <v>8.7999999999999995E-2</v>
      </c>
      <c r="N1865">
        <v>0</v>
      </c>
      <c r="O1865">
        <v>1.9E-2</v>
      </c>
      <c r="P1865">
        <v>0</v>
      </c>
      <c r="Q1865" s="3">
        <f>_xlfn.XLOOKUP(A1865&amp;B1865,'original data'!$R$2:$R$3975,'original data'!$Q$2:$Q$3975,,0)</f>
        <v>0.96660000000000001</v>
      </c>
      <c r="R1865" t="str">
        <f t="shared" si="58"/>
        <v>TN State and Teachers2019</v>
      </c>
      <c r="S1865">
        <f t="shared" si="59"/>
        <v>0.20699999999999999</v>
      </c>
    </row>
    <row r="1866" spans="1:19" x14ac:dyDescent="0.35">
      <c r="A1866" t="s">
        <v>115</v>
      </c>
      <c r="B1866">
        <v>2001</v>
      </c>
      <c r="C1866">
        <v>-5.5E-2</v>
      </c>
      <c r="D1866">
        <v>6.0999999999999999E-2</v>
      </c>
      <c r="E1866">
        <v>0.129</v>
      </c>
      <c r="F1866">
        <v>0.13900000000000001</v>
      </c>
      <c r="G1866">
        <v>-5.5E-2</v>
      </c>
      <c r="H1866">
        <v>0.57394999999999996</v>
      </c>
      <c r="I1866">
        <v>0.36699999999999999</v>
      </c>
      <c r="J1866">
        <v>2.205E-2</v>
      </c>
      <c r="K1866">
        <v>0</v>
      </c>
      <c r="L1866">
        <v>0</v>
      </c>
      <c r="M1866">
        <v>0</v>
      </c>
      <c r="N1866">
        <v>0</v>
      </c>
      <c r="O1866">
        <v>3.6999999999999998E-2</v>
      </c>
      <c r="P1866">
        <v>0</v>
      </c>
      <c r="Q1866" s="3">
        <f>_xlfn.XLOOKUP(A1866&amp;B1866,'original data'!$R$2:$R$3975,'original data'!$Q$2:$Q$3975,,0)</f>
        <v>1.4770000000000001</v>
      </c>
      <c r="R1866" t="str">
        <f t="shared" si="58"/>
        <v>University of California2001</v>
      </c>
      <c r="S1866">
        <f t="shared" si="59"/>
        <v>2.205E-2</v>
      </c>
    </row>
    <row r="1867" spans="1:19" x14ac:dyDescent="0.35">
      <c r="A1867" t="s">
        <v>115</v>
      </c>
      <c r="B1867">
        <v>2002</v>
      </c>
      <c r="C1867">
        <v>-9.1999999999999998E-2</v>
      </c>
      <c r="D1867">
        <v>-1.0999999999999999E-2</v>
      </c>
      <c r="E1867">
        <v>5.7000000000000002E-2</v>
      </c>
      <c r="F1867">
        <v>0.112</v>
      </c>
      <c r="G1867">
        <v>-7.3690000000000005E-2</v>
      </c>
      <c r="H1867">
        <v>0.60609999999999997</v>
      </c>
      <c r="I1867">
        <v>0.36499999999999999</v>
      </c>
      <c r="J1867">
        <v>1.49E-2</v>
      </c>
      <c r="K1867">
        <v>0</v>
      </c>
      <c r="L1867">
        <v>0</v>
      </c>
      <c r="M1867">
        <v>0</v>
      </c>
      <c r="N1867">
        <v>0</v>
      </c>
      <c r="O1867">
        <v>1.4E-2</v>
      </c>
      <c r="P1867">
        <v>0</v>
      </c>
      <c r="Q1867" s="3">
        <f>_xlfn.XLOOKUP(A1867&amp;B1867,'original data'!$R$2:$R$3975,'original data'!$Q$2:$Q$3975,,0)</f>
        <v>1.3839999999999999</v>
      </c>
      <c r="R1867" t="str">
        <f t="shared" si="58"/>
        <v>University of California2002</v>
      </c>
      <c r="S1867">
        <f t="shared" si="59"/>
        <v>1.49E-2</v>
      </c>
    </row>
    <row r="1868" spans="1:19" x14ac:dyDescent="0.35">
      <c r="A1868" t="s">
        <v>115</v>
      </c>
      <c r="B1868">
        <v>2003</v>
      </c>
      <c r="C1868">
        <v>5.6000000000000001E-2</v>
      </c>
      <c r="E1868">
        <v>2.8000000000000001E-2</v>
      </c>
      <c r="F1868">
        <v>0.10100000000000001</v>
      </c>
      <c r="G1868">
        <v>-3.2329999999999998E-2</v>
      </c>
      <c r="H1868">
        <v>0.65793999999999997</v>
      </c>
      <c r="I1868">
        <v>0.32800000000000001</v>
      </c>
      <c r="J1868">
        <v>1.206E-2</v>
      </c>
      <c r="K1868">
        <v>0</v>
      </c>
      <c r="L1868">
        <v>0</v>
      </c>
      <c r="M1868">
        <v>0</v>
      </c>
      <c r="N1868">
        <v>0</v>
      </c>
      <c r="O1868">
        <v>2E-3</v>
      </c>
      <c r="P1868">
        <v>0</v>
      </c>
      <c r="Q1868" s="3">
        <f>_xlfn.XLOOKUP(A1868&amp;B1868,'original data'!$R$2:$R$3975,'original data'!$Q$2:$Q$3975,,0)</f>
        <v>1.2569999999999999</v>
      </c>
      <c r="R1868" t="str">
        <f t="shared" si="58"/>
        <v>University of California2003</v>
      </c>
      <c r="S1868">
        <f t="shared" si="59"/>
        <v>1.206E-2</v>
      </c>
    </row>
    <row r="1869" spans="1:19" x14ac:dyDescent="0.35">
      <c r="A1869" t="s">
        <v>115</v>
      </c>
      <c r="B1869">
        <v>2004</v>
      </c>
      <c r="C1869">
        <v>0.14299999999999999</v>
      </c>
      <c r="E1869">
        <v>3.2000000000000001E-2</v>
      </c>
      <c r="F1869">
        <v>0.11899999999999999</v>
      </c>
      <c r="G1869">
        <v>8.8000000000000005E-3</v>
      </c>
      <c r="H1869">
        <v>0.65005999999999997</v>
      </c>
      <c r="I1869">
        <v>0.33300000000000002</v>
      </c>
      <c r="J1869">
        <v>1.3939999999999999E-2</v>
      </c>
      <c r="K1869">
        <v>0</v>
      </c>
      <c r="L1869">
        <v>0</v>
      </c>
      <c r="M1869">
        <v>0</v>
      </c>
      <c r="N1869">
        <v>0</v>
      </c>
      <c r="O1869">
        <v>3.0000000000000001E-3</v>
      </c>
      <c r="P1869">
        <v>0</v>
      </c>
      <c r="Q1869" s="3">
        <f>_xlfn.XLOOKUP(A1869&amp;B1869,'original data'!$R$2:$R$3975,'original data'!$Q$2:$Q$3975,,0)</f>
        <v>1.179</v>
      </c>
      <c r="R1869" t="str">
        <f t="shared" si="58"/>
        <v>University of California2004</v>
      </c>
      <c r="S1869">
        <f t="shared" si="59"/>
        <v>1.3939999999999999E-2</v>
      </c>
    </row>
    <row r="1870" spans="1:19" x14ac:dyDescent="0.35">
      <c r="A1870" t="s">
        <v>115</v>
      </c>
      <c r="B1870">
        <v>2005</v>
      </c>
      <c r="C1870">
        <v>0.10299999999999999</v>
      </c>
      <c r="E1870">
        <v>2.7300000000000001E-2</v>
      </c>
      <c r="F1870">
        <v>0.104</v>
      </c>
      <c r="G1870">
        <v>2.6980000000000001E-2</v>
      </c>
      <c r="H1870">
        <v>0.64176999999999995</v>
      </c>
      <c r="I1870">
        <v>0.33300000000000002</v>
      </c>
      <c r="J1870">
        <v>1.423E-2</v>
      </c>
      <c r="K1870">
        <v>0</v>
      </c>
      <c r="L1870">
        <v>0</v>
      </c>
      <c r="M1870">
        <v>1E-3</v>
      </c>
      <c r="N1870">
        <v>0</v>
      </c>
      <c r="O1870">
        <v>0.01</v>
      </c>
      <c r="P1870">
        <v>0</v>
      </c>
      <c r="Q1870" s="3">
        <f>_xlfn.XLOOKUP(A1870&amp;B1870,'original data'!$R$2:$R$3975,'original data'!$Q$2:$Q$3975,,0)</f>
        <v>1.103</v>
      </c>
      <c r="R1870" t="str">
        <f t="shared" si="58"/>
        <v>University of California2005</v>
      </c>
      <c r="S1870">
        <f t="shared" si="59"/>
        <v>1.523E-2</v>
      </c>
    </row>
    <row r="1871" spans="1:19" x14ac:dyDescent="0.35">
      <c r="A1871" t="s">
        <v>115</v>
      </c>
      <c r="B1871">
        <v>2006</v>
      </c>
      <c r="C1871">
        <v>7.0999999999999994E-2</v>
      </c>
      <c r="E1871">
        <v>5.3400000000000003E-2</v>
      </c>
      <c r="F1871">
        <v>9.0399999999999994E-2</v>
      </c>
      <c r="G1871">
        <v>3.4189999999999998E-2</v>
      </c>
      <c r="H1871">
        <v>0.68537000000000003</v>
      </c>
      <c r="I1871">
        <v>0.28699999999999998</v>
      </c>
      <c r="J1871">
        <v>1.8630000000000001E-2</v>
      </c>
      <c r="K1871">
        <v>0</v>
      </c>
      <c r="L1871">
        <v>0</v>
      </c>
      <c r="M1871">
        <v>5.0000000000000001E-3</v>
      </c>
      <c r="N1871">
        <v>0</v>
      </c>
      <c r="O1871">
        <v>4.0000000000000001E-3</v>
      </c>
      <c r="P1871">
        <v>0</v>
      </c>
      <c r="Q1871" s="3">
        <f>_xlfn.XLOOKUP(A1871&amp;B1871,'original data'!$R$2:$R$3975,'original data'!$Q$2:$Q$3975,,0)</f>
        <v>1.0409999999999999</v>
      </c>
      <c r="R1871" t="str">
        <f t="shared" si="58"/>
        <v>University of California2006</v>
      </c>
      <c r="S1871">
        <f t="shared" si="59"/>
        <v>2.3630000000000002E-2</v>
      </c>
    </row>
    <row r="1872" spans="1:19" x14ac:dyDescent="0.35">
      <c r="A1872" t="s">
        <v>115</v>
      </c>
      <c r="B1872">
        <v>2007</v>
      </c>
      <c r="C1872">
        <v>0.1883</v>
      </c>
      <c r="E1872">
        <v>0.1114</v>
      </c>
      <c r="F1872">
        <v>8.4000000000000005E-2</v>
      </c>
      <c r="G1872">
        <v>5.491E-2</v>
      </c>
      <c r="H1872">
        <v>0.69099999999999995</v>
      </c>
      <c r="I1872">
        <v>0.26800000000000002</v>
      </c>
      <c r="J1872">
        <v>2.5000000000000001E-2</v>
      </c>
      <c r="K1872">
        <v>0</v>
      </c>
      <c r="L1872">
        <v>0</v>
      </c>
      <c r="M1872">
        <v>1.2999999999999999E-2</v>
      </c>
      <c r="N1872">
        <v>0</v>
      </c>
      <c r="O1872">
        <v>3.0000000000000001E-3</v>
      </c>
      <c r="P1872">
        <v>0</v>
      </c>
      <c r="Q1872" s="3">
        <f>_xlfn.XLOOKUP(A1872&amp;B1872,'original data'!$R$2:$R$3975,'original data'!$Q$2:$Q$3975,,0)</f>
        <v>1.048</v>
      </c>
      <c r="R1872" t="str">
        <f t="shared" si="58"/>
        <v>University of California2007</v>
      </c>
      <c r="S1872">
        <f t="shared" si="59"/>
        <v>3.7999999999999999E-2</v>
      </c>
    </row>
    <row r="1873" spans="1:19" x14ac:dyDescent="0.35">
      <c r="A1873" t="s">
        <v>115</v>
      </c>
      <c r="B1873">
        <v>2008</v>
      </c>
      <c r="C1873">
        <v>-5.74E-2</v>
      </c>
      <c r="E1873">
        <v>8.6099999999999996E-2</v>
      </c>
      <c r="F1873">
        <v>5.6599999999999998E-2</v>
      </c>
      <c r="G1873">
        <v>4.0169999999999997E-2</v>
      </c>
      <c r="H1873">
        <v>0.61799999999999999</v>
      </c>
      <c r="I1873">
        <v>0.307</v>
      </c>
      <c r="J1873">
        <v>4.1000000000000002E-2</v>
      </c>
      <c r="K1873">
        <v>0</v>
      </c>
      <c r="L1873">
        <v>0</v>
      </c>
      <c r="M1873">
        <v>2.5999999999999999E-2</v>
      </c>
      <c r="N1873">
        <v>0</v>
      </c>
      <c r="O1873">
        <v>8.0000000000000002E-3</v>
      </c>
      <c r="P1873">
        <v>0</v>
      </c>
      <c r="Q1873" s="3">
        <f>_xlfn.XLOOKUP(A1873&amp;B1873,'original data'!$R$2:$R$3975,'original data'!$Q$2:$Q$3975,,0)</f>
        <v>1.03</v>
      </c>
      <c r="R1873" t="str">
        <f t="shared" si="58"/>
        <v>University of California2008</v>
      </c>
      <c r="S1873">
        <f t="shared" si="59"/>
        <v>6.7000000000000004E-2</v>
      </c>
    </row>
    <row r="1874" spans="1:19" x14ac:dyDescent="0.35">
      <c r="A1874" t="s">
        <v>115</v>
      </c>
      <c r="B1874">
        <v>2009</v>
      </c>
      <c r="C1874">
        <v>-0.18809999999999999</v>
      </c>
      <c r="E1874">
        <v>1.43E-2</v>
      </c>
      <c r="F1874">
        <v>2.3E-2</v>
      </c>
      <c r="G1874">
        <v>1.193E-2</v>
      </c>
      <c r="H1874">
        <v>0.57399999999999995</v>
      </c>
      <c r="I1874">
        <v>0.30299999999999999</v>
      </c>
      <c r="J1874">
        <v>5.2999999999999999E-2</v>
      </c>
      <c r="K1874">
        <v>0</v>
      </c>
      <c r="L1874">
        <v>0</v>
      </c>
      <c r="M1874">
        <v>3.2000000000000001E-2</v>
      </c>
      <c r="N1874">
        <v>0</v>
      </c>
      <c r="O1874">
        <v>3.7999999999999999E-2</v>
      </c>
      <c r="P1874">
        <v>0</v>
      </c>
      <c r="Q1874" s="3">
        <f>_xlfn.XLOOKUP(A1874&amp;B1874,'original data'!$R$2:$R$3975,'original data'!$Q$2:$Q$3975,,0)</f>
        <v>0.94799999999999995</v>
      </c>
      <c r="R1874" t="str">
        <f t="shared" si="58"/>
        <v>University of California2009</v>
      </c>
      <c r="S1874">
        <f t="shared" si="59"/>
        <v>8.4999999999999992E-2</v>
      </c>
    </row>
    <row r="1875" spans="1:19" x14ac:dyDescent="0.35">
      <c r="A1875" t="s">
        <v>115</v>
      </c>
      <c r="B1875">
        <v>2011</v>
      </c>
      <c r="C1875">
        <v>0.22450000000000001</v>
      </c>
      <c r="D1875">
        <v>3.8699999999999998E-2</v>
      </c>
      <c r="E1875">
        <v>4.65E-2</v>
      </c>
      <c r="F1875">
        <v>4.9799999999999997E-2</v>
      </c>
      <c r="G1875">
        <v>3.977E-2</v>
      </c>
      <c r="H1875">
        <v>0.59021000000000001</v>
      </c>
      <c r="I1875">
        <v>0.27490999999999999</v>
      </c>
      <c r="J1875">
        <v>6.9470000000000004E-2</v>
      </c>
      <c r="K1875">
        <v>0</v>
      </c>
      <c r="L1875">
        <v>0</v>
      </c>
      <c r="M1875">
        <v>4.6550000000000001E-2</v>
      </c>
      <c r="N1875">
        <v>0</v>
      </c>
      <c r="O1875">
        <v>1.8859999999999998E-2</v>
      </c>
      <c r="P1875">
        <v>0</v>
      </c>
      <c r="Q1875" s="3">
        <f>_xlfn.XLOOKUP(A1875&amp;B1875,'original data'!$R$2:$R$3975,'original data'!$Q$2:$Q$3975,,0)</f>
        <v>0.82499999999999996</v>
      </c>
      <c r="R1875" t="str">
        <f t="shared" si="58"/>
        <v>University of California2011</v>
      </c>
      <c r="S1875">
        <f t="shared" si="59"/>
        <v>0.11602000000000001</v>
      </c>
    </row>
    <row r="1876" spans="1:19" x14ac:dyDescent="0.35">
      <c r="A1876" t="s">
        <v>115</v>
      </c>
      <c r="B1876">
        <v>2012</v>
      </c>
      <c r="C1876">
        <v>3.7000000000000002E-3</v>
      </c>
      <c r="D1876">
        <v>0.1148</v>
      </c>
      <c r="E1876">
        <v>1.17E-2</v>
      </c>
      <c r="F1876">
        <v>6.0400000000000002E-2</v>
      </c>
      <c r="G1876">
        <v>3.6720000000000003E-2</v>
      </c>
      <c r="H1876">
        <v>0.55600000000000005</v>
      </c>
      <c r="I1876">
        <v>0.29799999999999999</v>
      </c>
      <c r="J1876">
        <v>0.08</v>
      </c>
      <c r="K1876">
        <v>0</v>
      </c>
      <c r="L1876">
        <v>0</v>
      </c>
      <c r="M1876">
        <v>0.05</v>
      </c>
      <c r="N1876">
        <v>0</v>
      </c>
      <c r="O1876">
        <v>1.6E-2</v>
      </c>
      <c r="P1876">
        <v>0</v>
      </c>
      <c r="Q1876" s="3">
        <f>_xlfn.XLOOKUP(A1876&amp;B1876,'original data'!$R$2:$R$3975,'original data'!$Q$2:$Q$3975,,0)</f>
        <v>0.78700000000000003</v>
      </c>
      <c r="R1876" t="str">
        <f t="shared" si="58"/>
        <v>University of California2012</v>
      </c>
      <c r="S1876">
        <f t="shared" si="59"/>
        <v>0.13</v>
      </c>
    </row>
    <row r="1877" spans="1:19" x14ac:dyDescent="0.35">
      <c r="A1877" t="s">
        <v>115</v>
      </c>
      <c r="B1877">
        <v>2013</v>
      </c>
      <c r="C1877">
        <v>0.1171</v>
      </c>
      <c r="D1877">
        <v>0.1114</v>
      </c>
      <c r="E1877">
        <v>4.6699999999999998E-2</v>
      </c>
      <c r="F1877">
        <v>6.6199999999999995E-2</v>
      </c>
      <c r="G1877">
        <v>4.2689999999999999E-2</v>
      </c>
      <c r="H1877">
        <v>0.53100000000000003</v>
      </c>
      <c r="I1877">
        <v>0.27300000000000002</v>
      </c>
      <c r="J1877">
        <v>0.108</v>
      </c>
      <c r="K1877">
        <v>0</v>
      </c>
      <c r="L1877">
        <v>0</v>
      </c>
      <c r="M1877">
        <v>6.8000000000000005E-2</v>
      </c>
      <c r="N1877">
        <v>0</v>
      </c>
      <c r="O1877">
        <v>1.9E-2</v>
      </c>
      <c r="P1877">
        <v>0</v>
      </c>
      <c r="Q1877" s="3">
        <f>_xlfn.XLOOKUP(A1877&amp;B1877,'original data'!$R$2:$R$3975,'original data'!$Q$2:$Q$3975,,0)</f>
        <v>0.75900000000000001</v>
      </c>
      <c r="R1877" t="str">
        <f t="shared" si="58"/>
        <v>University of California2013</v>
      </c>
      <c r="S1877">
        <f t="shared" si="59"/>
        <v>0.17599999999999999</v>
      </c>
    </row>
    <row r="1878" spans="1:19" x14ac:dyDescent="0.35">
      <c r="A1878" t="s">
        <v>115</v>
      </c>
      <c r="B1878">
        <v>2014</v>
      </c>
      <c r="C1878">
        <v>0.17419999999999999</v>
      </c>
      <c r="D1878">
        <v>9.6000000000000002E-2</v>
      </c>
      <c r="E1878">
        <v>0.12690000000000001</v>
      </c>
      <c r="F1878">
        <v>6.9099999999999995E-2</v>
      </c>
      <c r="G1878">
        <v>5.1569999999999998E-2</v>
      </c>
      <c r="H1878">
        <v>0.55900000000000005</v>
      </c>
      <c r="I1878">
        <v>0.26</v>
      </c>
      <c r="J1878">
        <v>9.2999999999999999E-2</v>
      </c>
      <c r="K1878">
        <v>0</v>
      </c>
      <c r="L1878">
        <v>0</v>
      </c>
      <c r="M1878">
        <v>7.0000000000000007E-2</v>
      </c>
      <c r="N1878">
        <v>0</v>
      </c>
      <c r="O1878">
        <v>1.7999999999999999E-2</v>
      </c>
      <c r="P1878">
        <v>0</v>
      </c>
      <c r="Q1878" s="3">
        <f>_xlfn.XLOOKUP(A1878&amp;B1878,'original data'!$R$2:$R$3975,'original data'!$Q$2:$Q$3975,,0)</f>
        <v>0.8</v>
      </c>
      <c r="R1878" t="str">
        <f t="shared" si="58"/>
        <v>University of California2014</v>
      </c>
      <c r="S1878">
        <f t="shared" si="59"/>
        <v>0.16300000000000001</v>
      </c>
    </row>
    <row r="1879" spans="1:19" x14ac:dyDescent="0.35">
      <c r="A1879" t="s">
        <v>115</v>
      </c>
      <c r="B1879">
        <v>2015</v>
      </c>
      <c r="C1879">
        <v>4.4999999999999998E-2</v>
      </c>
      <c r="D1879">
        <v>0.11</v>
      </c>
      <c r="E1879">
        <v>0.11</v>
      </c>
      <c r="F1879">
        <v>6.3E-2</v>
      </c>
      <c r="G1879">
        <v>5.1130000000000002E-2</v>
      </c>
      <c r="H1879">
        <v>0.50190000000000001</v>
      </c>
      <c r="I1879">
        <v>0.2268</v>
      </c>
      <c r="J1879">
        <v>5.11E-2</v>
      </c>
      <c r="K1879">
        <v>6.0600000000000001E-2</v>
      </c>
      <c r="L1879">
        <v>1.9400000000000001E-2</v>
      </c>
      <c r="M1879">
        <v>5.7099999999999998E-2</v>
      </c>
      <c r="N1879">
        <v>0</v>
      </c>
      <c r="O1879">
        <v>0</v>
      </c>
      <c r="P1879">
        <v>8.3099999999999993E-2</v>
      </c>
      <c r="Q1879" s="3">
        <f>_xlfn.XLOOKUP(A1879&amp;B1879,'original data'!$R$2:$R$3975,'original data'!$Q$2:$Q$3975,,0)</f>
        <v>0.81699999999999995</v>
      </c>
      <c r="R1879" t="str">
        <f t="shared" si="58"/>
        <v>University of California2015</v>
      </c>
      <c r="S1879">
        <f t="shared" si="59"/>
        <v>0.27129999999999999</v>
      </c>
    </row>
    <row r="1880" spans="1:19" x14ac:dyDescent="0.35">
      <c r="A1880" t="s">
        <v>115</v>
      </c>
      <c r="B1880">
        <v>2016</v>
      </c>
      <c r="C1880">
        <v>-0.02</v>
      </c>
      <c r="D1880">
        <v>6.3E-2</v>
      </c>
      <c r="E1880">
        <v>6.0999999999999999E-2</v>
      </c>
      <c r="F1880">
        <v>5.3999999999999999E-2</v>
      </c>
      <c r="G1880">
        <v>4.6539999999999998E-2</v>
      </c>
      <c r="H1880">
        <v>0.46829999999999999</v>
      </c>
      <c r="I1880">
        <v>0.24299999999999999</v>
      </c>
      <c r="J1880">
        <v>4.82E-2</v>
      </c>
      <c r="K1880">
        <v>8.3599999999999994E-2</v>
      </c>
      <c r="L1880">
        <v>1.7399999999999999E-2</v>
      </c>
      <c r="M1880">
        <v>6.5000000000000002E-2</v>
      </c>
      <c r="N1880">
        <v>0</v>
      </c>
      <c r="O1880">
        <v>0</v>
      </c>
      <c r="P1880">
        <v>7.4499999999999997E-2</v>
      </c>
      <c r="Q1880" s="3">
        <f>_xlfn.XLOOKUP(A1880&amp;B1880,'original data'!$R$2:$R$3975,'original data'!$Q$2:$Q$3975,,0)</f>
        <v>0.82599999999999996</v>
      </c>
      <c r="R1880" t="str">
        <f t="shared" si="58"/>
        <v>University of California2016</v>
      </c>
      <c r="S1880">
        <f t="shared" si="59"/>
        <v>0.28870000000000001</v>
      </c>
    </row>
    <row r="1881" spans="1:19" x14ac:dyDescent="0.35">
      <c r="A1881" t="s">
        <v>115</v>
      </c>
      <c r="B1881">
        <v>2017</v>
      </c>
      <c r="C1881">
        <v>0.14499999999999999</v>
      </c>
      <c r="D1881">
        <v>5.3999999999999999E-2</v>
      </c>
      <c r="E1881">
        <v>0.09</v>
      </c>
      <c r="F1881">
        <v>0.05</v>
      </c>
      <c r="G1881">
        <v>5.2089999999999997E-2</v>
      </c>
      <c r="H1881">
        <v>0.50160000000000005</v>
      </c>
      <c r="I1881">
        <v>0.23730000000000001</v>
      </c>
      <c r="J1881">
        <v>4.5100000000000001E-2</v>
      </c>
      <c r="K1881">
        <v>7.9100000000000004E-2</v>
      </c>
      <c r="L1881">
        <v>1.37E-2</v>
      </c>
      <c r="M1881">
        <v>5.6000000000000001E-2</v>
      </c>
      <c r="N1881">
        <v>0</v>
      </c>
      <c r="O1881">
        <v>0</v>
      </c>
      <c r="P1881">
        <v>6.7199999999999996E-2</v>
      </c>
      <c r="Q1881" s="3">
        <f>_xlfn.XLOOKUP(A1881&amp;B1881,'original data'!$R$2:$R$3975,'original data'!$Q$2:$Q$3975,,0)</f>
        <v>0.84799999999999998</v>
      </c>
      <c r="R1881" t="str">
        <f t="shared" si="58"/>
        <v>University of California2017</v>
      </c>
      <c r="S1881">
        <f t="shared" si="59"/>
        <v>0.2611</v>
      </c>
    </row>
    <row r="1882" spans="1:19" x14ac:dyDescent="0.35">
      <c r="A1882" t="s">
        <v>115</v>
      </c>
      <c r="B1882">
        <v>2018</v>
      </c>
      <c r="C1882">
        <v>7.8E-2</v>
      </c>
      <c r="D1882">
        <v>6.5000000000000002E-2</v>
      </c>
      <c r="E1882">
        <v>8.2000000000000003E-2</v>
      </c>
      <c r="F1882">
        <v>6.4000000000000001E-2</v>
      </c>
      <c r="G1882">
        <v>5.3510000000000002E-2</v>
      </c>
      <c r="H1882">
        <v>0.49569999999999997</v>
      </c>
      <c r="I1882">
        <v>0.24274999999999999</v>
      </c>
      <c r="J1882">
        <v>4.6789999999999998E-2</v>
      </c>
      <c r="K1882">
        <v>6.5890000000000004E-2</v>
      </c>
      <c r="L1882">
        <v>1.6899999999999998E-2</v>
      </c>
      <c r="M1882">
        <v>5.9790000000000003E-2</v>
      </c>
      <c r="N1882">
        <v>0</v>
      </c>
      <c r="O1882">
        <v>0</v>
      </c>
      <c r="P1882">
        <v>7.2190000000000004E-2</v>
      </c>
      <c r="Q1882" s="3">
        <f>_xlfn.XLOOKUP(A1882&amp;B1882,'original data'!$R$2:$R$3975,'original data'!$Q$2:$Q$3975,,0)</f>
        <v>0.86599999999999999</v>
      </c>
      <c r="R1882" t="str">
        <f t="shared" si="58"/>
        <v>University of California2018</v>
      </c>
      <c r="S1882">
        <f t="shared" si="59"/>
        <v>0.26156000000000001</v>
      </c>
    </row>
    <row r="1883" spans="1:19" x14ac:dyDescent="0.35">
      <c r="A1883" t="s">
        <v>115</v>
      </c>
      <c r="B1883">
        <v>2019</v>
      </c>
      <c r="C1883">
        <v>0.06</v>
      </c>
      <c r="D1883">
        <v>9.4E-2</v>
      </c>
      <c r="E1883">
        <v>0.06</v>
      </c>
      <c r="F1883">
        <v>9.2999999999999999E-2</v>
      </c>
      <c r="G1883">
        <v>5.3850000000000002E-2</v>
      </c>
      <c r="H1883">
        <v>0.49</v>
      </c>
      <c r="I1883">
        <v>0.21</v>
      </c>
      <c r="J1883">
        <v>0.06</v>
      </c>
      <c r="K1883">
        <v>0.16</v>
      </c>
      <c r="L1883">
        <v>0</v>
      </c>
      <c r="M1883">
        <v>0.08</v>
      </c>
      <c r="N1883">
        <v>0</v>
      </c>
      <c r="O1883">
        <v>0</v>
      </c>
      <c r="P1883">
        <v>0</v>
      </c>
      <c r="Q1883" s="3">
        <f>_xlfn.XLOOKUP(A1883&amp;B1883,'original data'!$R$2:$R$3975,'original data'!$Q$2:$Q$3975,,0)</f>
        <v>0.79900000000000004</v>
      </c>
      <c r="R1883" t="str">
        <f t="shared" si="58"/>
        <v>University of California2019</v>
      </c>
      <c r="S1883">
        <f t="shared" si="59"/>
        <v>0.3</v>
      </c>
    </row>
    <row r="1884" spans="1:19" x14ac:dyDescent="0.35">
      <c r="A1884" t="s">
        <v>115</v>
      </c>
      <c r="B1884">
        <v>2020</v>
      </c>
      <c r="C1884">
        <v>1.7000000000000001E-2</v>
      </c>
      <c r="D1884">
        <v>5.0999999999999997E-2</v>
      </c>
      <c r="E1884">
        <v>5.3999999999999999E-2</v>
      </c>
      <c r="F1884">
        <v>8.2000000000000003E-2</v>
      </c>
      <c r="G1884">
        <v>5.1979999999999998E-2</v>
      </c>
      <c r="H1884">
        <v>0.54</v>
      </c>
      <c r="I1884">
        <v>0.18</v>
      </c>
      <c r="J1884">
        <v>7.0000000000000007E-2</v>
      </c>
      <c r="K1884">
        <v>0.14000000000000001</v>
      </c>
      <c r="L1884">
        <v>0</v>
      </c>
      <c r="M1884">
        <v>7.0000000000000007E-2</v>
      </c>
      <c r="N1884">
        <v>0</v>
      </c>
      <c r="O1884">
        <v>0</v>
      </c>
      <c r="P1884">
        <v>0</v>
      </c>
      <c r="Q1884" s="3">
        <f>_xlfn.XLOOKUP(A1884&amp;B1884,'original data'!$R$2:$R$3975,'original data'!$Q$2:$Q$3975,,0)</f>
        <v>0.78800000000000003</v>
      </c>
      <c r="R1884" t="str">
        <f t="shared" si="58"/>
        <v>University of California2020</v>
      </c>
      <c r="S1884">
        <f t="shared" si="59"/>
        <v>0.28000000000000003</v>
      </c>
    </row>
    <row r="1885" spans="1:19" x14ac:dyDescent="0.35">
      <c r="A1885" t="s">
        <v>116</v>
      </c>
      <c r="B1885">
        <v>2001</v>
      </c>
      <c r="C1885">
        <v>-2.35E-2</v>
      </c>
      <c r="G1885">
        <v>-2.35E-2</v>
      </c>
      <c r="H1885">
        <v>0.70093000000000005</v>
      </c>
      <c r="I1885">
        <v>0.27811999999999998</v>
      </c>
      <c r="J1885">
        <v>0</v>
      </c>
      <c r="K1885">
        <v>0</v>
      </c>
      <c r="L1885">
        <v>0</v>
      </c>
      <c r="M1885">
        <v>0</v>
      </c>
      <c r="N1885">
        <v>6.0299999999999998E-3</v>
      </c>
      <c r="O1885">
        <v>1.4919999999999999E-2</v>
      </c>
      <c r="P1885">
        <v>0</v>
      </c>
      <c r="Q1885" s="3">
        <f>_xlfn.XLOOKUP(A1885&amp;B1885,'original data'!$R$2:$R$3975,'original data'!$Q$2:$Q$3975,,0)</f>
        <v>0.81910000000000005</v>
      </c>
      <c r="R1885" t="str">
        <f t="shared" si="58"/>
        <v>St. Paul Teachers2001</v>
      </c>
      <c r="S1885">
        <f t="shared" si="59"/>
        <v>6.0299999999999998E-3</v>
      </c>
    </row>
    <row r="1886" spans="1:19" x14ac:dyDescent="0.35">
      <c r="A1886" t="s">
        <v>116</v>
      </c>
      <c r="B1886">
        <v>2002</v>
      </c>
      <c r="C1886">
        <v>-3.6499999999999998E-2</v>
      </c>
      <c r="G1886">
        <v>-3.0020000000000002E-2</v>
      </c>
      <c r="H1886">
        <v>0.66790000000000005</v>
      </c>
      <c r="I1886">
        <v>0.31080000000000002</v>
      </c>
      <c r="J1886">
        <v>0</v>
      </c>
      <c r="K1886">
        <v>0</v>
      </c>
      <c r="L1886">
        <v>0</v>
      </c>
      <c r="M1886">
        <v>0</v>
      </c>
      <c r="N1886">
        <v>5.0099999999999997E-3</v>
      </c>
      <c r="O1886">
        <v>1.6289999999999999E-2</v>
      </c>
      <c r="P1886">
        <v>0</v>
      </c>
      <c r="Q1886" s="3">
        <f>_xlfn.XLOOKUP(A1886&amp;B1886,'original data'!$R$2:$R$3975,'original data'!$Q$2:$Q$3975,,0)</f>
        <v>0.78820000000000001</v>
      </c>
      <c r="R1886" t="str">
        <f t="shared" si="58"/>
        <v>St. Paul Teachers2002</v>
      </c>
      <c r="S1886">
        <f t="shared" si="59"/>
        <v>5.0099999999999997E-3</v>
      </c>
    </row>
    <row r="1887" spans="1:19" x14ac:dyDescent="0.35">
      <c r="A1887" t="s">
        <v>116</v>
      </c>
      <c r="B1887">
        <v>2003</v>
      </c>
      <c r="C1887">
        <v>2.9000000000000001E-2</v>
      </c>
      <c r="G1887">
        <v>-1.073E-2</v>
      </c>
      <c r="H1887">
        <v>0.66846000000000005</v>
      </c>
      <c r="I1887">
        <v>0.31396000000000002</v>
      </c>
      <c r="J1887">
        <v>0</v>
      </c>
      <c r="K1887">
        <v>0</v>
      </c>
      <c r="L1887">
        <v>0</v>
      </c>
      <c r="M1887">
        <v>0</v>
      </c>
      <c r="N1887">
        <v>1.8799999999999999E-3</v>
      </c>
      <c r="O1887">
        <v>1.5709999999999998E-2</v>
      </c>
      <c r="P1887">
        <v>0</v>
      </c>
      <c r="Q1887" s="3">
        <f>_xlfn.XLOOKUP(A1887&amp;B1887,'original data'!$R$2:$R$3975,'original data'!$Q$2:$Q$3975,,0)</f>
        <v>0.75570000000000004</v>
      </c>
      <c r="R1887" t="str">
        <f t="shared" si="58"/>
        <v>St. Paul Teachers2003</v>
      </c>
      <c r="S1887">
        <f t="shared" si="59"/>
        <v>1.8799999999999999E-3</v>
      </c>
    </row>
    <row r="1888" spans="1:19" x14ac:dyDescent="0.35">
      <c r="A1888" t="s">
        <v>116</v>
      </c>
      <c r="B1888">
        <v>2004</v>
      </c>
      <c r="C1888">
        <v>0.2009</v>
      </c>
      <c r="G1888">
        <v>3.8390000000000001E-2</v>
      </c>
      <c r="H1888">
        <v>0.71543000000000001</v>
      </c>
      <c r="I1888">
        <v>0.25381999999999999</v>
      </c>
      <c r="J1888">
        <v>0</v>
      </c>
      <c r="K1888">
        <v>0</v>
      </c>
      <c r="L1888">
        <v>0</v>
      </c>
      <c r="M1888">
        <v>0</v>
      </c>
      <c r="N1888">
        <v>2.0500000000000001E-2</v>
      </c>
      <c r="O1888">
        <v>1.025E-2</v>
      </c>
      <c r="P1888">
        <v>0</v>
      </c>
      <c r="Q1888" s="3">
        <f>_xlfn.XLOOKUP(A1888&amp;B1888,'original data'!$R$2:$R$3975,'original data'!$Q$2:$Q$3975,,0)</f>
        <v>0.71819999999999995</v>
      </c>
      <c r="R1888" t="str">
        <f t="shared" si="58"/>
        <v>St. Paul Teachers2004</v>
      </c>
      <c r="S1888">
        <f t="shared" si="59"/>
        <v>2.0500000000000001E-2</v>
      </c>
    </row>
    <row r="1889" spans="1:19" x14ac:dyDescent="0.35">
      <c r="A1889" t="s">
        <v>116</v>
      </c>
      <c r="B1889">
        <v>2005</v>
      </c>
      <c r="C1889">
        <v>0.12089999999999999</v>
      </c>
      <c r="E1889">
        <v>5.4390000000000001E-2</v>
      </c>
      <c r="G1889">
        <v>5.4390000000000001E-2</v>
      </c>
      <c r="H1889">
        <v>0.72014</v>
      </c>
      <c r="I1889">
        <v>0.18831999999999999</v>
      </c>
      <c r="J1889">
        <v>0</v>
      </c>
      <c r="K1889">
        <v>0</v>
      </c>
      <c r="L1889">
        <v>0</v>
      </c>
      <c r="M1889">
        <v>8.3500000000000005E-2</v>
      </c>
      <c r="N1889">
        <v>4.5799999999999999E-3</v>
      </c>
      <c r="O1889">
        <v>3.4499999999999999E-3</v>
      </c>
      <c r="P1889">
        <v>0</v>
      </c>
      <c r="Q1889" s="3">
        <f>_xlfn.XLOOKUP(A1889&amp;B1889,'original data'!$R$2:$R$3975,'original data'!$Q$2:$Q$3975,,0)</f>
        <v>0.69650000000000001</v>
      </c>
      <c r="R1889" t="str">
        <f t="shared" si="58"/>
        <v>St. Paul Teachers2005</v>
      </c>
      <c r="S1889">
        <f t="shared" si="59"/>
        <v>8.8080000000000006E-2</v>
      </c>
    </row>
    <row r="1890" spans="1:19" x14ac:dyDescent="0.35">
      <c r="A1890" t="s">
        <v>116</v>
      </c>
      <c r="B1890">
        <v>2006</v>
      </c>
      <c r="C1890">
        <v>0.126</v>
      </c>
      <c r="E1890">
        <v>8.4870000000000001E-2</v>
      </c>
      <c r="G1890">
        <v>6.6000000000000003E-2</v>
      </c>
      <c r="H1890">
        <v>0.72255999999999998</v>
      </c>
      <c r="I1890">
        <v>0.16828000000000001</v>
      </c>
      <c r="J1890">
        <v>0</v>
      </c>
      <c r="K1890">
        <v>0</v>
      </c>
      <c r="L1890">
        <v>0</v>
      </c>
      <c r="M1890">
        <v>8.9440000000000006E-2</v>
      </c>
      <c r="N1890">
        <v>6.4900000000000001E-3</v>
      </c>
      <c r="O1890">
        <v>1.323E-2</v>
      </c>
      <c r="P1890">
        <v>0</v>
      </c>
      <c r="Q1890" s="3">
        <f>_xlfn.XLOOKUP(A1890&amp;B1890,'original data'!$R$2:$R$3975,'original data'!$Q$2:$Q$3975,,0)</f>
        <v>0.69110000000000005</v>
      </c>
      <c r="R1890" t="str">
        <f t="shared" si="58"/>
        <v>St. Paul Teachers2006</v>
      </c>
      <c r="S1890">
        <f t="shared" si="59"/>
        <v>9.5930000000000001E-2</v>
      </c>
    </row>
    <row r="1891" spans="1:19" x14ac:dyDescent="0.35">
      <c r="A1891" t="s">
        <v>116</v>
      </c>
      <c r="B1891">
        <v>2007</v>
      </c>
      <c r="C1891">
        <v>0.19800000000000001</v>
      </c>
      <c r="E1891">
        <v>0.13317999999999999</v>
      </c>
      <c r="G1891">
        <v>8.3930000000000005E-2</v>
      </c>
      <c r="H1891">
        <v>0.72855000000000003</v>
      </c>
      <c r="I1891">
        <v>0.17202000000000001</v>
      </c>
      <c r="J1891">
        <v>0</v>
      </c>
      <c r="K1891">
        <v>0</v>
      </c>
      <c r="L1891">
        <v>0</v>
      </c>
      <c r="M1891">
        <v>8.2180000000000003E-2</v>
      </c>
      <c r="N1891">
        <v>1.145E-2</v>
      </c>
      <c r="O1891">
        <v>3.2699999999999999E-3</v>
      </c>
      <c r="P1891">
        <v>2.5400000000000002E-3</v>
      </c>
      <c r="Q1891" s="3">
        <f>_xlfn.XLOOKUP(A1891&amp;B1891,'original data'!$R$2:$R$3975,'original data'!$Q$2:$Q$3975,,0)</f>
        <v>0.73009999999999997</v>
      </c>
      <c r="R1891" t="str">
        <f t="shared" si="58"/>
        <v>St. Paul Teachers2007</v>
      </c>
      <c r="S1891">
        <f t="shared" si="59"/>
        <v>9.6170000000000005E-2</v>
      </c>
    </row>
    <row r="1892" spans="1:19" x14ac:dyDescent="0.35">
      <c r="A1892" t="s">
        <v>116</v>
      </c>
      <c r="B1892">
        <v>2008</v>
      </c>
      <c r="C1892">
        <v>-6.6000000000000003E-2</v>
      </c>
      <c r="E1892">
        <v>0.11143</v>
      </c>
      <c r="G1892">
        <v>6.3950000000000007E-2</v>
      </c>
      <c r="H1892">
        <v>0.68742999999999999</v>
      </c>
      <c r="I1892">
        <v>0.21038999999999999</v>
      </c>
      <c r="J1892">
        <v>0</v>
      </c>
      <c r="K1892">
        <v>0</v>
      </c>
      <c r="L1892">
        <v>0</v>
      </c>
      <c r="M1892">
        <v>8.7379999999999999E-2</v>
      </c>
      <c r="N1892">
        <v>1.089E-2</v>
      </c>
      <c r="O1892">
        <v>3.9199999999999999E-3</v>
      </c>
      <c r="P1892">
        <v>0</v>
      </c>
      <c r="Q1892" s="3">
        <f>_xlfn.XLOOKUP(A1892&amp;B1892,'original data'!$R$2:$R$3975,'original data'!$Q$2:$Q$3975,,0)</f>
        <v>0.75129999999999997</v>
      </c>
      <c r="R1892" t="str">
        <f t="shared" si="58"/>
        <v>St. Paul Teachers2008</v>
      </c>
      <c r="S1892">
        <f t="shared" si="59"/>
        <v>9.8269999999999996E-2</v>
      </c>
    </row>
    <row r="1893" spans="1:19" x14ac:dyDescent="0.35">
      <c r="A1893" t="s">
        <v>116</v>
      </c>
      <c r="B1893">
        <v>2009</v>
      </c>
      <c r="C1893">
        <v>-0.188</v>
      </c>
      <c r="E1893">
        <v>2.776E-2</v>
      </c>
      <c r="G1893">
        <v>3.2469999999999999E-2</v>
      </c>
      <c r="H1893">
        <v>0.71870999999999996</v>
      </c>
      <c r="I1893">
        <v>0.17685999999999999</v>
      </c>
      <c r="J1893">
        <v>0</v>
      </c>
      <c r="K1893">
        <v>0</v>
      </c>
      <c r="L1893">
        <v>0</v>
      </c>
      <c r="M1893">
        <v>8.0320000000000003E-2</v>
      </c>
      <c r="N1893">
        <v>1.3599999999999999E-2</v>
      </c>
      <c r="O1893">
        <v>1.052E-2</v>
      </c>
      <c r="P1893">
        <v>0</v>
      </c>
      <c r="Q1893" s="3">
        <f>_xlfn.XLOOKUP(A1893&amp;B1893,'original data'!$R$2:$R$3975,'original data'!$Q$2:$Q$3975,,0)</f>
        <v>0.72199999999999998</v>
      </c>
      <c r="R1893" t="str">
        <f t="shared" si="58"/>
        <v>St. Paul Teachers2009</v>
      </c>
      <c r="S1893">
        <f t="shared" si="59"/>
        <v>9.3920000000000003E-2</v>
      </c>
    </row>
    <row r="1894" spans="1:19" x14ac:dyDescent="0.35">
      <c r="A1894" t="s">
        <v>116</v>
      </c>
      <c r="B1894">
        <v>2010</v>
      </c>
      <c r="C1894">
        <v>0.13400000000000001</v>
      </c>
      <c r="E1894">
        <v>3.015E-2</v>
      </c>
      <c r="F1894">
        <v>4.2200000000000001E-2</v>
      </c>
      <c r="G1894">
        <v>4.2200000000000001E-2</v>
      </c>
      <c r="H1894">
        <v>0.66574999999999995</v>
      </c>
      <c r="I1894">
        <v>0.20627999999999999</v>
      </c>
      <c r="J1894">
        <v>0</v>
      </c>
      <c r="K1894">
        <v>0</v>
      </c>
      <c r="L1894">
        <v>0</v>
      </c>
      <c r="M1894">
        <v>8.3930000000000005E-2</v>
      </c>
      <c r="N1894">
        <v>1.9769999999999999E-2</v>
      </c>
      <c r="O1894">
        <v>2.427E-2</v>
      </c>
      <c r="P1894">
        <v>0</v>
      </c>
      <c r="Q1894" s="3">
        <f>_xlfn.XLOOKUP(A1894&amp;B1894,'original data'!$R$2:$R$3975,'original data'!$Q$2:$Q$3975,,0)</f>
        <v>0.68049999999999999</v>
      </c>
      <c r="R1894" t="str">
        <f t="shared" si="58"/>
        <v>St. Paul Teachers2010</v>
      </c>
      <c r="S1894">
        <f t="shared" si="59"/>
        <v>0.1037</v>
      </c>
    </row>
    <row r="1895" spans="1:19" x14ac:dyDescent="0.35">
      <c r="A1895" t="s">
        <v>116</v>
      </c>
      <c r="B1895">
        <v>2011</v>
      </c>
      <c r="C1895">
        <v>0.25009999999999999</v>
      </c>
      <c r="E1895">
        <v>5.1920000000000001E-2</v>
      </c>
      <c r="F1895">
        <v>6.8269999999999997E-2</v>
      </c>
      <c r="G1895">
        <v>5.9580000000000001E-2</v>
      </c>
      <c r="H1895">
        <v>0.71240999999999999</v>
      </c>
      <c r="I1895">
        <v>0.15931999999999999</v>
      </c>
      <c r="J1895">
        <v>0</v>
      </c>
      <c r="K1895">
        <v>0</v>
      </c>
      <c r="L1895">
        <v>0</v>
      </c>
      <c r="M1895">
        <v>8.7440000000000004E-2</v>
      </c>
      <c r="N1895">
        <v>1.5859999999999999E-2</v>
      </c>
      <c r="O1895">
        <v>1.9140000000000001E-2</v>
      </c>
      <c r="P1895">
        <v>5.8300000000000001E-3</v>
      </c>
      <c r="Q1895" s="3">
        <f>_xlfn.XLOOKUP(A1895&amp;B1895,'original data'!$R$2:$R$3975,'original data'!$Q$2:$Q$3975,,0)</f>
        <v>0.69989999999999997</v>
      </c>
      <c r="R1895" t="str">
        <f t="shared" si="58"/>
        <v>St. Paul Teachers2011</v>
      </c>
      <c r="S1895">
        <f t="shared" si="59"/>
        <v>0.10913</v>
      </c>
    </row>
    <row r="1896" spans="1:19" x14ac:dyDescent="0.35">
      <c r="A1896" t="s">
        <v>116</v>
      </c>
      <c r="B1896">
        <v>2012</v>
      </c>
      <c r="C1896">
        <v>1.5E-3</v>
      </c>
      <c r="E1896">
        <v>1.49E-2</v>
      </c>
      <c r="F1896">
        <v>7.2410000000000002E-2</v>
      </c>
      <c r="G1896">
        <v>5.4609999999999999E-2</v>
      </c>
      <c r="H1896">
        <v>0.67718999999999996</v>
      </c>
      <c r="I1896">
        <v>0.18060000000000001</v>
      </c>
      <c r="J1896">
        <v>0</v>
      </c>
      <c r="K1896">
        <v>0</v>
      </c>
      <c r="L1896">
        <v>0</v>
      </c>
      <c r="M1896">
        <v>0.10427</v>
      </c>
      <c r="N1896">
        <v>1.214E-2</v>
      </c>
      <c r="O1896">
        <v>1.932E-2</v>
      </c>
      <c r="P1896">
        <v>6.4900000000000001E-3</v>
      </c>
      <c r="Q1896" s="3">
        <f>_xlfn.XLOOKUP(A1896&amp;B1896,'original data'!$R$2:$R$3975,'original data'!$Q$2:$Q$3975,,0)</f>
        <v>0.61980000000000002</v>
      </c>
      <c r="R1896" t="str">
        <f t="shared" si="58"/>
        <v>St. Paul Teachers2012</v>
      </c>
      <c r="S1896">
        <f t="shared" si="59"/>
        <v>0.1229</v>
      </c>
    </row>
    <row r="1897" spans="1:19" x14ac:dyDescent="0.35">
      <c r="A1897" t="s">
        <v>116</v>
      </c>
      <c r="B1897">
        <v>2013</v>
      </c>
      <c r="C1897">
        <v>0.13500000000000001</v>
      </c>
      <c r="E1897">
        <v>5.5239999999999997E-2</v>
      </c>
      <c r="F1897">
        <v>8.2970000000000002E-2</v>
      </c>
      <c r="G1897">
        <v>6.0589999999999998E-2</v>
      </c>
      <c r="H1897">
        <v>0.68186999999999998</v>
      </c>
      <c r="I1897">
        <v>0.16750000000000001</v>
      </c>
      <c r="J1897">
        <v>1.358E-2</v>
      </c>
      <c r="K1897">
        <v>2.6460000000000001E-2</v>
      </c>
      <c r="L1897">
        <v>0</v>
      </c>
      <c r="M1897">
        <v>0.10158</v>
      </c>
      <c r="N1897">
        <v>0</v>
      </c>
      <c r="O1897">
        <v>9.0100000000000006E-3</v>
      </c>
      <c r="P1897">
        <v>0</v>
      </c>
      <c r="Q1897" s="3">
        <f>_xlfn.XLOOKUP(A1897&amp;B1897,'original data'!$R$2:$R$3975,'original data'!$Q$2:$Q$3975,,0)</f>
        <v>0.60399999999999998</v>
      </c>
      <c r="R1897" t="str">
        <f t="shared" si="58"/>
        <v>St. Paul Teachers2013</v>
      </c>
      <c r="S1897">
        <f t="shared" si="59"/>
        <v>0.14162</v>
      </c>
    </row>
    <row r="1898" spans="1:19" x14ac:dyDescent="0.35">
      <c r="A1898" t="s">
        <v>116</v>
      </c>
      <c r="B1898">
        <v>2014</v>
      </c>
      <c r="C1898">
        <v>0.185</v>
      </c>
      <c r="E1898">
        <v>0.13811000000000001</v>
      </c>
      <c r="F1898">
        <v>8.1530000000000005E-2</v>
      </c>
      <c r="G1898">
        <v>6.9029999999999994E-2</v>
      </c>
      <c r="H1898">
        <v>0.65569999999999995</v>
      </c>
      <c r="I1898">
        <v>0.20019999999999999</v>
      </c>
      <c r="J1898">
        <v>1.52E-2</v>
      </c>
      <c r="K1898">
        <v>2.63E-2</v>
      </c>
      <c r="L1898">
        <v>9.4200000000000006E-2</v>
      </c>
      <c r="M1898">
        <v>0</v>
      </c>
      <c r="N1898">
        <v>0</v>
      </c>
      <c r="O1898">
        <v>8.3999999999999995E-3</v>
      </c>
      <c r="P1898">
        <v>0</v>
      </c>
      <c r="Q1898" s="3">
        <f>_xlfn.XLOOKUP(A1898&amp;B1898,'original data'!$R$2:$R$3975,'original data'!$Q$2:$Q$3975,,0)</f>
        <v>0.61809999999999998</v>
      </c>
      <c r="R1898" t="str">
        <f t="shared" si="58"/>
        <v>St. Paul Teachers2014</v>
      </c>
      <c r="S1898">
        <f t="shared" si="59"/>
        <v>0.13570000000000002</v>
      </c>
    </row>
    <row r="1899" spans="1:19" x14ac:dyDescent="0.35">
      <c r="A1899" t="s">
        <v>116</v>
      </c>
      <c r="B1899">
        <v>2015</v>
      </c>
      <c r="C1899">
        <v>2.6499999999999999E-2</v>
      </c>
      <c r="E1899">
        <v>0.11567</v>
      </c>
      <c r="F1899">
        <v>7.2059999999999999E-2</v>
      </c>
      <c r="G1899">
        <v>6.6140000000000004E-2</v>
      </c>
      <c r="H1899">
        <v>0.60440000000000005</v>
      </c>
      <c r="I1899">
        <v>0.20250000000000001</v>
      </c>
      <c r="J1899">
        <v>2.5899999999999999E-2</v>
      </c>
      <c r="K1899">
        <v>1.8100000000000002E-2</v>
      </c>
      <c r="L1899">
        <v>0.12640000000000001</v>
      </c>
      <c r="M1899">
        <v>0</v>
      </c>
      <c r="N1899">
        <v>9.7999999999999997E-3</v>
      </c>
      <c r="O1899">
        <v>1.2800000000000001E-2</v>
      </c>
      <c r="P1899">
        <v>0</v>
      </c>
      <c r="Q1899" s="3">
        <f>_xlfn.XLOOKUP(A1899&amp;B1899,'original data'!$R$2:$R$3975,'original data'!$Q$2:$Q$3975,,0)</f>
        <v>0.62609999999999999</v>
      </c>
      <c r="R1899" t="str">
        <f t="shared" si="58"/>
        <v>St. Paul Teachers2015</v>
      </c>
      <c r="S1899">
        <f t="shared" si="59"/>
        <v>0.1802</v>
      </c>
    </row>
    <row r="1900" spans="1:19" x14ac:dyDescent="0.35">
      <c r="A1900" t="s">
        <v>116</v>
      </c>
      <c r="B1900">
        <v>2016</v>
      </c>
      <c r="C1900">
        <v>3.3999999999999998E-3</v>
      </c>
      <c r="E1900">
        <v>6.7680000000000004E-2</v>
      </c>
      <c r="F1900">
        <v>5.9769999999999997E-2</v>
      </c>
      <c r="G1900">
        <v>6.2100000000000002E-2</v>
      </c>
      <c r="H1900">
        <v>0.57784000000000002</v>
      </c>
      <c r="I1900">
        <v>0.17147999999999999</v>
      </c>
      <c r="J1900">
        <v>3.4700000000000002E-2</v>
      </c>
      <c r="K1900">
        <v>2.3099999999999999E-2</v>
      </c>
      <c r="L1900">
        <v>0.13128999999999999</v>
      </c>
      <c r="M1900">
        <v>0</v>
      </c>
      <c r="N1900">
        <v>2.12E-2</v>
      </c>
      <c r="O1900">
        <v>4.0399999999999998E-2</v>
      </c>
      <c r="P1900">
        <v>0</v>
      </c>
      <c r="Q1900" s="3">
        <f>_xlfn.XLOOKUP(A1900&amp;B1900,'original data'!$R$2:$R$3975,'original data'!$Q$2:$Q$3975,,0)</f>
        <v>0.63249999999999995</v>
      </c>
      <c r="R1900" t="str">
        <f t="shared" si="58"/>
        <v>St. Paul Teachers2016</v>
      </c>
      <c r="S1900">
        <f t="shared" si="59"/>
        <v>0.21028999999999998</v>
      </c>
    </row>
    <row r="1901" spans="1:19" x14ac:dyDescent="0.35">
      <c r="A1901" t="s">
        <v>116</v>
      </c>
      <c r="B1901">
        <v>2017</v>
      </c>
      <c r="C1901">
        <v>0.13930000000000001</v>
      </c>
      <c r="E1901">
        <v>9.5560000000000006E-2</v>
      </c>
      <c r="F1901">
        <v>5.4460000000000001E-2</v>
      </c>
      <c r="G1901">
        <v>6.6500000000000004E-2</v>
      </c>
      <c r="H1901">
        <v>0.59740000000000004</v>
      </c>
      <c r="I1901">
        <v>0.16889999999999999</v>
      </c>
      <c r="J1901">
        <v>4.2999999999999997E-2</v>
      </c>
      <c r="K1901">
        <v>3.0300000000000001E-2</v>
      </c>
      <c r="L1901">
        <v>0.1153</v>
      </c>
      <c r="M1901">
        <v>0</v>
      </c>
      <c r="N1901">
        <v>2.6499999999999999E-2</v>
      </c>
      <c r="O1901">
        <v>1.8499999999999999E-2</v>
      </c>
      <c r="P1901">
        <v>0</v>
      </c>
      <c r="Q1901" s="3">
        <f>_xlfn.XLOOKUP(A1901&amp;B1901,'original data'!$R$2:$R$3975,'original data'!$Q$2:$Q$3975,,0)</f>
        <v>0.64449999999999996</v>
      </c>
      <c r="R1901" t="str">
        <f t="shared" si="58"/>
        <v>St. Paul Teachers2017</v>
      </c>
      <c r="S1901">
        <f t="shared" si="59"/>
        <v>0.21509999999999999</v>
      </c>
    </row>
    <row r="1902" spans="1:19" x14ac:dyDescent="0.35">
      <c r="A1902" t="s">
        <v>116</v>
      </c>
      <c r="B1902">
        <v>2018</v>
      </c>
      <c r="C1902">
        <v>9.7500000000000003E-2</v>
      </c>
      <c r="E1902">
        <v>8.8230000000000003E-2</v>
      </c>
      <c r="F1902">
        <v>7.1609999999999993E-2</v>
      </c>
      <c r="G1902">
        <v>6.8199999999999997E-2</v>
      </c>
      <c r="H1902">
        <v>0.60399999999999998</v>
      </c>
      <c r="I1902">
        <v>0.15160000000000001</v>
      </c>
      <c r="J1902">
        <v>5.2699999999999997E-2</v>
      </c>
      <c r="K1902">
        <v>2.6599999999999999E-2</v>
      </c>
      <c r="L1902">
        <v>0.1105</v>
      </c>
      <c r="M1902">
        <v>0</v>
      </c>
      <c r="N1902">
        <v>2.7400000000000001E-2</v>
      </c>
      <c r="O1902">
        <v>2.6800000000000001E-2</v>
      </c>
      <c r="P1902">
        <v>0</v>
      </c>
      <c r="Q1902" s="3">
        <f>_xlfn.XLOOKUP(A1902&amp;B1902,'original data'!$R$2:$R$3975,'original data'!$Q$2:$Q$3975,,0)</f>
        <v>0.63700000000000001</v>
      </c>
      <c r="R1902" t="str">
        <f t="shared" si="58"/>
        <v>St. Paul Teachers2018</v>
      </c>
      <c r="S1902">
        <f t="shared" si="59"/>
        <v>0.2172</v>
      </c>
    </row>
    <row r="1903" spans="1:19" x14ac:dyDescent="0.35">
      <c r="A1903" t="s">
        <v>116</v>
      </c>
      <c r="B1903">
        <v>2019</v>
      </c>
      <c r="C1903">
        <v>5.7299999999999997E-2</v>
      </c>
      <c r="E1903">
        <v>6.3689999999999997E-2</v>
      </c>
      <c r="F1903">
        <v>0.10027</v>
      </c>
      <c r="G1903">
        <v>6.762E-2</v>
      </c>
      <c r="H1903">
        <v>0.56100000000000005</v>
      </c>
      <c r="I1903">
        <v>0.1585</v>
      </c>
      <c r="J1903">
        <v>6.4399999999999999E-2</v>
      </c>
      <c r="K1903">
        <v>1.5699999999999999E-2</v>
      </c>
      <c r="L1903">
        <v>0.1077</v>
      </c>
      <c r="M1903">
        <v>0</v>
      </c>
      <c r="N1903">
        <v>2.8500000000000001E-2</v>
      </c>
      <c r="O1903">
        <v>6.4199999999999993E-2</v>
      </c>
      <c r="P1903">
        <v>0</v>
      </c>
      <c r="Q1903" s="3">
        <f>_xlfn.XLOOKUP(A1903&amp;B1903,'original data'!$R$2:$R$3975,'original data'!$Q$2:$Q$3975,,0)</f>
        <v>0.6381</v>
      </c>
      <c r="R1903" t="str">
        <f t="shared" si="58"/>
        <v>St. Paul Teachers2019</v>
      </c>
      <c r="S1903">
        <f t="shared" si="59"/>
        <v>0.21630000000000002</v>
      </c>
    </row>
    <row r="1904" spans="1:19" x14ac:dyDescent="0.35">
      <c r="A1904" t="s">
        <v>116</v>
      </c>
      <c r="B1904">
        <v>2020</v>
      </c>
      <c r="C1904">
        <v>1E-3</v>
      </c>
      <c r="E1904">
        <v>5.8349999999999999E-2</v>
      </c>
      <c r="F1904">
        <v>8.6629999999999999E-2</v>
      </c>
      <c r="G1904">
        <v>6.4189999999999997E-2</v>
      </c>
      <c r="H1904">
        <v>0.59250000000000003</v>
      </c>
      <c r="I1904">
        <v>0.13639999999999999</v>
      </c>
      <c r="J1904">
        <v>8.9200000000000002E-2</v>
      </c>
      <c r="K1904">
        <v>7.0000000000000001E-3</v>
      </c>
      <c r="L1904">
        <v>0.1028</v>
      </c>
      <c r="M1904">
        <v>0</v>
      </c>
      <c r="N1904">
        <v>2.9399999999999999E-2</v>
      </c>
      <c r="O1904">
        <v>4.2700000000000002E-2</v>
      </c>
      <c r="P1904">
        <v>0</v>
      </c>
      <c r="Q1904" s="3">
        <f>_xlfn.XLOOKUP(A1904&amp;B1904,'original data'!$R$2:$R$3975,'original data'!$Q$2:$Q$3975,,0)</f>
        <v>0.64459999999999995</v>
      </c>
      <c r="R1904" t="str">
        <f t="shared" si="58"/>
        <v>St. Paul Teachers2020</v>
      </c>
      <c r="S1904">
        <f t="shared" si="59"/>
        <v>0.22840000000000002</v>
      </c>
    </row>
    <row r="1905" spans="1:19" x14ac:dyDescent="0.35">
      <c r="A1905" t="s">
        <v>117</v>
      </c>
      <c r="B1905">
        <v>2001</v>
      </c>
      <c r="C1905">
        <v>-6.8000000000000005E-2</v>
      </c>
      <c r="D1905">
        <v>5.5E-2</v>
      </c>
      <c r="E1905">
        <v>0.107</v>
      </c>
      <c r="F1905">
        <v>0.107</v>
      </c>
      <c r="G1905">
        <v>-6.8000000000000005E-2</v>
      </c>
      <c r="H1905">
        <v>0.59799999999999998</v>
      </c>
      <c r="I1905">
        <v>0.22900000000000001</v>
      </c>
      <c r="J1905">
        <v>1.2E-2</v>
      </c>
      <c r="K1905">
        <v>0</v>
      </c>
      <c r="L1905">
        <v>0</v>
      </c>
      <c r="M1905">
        <v>0.113</v>
      </c>
      <c r="N1905">
        <v>0</v>
      </c>
      <c r="O1905">
        <v>4.8000000000000001E-2</v>
      </c>
      <c r="P1905">
        <v>0</v>
      </c>
      <c r="Q1905" s="3">
        <f>_xlfn.XLOOKUP(A1905&amp;B1905,'original data'!$R$2:$R$3975,'original data'!$Q$2:$Q$3975,,0)</f>
        <v>0.95</v>
      </c>
      <c r="R1905" t="str">
        <f t="shared" si="58"/>
        <v>Ohio School Employees2001</v>
      </c>
      <c r="S1905">
        <f t="shared" si="59"/>
        <v>0.125</v>
      </c>
    </row>
    <row r="1906" spans="1:19" x14ac:dyDescent="0.35">
      <c r="A1906" t="s">
        <v>117</v>
      </c>
      <c r="B1906">
        <v>2002</v>
      </c>
      <c r="C1906">
        <v>-7.8E-2</v>
      </c>
      <c r="D1906">
        <v>-1.0999999999999999E-2</v>
      </c>
      <c r="E1906">
        <v>5.1999999999999998E-2</v>
      </c>
      <c r="F1906">
        <v>8.6999999999999994E-2</v>
      </c>
      <c r="G1906">
        <v>-7.3010000000000005E-2</v>
      </c>
      <c r="H1906">
        <v>0.60099999999999998</v>
      </c>
      <c r="I1906">
        <v>0.28000000000000003</v>
      </c>
      <c r="J1906">
        <v>1.2E-2</v>
      </c>
      <c r="K1906">
        <v>0</v>
      </c>
      <c r="L1906">
        <v>0</v>
      </c>
      <c r="M1906">
        <v>0.104</v>
      </c>
      <c r="N1906">
        <v>0</v>
      </c>
      <c r="O1906">
        <v>3.0000000000000001E-3</v>
      </c>
      <c r="P1906">
        <v>0</v>
      </c>
      <c r="Q1906" s="3">
        <f>_xlfn.XLOOKUP(A1906&amp;B1906,'original data'!$R$2:$R$3975,'original data'!$Q$2:$Q$3975,,0)</f>
        <v>0.90200000000000002</v>
      </c>
      <c r="R1906" t="str">
        <f t="shared" si="58"/>
        <v>Ohio School Employees2002</v>
      </c>
      <c r="S1906">
        <f t="shared" si="59"/>
        <v>0.11599999999999999</v>
      </c>
    </row>
    <row r="1907" spans="1:19" x14ac:dyDescent="0.35">
      <c r="A1907" t="s">
        <v>117</v>
      </c>
      <c r="B1907">
        <v>2003</v>
      </c>
      <c r="C1907">
        <v>1.7999999999999999E-2</v>
      </c>
      <c r="D1907">
        <v>-4.2999999999999997E-2</v>
      </c>
      <c r="E1907">
        <v>0.02</v>
      </c>
      <c r="F1907">
        <v>7.9000000000000001E-2</v>
      </c>
      <c r="G1907">
        <v>-4.3619999999999999E-2</v>
      </c>
      <c r="H1907">
        <v>0.65700000000000003</v>
      </c>
      <c r="I1907">
        <v>0.22700000000000001</v>
      </c>
      <c r="J1907">
        <v>1.2999999999999999E-2</v>
      </c>
      <c r="K1907">
        <v>0</v>
      </c>
      <c r="L1907">
        <v>0</v>
      </c>
      <c r="M1907">
        <v>9.6000000000000002E-2</v>
      </c>
      <c r="N1907">
        <v>0</v>
      </c>
      <c r="O1907">
        <v>7.0000000000000001E-3</v>
      </c>
      <c r="P1907">
        <v>0</v>
      </c>
      <c r="Q1907" s="3">
        <f>_xlfn.XLOOKUP(A1907&amp;B1907,'original data'!$R$2:$R$3975,'original data'!$Q$2:$Q$3975,,0)</f>
        <v>0.83599999999999997</v>
      </c>
      <c r="R1907" t="str">
        <f t="shared" si="58"/>
        <v>Ohio School Employees2003</v>
      </c>
      <c r="S1907">
        <f t="shared" si="59"/>
        <v>0.109</v>
      </c>
    </row>
    <row r="1908" spans="1:19" x14ac:dyDescent="0.35">
      <c r="A1908" t="s">
        <v>117</v>
      </c>
      <c r="B1908">
        <v>2004</v>
      </c>
      <c r="C1908">
        <v>0.16500000000000001</v>
      </c>
      <c r="D1908">
        <v>3.1E-2</v>
      </c>
      <c r="E1908">
        <v>2.8000000000000001E-2</v>
      </c>
      <c r="F1908">
        <v>9.5000000000000001E-2</v>
      </c>
      <c r="G1908">
        <v>4.7400000000000003E-3</v>
      </c>
      <c r="H1908">
        <v>0.66300000000000003</v>
      </c>
      <c r="I1908">
        <v>0.224</v>
      </c>
      <c r="J1908">
        <v>1.4999999999999999E-2</v>
      </c>
      <c r="K1908">
        <v>0</v>
      </c>
      <c r="L1908">
        <v>0</v>
      </c>
      <c r="M1908">
        <v>8.7999999999999995E-2</v>
      </c>
      <c r="N1908">
        <v>0</v>
      </c>
      <c r="O1908">
        <v>0.01</v>
      </c>
      <c r="P1908">
        <v>0</v>
      </c>
      <c r="Q1908" s="3">
        <f>_xlfn.XLOOKUP(A1908&amp;B1908,'original data'!$R$2:$R$3975,'original data'!$Q$2:$Q$3975,,0)</f>
        <v>0.78100000000000003</v>
      </c>
      <c r="R1908" t="str">
        <f t="shared" si="58"/>
        <v>Ohio School Employees2004</v>
      </c>
      <c r="S1908">
        <f t="shared" si="59"/>
        <v>0.10299999999999999</v>
      </c>
    </row>
    <row r="1909" spans="1:19" x14ac:dyDescent="0.35">
      <c r="A1909" t="s">
        <v>117</v>
      </c>
      <c r="B1909">
        <v>2005</v>
      </c>
      <c r="C1909">
        <v>0.105</v>
      </c>
      <c r="D1909">
        <v>9.5000000000000001E-2</v>
      </c>
      <c r="E1909">
        <v>2.4E-2</v>
      </c>
      <c r="F1909">
        <v>8.8999999999999996E-2</v>
      </c>
      <c r="G1909">
        <v>2.4039999999999999E-2</v>
      </c>
      <c r="H1909">
        <v>0.64300000000000002</v>
      </c>
      <c r="I1909">
        <v>0.224</v>
      </c>
      <c r="J1909">
        <v>1.9E-2</v>
      </c>
      <c r="K1909">
        <v>0</v>
      </c>
      <c r="L1909">
        <v>0</v>
      </c>
      <c r="M1909">
        <v>0.10199999999999999</v>
      </c>
      <c r="N1909">
        <v>0</v>
      </c>
      <c r="O1909">
        <v>1.2E-2</v>
      </c>
      <c r="P1909">
        <v>0</v>
      </c>
      <c r="Q1909" s="3">
        <f>_xlfn.XLOOKUP(A1909&amp;B1909,'original data'!$R$2:$R$3975,'original data'!$Q$2:$Q$3975,,0)</f>
        <v>0.753</v>
      </c>
      <c r="R1909" t="str">
        <f t="shared" si="58"/>
        <v>Ohio School Employees2005</v>
      </c>
      <c r="S1909">
        <f t="shared" si="59"/>
        <v>0.121</v>
      </c>
    </row>
    <row r="1910" spans="1:19" x14ac:dyDescent="0.35">
      <c r="A1910" t="s">
        <v>117</v>
      </c>
      <c r="B1910">
        <v>2006</v>
      </c>
      <c r="C1910">
        <v>0.13200000000000001</v>
      </c>
      <c r="D1910">
        <v>0.13400000000000001</v>
      </c>
      <c r="E1910">
        <v>6.5000000000000002E-2</v>
      </c>
      <c r="F1910">
        <v>8.5999999999999993E-2</v>
      </c>
      <c r="G1910">
        <v>4.129E-2</v>
      </c>
      <c r="H1910">
        <v>0.64700000000000002</v>
      </c>
      <c r="I1910">
        <v>0.21</v>
      </c>
      <c r="J1910">
        <v>2.5999999999999999E-2</v>
      </c>
      <c r="K1910">
        <v>0</v>
      </c>
      <c r="L1910">
        <v>0</v>
      </c>
      <c r="M1910">
        <v>0.112</v>
      </c>
      <c r="N1910">
        <v>0</v>
      </c>
      <c r="O1910">
        <v>5.0000000000000001E-3</v>
      </c>
      <c r="P1910">
        <v>0</v>
      </c>
      <c r="Q1910" s="3">
        <f>_xlfn.XLOOKUP(A1910&amp;B1910,'original data'!$R$2:$R$3975,'original data'!$Q$2:$Q$3975,,0)</f>
        <v>0.76400000000000001</v>
      </c>
      <c r="R1910" t="str">
        <f t="shared" si="58"/>
        <v>Ohio School Employees2006</v>
      </c>
      <c r="S1910">
        <f t="shared" si="59"/>
        <v>0.13800000000000001</v>
      </c>
    </row>
    <row r="1911" spans="1:19" x14ac:dyDescent="0.35">
      <c r="A1911" t="s">
        <v>117</v>
      </c>
      <c r="B1911">
        <v>2007</v>
      </c>
      <c r="C1911">
        <v>0.193</v>
      </c>
      <c r="D1911">
        <v>0.14299999999999999</v>
      </c>
      <c r="E1911">
        <v>0.121</v>
      </c>
      <c r="F1911">
        <v>8.5999999999999993E-2</v>
      </c>
      <c r="G1911">
        <v>6.1719999999999997E-2</v>
      </c>
      <c r="H1911">
        <v>0.622</v>
      </c>
      <c r="I1911">
        <v>0.23400000000000001</v>
      </c>
      <c r="J1911">
        <v>3.5999999999999997E-2</v>
      </c>
      <c r="K1911">
        <v>0</v>
      </c>
      <c r="L1911">
        <v>0</v>
      </c>
      <c r="M1911">
        <v>9.8000000000000004E-2</v>
      </c>
      <c r="N1911">
        <v>0</v>
      </c>
      <c r="O1911">
        <v>0.01</v>
      </c>
      <c r="P1911">
        <v>0</v>
      </c>
      <c r="Q1911" s="3">
        <f>_xlfn.XLOOKUP(A1911&amp;B1911,'original data'!$R$2:$R$3975,'original data'!$Q$2:$Q$3975,,0)</f>
        <v>0.80800000000000005</v>
      </c>
      <c r="R1911" t="str">
        <f t="shared" si="58"/>
        <v>Ohio School Employees2007</v>
      </c>
      <c r="S1911">
        <f t="shared" si="59"/>
        <v>0.13400000000000001</v>
      </c>
    </row>
    <row r="1912" spans="1:19" x14ac:dyDescent="0.35">
      <c r="A1912" t="s">
        <v>117</v>
      </c>
      <c r="B1912">
        <v>2008</v>
      </c>
      <c r="C1912">
        <v>-5.2999999999999999E-2</v>
      </c>
      <c r="D1912">
        <v>8.5999999999999993E-2</v>
      </c>
      <c r="E1912">
        <v>0.105</v>
      </c>
      <c r="F1912">
        <v>6.2E-2</v>
      </c>
      <c r="G1912">
        <v>4.6649999999999997E-2</v>
      </c>
      <c r="H1912">
        <v>0.56699999999999995</v>
      </c>
      <c r="I1912">
        <v>0.245</v>
      </c>
      <c r="J1912">
        <v>5.8999999999999997E-2</v>
      </c>
      <c r="K1912">
        <v>0</v>
      </c>
      <c r="L1912">
        <v>0</v>
      </c>
      <c r="M1912">
        <v>0.11799999999999999</v>
      </c>
      <c r="N1912">
        <v>0</v>
      </c>
      <c r="O1912">
        <v>1.0999999999999999E-2</v>
      </c>
      <c r="P1912">
        <v>0</v>
      </c>
      <c r="Q1912" s="3">
        <f>_xlfn.XLOOKUP(A1912&amp;B1912,'original data'!$R$2:$R$3975,'original data'!$Q$2:$Q$3975,,0)</f>
        <v>0.82</v>
      </c>
      <c r="R1912" t="str">
        <f t="shared" si="58"/>
        <v>Ohio School Employees2008</v>
      </c>
      <c r="S1912">
        <f t="shared" si="59"/>
        <v>0.17699999999999999</v>
      </c>
    </row>
    <row r="1913" spans="1:19" x14ac:dyDescent="0.35">
      <c r="A1913" t="s">
        <v>117</v>
      </c>
      <c r="B1913">
        <v>2009</v>
      </c>
      <c r="C1913">
        <v>-0.218</v>
      </c>
      <c r="D1913">
        <v>-4.1000000000000002E-2</v>
      </c>
      <c r="E1913">
        <v>0.02</v>
      </c>
      <c r="F1913">
        <v>2.4E-2</v>
      </c>
      <c r="G1913">
        <v>1.3299999999999999E-2</v>
      </c>
      <c r="H1913">
        <v>0.54300000000000004</v>
      </c>
      <c r="I1913">
        <v>0.247</v>
      </c>
      <c r="J1913">
        <v>7.8E-2</v>
      </c>
      <c r="K1913">
        <v>0</v>
      </c>
      <c r="L1913">
        <v>0</v>
      </c>
      <c r="M1913">
        <v>0.105</v>
      </c>
      <c r="N1913">
        <v>0</v>
      </c>
      <c r="O1913">
        <v>2.7E-2</v>
      </c>
      <c r="P1913">
        <v>0</v>
      </c>
      <c r="Q1913" s="3">
        <f>_xlfn.XLOOKUP(A1913&amp;B1913,'original data'!$R$2:$R$3975,'original data'!$Q$2:$Q$3975,,0)</f>
        <v>0.68400000000000005</v>
      </c>
      <c r="R1913" t="str">
        <f t="shared" si="58"/>
        <v>Ohio School Employees2009</v>
      </c>
      <c r="S1913">
        <f t="shared" si="59"/>
        <v>0.183</v>
      </c>
    </row>
    <row r="1914" spans="1:19" x14ac:dyDescent="0.35">
      <c r="A1914" t="s">
        <v>117</v>
      </c>
      <c r="B1914">
        <v>2010</v>
      </c>
      <c r="C1914">
        <v>0.123</v>
      </c>
      <c r="D1914">
        <v>-0.06</v>
      </c>
      <c r="E1914">
        <v>2.4E-2</v>
      </c>
      <c r="F1914">
        <v>2.4E-2</v>
      </c>
      <c r="G1914">
        <v>2.3769999999999999E-2</v>
      </c>
      <c r="H1914">
        <v>0.55000000000000004</v>
      </c>
      <c r="I1914">
        <v>0.25800000000000001</v>
      </c>
      <c r="J1914">
        <v>9.1999999999999998E-2</v>
      </c>
      <c r="K1914">
        <v>0</v>
      </c>
      <c r="L1914">
        <v>0</v>
      </c>
      <c r="M1914">
        <v>9.1999999999999998E-2</v>
      </c>
      <c r="N1914">
        <v>0</v>
      </c>
      <c r="O1914">
        <v>8.0000000000000002E-3</v>
      </c>
      <c r="P1914">
        <v>0</v>
      </c>
      <c r="Q1914" s="3">
        <f>_xlfn.XLOOKUP(A1914&amp;B1914,'original data'!$R$2:$R$3975,'original data'!$Q$2:$Q$3975,,0)</f>
        <v>0.72599999999999998</v>
      </c>
      <c r="R1914" t="str">
        <f t="shared" si="58"/>
        <v>Ohio School Employees2010</v>
      </c>
      <c r="S1914">
        <f t="shared" si="59"/>
        <v>0.184</v>
      </c>
    </row>
    <row r="1915" spans="1:19" x14ac:dyDescent="0.35">
      <c r="A1915" t="s">
        <v>117</v>
      </c>
      <c r="B1915">
        <v>2011</v>
      </c>
      <c r="C1915">
        <v>0.20899999999999999</v>
      </c>
      <c r="D1915">
        <v>0.02</v>
      </c>
      <c r="E1915">
        <v>3.6999999999999998E-2</v>
      </c>
      <c r="F1915">
        <v>5.0999999999999997E-2</v>
      </c>
      <c r="G1915">
        <v>3.9359999999999999E-2</v>
      </c>
      <c r="H1915">
        <v>0.50900000000000001</v>
      </c>
      <c r="I1915">
        <v>0.17399999999999999</v>
      </c>
      <c r="J1915">
        <v>7.8E-2</v>
      </c>
      <c r="K1915">
        <v>0.129</v>
      </c>
      <c r="L1915">
        <v>0</v>
      </c>
      <c r="M1915">
        <v>9.4E-2</v>
      </c>
      <c r="N1915">
        <v>0</v>
      </c>
      <c r="O1915">
        <v>1.6E-2</v>
      </c>
      <c r="P1915">
        <v>0</v>
      </c>
      <c r="Q1915" s="3">
        <f>_xlfn.XLOOKUP(A1915&amp;B1915,'original data'!$R$2:$R$3975,'original data'!$Q$2:$Q$3975,,0)</f>
        <v>0.65200000000000002</v>
      </c>
      <c r="R1915" t="str">
        <f t="shared" si="58"/>
        <v>Ohio School Employees2011</v>
      </c>
      <c r="S1915">
        <f t="shared" si="59"/>
        <v>0.30100000000000005</v>
      </c>
    </row>
    <row r="1916" spans="1:19" x14ac:dyDescent="0.35">
      <c r="A1916" t="s">
        <v>117</v>
      </c>
      <c r="B1916">
        <v>2012</v>
      </c>
      <c r="C1916">
        <v>8.9999999999999993E-3</v>
      </c>
      <c r="D1916">
        <v>0.111</v>
      </c>
      <c r="E1916">
        <v>3.0000000000000001E-3</v>
      </c>
      <c r="F1916">
        <v>0.06</v>
      </c>
      <c r="G1916">
        <v>3.6799999999999999E-2</v>
      </c>
      <c r="H1916">
        <v>0.46859000000000001</v>
      </c>
      <c r="I1916">
        <v>0.18345</v>
      </c>
      <c r="J1916">
        <v>9.3719999999999998E-2</v>
      </c>
      <c r="K1916">
        <v>0.14158000000000001</v>
      </c>
      <c r="L1916">
        <v>0</v>
      </c>
      <c r="M1916">
        <v>0.10269</v>
      </c>
      <c r="N1916">
        <v>0</v>
      </c>
      <c r="O1916">
        <v>9.9699999999999997E-3</v>
      </c>
      <c r="P1916">
        <v>0</v>
      </c>
      <c r="Q1916" s="3">
        <f>_xlfn.XLOOKUP(A1916&amp;B1916,'original data'!$R$2:$R$3975,'original data'!$Q$2:$Q$3975,,0)</f>
        <v>0.628</v>
      </c>
      <c r="R1916" t="str">
        <f t="shared" si="58"/>
        <v>Ohio School Employees2012</v>
      </c>
      <c r="S1916">
        <f t="shared" si="59"/>
        <v>0.33799000000000001</v>
      </c>
    </row>
    <row r="1917" spans="1:19" x14ac:dyDescent="0.35">
      <c r="A1917" t="s">
        <v>117</v>
      </c>
      <c r="B1917">
        <v>2013</v>
      </c>
      <c r="C1917">
        <v>0.13700000000000001</v>
      </c>
      <c r="D1917">
        <v>0.115</v>
      </c>
      <c r="E1917">
        <v>0.04</v>
      </c>
      <c r="F1917">
        <v>7.2059999999999999E-2</v>
      </c>
      <c r="G1917">
        <v>4.4179999999999997E-2</v>
      </c>
      <c r="H1917">
        <v>0.48899999999999999</v>
      </c>
      <c r="I1917">
        <v>0.16300000000000001</v>
      </c>
      <c r="J1917">
        <v>9.6000000000000002E-2</v>
      </c>
      <c r="K1917">
        <v>0.13600000000000001</v>
      </c>
      <c r="L1917">
        <v>0</v>
      </c>
      <c r="M1917">
        <v>0.10299999999999999</v>
      </c>
      <c r="N1917">
        <v>0</v>
      </c>
      <c r="O1917">
        <v>1.2999999999999999E-2</v>
      </c>
      <c r="P1917">
        <v>0</v>
      </c>
      <c r="Q1917" s="3">
        <f>_xlfn.XLOOKUP(A1917&amp;B1917,'original data'!$R$2:$R$3975,'original data'!$Q$2:$Q$3975,,0)</f>
        <v>0.65300000000000002</v>
      </c>
      <c r="R1917" t="str">
        <f t="shared" si="58"/>
        <v>Ohio School Employees2013</v>
      </c>
      <c r="S1917">
        <f t="shared" si="59"/>
        <v>0.33500000000000002</v>
      </c>
    </row>
    <row r="1918" spans="1:19" x14ac:dyDescent="0.35">
      <c r="A1918" t="s">
        <v>117</v>
      </c>
      <c r="B1918">
        <v>2014</v>
      </c>
      <c r="C1918">
        <v>0.18</v>
      </c>
      <c r="D1918">
        <v>0.106</v>
      </c>
      <c r="E1918">
        <v>0.13</v>
      </c>
      <c r="F1918">
        <v>7.2999999999999995E-2</v>
      </c>
      <c r="G1918">
        <v>5.3339999999999999E-2</v>
      </c>
      <c r="H1918">
        <v>0.497</v>
      </c>
      <c r="I1918">
        <v>0.14899999999999999</v>
      </c>
      <c r="J1918">
        <v>9.5000000000000001E-2</v>
      </c>
      <c r="K1918">
        <v>0.128</v>
      </c>
      <c r="L1918">
        <v>0</v>
      </c>
      <c r="M1918">
        <v>0.106</v>
      </c>
      <c r="N1918">
        <v>0</v>
      </c>
      <c r="O1918">
        <v>2.5000000000000001E-2</v>
      </c>
      <c r="P1918">
        <v>0</v>
      </c>
      <c r="Q1918" s="3">
        <f>_xlfn.XLOOKUP(A1918&amp;B1918,'original data'!$R$2:$R$3975,'original data'!$Q$2:$Q$3975,,0)</f>
        <v>0.68100000000000005</v>
      </c>
      <c r="R1918" t="str">
        <f t="shared" si="58"/>
        <v>Ohio School Employees2014</v>
      </c>
      <c r="S1918">
        <f t="shared" si="59"/>
        <v>0.32900000000000001</v>
      </c>
    </row>
    <row r="1919" spans="1:19" x14ac:dyDescent="0.35">
      <c r="A1919" t="s">
        <v>117</v>
      </c>
      <c r="B1919">
        <v>2015</v>
      </c>
      <c r="C1919">
        <v>3.9E-2</v>
      </c>
      <c r="D1919">
        <v>0.112</v>
      </c>
      <c r="E1919">
        <v>0.106</v>
      </c>
      <c r="F1919">
        <v>6.0999999999999999E-2</v>
      </c>
      <c r="G1919">
        <v>5.2380000000000003E-2</v>
      </c>
      <c r="H1919">
        <v>0.46100000000000002</v>
      </c>
      <c r="I1919">
        <v>0.157</v>
      </c>
      <c r="J1919">
        <v>9.2999999999999999E-2</v>
      </c>
      <c r="K1919">
        <v>0.13100000000000001</v>
      </c>
      <c r="L1919">
        <v>0</v>
      </c>
      <c r="M1919">
        <v>0.127</v>
      </c>
      <c r="N1919">
        <v>0</v>
      </c>
      <c r="O1919">
        <v>3.1E-2</v>
      </c>
      <c r="P1919">
        <v>0</v>
      </c>
      <c r="Q1919" s="3">
        <f>_xlfn.XLOOKUP(A1919&amp;B1919,'original data'!$R$2:$R$3975,'original data'!$Q$2:$Q$3975,,0)</f>
        <v>0.68799999999999994</v>
      </c>
      <c r="R1919" t="str">
        <f t="shared" si="58"/>
        <v>Ohio School Employees2015</v>
      </c>
      <c r="S1919">
        <f t="shared" si="59"/>
        <v>0.35099999999999998</v>
      </c>
    </row>
    <row r="1920" spans="1:19" x14ac:dyDescent="0.35">
      <c r="A1920" t="s">
        <v>117</v>
      </c>
      <c r="B1920">
        <v>2016</v>
      </c>
      <c r="C1920">
        <v>1.4E-2</v>
      </c>
      <c r="D1920">
        <v>7.2999999999999995E-2</v>
      </c>
      <c r="E1920">
        <v>6.9000000000000006E-2</v>
      </c>
      <c r="F1920">
        <v>0.05</v>
      </c>
      <c r="G1920">
        <v>4.9939999999999998E-2</v>
      </c>
      <c r="H1920">
        <v>0.435</v>
      </c>
      <c r="I1920">
        <v>0.16400000000000001</v>
      </c>
      <c r="J1920">
        <v>0.1</v>
      </c>
      <c r="K1920">
        <v>0.13</v>
      </c>
      <c r="L1920">
        <v>0</v>
      </c>
      <c r="M1920">
        <v>0.158</v>
      </c>
      <c r="N1920">
        <v>0</v>
      </c>
      <c r="O1920">
        <v>1.2999999999999999E-2</v>
      </c>
      <c r="P1920">
        <v>0</v>
      </c>
      <c r="Q1920" s="3">
        <f>_xlfn.XLOOKUP(A1920&amp;B1920,'original data'!$R$2:$R$3975,'original data'!$Q$2:$Q$3975,,0)</f>
        <v>0.67300000000000004</v>
      </c>
      <c r="R1920" t="str">
        <f t="shared" si="58"/>
        <v>Ohio School Employees2016</v>
      </c>
      <c r="S1920">
        <f t="shared" si="59"/>
        <v>0.38800000000000001</v>
      </c>
    </row>
    <row r="1921" spans="1:19" x14ac:dyDescent="0.35">
      <c r="A1921" t="s">
        <v>117</v>
      </c>
      <c r="B1921">
        <v>2017</v>
      </c>
      <c r="C1921">
        <v>0.13200000000000001</v>
      </c>
      <c r="D1921">
        <v>0.06</v>
      </c>
      <c r="E1921">
        <v>9.6000000000000002E-2</v>
      </c>
      <c r="F1921">
        <v>4.4999999999999998E-2</v>
      </c>
      <c r="G1921">
        <v>5.4600000000000003E-2</v>
      </c>
      <c r="H1921">
        <v>0.47099999999999997</v>
      </c>
      <c r="I1921">
        <v>0.14699999999999999</v>
      </c>
      <c r="J1921">
        <v>9.7000000000000003E-2</v>
      </c>
      <c r="K1921">
        <v>0.11600000000000001</v>
      </c>
      <c r="L1921">
        <v>0</v>
      </c>
      <c r="M1921">
        <v>0.14899999999999999</v>
      </c>
      <c r="N1921">
        <v>0</v>
      </c>
      <c r="O1921">
        <v>0.02</v>
      </c>
      <c r="P1921">
        <v>0</v>
      </c>
      <c r="Q1921" s="3">
        <f>_xlfn.XLOOKUP(A1921&amp;B1921,'original data'!$R$2:$R$3975,'original data'!$Q$2:$Q$3975,,0)</f>
        <v>0.70699999999999996</v>
      </c>
      <c r="R1921" t="str">
        <f t="shared" si="58"/>
        <v>Ohio School Employees2017</v>
      </c>
      <c r="S1921">
        <f t="shared" si="59"/>
        <v>0.36199999999999999</v>
      </c>
    </row>
    <row r="1922" spans="1:19" x14ac:dyDescent="0.35">
      <c r="A1922" t="s">
        <v>117</v>
      </c>
      <c r="B1922">
        <v>2018</v>
      </c>
      <c r="C1922">
        <v>9.1999999999999998E-2</v>
      </c>
      <c r="D1922">
        <v>7.8E-2</v>
      </c>
      <c r="E1922">
        <v>8.7999999999999995E-2</v>
      </c>
      <c r="F1922">
        <v>0.06</v>
      </c>
      <c r="G1922">
        <v>5.6640000000000003E-2</v>
      </c>
      <c r="H1922">
        <v>0.46</v>
      </c>
      <c r="I1922">
        <v>0.13500000000000001</v>
      </c>
      <c r="J1922">
        <v>0.10299999999999999</v>
      </c>
      <c r="K1922">
        <v>0.108</v>
      </c>
      <c r="L1922">
        <v>0</v>
      </c>
      <c r="M1922">
        <v>0.14099999999999999</v>
      </c>
      <c r="N1922">
        <v>0</v>
      </c>
      <c r="O1922">
        <v>5.2999999999999999E-2</v>
      </c>
      <c r="P1922">
        <v>0</v>
      </c>
      <c r="Q1922" s="3">
        <f>_xlfn.XLOOKUP(A1922&amp;B1922,'original data'!$R$2:$R$3975,'original data'!$Q$2:$Q$3975,,0)</f>
        <v>0.70699999999999996</v>
      </c>
      <c r="R1922" t="str">
        <f t="shared" si="58"/>
        <v>Ohio School Employees2018</v>
      </c>
      <c r="S1922">
        <f t="shared" si="59"/>
        <v>0.35199999999999998</v>
      </c>
    </row>
    <row r="1923" spans="1:19" x14ac:dyDescent="0.35">
      <c r="A1923" t="s">
        <v>117</v>
      </c>
      <c r="B1923">
        <v>2019</v>
      </c>
      <c r="C1923">
        <v>6.6000000000000003E-2</v>
      </c>
      <c r="D1923">
        <v>9.6000000000000002E-2</v>
      </c>
      <c r="E1923">
        <v>6.8000000000000005E-2</v>
      </c>
      <c r="F1923">
        <v>9.4E-2</v>
      </c>
      <c r="G1923">
        <v>5.713E-2</v>
      </c>
      <c r="H1923">
        <v>0.45700000000000002</v>
      </c>
      <c r="I1923">
        <v>0.154</v>
      </c>
      <c r="J1923">
        <v>0.10100000000000001</v>
      </c>
      <c r="K1923">
        <v>0.106</v>
      </c>
      <c r="L1923">
        <v>0</v>
      </c>
      <c r="M1923">
        <v>0.15</v>
      </c>
      <c r="N1923">
        <v>0</v>
      </c>
      <c r="O1923">
        <v>3.2000000000000001E-2</v>
      </c>
      <c r="P1923">
        <v>0</v>
      </c>
      <c r="Q1923" s="3">
        <f>_xlfn.XLOOKUP(A1923&amp;B1923,'original data'!$R$2:$R$3975,'original data'!$Q$2:$Q$3975,,0)</f>
        <v>0.71</v>
      </c>
      <c r="R1923" t="str">
        <f t="shared" ref="R1923:R1986" si="60">A1923&amp;B1923</f>
        <v>Ohio School Employees2019</v>
      </c>
      <c r="S1923">
        <f t="shared" ref="S1923:S1986" si="61">SUM(J1923:N1923,P1923)</f>
        <v>0.35699999999999998</v>
      </c>
    </row>
    <row r="1924" spans="1:19" x14ac:dyDescent="0.35">
      <c r="A1924" t="s">
        <v>117</v>
      </c>
      <c r="B1924">
        <v>2020</v>
      </c>
      <c r="C1924">
        <v>0.03</v>
      </c>
      <c r="D1924">
        <v>6.2E-2</v>
      </c>
      <c r="E1924">
        <v>6.6000000000000003E-2</v>
      </c>
      <c r="F1924">
        <v>8.5999999999999993E-2</v>
      </c>
      <c r="G1924">
        <v>5.5759999999999997E-2</v>
      </c>
      <c r="H1924">
        <v>0.45200000000000001</v>
      </c>
      <c r="I1924">
        <v>0.17100000000000001</v>
      </c>
      <c r="J1924">
        <v>0.105</v>
      </c>
      <c r="K1924">
        <v>9.7000000000000003E-2</v>
      </c>
      <c r="L1924">
        <v>0</v>
      </c>
      <c r="M1924">
        <v>0.155</v>
      </c>
      <c r="N1924">
        <v>0</v>
      </c>
      <c r="O1924">
        <v>0.02</v>
      </c>
      <c r="P1924">
        <v>0</v>
      </c>
      <c r="Q1924" s="3">
        <f>_xlfn.XLOOKUP(A1924&amp;B1924,'original data'!$R$2:$R$3975,'original data'!$Q$2:$Q$3975,,0)</f>
        <v>0.71899999999999997</v>
      </c>
      <c r="R1924" t="str">
        <f t="shared" si="60"/>
        <v>Ohio School Employees2020</v>
      </c>
      <c r="S1924">
        <f t="shared" si="61"/>
        <v>0.35699999999999998</v>
      </c>
    </row>
    <row r="1925" spans="1:19" x14ac:dyDescent="0.35">
      <c r="A1925" t="s">
        <v>118</v>
      </c>
      <c r="B1925">
        <v>2001</v>
      </c>
      <c r="C1925">
        <v>-2.3E-2</v>
      </c>
      <c r="D1925">
        <v>6.8000000000000005E-2</v>
      </c>
      <c r="E1925">
        <v>0.123</v>
      </c>
      <c r="G1925">
        <v>-2.3E-2</v>
      </c>
      <c r="H1925">
        <v>0.59099999999999997</v>
      </c>
      <c r="I1925">
        <v>0.37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3.9E-2</v>
      </c>
      <c r="P1925">
        <v>0</v>
      </c>
      <c r="Q1925" s="3">
        <f>_xlfn.XLOOKUP(A1925&amp;B1925,'original data'!$R$2:$R$3975,'original data'!$Q$2:$Q$3975,,0)</f>
        <v>0.51400000000000001</v>
      </c>
      <c r="R1925" t="str">
        <f t="shared" si="60"/>
        <v>Oklahoma Teachers2001</v>
      </c>
      <c r="S1925">
        <f t="shared" si="61"/>
        <v>0</v>
      </c>
    </row>
    <row r="1926" spans="1:19" x14ac:dyDescent="0.35">
      <c r="A1926" t="s">
        <v>118</v>
      </c>
      <c r="B1926">
        <v>2002</v>
      </c>
      <c r="C1926">
        <v>-5.3999999999999999E-2</v>
      </c>
      <c r="D1926">
        <v>0.01</v>
      </c>
      <c r="E1926">
        <v>7.0000000000000007E-2</v>
      </c>
      <c r="G1926">
        <v>-3.8629999999999998E-2</v>
      </c>
      <c r="H1926">
        <v>0.58099999999999996</v>
      </c>
      <c r="I1926">
        <v>0.36799999999999999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5.0999999999999997E-2</v>
      </c>
      <c r="P1926">
        <v>0</v>
      </c>
      <c r="Q1926" s="3">
        <f>_xlfn.XLOOKUP(A1926&amp;B1926,'original data'!$R$2:$R$3975,'original data'!$Q$2:$Q$3975,,0)</f>
        <v>0.51400000000000001</v>
      </c>
      <c r="R1926" t="str">
        <f t="shared" si="60"/>
        <v>Oklahoma Teachers2002</v>
      </c>
      <c r="S1926">
        <f t="shared" si="61"/>
        <v>0</v>
      </c>
    </row>
    <row r="1927" spans="1:19" x14ac:dyDescent="0.35">
      <c r="A1927" t="s">
        <v>118</v>
      </c>
      <c r="B1927">
        <v>2003</v>
      </c>
      <c r="C1927">
        <v>5.2999999999999999E-2</v>
      </c>
      <c r="D1927">
        <v>-7.0000000000000001E-3</v>
      </c>
      <c r="E1927">
        <v>3.9E-2</v>
      </c>
      <c r="G1927">
        <v>-9.0100000000000006E-3</v>
      </c>
      <c r="H1927">
        <v>0.67300000000000004</v>
      </c>
      <c r="I1927">
        <v>0.26200000000000001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6.5000000000000002E-2</v>
      </c>
      <c r="P1927">
        <v>0</v>
      </c>
      <c r="Q1927" s="3">
        <f>_xlfn.XLOOKUP(A1927&amp;B1927,'original data'!$R$2:$R$3975,'original data'!$Q$2:$Q$3975,,0)</f>
        <v>0.54</v>
      </c>
      <c r="R1927" t="str">
        <f t="shared" si="60"/>
        <v>Oklahoma Teachers2003</v>
      </c>
      <c r="S1927">
        <f t="shared" si="61"/>
        <v>0</v>
      </c>
    </row>
    <row r="1928" spans="1:19" x14ac:dyDescent="0.35">
      <c r="A1928" t="s">
        <v>118</v>
      </c>
      <c r="B1928">
        <v>2004</v>
      </c>
      <c r="C1928">
        <v>0.20599999999999999</v>
      </c>
      <c r="D1928">
        <v>6.4000000000000001E-2</v>
      </c>
      <c r="E1928">
        <v>5.5E-2</v>
      </c>
      <c r="G1928">
        <v>4.086E-2</v>
      </c>
      <c r="H1928">
        <v>0.69599999999999995</v>
      </c>
      <c r="I1928">
        <v>0.23100000000000001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7.2999999999999995E-2</v>
      </c>
      <c r="P1928">
        <v>0</v>
      </c>
      <c r="Q1928" s="3">
        <f>_xlfn.XLOOKUP(A1928&amp;B1928,'original data'!$R$2:$R$3975,'original data'!$Q$2:$Q$3975,,0)</f>
        <v>0.47299999999999998</v>
      </c>
      <c r="R1928" t="str">
        <f t="shared" si="60"/>
        <v>Oklahoma Teachers2004</v>
      </c>
      <c r="S1928">
        <f t="shared" si="61"/>
        <v>0</v>
      </c>
    </row>
    <row r="1929" spans="1:19" x14ac:dyDescent="0.35">
      <c r="A1929" t="s">
        <v>118</v>
      </c>
      <c r="B1929">
        <v>2005</v>
      </c>
      <c r="C1929">
        <v>0.104</v>
      </c>
      <c r="D1929">
        <v>0.11899999999999999</v>
      </c>
      <c r="E1929">
        <v>5.3999999999999999E-2</v>
      </c>
      <c r="G1929">
        <v>5.3190000000000001E-2</v>
      </c>
      <c r="H1929">
        <v>0.68400000000000005</v>
      </c>
      <c r="I1929">
        <v>0.26800000000000002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4.8000000000000001E-2</v>
      </c>
      <c r="P1929">
        <v>0</v>
      </c>
      <c r="Q1929" s="3">
        <f>_xlfn.XLOOKUP(A1929&amp;B1929,'original data'!$R$2:$R$3975,'original data'!$Q$2:$Q$3975,,0)</f>
        <v>0.495</v>
      </c>
      <c r="R1929" t="str">
        <f t="shared" si="60"/>
        <v>Oklahoma Teachers2005</v>
      </c>
      <c r="S1929">
        <f t="shared" si="61"/>
        <v>0</v>
      </c>
    </row>
    <row r="1930" spans="1:19" x14ac:dyDescent="0.35">
      <c r="A1930" t="s">
        <v>118</v>
      </c>
      <c r="B1930">
        <v>2006</v>
      </c>
      <c r="C1930">
        <v>9.7000000000000003E-2</v>
      </c>
      <c r="D1930">
        <v>0.13500000000000001</v>
      </c>
      <c r="E1930">
        <v>7.9000000000000001E-2</v>
      </c>
      <c r="G1930">
        <v>6.037E-2</v>
      </c>
      <c r="H1930">
        <v>0.66400000000000003</v>
      </c>
      <c r="I1930">
        <v>0.27900000000000003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5.7000000000000002E-2</v>
      </c>
      <c r="P1930">
        <v>0</v>
      </c>
      <c r="Q1930" s="3">
        <f>_xlfn.XLOOKUP(A1930&amp;B1930,'original data'!$R$2:$R$3975,'original data'!$Q$2:$Q$3975,,0)</f>
        <v>0.49299999999999999</v>
      </c>
      <c r="R1930" t="str">
        <f t="shared" si="60"/>
        <v>Oklahoma Teachers2006</v>
      </c>
      <c r="S1930">
        <f t="shared" si="61"/>
        <v>0</v>
      </c>
    </row>
    <row r="1931" spans="1:19" x14ac:dyDescent="0.35">
      <c r="A1931" t="s">
        <v>118</v>
      </c>
      <c r="B1931">
        <v>2007</v>
      </c>
      <c r="C1931">
        <v>0.185</v>
      </c>
      <c r="D1931">
        <v>0.128</v>
      </c>
      <c r="E1931">
        <v>0.128</v>
      </c>
      <c r="G1931">
        <v>7.7340000000000006E-2</v>
      </c>
      <c r="H1931">
        <v>0.68</v>
      </c>
      <c r="I1931">
        <v>0.27100000000000002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4.9000000000000002E-2</v>
      </c>
      <c r="P1931">
        <v>0</v>
      </c>
      <c r="Q1931" s="3">
        <f>_xlfn.XLOOKUP(A1931&amp;B1931,'original data'!$R$2:$R$3975,'original data'!$Q$2:$Q$3975,,0)</f>
        <v>0.52600000000000002</v>
      </c>
      <c r="R1931" t="str">
        <f t="shared" si="60"/>
        <v>Oklahoma Teachers2007</v>
      </c>
      <c r="S1931">
        <f t="shared" si="61"/>
        <v>0</v>
      </c>
    </row>
    <row r="1932" spans="1:19" x14ac:dyDescent="0.35">
      <c r="A1932" t="s">
        <v>118</v>
      </c>
      <c r="B1932">
        <v>2008</v>
      </c>
      <c r="C1932">
        <v>-7.1999999999999995E-2</v>
      </c>
      <c r="D1932">
        <v>6.5000000000000002E-2</v>
      </c>
      <c r="E1932">
        <v>0.1</v>
      </c>
      <c r="G1932">
        <v>5.7430000000000002E-2</v>
      </c>
      <c r="H1932">
        <v>0.64300000000000002</v>
      </c>
      <c r="I1932">
        <v>0.309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4.8000000000000001E-2</v>
      </c>
      <c r="P1932">
        <v>0</v>
      </c>
      <c r="Q1932" s="3">
        <f>_xlfn.XLOOKUP(A1932&amp;B1932,'original data'!$R$2:$R$3975,'original data'!$Q$2:$Q$3975,,0)</f>
        <v>0.505</v>
      </c>
      <c r="R1932" t="str">
        <f t="shared" si="60"/>
        <v>Oklahoma Teachers2008</v>
      </c>
      <c r="S1932">
        <f t="shared" si="61"/>
        <v>0</v>
      </c>
    </row>
    <row r="1933" spans="1:19" x14ac:dyDescent="0.35">
      <c r="A1933" t="s">
        <v>118</v>
      </c>
      <c r="B1933">
        <v>2009</v>
      </c>
      <c r="C1933">
        <v>-0.15540000000000001</v>
      </c>
      <c r="D1933">
        <v>-0.02</v>
      </c>
      <c r="E1933">
        <v>0.01</v>
      </c>
      <c r="F1933">
        <v>0.04</v>
      </c>
      <c r="G1933">
        <v>3.1350000000000003E-2</v>
      </c>
      <c r="H1933">
        <v>0.54908999999999997</v>
      </c>
      <c r="I1933">
        <v>0.43241000000000002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1.8499999999999999E-2</v>
      </c>
      <c r="P1933">
        <v>0</v>
      </c>
      <c r="Q1933" s="3">
        <f>_xlfn.XLOOKUP(A1933&amp;B1933,'original data'!$R$2:$R$3975,'original data'!$Q$2:$Q$3975,,0)</f>
        <v>0.498</v>
      </c>
      <c r="R1933" t="str">
        <f t="shared" si="60"/>
        <v>Oklahoma Teachers2009</v>
      </c>
      <c r="S1933">
        <f t="shared" si="61"/>
        <v>0</v>
      </c>
    </row>
    <row r="1934" spans="1:19" x14ac:dyDescent="0.35">
      <c r="A1934" t="s">
        <v>118</v>
      </c>
      <c r="B1934">
        <v>2010</v>
      </c>
      <c r="C1934">
        <v>0.17</v>
      </c>
      <c r="D1934">
        <v>-0.03</v>
      </c>
      <c r="E1934">
        <v>3.3300000000000003E-2</v>
      </c>
      <c r="F1934">
        <v>0.04</v>
      </c>
      <c r="G1934">
        <v>4.444E-2</v>
      </c>
      <c r="H1934">
        <v>0.60743999999999998</v>
      </c>
      <c r="I1934">
        <v>0.39256000000000002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 s="3">
        <f>_xlfn.XLOOKUP(A1934&amp;B1934,'original data'!$R$2:$R$3975,'original data'!$Q$2:$Q$3975,,0)</f>
        <v>0.47899999999999998</v>
      </c>
      <c r="R1934" t="str">
        <f t="shared" si="60"/>
        <v>Oklahoma Teachers2010</v>
      </c>
      <c r="S1934">
        <f t="shared" si="61"/>
        <v>0</v>
      </c>
    </row>
    <row r="1935" spans="1:19" x14ac:dyDescent="0.35">
      <c r="A1935" t="s">
        <v>118</v>
      </c>
      <c r="B1935">
        <v>2011</v>
      </c>
      <c r="C1935">
        <v>0.23499999999999999</v>
      </c>
      <c r="D1935">
        <v>6.5000000000000002E-2</v>
      </c>
      <c r="E1935">
        <v>5.8999999999999997E-2</v>
      </c>
      <c r="F1935">
        <v>6.9209999999999994E-2</v>
      </c>
      <c r="G1935">
        <v>6.0479999999999999E-2</v>
      </c>
      <c r="H1935">
        <v>0.6</v>
      </c>
      <c r="I1935">
        <v>0.32</v>
      </c>
      <c r="J1935">
        <v>5.5E-2</v>
      </c>
      <c r="K1935">
        <v>0</v>
      </c>
      <c r="L1935">
        <v>0</v>
      </c>
      <c r="M1935">
        <v>4.0000000000000001E-3</v>
      </c>
      <c r="N1935">
        <v>0</v>
      </c>
      <c r="O1935">
        <v>2.1000000000000001E-2</v>
      </c>
      <c r="P1935">
        <v>0</v>
      </c>
      <c r="Q1935" s="3">
        <f>_xlfn.XLOOKUP(A1935&amp;B1935,'original data'!$R$2:$R$3975,'original data'!$Q$2:$Q$3975,,0)</f>
        <v>0.56699999999999995</v>
      </c>
      <c r="R1935" t="str">
        <f t="shared" si="60"/>
        <v>Oklahoma Teachers2011</v>
      </c>
      <c r="S1935">
        <f t="shared" si="61"/>
        <v>5.8999999999999997E-2</v>
      </c>
    </row>
    <row r="1936" spans="1:19" x14ac:dyDescent="0.35">
      <c r="A1936" t="s">
        <v>118</v>
      </c>
      <c r="B1936">
        <v>2012</v>
      </c>
      <c r="C1936">
        <v>1.7999999999999999E-2</v>
      </c>
      <c r="D1936">
        <v>0.13600000000000001</v>
      </c>
      <c r="E1936">
        <v>2.7E-2</v>
      </c>
      <c r="F1936">
        <v>7.7079999999999996E-2</v>
      </c>
      <c r="G1936">
        <v>5.6869999999999997E-2</v>
      </c>
      <c r="H1936">
        <v>0.57999999999999996</v>
      </c>
      <c r="I1936">
        <v>0.29099999999999998</v>
      </c>
      <c r="J1936">
        <v>6.4000000000000001E-2</v>
      </c>
      <c r="K1936">
        <v>1.7999999999999999E-2</v>
      </c>
      <c r="L1936">
        <v>0</v>
      </c>
      <c r="M1936">
        <v>4.7E-2</v>
      </c>
      <c r="N1936">
        <v>0</v>
      </c>
      <c r="O1936">
        <v>0</v>
      </c>
      <c r="P1936">
        <v>0</v>
      </c>
      <c r="Q1936" s="3">
        <f>_xlfn.XLOOKUP(A1936&amp;B1936,'original data'!$R$2:$R$3975,'original data'!$Q$2:$Q$3975,,0)</f>
        <v>0.54800000000000004</v>
      </c>
      <c r="R1936" t="str">
        <f t="shared" si="60"/>
        <v>Oklahoma Teachers2012</v>
      </c>
      <c r="S1936">
        <f t="shared" si="61"/>
        <v>0.129</v>
      </c>
    </row>
    <row r="1937" spans="1:19" x14ac:dyDescent="0.35">
      <c r="A1937" t="s">
        <v>118</v>
      </c>
      <c r="B1937">
        <v>2013</v>
      </c>
      <c r="C1937">
        <v>0.17799999999999999</v>
      </c>
      <c r="D1937">
        <v>0.14000000000000001</v>
      </c>
      <c r="E1937">
        <v>7.6999999999999999E-2</v>
      </c>
      <c r="F1937">
        <v>8.9230000000000004E-2</v>
      </c>
      <c r="G1937">
        <v>6.5729999999999997E-2</v>
      </c>
      <c r="H1937">
        <v>0.60199999999999998</v>
      </c>
      <c r="I1937">
        <v>0.25</v>
      </c>
      <c r="J1937">
        <v>8.4000000000000005E-2</v>
      </c>
      <c r="K1937">
        <v>0</v>
      </c>
      <c r="L1937">
        <v>0</v>
      </c>
      <c r="M1937">
        <v>4.3999999999999997E-2</v>
      </c>
      <c r="N1937">
        <v>0</v>
      </c>
      <c r="O1937">
        <v>0.02</v>
      </c>
      <c r="P1937">
        <v>0</v>
      </c>
      <c r="Q1937" s="3">
        <f>_xlfn.XLOOKUP(A1937&amp;B1937,'original data'!$R$2:$R$3975,'original data'!$Q$2:$Q$3975,,0)</f>
        <v>0.57199999999999995</v>
      </c>
      <c r="R1937" t="str">
        <f t="shared" si="60"/>
        <v>Oklahoma Teachers2013</v>
      </c>
      <c r="S1937">
        <f t="shared" si="61"/>
        <v>0.128</v>
      </c>
    </row>
    <row r="1938" spans="1:19" x14ac:dyDescent="0.35">
      <c r="A1938" t="s">
        <v>118</v>
      </c>
      <c r="B1938">
        <v>2014</v>
      </c>
      <c r="C1938">
        <v>0.224</v>
      </c>
      <c r="D1938">
        <v>0.13600000000000001</v>
      </c>
      <c r="E1938">
        <v>0.161</v>
      </c>
      <c r="F1938">
        <v>9.0840000000000004E-2</v>
      </c>
      <c r="G1938">
        <v>7.6319999999999999E-2</v>
      </c>
      <c r="H1938">
        <v>0.623</v>
      </c>
      <c r="I1938">
        <v>0.20399999999999999</v>
      </c>
      <c r="J1938">
        <v>0.114</v>
      </c>
      <c r="K1938">
        <v>1.2E-2</v>
      </c>
      <c r="L1938">
        <v>0</v>
      </c>
      <c r="M1938">
        <v>4.3999999999999997E-2</v>
      </c>
      <c r="N1938">
        <v>0</v>
      </c>
      <c r="O1938">
        <v>0</v>
      </c>
      <c r="P1938">
        <v>0</v>
      </c>
      <c r="Q1938" s="3">
        <f>_xlfn.XLOOKUP(A1938&amp;B1938,'original data'!$R$2:$R$3975,'original data'!$Q$2:$Q$3975,,0)</f>
        <v>0.63180000000000003</v>
      </c>
      <c r="R1938" t="str">
        <f t="shared" si="60"/>
        <v>Oklahoma Teachers2014</v>
      </c>
      <c r="S1938">
        <f t="shared" si="61"/>
        <v>0.16999999999999998</v>
      </c>
    </row>
    <row r="1939" spans="1:19" x14ac:dyDescent="0.35">
      <c r="A1939" t="s">
        <v>118</v>
      </c>
      <c r="B1939">
        <v>2015</v>
      </c>
      <c r="C1939">
        <v>3.5000000000000003E-2</v>
      </c>
      <c r="D1939">
        <v>0.14299999999999999</v>
      </c>
      <c r="E1939">
        <v>0.13400000000000001</v>
      </c>
      <c r="F1939">
        <v>8.3830000000000002E-2</v>
      </c>
      <c r="G1939">
        <v>7.3520000000000002E-2</v>
      </c>
      <c r="H1939">
        <v>0.61614999999999998</v>
      </c>
      <c r="I1939">
        <v>0.20438999999999999</v>
      </c>
      <c r="J1939">
        <v>0.11266</v>
      </c>
      <c r="K1939">
        <v>1.0970000000000001E-2</v>
      </c>
      <c r="L1939">
        <v>0</v>
      </c>
      <c r="M1939">
        <v>5.2839999999999998E-2</v>
      </c>
      <c r="N1939">
        <v>0</v>
      </c>
      <c r="O1939">
        <v>2.99E-3</v>
      </c>
      <c r="P1939">
        <v>0</v>
      </c>
      <c r="Q1939" s="3">
        <f>_xlfn.XLOOKUP(A1939&amp;B1939,'original data'!$R$2:$R$3975,'original data'!$Q$2:$Q$3975,,0)</f>
        <v>0.66600000000000004</v>
      </c>
      <c r="R1939" t="str">
        <f t="shared" si="60"/>
        <v>Oklahoma Teachers2015</v>
      </c>
      <c r="S1939">
        <f t="shared" si="61"/>
        <v>0.17646999999999999</v>
      </c>
    </row>
    <row r="1940" spans="1:19" x14ac:dyDescent="0.35">
      <c r="A1940" t="s">
        <v>118</v>
      </c>
      <c r="B1940">
        <v>2016</v>
      </c>
      <c r="C1940">
        <v>-0.02</v>
      </c>
      <c r="D1940">
        <v>7.4999999999999997E-2</v>
      </c>
      <c r="E1940">
        <v>8.3000000000000004E-2</v>
      </c>
      <c r="F1940">
        <v>7.1669999999999998E-2</v>
      </c>
      <c r="G1940">
        <v>6.7419999999999994E-2</v>
      </c>
      <c r="H1940">
        <v>0.55800000000000005</v>
      </c>
      <c r="I1940">
        <v>0.22600000000000001</v>
      </c>
      <c r="J1940">
        <v>0.13200000000000001</v>
      </c>
      <c r="K1940">
        <v>1.0999999999999999E-2</v>
      </c>
      <c r="L1940">
        <v>0</v>
      </c>
      <c r="M1940">
        <v>7.0000000000000007E-2</v>
      </c>
      <c r="N1940">
        <v>0</v>
      </c>
      <c r="O1940">
        <v>3.0000000000000001E-3</v>
      </c>
      <c r="P1940">
        <v>0</v>
      </c>
      <c r="Q1940" s="3">
        <f>_xlfn.XLOOKUP(A1940&amp;B1940,'original data'!$R$2:$R$3975,'original data'!$Q$2:$Q$3975,,0)</f>
        <v>0.65700000000000003</v>
      </c>
      <c r="R1940" t="str">
        <f t="shared" si="60"/>
        <v>Oklahoma Teachers2016</v>
      </c>
      <c r="S1940">
        <f t="shared" si="61"/>
        <v>0.21300000000000002</v>
      </c>
    </row>
    <row r="1941" spans="1:19" x14ac:dyDescent="0.35">
      <c r="A1941" t="s">
        <v>118</v>
      </c>
      <c r="B1941">
        <v>2017</v>
      </c>
      <c r="C1941">
        <v>0.15279999999999999</v>
      </c>
      <c r="D1941">
        <v>5.3499999999999999E-2</v>
      </c>
      <c r="E1941">
        <v>0.1101</v>
      </c>
      <c r="F1941">
        <v>6.8720000000000003E-2</v>
      </c>
      <c r="G1941">
        <v>7.2260000000000005E-2</v>
      </c>
      <c r="H1941">
        <v>0.57799999999999996</v>
      </c>
      <c r="I1941">
        <v>0.23599999999999999</v>
      </c>
      <c r="J1941">
        <v>0.113</v>
      </c>
      <c r="K1941">
        <v>0</v>
      </c>
      <c r="L1941">
        <v>0</v>
      </c>
      <c r="M1941">
        <v>7.1999999999999995E-2</v>
      </c>
      <c r="N1941">
        <v>0</v>
      </c>
      <c r="O1941">
        <v>1E-3</v>
      </c>
      <c r="P1941">
        <v>0</v>
      </c>
      <c r="Q1941" s="3">
        <f>_xlfn.XLOOKUP(A1941&amp;B1941,'original data'!$R$2:$R$3975,'original data'!$Q$2:$Q$3975,,0)</f>
        <v>0.70399999999999996</v>
      </c>
      <c r="R1941" t="str">
        <f t="shared" si="60"/>
        <v>Oklahoma Teachers2017</v>
      </c>
      <c r="S1941">
        <f t="shared" si="61"/>
        <v>0.185</v>
      </c>
    </row>
    <row r="1942" spans="1:19" x14ac:dyDescent="0.35">
      <c r="A1942" t="s">
        <v>118</v>
      </c>
      <c r="B1942">
        <v>2018</v>
      </c>
      <c r="C1942">
        <v>9.7000000000000003E-2</v>
      </c>
      <c r="D1942">
        <v>7.0999999999999994E-2</v>
      </c>
      <c r="E1942">
        <v>9.0999999999999998E-2</v>
      </c>
      <c r="F1942">
        <v>8.6749999999999994E-2</v>
      </c>
      <c r="G1942">
        <v>7.3620000000000005E-2</v>
      </c>
      <c r="H1942">
        <v>0.58382999999999996</v>
      </c>
      <c r="I1942">
        <v>0.22156000000000001</v>
      </c>
      <c r="J1942">
        <v>0.11577</v>
      </c>
      <c r="K1942">
        <v>0</v>
      </c>
      <c r="L1942">
        <v>0</v>
      </c>
      <c r="M1942">
        <v>7.3849999999999999E-2</v>
      </c>
      <c r="N1942">
        <v>0</v>
      </c>
      <c r="O1942">
        <v>4.9899999999999996E-3</v>
      </c>
      <c r="P1942">
        <v>0</v>
      </c>
      <c r="Q1942" s="3">
        <f>_xlfn.XLOOKUP(A1942&amp;B1942,'original data'!$R$2:$R$3975,'original data'!$Q$2:$Q$3975,,0)</f>
        <v>0.72899999999999998</v>
      </c>
      <c r="R1942" t="str">
        <f t="shared" si="60"/>
        <v>Oklahoma Teachers2018</v>
      </c>
      <c r="S1942">
        <f t="shared" si="61"/>
        <v>0.18962000000000001</v>
      </c>
    </row>
    <row r="1943" spans="1:19" x14ac:dyDescent="0.35">
      <c r="A1943" t="s">
        <v>118</v>
      </c>
      <c r="B1943">
        <v>2019</v>
      </c>
      <c r="C1943">
        <v>5.1999999999999998E-2</v>
      </c>
      <c r="D1943">
        <v>9.8000000000000004E-2</v>
      </c>
      <c r="E1943">
        <v>5.8999999999999997E-2</v>
      </c>
      <c r="F1943">
        <v>0.11088000000000001</v>
      </c>
      <c r="G1943">
        <v>7.2470000000000007E-2</v>
      </c>
      <c r="H1943">
        <v>0.56999999999999995</v>
      </c>
      <c r="I1943">
        <v>0.23499999999999999</v>
      </c>
      <c r="J1943">
        <v>0.108</v>
      </c>
      <c r="K1943">
        <v>0</v>
      </c>
      <c r="L1943">
        <v>0</v>
      </c>
      <c r="M1943">
        <v>7.8E-2</v>
      </c>
      <c r="N1943">
        <v>0</v>
      </c>
      <c r="O1943">
        <v>8.9999999999999993E-3</v>
      </c>
      <c r="P1943">
        <v>0</v>
      </c>
      <c r="Q1943" s="3">
        <f>_xlfn.XLOOKUP(A1943&amp;B1943,'original data'!$R$2:$R$3975,'original data'!$Q$2:$Q$3975,,0)</f>
        <v>0.72399999999999998</v>
      </c>
      <c r="R1943" t="str">
        <f t="shared" si="60"/>
        <v>Oklahoma Teachers2019</v>
      </c>
      <c r="S1943">
        <f t="shared" si="61"/>
        <v>0.186</v>
      </c>
    </row>
    <row r="1944" spans="1:19" x14ac:dyDescent="0.35">
      <c r="A1944" t="s">
        <v>118</v>
      </c>
      <c r="B1944">
        <v>2020</v>
      </c>
      <c r="C1944">
        <v>7.7000000000000002E-3</v>
      </c>
      <c r="D1944">
        <v>5.16E-2</v>
      </c>
      <c r="E1944">
        <v>5.4300000000000001E-2</v>
      </c>
      <c r="F1944">
        <v>9.11E-2</v>
      </c>
      <c r="G1944">
        <v>6.9139999999999993E-2</v>
      </c>
      <c r="H1944">
        <v>0.58830000000000005</v>
      </c>
      <c r="I1944">
        <v>0.21279999999999999</v>
      </c>
      <c r="J1944">
        <v>9.5200000000000007E-2</v>
      </c>
      <c r="K1944">
        <v>0</v>
      </c>
      <c r="L1944">
        <v>0</v>
      </c>
      <c r="M1944">
        <v>6.8599999999999994E-2</v>
      </c>
      <c r="N1944">
        <v>0</v>
      </c>
      <c r="O1944">
        <v>3.5000000000000003E-2</v>
      </c>
      <c r="P1944">
        <v>0</v>
      </c>
      <c r="Q1944" s="3">
        <f>_xlfn.XLOOKUP(A1944&amp;B1944,'original data'!$R$2:$R$3975,'original data'!$Q$2:$Q$3975,,0)</f>
        <v>0.67283000000000004</v>
      </c>
      <c r="R1944" t="str">
        <f t="shared" si="60"/>
        <v>Oklahoma Teachers2020</v>
      </c>
      <c r="S1944">
        <f t="shared" si="61"/>
        <v>0.1638</v>
      </c>
    </row>
    <row r="1945" spans="1:19" x14ac:dyDescent="0.35">
      <c r="A1945" t="s">
        <v>119</v>
      </c>
      <c r="B1945">
        <v>2001</v>
      </c>
      <c r="C1945">
        <v>-0.02</v>
      </c>
      <c r="E1945">
        <v>5.6000000000000001E-2</v>
      </c>
      <c r="G1945">
        <v>-0.02</v>
      </c>
      <c r="H1945">
        <v>0.47399999999999998</v>
      </c>
      <c r="I1945">
        <v>0.35</v>
      </c>
      <c r="J1945">
        <v>0.05</v>
      </c>
      <c r="K1945">
        <v>0.104</v>
      </c>
      <c r="L1945">
        <v>0</v>
      </c>
      <c r="M1945">
        <v>0</v>
      </c>
      <c r="N1945">
        <v>0</v>
      </c>
      <c r="O1945">
        <v>0.02</v>
      </c>
      <c r="P1945">
        <v>0</v>
      </c>
      <c r="Q1945" s="3">
        <f>_xlfn.XLOOKUP(A1945&amp;B1945,'original data'!$R$2:$R$3975,'original data'!$Q$2:$Q$3975,,0)</f>
        <v>0.80500000000000005</v>
      </c>
      <c r="R1945" t="str">
        <f t="shared" si="60"/>
        <v>St. Louis School Employees2001</v>
      </c>
      <c r="S1945">
        <f t="shared" si="61"/>
        <v>0.154</v>
      </c>
    </row>
    <row r="1946" spans="1:19" x14ac:dyDescent="0.35">
      <c r="A1946" t="s">
        <v>119</v>
      </c>
      <c r="B1946">
        <v>2002</v>
      </c>
      <c r="C1946">
        <v>-5.8999999999999997E-2</v>
      </c>
      <c r="E1946">
        <v>4.1000000000000002E-2</v>
      </c>
      <c r="G1946">
        <v>-3.9699999999999999E-2</v>
      </c>
      <c r="H1946">
        <v>0.44</v>
      </c>
      <c r="I1946">
        <v>0.40799999999999997</v>
      </c>
      <c r="J1946">
        <v>0.05</v>
      </c>
      <c r="K1946">
        <v>9.9000000000000005E-2</v>
      </c>
      <c r="L1946">
        <v>0</v>
      </c>
      <c r="M1946">
        <v>0</v>
      </c>
      <c r="N1946">
        <v>0</v>
      </c>
      <c r="O1946">
        <v>3.0000000000000001E-3</v>
      </c>
      <c r="P1946">
        <v>0</v>
      </c>
      <c r="Q1946" s="3">
        <f>_xlfn.XLOOKUP(A1946&amp;B1946,'original data'!$R$2:$R$3975,'original data'!$Q$2:$Q$3975,,0)</f>
        <v>0.82099999999999995</v>
      </c>
      <c r="R1946" t="str">
        <f t="shared" si="60"/>
        <v>St. Louis School Employees2002</v>
      </c>
      <c r="S1946">
        <f t="shared" si="61"/>
        <v>0.14900000000000002</v>
      </c>
    </row>
    <row r="1947" spans="1:19" x14ac:dyDescent="0.35">
      <c r="A1947" t="s">
        <v>119</v>
      </c>
      <c r="B1947">
        <v>2003</v>
      </c>
      <c r="C1947">
        <v>0.22800000000000001</v>
      </c>
      <c r="E1947">
        <v>6.3E-2</v>
      </c>
      <c r="G1947">
        <v>4.233E-2</v>
      </c>
      <c r="H1947">
        <v>0.51349</v>
      </c>
      <c r="I1947">
        <v>0.34166000000000002</v>
      </c>
      <c r="J1947">
        <v>2.298E-2</v>
      </c>
      <c r="K1947">
        <v>0.10390000000000001</v>
      </c>
      <c r="L1947">
        <v>0</v>
      </c>
      <c r="M1947">
        <v>1.499E-2</v>
      </c>
      <c r="N1947">
        <v>0</v>
      </c>
      <c r="O1947">
        <v>3.0000000000000001E-3</v>
      </c>
      <c r="P1947">
        <v>0</v>
      </c>
      <c r="Q1947" s="3">
        <f>_xlfn.XLOOKUP(A1947&amp;B1947,'original data'!$R$2:$R$3975,'original data'!$Q$2:$Q$3975,,0)</f>
        <v>0.84</v>
      </c>
      <c r="R1947" t="str">
        <f t="shared" si="60"/>
        <v>St. Louis School Employees2003</v>
      </c>
      <c r="S1947">
        <f t="shared" si="61"/>
        <v>0.14187</v>
      </c>
    </row>
    <row r="1948" spans="1:19" x14ac:dyDescent="0.35">
      <c r="A1948" t="s">
        <v>119</v>
      </c>
      <c r="B1948">
        <v>2004</v>
      </c>
      <c r="C1948">
        <v>0.12</v>
      </c>
      <c r="E1948">
        <v>5.0999999999999997E-2</v>
      </c>
      <c r="G1948">
        <v>6.123E-2</v>
      </c>
      <c r="H1948">
        <v>0.48099999999999998</v>
      </c>
      <c r="I1948">
        <v>0.26100000000000001</v>
      </c>
      <c r="J1948">
        <v>1.0999999999999999E-2</v>
      </c>
      <c r="K1948">
        <v>0.17199999999999999</v>
      </c>
      <c r="L1948">
        <v>0</v>
      </c>
      <c r="M1948">
        <v>4.7E-2</v>
      </c>
      <c r="N1948">
        <v>0</v>
      </c>
      <c r="O1948">
        <v>2.8000000000000001E-2</v>
      </c>
      <c r="P1948">
        <v>0</v>
      </c>
      <c r="Q1948" s="3">
        <f>_xlfn.XLOOKUP(A1948&amp;B1948,'original data'!$R$2:$R$3975,'original data'!$Q$2:$Q$3975,,0)</f>
        <v>0.86299999999999999</v>
      </c>
      <c r="R1948" t="str">
        <f t="shared" si="60"/>
        <v>St. Louis School Employees2004</v>
      </c>
      <c r="S1948">
        <f t="shared" si="61"/>
        <v>0.22999999999999998</v>
      </c>
    </row>
    <row r="1949" spans="1:19" x14ac:dyDescent="0.35">
      <c r="A1949" t="s">
        <v>119</v>
      </c>
      <c r="B1949">
        <v>2005</v>
      </c>
      <c r="C1949">
        <v>6.3E-2</v>
      </c>
      <c r="E1949">
        <v>6.2E-2</v>
      </c>
      <c r="G1949">
        <v>6.1580000000000003E-2</v>
      </c>
      <c r="H1949">
        <v>0.51100000000000001</v>
      </c>
      <c r="I1949">
        <v>0.23599999999999999</v>
      </c>
      <c r="J1949">
        <v>7.0000000000000001E-3</v>
      </c>
      <c r="K1949">
        <v>0.17199999999999999</v>
      </c>
      <c r="L1949">
        <v>0</v>
      </c>
      <c r="M1949">
        <v>4.5999999999999999E-2</v>
      </c>
      <c r="N1949">
        <v>0</v>
      </c>
      <c r="O1949">
        <v>2.5999999999999999E-2</v>
      </c>
      <c r="P1949">
        <v>0</v>
      </c>
      <c r="Q1949" s="3">
        <f>_xlfn.XLOOKUP(A1949&amp;B1949,'original data'!$R$2:$R$3975,'original data'!$Q$2:$Q$3975,,0)</f>
        <v>0.876</v>
      </c>
      <c r="R1949" t="str">
        <f t="shared" si="60"/>
        <v>St. Louis School Employees2005</v>
      </c>
      <c r="S1949">
        <f t="shared" si="61"/>
        <v>0.22499999999999998</v>
      </c>
    </row>
    <row r="1950" spans="1:19" x14ac:dyDescent="0.35">
      <c r="A1950" t="s">
        <v>119</v>
      </c>
      <c r="B1950">
        <v>2006</v>
      </c>
      <c r="C1950">
        <v>0.13600000000000001</v>
      </c>
      <c r="E1950">
        <v>9.4E-2</v>
      </c>
      <c r="G1950">
        <v>7.3639999999999997E-2</v>
      </c>
      <c r="H1950">
        <v>0.505</v>
      </c>
      <c r="I1950">
        <v>0.23200000000000001</v>
      </c>
      <c r="J1950">
        <v>7.0000000000000001E-3</v>
      </c>
      <c r="K1950">
        <v>0.17499999999999999</v>
      </c>
      <c r="L1950">
        <v>0</v>
      </c>
      <c r="M1950">
        <v>4.9000000000000002E-2</v>
      </c>
      <c r="N1950">
        <v>0</v>
      </c>
      <c r="O1950">
        <v>3.1E-2</v>
      </c>
      <c r="P1950">
        <v>0</v>
      </c>
      <c r="Q1950" s="3">
        <f>_xlfn.XLOOKUP(A1950&amp;B1950,'original data'!$R$2:$R$3975,'original data'!$Q$2:$Q$3975,,0)</f>
        <v>0.872</v>
      </c>
      <c r="R1950" t="str">
        <f t="shared" si="60"/>
        <v>St. Louis School Employees2006</v>
      </c>
      <c r="S1950">
        <f t="shared" si="61"/>
        <v>0.23099999999999998</v>
      </c>
    </row>
    <row r="1951" spans="1:19" x14ac:dyDescent="0.35">
      <c r="A1951" t="s">
        <v>119</v>
      </c>
      <c r="B1951">
        <v>2007</v>
      </c>
      <c r="C1951">
        <v>9.8000000000000004E-2</v>
      </c>
      <c r="E1951">
        <v>0.129</v>
      </c>
      <c r="G1951">
        <v>7.7079999999999996E-2</v>
      </c>
      <c r="H1951">
        <v>0.48499999999999999</v>
      </c>
      <c r="I1951">
        <v>0.23799999999999999</v>
      </c>
      <c r="J1951">
        <v>1.0999999999999999E-2</v>
      </c>
      <c r="K1951">
        <v>0.193</v>
      </c>
      <c r="L1951">
        <v>0</v>
      </c>
      <c r="M1951">
        <v>4.9000000000000002E-2</v>
      </c>
      <c r="N1951">
        <v>0</v>
      </c>
      <c r="O1951">
        <v>2.4E-2</v>
      </c>
      <c r="P1951">
        <v>0</v>
      </c>
      <c r="Q1951" s="3">
        <f>_xlfn.XLOOKUP(A1951&amp;B1951,'original data'!$R$2:$R$3975,'original data'!$Q$2:$Q$3975,,0)</f>
        <v>0.876</v>
      </c>
      <c r="R1951" t="str">
        <f t="shared" si="60"/>
        <v>St. Louis School Employees2007</v>
      </c>
      <c r="S1951">
        <f t="shared" si="61"/>
        <v>0.253</v>
      </c>
    </row>
    <row r="1952" spans="1:19" x14ac:dyDescent="0.35">
      <c r="A1952" t="s">
        <v>119</v>
      </c>
      <c r="B1952">
        <v>2008</v>
      </c>
      <c r="C1952">
        <v>-0.247</v>
      </c>
      <c r="E1952">
        <v>2.3E-2</v>
      </c>
      <c r="G1952">
        <v>2.9950000000000001E-2</v>
      </c>
      <c r="H1952">
        <v>0.40460000000000002</v>
      </c>
      <c r="I1952">
        <v>0.26074000000000003</v>
      </c>
      <c r="J1952">
        <v>2.298E-2</v>
      </c>
      <c r="K1952">
        <v>0.20679</v>
      </c>
      <c r="L1952">
        <v>0</v>
      </c>
      <c r="M1952">
        <v>6.5930000000000002E-2</v>
      </c>
      <c r="N1952">
        <v>0</v>
      </c>
      <c r="O1952">
        <v>3.8960000000000002E-2</v>
      </c>
      <c r="P1952">
        <v>0</v>
      </c>
      <c r="Q1952" s="3">
        <f>_xlfn.XLOOKUP(A1952&amp;B1952,'original data'!$R$2:$R$3975,'original data'!$Q$2:$Q$3975,,0)</f>
        <v>0.876</v>
      </c>
      <c r="R1952" t="str">
        <f t="shared" si="60"/>
        <v>St. Louis School Employees2008</v>
      </c>
      <c r="S1952">
        <f t="shared" si="61"/>
        <v>0.29570000000000002</v>
      </c>
    </row>
    <row r="1953" spans="1:19" x14ac:dyDescent="0.35">
      <c r="A1953" t="s">
        <v>119</v>
      </c>
      <c r="B1953">
        <v>2009</v>
      </c>
      <c r="C1953">
        <v>0.20899999999999999</v>
      </c>
      <c r="E1953">
        <v>3.7999999999999999E-2</v>
      </c>
      <c r="G1953">
        <v>4.8460000000000003E-2</v>
      </c>
      <c r="H1953">
        <v>0.47410000000000002</v>
      </c>
      <c r="I1953">
        <v>0.20219000000000001</v>
      </c>
      <c r="J1953">
        <v>2.5899999999999999E-2</v>
      </c>
      <c r="K1953">
        <v>0.21812999999999999</v>
      </c>
      <c r="L1953">
        <v>0</v>
      </c>
      <c r="M1953">
        <v>4.6809999999999997E-2</v>
      </c>
      <c r="N1953">
        <v>0</v>
      </c>
      <c r="O1953">
        <v>3.2870000000000003E-2</v>
      </c>
      <c r="P1953">
        <v>0</v>
      </c>
      <c r="Q1953" s="3">
        <f>_xlfn.XLOOKUP(A1953&amp;B1953,'original data'!$R$2:$R$3975,'original data'!$Q$2:$Q$3975,,0)</f>
        <v>0.88400000000000001</v>
      </c>
      <c r="R1953" t="str">
        <f t="shared" si="60"/>
        <v>St. Louis School Employees2009</v>
      </c>
      <c r="S1953">
        <f t="shared" si="61"/>
        <v>0.29083999999999999</v>
      </c>
    </row>
    <row r="1954" spans="1:19" x14ac:dyDescent="0.35">
      <c r="A1954" t="s">
        <v>119</v>
      </c>
      <c r="B1954">
        <v>2010</v>
      </c>
      <c r="C1954">
        <v>0.14899999999999999</v>
      </c>
      <c r="E1954">
        <v>5.3999999999999999E-2</v>
      </c>
      <c r="F1954">
        <v>5.8110000000000002E-2</v>
      </c>
      <c r="G1954">
        <v>5.8110000000000002E-2</v>
      </c>
      <c r="H1954">
        <v>0.48204000000000002</v>
      </c>
      <c r="I1954">
        <v>0.19262000000000001</v>
      </c>
      <c r="J1954">
        <v>2.794E-2</v>
      </c>
      <c r="K1954">
        <v>0.21757000000000001</v>
      </c>
      <c r="L1954">
        <v>0</v>
      </c>
      <c r="M1954">
        <v>5.1900000000000002E-2</v>
      </c>
      <c r="N1954">
        <v>0</v>
      </c>
      <c r="O1954">
        <v>2.794E-2</v>
      </c>
      <c r="P1954">
        <v>0</v>
      </c>
      <c r="Q1954" s="3">
        <f>_xlfn.XLOOKUP(A1954&amp;B1954,'original data'!$R$2:$R$3975,'original data'!$Q$2:$Q$3975,,0)</f>
        <v>0.88600000000000001</v>
      </c>
      <c r="R1954" t="str">
        <f t="shared" si="60"/>
        <v>St. Louis School Employees2010</v>
      </c>
      <c r="S1954">
        <f t="shared" si="61"/>
        <v>0.29741000000000001</v>
      </c>
    </row>
    <row r="1955" spans="1:19" x14ac:dyDescent="0.35">
      <c r="A1955" t="s">
        <v>119</v>
      </c>
      <c r="B1955">
        <v>2011</v>
      </c>
      <c r="C1955">
        <v>-1E-3</v>
      </c>
      <c r="D1955">
        <v>0.115</v>
      </c>
      <c r="E1955">
        <v>2.8000000000000001E-2</v>
      </c>
      <c r="F1955">
        <v>6.0139999999999999E-2</v>
      </c>
      <c r="G1955">
        <v>5.2589999999999998E-2</v>
      </c>
      <c r="H1955">
        <v>0.43107000000000001</v>
      </c>
      <c r="I1955">
        <v>0.18798000000000001</v>
      </c>
      <c r="J1955">
        <v>0.03</v>
      </c>
      <c r="K1955">
        <v>0.23996999999999999</v>
      </c>
      <c r="L1955">
        <v>2.5999999999999999E-2</v>
      </c>
      <c r="M1955">
        <v>5.4989999999999997E-2</v>
      </c>
      <c r="N1955">
        <v>0</v>
      </c>
      <c r="O1955">
        <v>0.03</v>
      </c>
      <c r="P1955">
        <v>0</v>
      </c>
      <c r="Q1955" s="3">
        <f>_xlfn.XLOOKUP(A1955&amp;B1955,'original data'!$R$2:$R$3975,'original data'!$Q$2:$Q$3975,,0)</f>
        <v>0.84899999999999998</v>
      </c>
      <c r="R1955" t="str">
        <f t="shared" si="60"/>
        <v>St. Louis School Employees2011</v>
      </c>
      <c r="S1955">
        <f t="shared" si="61"/>
        <v>0.35095999999999999</v>
      </c>
    </row>
    <row r="1956" spans="1:19" x14ac:dyDescent="0.35">
      <c r="A1956" t="s">
        <v>119</v>
      </c>
      <c r="B1956">
        <v>2012</v>
      </c>
      <c r="C1956">
        <v>0.124</v>
      </c>
      <c r="D1956">
        <v>8.8999999999999996E-2</v>
      </c>
      <c r="E1956">
        <v>3.2000000000000001E-2</v>
      </c>
      <c r="F1956">
        <v>7.9149999999999998E-2</v>
      </c>
      <c r="G1956">
        <v>5.8360000000000002E-2</v>
      </c>
      <c r="H1956">
        <v>0.45</v>
      </c>
      <c r="I1956">
        <v>0.188</v>
      </c>
      <c r="J1956">
        <v>2.9000000000000001E-2</v>
      </c>
      <c r="K1956">
        <v>0.22700000000000001</v>
      </c>
      <c r="L1956">
        <v>2.5999999999999999E-2</v>
      </c>
      <c r="M1956">
        <v>5.0999999999999997E-2</v>
      </c>
      <c r="N1956">
        <v>0</v>
      </c>
      <c r="O1956">
        <v>2.9000000000000001E-2</v>
      </c>
      <c r="P1956">
        <v>0</v>
      </c>
      <c r="Q1956" s="3">
        <f>_xlfn.XLOOKUP(A1956&amp;B1956,'original data'!$R$2:$R$3975,'original data'!$Q$2:$Q$3975,,0)</f>
        <v>0.84299999999999997</v>
      </c>
      <c r="R1956" t="str">
        <f t="shared" si="60"/>
        <v>St. Louis School Employees2012</v>
      </c>
      <c r="S1956">
        <f t="shared" si="61"/>
        <v>0.33300000000000002</v>
      </c>
    </row>
    <row r="1957" spans="1:19" x14ac:dyDescent="0.35">
      <c r="A1957" t="s">
        <v>119</v>
      </c>
      <c r="B1957">
        <v>2013</v>
      </c>
      <c r="C1957">
        <v>0.158</v>
      </c>
      <c r="D1957">
        <v>9.1999999999999998E-2</v>
      </c>
      <c r="E1957">
        <v>0.126</v>
      </c>
      <c r="F1957">
        <v>7.2830000000000006E-2</v>
      </c>
      <c r="G1957">
        <v>6.5710000000000005E-2</v>
      </c>
      <c r="H1957">
        <v>0.47852</v>
      </c>
      <c r="I1957">
        <v>0.16384000000000001</v>
      </c>
      <c r="J1957">
        <v>2.3980000000000001E-2</v>
      </c>
      <c r="K1957">
        <v>0.21379000000000001</v>
      </c>
      <c r="L1957">
        <v>2.298E-2</v>
      </c>
      <c r="M1957">
        <v>5.0950000000000002E-2</v>
      </c>
      <c r="N1957">
        <v>0</v>
      </c>
      <c r="O1957">
        <v>4.5949999999999998E-2</v>
      </c>
      <c r="P1957">
        <v>0</v>
      </c>
      <c r="Q1957" s="3">
        <f>_xlfn.XLOOKUP(A1957&amp;B1957,'original data'!$R$2:$R$3975,'original data'!$Q$2:$Q$3975,,0)</f>
        <v>0.84399999999999997</v>
      </c>
      <c r="R1957" t="str">
        <f t="shared" si="60"/>
        <v>St. Louis School Employees2013</v>
      </c>
      <c r="S1957">
        <f t="shared" si="61"/>
        <v>0.31170000000000003</v>
      </c>
    </row>
    <row r="1958" spans="1:19" x14ac:dyDescent="0.35">
      <c r="A1958" t="s">
        <v>119</v>
      </c>
      <c r="B1958">
        <v>2014</v>
      </c>
      <c r="C1958">
        <v>4.4999999999999998E-2</v>
      </c>
      <c r="D1958">
        <v>0.108</v>
      </c>
      <c r="E1958">
        <v>9.2999999999999999E-2</v>
      </c>
      <c r="F1958">
        <v>6.5420000000000006E-2</v>
      </c>
      <c r="G1958">
        <v>6.4219999999999999E-2</v>
      </c>
      <c r="H1958">
        <v>0.46999000000000002</v>
      </c>
      <c r="I1958">
        <v>0.16369</v>
      </c>
      <c r="J1958">
        <v>1.9959999999999999E-2</v>
      </c>
      <c r="K1958">
        <v>0.22358</v>
      </c>
      <c r="L1958">
        <v>2.0959999999999999E-2</v>
      </c>
      <c r="M1958">
        <v>5.1900000000000002E-2</v>
      </c>
      <c r="N1958">
        <v>0</v>
      </c>
      <c r="O1958">
        <v>4.9910000000000003E-2</v>
      </c>
      <c r="P1958">
        <v>0</v>
      </c>
      <c r="Q1958" s="3">
        <f>_xlfn.XLOOKUP(A1958&amp;B1958,'original data'!$R$2:$R$3975,'original data'!$Q$2:$Q$3975,,0)</f>
        <v>0.84799999999999998</v>
      </c>
      <c r="R1958" t="str">
        <f t="shared" si="60"/>
        <v>St. Louis School Employees2014</v>
      </c>
      <c r="S1958">
        <f t="shared" si="61"/>
        <v>0.31640000000000001</v>
      </c>
    </row>
    <row r="1959" spans="1:19" x14ac:dyDescent="0.35">
      <c r="A1959" t="s">
        <v>119</v>
      </c>
      <c r="B1959">
        <v>2015</v>
      </c>
      <c r="C1959">
        <v>-5.0000000000000001E-3</v>
      </c>
      <c r="D1959">
        <v>6.4000000000000001E-2</v>
      </c>
      <c r="E1959">
        <v>6.3E-2</v>
      </c>
      <c r="F1959">
        <v>5.8400000000000001E-2</v>
      </c>
      <c r="G1959">
        <v>5.9459999999999999E-2</v>
      </c>
      <c r="H1959">
        <v>0.47499999999999998</v>
      </c>
      <c r="I1959">
        <v>0.16500000000000001</v>
      </c>
      <c r="J1959">
        <v>2.1999999999999999E-2</v>
      </c>
      <c r="K1959">
        <v>0.21199999999999999</v>
      </c>
      <c r="L1959">
        <v>1.7000000000000001E-2</v>
      </c>
      <c r="M1959">
        <v>5.7000000000000002E-2</v>
      </c>
      <c r="N1959">
        <v>0</v>
      </c>
      <c r="O1959">
        <v>5.0999999999999997E-2</v>
      </c>
      <c r="P1959">
        <v>0</v>
      </c>
      <c r="Q1959" s="3">
        <f>_xlfn.XLOOKUP(A1959&amp;B1959,'original data'!$R$2:$R$3975,'original data'!$Q$2:$Q$3975,,0)</f>
        <v>0.84899999999999998</v>
      </c>
      <c r="R1959" t="str">
        <f t="shared" si="60"/>
        <v>St. Louis School Employees2015</v>
      </c>
      <c r="S1959">
        <f t="shared" si="61"/>
        <v>0.308</v>
      </c>
    </row>
    <row r="1960" spans="1:19" x14ac:dyDescent="0.35">
      <c r="A1960" t="s">
        <v>119</v>
      </c>
      <c r="B1960">
        <v>2016</v>
      </c>
      <c r="C1960">
        <v>6.3E-2</v>
      </c>
      <c r="D1960">
        <v>3.4000000000000002E-2</v>
      </c>
      <c r="E1960">
        <v>7.5999999999999998E-2</v>
      </c>
      <c r="F1960">
        <v>5.1389999999999998E-2</v>
      </c>
      <c r="G1960">
        <v>5.9679999999999997E-2</v>
      </c>
      <c r="H1960">
        <v>0.45899000000000001</v>
      </c>
      <c r="I1960">
        <v>0.19456999999999999</v>
      </c>
      <c r="J1960">
        <v>2.283E-2</v>
      </c>
      <c r="K1960">
        <v>0.20549000000000001</v>
      </c>
      <c r="L1960">
        <v>0</v>
      </c>
      <c r="M1960">
        <v>6.1550000000000001E-2</v>
      </c>
      <c r="N1960">
        <v>0</v>
      </c>
      <c r="O1960">
        <v>5.6579999999999998E-2</v>
      </c>
      <c r="P1960">
        <v>0</v>
      </c>
      <c r="Q1960" s="3">
        <f>_xlfn.XLOOKUP(A1960&amp;B1960,'original data'!$R$2:$R$3975,'original data'!$Q$2:$Q$3975,,0)</f>
        <v>0.73699999999999999</v>
      </c>
      <c r="R1960" t="str">
        <f t="shared" si="60"/>
        <v>St. Louis School Employees2016</v>
      </c>
      <c r="S1960">
        <f t="shared" si="61"/>
        <v>0.28987000000000002</v>
      </c>
    </row>
    <row r="1961" spans="1:19" x14ac:dyDescent="0.35">
      <c r="A1961" t="s">
        <v>119</v>
      </c>
      <c r="B1961">
        <v>2017</v>
      </c>
      <c r="C1961">
        <v>0.16200000000000001</v>
      </c>
      <c r="D1961">
        <v>7.0999999999999994E-2</v>
      </c>
      <c r="E1961">
        <v>8.3000000000000004E-2</v>
      </c>
      <c r="F1961">
        <v>5.7369999999999997E-2</v>
      </c>
      <c r="G1961">
        <v>6.5439999999999998E-2</v>
      </c>
      <c r="H1961">
        <v>0.47852</v>
      </c>
      <c r="I1961">
        <v>0.19281000000000001</v>
      </c>
      <c r="J1961">
        <v>2.7969999999999998E-2</v>
      </c>
      <c r="K1961">
        <v>0.19181000000000001</v>
      </c>
      <c r="L1961">
        <v>0</v>
      </c>
      <c r="M1961">
        <v>6.0940000000000001E-2</v>
      </c>
      <c r="N1961">
        <v>0</v>
      </c>
      <c r="O1961">
        <v>4.795E-2</v>
      </c>
      <c r="P1961">
        <v>0</v>
      </c>
      <c r="Q1961" s="3">
        <f>_xlfn.XLOOKUP(A1961&amp;B1961,'original data'!$R$2:$R$3975,'original data'!$Q$2:$Q$3975,,0)</f>
        <v>0.72799999999999998</v>
      </c>
      <c r="R1961" t="str">
        <f t="shared" si="60"/>
        <v>St. Louis School Employees2017</v>
      </c>
      <c r="S1961">
        <f t="shared" si="61"/>
        <v>0.28072000000000003</v>
      </c>
    </row>
    <row r="1962" spans="1:19" x14ac:dyDescent="0.35">
      <c r="A1962" t="s">
        <v>119</v>
      </c>
      <c r="B1962">
        <v>2018</v>
      </c>
      <c r="C1962">
        <v>-0.05</v>
      </c>
      <c r="D1962">
        <v>5.5E-2</v>
      </c>
      <c r="E1962">
        <v>4.1000000000000002E-2</v>
      </c>
      <c r="F1962">
        <v>8.2229999999999998E-2</v>
      </c>
      <c r="G1962">
        <v>5.8680000000000003E-2</v>
      </c>
      <c r="H1962">
        <v>0.44400000000000001</v>
      </c>
      <c r="I1962">
        <v>0.21099999999999999</v>
      </c>
      <c r="J1962">
        <v>5.1999999999999998E-2</v>
      </c>
      <c r="K1962">
        <v>0.183</v>
      </c>
      <c r="L1962">
        <v>0</v>
      </c>
      <c r="M1962">
        <v>5.8999999999999997E-2</v>
      </c>
      <c r="N1962">
        <v>0</v>
      </c>
      <c r="O1962">
        <v>5.0999999999999997E-2</v>
      </c>
      <c r="P1962">
        <v>0</v>
      </c>
      <c r="Q1962" s="3">
        <f>_xlfn.XLOOKUP(A1962&amp;B1962,'original data'!$R$2:$R$3975,'original data'!$Q$2:$Q$3975,,0)</f>
        <v>0.71599999999999997</v>
      </c>
      <c r="R1962" t="str">
        <f t="shared" si="60"/>
        <v>St. Louis School Employees2018</v>
      </c>
      <c r="S1962">
        <f t="shared" si="61"/>
        <v>0.29399999999999998</v>
      </c>
    </row>
    <row r="1963" spans="1:19" x14ac:dyDescent="0.35">
      <c r="A1963" t="s">
        <v>119</v>
      </c>
      <c r="B1963">
        <v>2019</v>
      </c>
      <c r="C1963">
        <v>0.16800000000000001</v>
      </c>
      <c r="D1963">
        <v>8.8999999999999996E-2</v>
      </c>
      <c r="E1963">
        <v>6.4000000000000001E-2</v>
      </c>
      <c r="F1963">
        <v>7.85E-2</v>
      </c>
      <c r="G1963">
        <v>6.4170000000000005E-2</v>
      </c>
      <c r="H1963">
        <v>0.49399999999999999</v>
      </c>
      <c r="I1963">
        <v>0.22700000000000001</v>
      </c>
      <c r="J1963">
        <v>5.8000000000000003E-2</v>
      </c>
      <c r="K1963">
        <v>0.107</v>
      </c>
      <c r="L1963">
        <v>0</v>
      </c>
      <c r="M1963">
        <v>5.3999999999999999E-2</v>
      </c>
      <c r="N1963">
        <v>0</v>
      </c>
      <c r="O1963">
        <v>0.06</v>
      </c>
      <c r="P1963">
        <v>0</v>
      </c>
      <c r="Q1963" s="3">
        <f>_xlfn.XLOOKUP(A1963&amp;B1963,'original data'!$R$2:$R$3975,'original data'!$Q$2:$Q$3975,,0)</f>
        <v>0.71599999999999997</v>
      </c>
      <c r="R1963" t="str">
        <f t="shared" si="60"/>
        <v>St. Louis School Employees2019</v>
      </c>
      <c r="S1963">
        <f t="shared" si="61"/>
        <v>0.219</v>
      </c>
    </row>
    <row r="1964" spans="1:19" x14ac:dyDescent="0.35">
      <c r="A1964" t="s">
        <v>120</v>
      </c>
      <c r="B1964">
        <v>2001</v>
      </c>
      <c r="C1964">
        <v>8.5000000000000006E-2</v>
      </c>
      <c r="D1964">
        <v>5.7000000000000002E-2</v>
      </c>
      <c r="E1964">
        <v>8.6999999999999994E-2</v>
      </c>
      <c r="G1964">
        <v>8.5000000000000006E-2</v>
      </c>
      <c r="H1964">
        <v>0</v>
      </c>
      <c r="I1964">
        <v>1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 s="3">
        <f>_xlfn.XLOOKUP(A1964&amp;B1964,'original data'!$R$2:$R$3975,'original data'!$Q$2:$Q$3975,,0)</f>
        <v>0.85</v>
      </c>
      <c r="R1964" t="str">
        <f t="shared" si="60"/>
        <v>Texas Municipal2001</v>
      </c>
      <c r="S1964">
        <f t="shared" si="61"/>
        <v>0</v>
      </c>
    </row>
    <row r="1965" spans="1:19" x14ac:dyDescent="0.35">
      <c r="A1965" t="s">
        <v>120</v>
      </c>
      <c r="B1965">
        <v>2002</v>
      </c>
      <c r="C1965">
        <v>0.17299999999999999</v>
      </c>
      <c r="D1965">
        <v>0.155</v>
      </c>
      <c r="E1965">
        <v>8.8999999999999996E-2</v>
      </c>
      <c r="G1965">
        <v>0.12814</v>
      </c>
      <c r="H1965">
        <v>0</v>
      </c>
      <c r="I1965">
        <v>1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 s="3">
        <f>_xlfn.XLOOKUP(A1965&amp;B1965,'original data'!$R$2:$R$3975,'original data'!$Q$2:$Q$3975,,0)</f>
        <v>0.84199999999999997</v>
      </c>
      <c r="R1965" t="str">
        <f t="shared" si="60"/>
        <v>Texas Municipal2002</v>
      </c>
      <c r="S1965">
        <f t="shared" si="61"/>
        <v>0</v>
      </c>
    </row>
    <row r="1966" spans="1:19" x14ac:dyDescent="0.35">
      <c r="A1966" t="s">
        <v>120</v>
      </c>
      <c r="B1966">
        <v>2003</v>
      </c>
      <c r="C1966">
        <v>1.7000000000000001E-2</v>
      </c>
      <c r="D1966">
        <v>9.0999999999999998E-2</v>
      </c>
      <c r="E1966">
        <v>7.0999999999999994E-2</v>
      </c>
      <c r="G1966">
        <v>8.9810000000000001E-2</v>
      </c>
      <c r="H1966">
        <v>0</v>
      </c>
      <c r="I1966">
        <v>0.97499999999999998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2.5000000000000001E-2</v>
      </c>
      <c r="P1966">
        <v>0</v>
      </c>
      <c r="Q1966" s="3">
        <f>_xlfn.XLOOKUP(A1966&amp;B1966,'original data'!$R$2:$R$3975,'original data'!$Q$2:$Q$3975,,0)</f>
        <v>0.82599999999999996</v>
      </c>
      <c r="R1966" t="str">
        <f t="shared" si="60"/>
        <v>Texas Municipal2003</v>
      </c>
      <c r="S1966">
        <f t="shared" si="61"/>
        <v>0</v>
      </c>
    </row>
    <row r="1967" spans="1:19" x14ac:dyDescent="0.35">
      <c r="A1967" t="s">
        <v>120</v>
      </c>
      <c r="B1967">
        <v>2004</v>
      </c>
      <c r="C1967">
        <v>0.128</v>
      </c>
      <c r="D1967">
        <v>0.104</v>
      </c>
      <c r="E1967">
        <v>0.121</v>
      </c>
      <c r="F1967">
        <v>0.105</v>
      </c>
      <c r="G1967">
        <v>9.9229999999999999E-2</v>
      </c>
      <c r="H1967">
        <v>0</v>
      </c>
      <c r="I1967">
        <v>0.93400000000000005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6.6000000000000003E-2</v>
      </c>
      <c r="P1967">
        <v>0</v>
      </c>
      <c r="Q1967" s="3">
        <f>_xlfn.XLOOKUP(A1967&amp;B1967,'original data'!$R$2:$R$3975,'original data'!$Q$2:$Q$3975,,0)</f>
        <v>0.82799999999999996</v>
      </c>
      <c r="R1967" t="str">
        <f t="shared" si="60"/>
        <v>Texas Municipal2004</v>
      </c>
      <c r="S1967">
        <f t="shared" si="61"/>
        <v>0</v>
      </c>
    </row>
    <row r="1968" spans="1:19" x14ac:dyDescent="0.35">
      <c r="A1968" t="s">
        <v>120</v>
      </c>
      <c r="B1968">
        <v>2005</v>
      </c>
      <c r="C1968">
        <v>0.106</v>
      </c>
      <c r="D1968">
        <v>8.3000000000000004E-2</v>
      </c>
      <c r="E1968">
        <v>0.10100000000000001</v>
      </c>
      <c r="F1968">
        <v>8.5999999999999993E-2</v>
      </c>
      <c r="G1968">
        <v>0.10058</v>
      </c>
      <c r="H1968">
        <v>0</v>
      </c>
      <c r="I1968">
        <v>0.97399999999999998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2.5999999999999999E-2</v>
      </c>
      <c r="P1968">
        <v>0</v>
      </c>
      <c r="Q1968" s="3">
        <f>_xlfn.XLOOKUP(A1968&amp;B1968,'original data'!$R$2:$R$3975,'original data'!$Q$2:$Q$3975,,0)</f>
        <v>0.82699999999999996</v>
      </c>
      <c r="R1968" t="str">
        <f t="shared" si="60"/>
        <v>Texas Municipal2005</v>
      </c>
      <c r="S1968">
        <f t="shared" si="61"/>
        <v>0</v>
      </c>
    </row>
    <row r="1969" spans="1:19" x14ac:dyDescent="0.35">
      <c r="A1969" t="s">
        <v>120</v>
      </c>
      <c r="B1969">
        <v>2006</v>
      </c>
      <c r="C1969">
        <v>8.0000000000000002E-3</v>
      </c>
      <c r="D1969">
        <v>0.08</v>
      </c>
      <c r="E1969">
        <v>8.5000000000000006E-2</v>
      </c>
      <c r="F1969">
        <v>8.5999999999999993E-2</v>
      </c>
      <c r="G1969">
        <v>8.4580000000000002E-2</v>
      </c>
      <c r="H1969">
        <v>0</v>
      </c>
      <c r="I1969">
        <v>0.96699999999999997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3.3000000000000002E-2</v>
      </c>
      <c r="P1969">
        <v>0</v>
      </c>
      <c r="Q1969" s="3">
        <f>_xlfn.XLOOKUP(A1969&amp;B1969,'original data'!$R$2:$R$3975,'original data'!$Q$2:$Q$3975,,0)</f>
        <v>0.82099999999999995</v>
      </c>
      <c r="R1969" t="str">
        <f t="shared" si="60"/>
        <v>Texas Municipal2006</v>
      </c>
      <c r="S1969">
        <f t="shared" si="61"/>
        <v>0</v>
      </c>
    </row>
    <row r="1970" spans="1:19" x14ac:dyDescent="0.35">
      <c r="A1970" t="s">
        <v>120</v>
      </c>
      <c r="B1970">
        <v>2007</v>
      </c>
      <c r="C1970">
        <v>7.8E-2</v>
      </c>
      <c r="D1970">
        <v>6.3E-2</v>
      </c>
      <c r="E1970">
        <v>6.6000000000000003E-2</v>
      </c>
      <c r="F1970">
        <v>7.6999999999999999E-2</v>
      </c>
      <c r="G1970">
        <v>8.3640000000000006E-2</v>
      </c>
      <c r="H1970">
        <v>0</v>
      </c>
      <c r="I1970">
        <v>0.95699999999999996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4.2999999999999997E-2</v>
      </c>
      <c r="P1970">
        <v>0</v>
      </c>
      <c r="Q1970" s="3">
        <f>_xlfn.XLOOKUP(A1970&amp;B1970,'original data'!$R$2:$R$3975,'original data'!$Q$2:$Q$3975,,0)</f>
        <v>0.73699999999999999</v>
      </c>
      <c r="R1970" t="str">
        <f t="shared" si="60"/>
        <v>Texas Municipal2007</v>
      </c>
      <c r="S1970">
        <f t="shared" si="61"/>
        <v>0</v>
      </c>
    </row>
    <row r="1971" spans="1:19" x14ac:dyDescent="0.35">
      <c r="A1971" t="s">
        <v>120</v>
      </c>
      <c r="B1971">
        <v>2008</v>
      </c>
      <c r="C1971">
        <v>-1.2999999999999999E-2</v>
      </c>
      <c r="D1971">
        <v>2.4E-2</v>
      </c>
      <c r="E1971">
        <v>0.06</v>
      </c>
      <c r="F1971">
        <v>6.6000000000000003E-2</v>
      </c>
      <c r="G1971">
        <v>7.1059999999999998E-2</v>
      </c>
      <c r="H1971">
        <v>0.121</v>
      </c>
      <c r="I1971">
        <v>0.87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8.9999999999999993E-3</v>
      </c>
      <c r="P1971">
        <v>0</v>
      </c>
      <c r="Q1971" s="3">
        <f>_xlfn.XLOOKUP(A1971&amp;B1971,'original data'!$R$2:$R$3975,'original data'!$Q$2:$Q$3975,,0)</f>
        <v>0.74399999999999999</v>
      </c>
      <c r="R1971" t="str">
        <f t="shared" si="60"/>
        <v>Texas Municipal2008</v>
      </c>
      <c r="S1971">
        <f t="shared" si="61"/>
        <v>0</v>
      </c>
    </row>
    <row r="1972" spans="1:19" x14ac:dyDescent="0.35">
      <c r="A1972" t="s">
        <v>120</v>
      </c>
      <c r="B1972">
        <v>2009</v>
      </c>
      <c r="C1972">
        <v>0.10199999999999999</v>
      </c>
      <c r="D1972">
        <v>5.5E-2</v>
      </c>
      <c r="E1972">
        <v>5.5E-2</v>
      </c>
      <c r="F1972">
        <v>8.7999999999999995E-2</v>
      </c>
      <c r="G1972">
        <v>7.4450000000000002E-2</v>
      </c>
      <c r="H1972">
        <v>0.23499999999999999</v>
      </c>
      <c r="I1972">
        <v>0.65900000000000003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0.106</v>
      </c>
      <c r="P1972">
        <v>0</v>
      </c>
      <c r="Q1972" s="3">
        <f>_xlfn.XLOOKUP(A1972&amp;B1972,'original data'!$R$2:$R$3975,'original data'!$Q$2:$Q$3975,,0)</f>
        <v>0.75800000000000001</v>
      </c>
      <c r="R1972" t="str">
        <f t="shared" si="60"/>
        <v>Texas Municipal2009</v>
      </c>
      <c r="S1972">
        <f t="shared" si="61"/>
        <v>0</v>
      </c>
    </row>
    <row r="1973" spans="1:19" x14ac:dyDescent="0.35">
      <c r="A1973" t="s">
        <v>120</v>
      </c>
      <c r="B1973">
        <v>2010</v>
      </c>
      <c r="C1973">
        <v>0.09</v>
      </c>
      <c r="D1973">
        <v>5.8999999999999997E-2</v>
      </c>
      <c r="E1973">
        <v>5.1999999999999998E-2</v>
      </c>
      <c r="F1973">
        <v>7.5999999999999998E-2</v>
      </c>
      <c r="G1973">
        <v>7.5999999999999998E-2</v>
      </c>
      <c r="H1973">
        <v>0.33100000000000002</v>
      </c>
      <c r="I1973">
        <v>0.61799999999999999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5.0999999999999997E-2</v>
      </c>
      <c r="P1973">
        <v>0</v>
      </c>
      <c r="Q1973" s="3">
        <f>_xlfn.XLOOKUP(A1973&amp;B1973,'original data'!$R$2:$R$3975,'original data'!$Q$2:$Q$3975,,0)</f>
        <v>0.82899999999999996</v>
      </c>
      <c r="R1973" t="str">
        <f t="shared" si="60"/>
        <v>Texas Municipal2010</v>
      </c>
      <c r="S1973">
        <f t="shared" si="61"/>
        <v>0</v>
      </c>
    </row>
    <row r="1974" spans="1:19" x14ac:dyDescent="0.35">
      <c r="A1974" t="s">
        <v>120</v>
      </c>
      <c r="B1974">
        <v>2011</v>
      </c>
      <c r="C1974">
        <v>2.4E-2</v>
      </c>
      <c r="D1974">
        <v>7.1999999999999995E-2</v>
      </c>
      <c r="E1974">
        <v>5.5E-2</v>
      </c>
      <c r="F1974">
        <v>7.0000000000000007E-2</v>
      </c>
      <c r="G1974">
        <v>7.1160000000000001E-2</v>
      </c>
      <c r="H1974">
        <v>0.40500000000000003</v>
      </c>
      <c r="I1974">
        <v>0.52800000000000002</v>
      </c>
      <c r="J1974">
        <v>0</v>
      </c>
      <c r="K1974">
        <v>0</v>
      </c>
      <c r="L1974">
        <v>4.8000000000000001E-2</v>
      </c>
      <c r="M1974">
        <v>5.0000000000000001E-3</v>
      </c>
      <c r="N1974">
        <v>0</v>
      </c>
      <c r="O1974">
        <v>1.4E-2</v>
      </c>
      <c r="P1974">
        <v>0</v>
      </c>
      <c r="Q1974" s="3">
        <f>_xlfn.XLOOKUP(A1974&amp;B1974,'original data'!$R$2:$R$3975,'original data'!$Q$2:$Q$3975,,0)</f>
        <v>0.85099999999999998</v>
      </c>
      <c r="R1974" t="str">
        <f t="shared" si="60"/>
        <v>Texas Municipal2011</v>
      </c>
      <c r="S1974">
        <f t="shared" si="61"/>
        <v>5.2999999999999999E-2</v>
      </c>
    </row>
    <row r="1975" spans="1:19" x14ac:dyDescent="0.35">
      <c r="A1975" t="s">
        <v>120</v>
      </c>
      <c r="B1975">
        <v>2012</v>
      </c>
      <c r="C1975">
        <v>0.10100000000000001</v>
      </c>
      <c r="D1975">
        <v>7.0999999999999994E-2</v>
      </c>
      <c r="E1975">
        <v>0.06</v>
      </c>
      <c r="F1975">
        <v>6.3E-2</v>
      </c>
      <c r="G1975">
        <v>7.3620000000000005E-2</v>
      </c>
      <c r="H1975">
        <v>0.42199999999999999</v>
      </c>
      <c r="I1975">
        <v>0.49199999999999999</v>
      </c>
      <c r="J1975">
        <v>0</v>
      </c>
      <c r="K1975">
        <v>0</v>
      </c>
      <c r="L1975">
        <v>4.8000000000000001E-2</v>
      </c>
      <c r="M1975">
        <v>1.9E-2</v>
      </c>
      <c r="N1975">
        <v>0</v>
      </c>
      <c r="O1975">
        <v>1.9E-2</v>
      </c>
      <c r="P1975">
        <v>0</v>
      </c>
      <c r="Q1975" s="3">
        <f>_xlfn.XLOOKUP(A1975&amp;B1975,'original data'!$R$2:$R$3975,'original data'!$Q$2:$Q$3975,,0)</f>
        <v>0.872</v>
      </c>
      <c r="R1975" t="str">
        <f t="shared" si="60"/>
        <v>Texas Municipal2012</v>
      </c>
      <c r="S1975">
        <f t="shared" si="61"/>
        <v>6.7000000000000004E-2</v>
      </c>
    </row>
    <row r="1976" spans="1:19" x14ac:dyDescent="0.35">
      <c r="A1976" t="s">
        <v>120</v>
      </c>
      <c r="B1976">
        <v>2013</v>
      </c>
      <c r="C1976">
        <v>9.8599999999999993E-2</v>
      </c>
      <c r="D1976">
        <v>7.3999999999999996E-2</v>
      </c>
      <c r="E1976">
        <v>8.2900000000000001E-2</v>
      </c>
      <c r="F1976">
        <v>7.1400000000000005E-2</v>
      </c>
      <c r="G1976">
        <v>7.5520000000000004E-2</v>
      </c>
      <c r="H1976">
        <v>0.45500000000000002</v>
      </c>
      <c r="I1976">
        <v>0.39300000000000002</v>
      </c>
      <c r="J1976">
        <v>0</v>
      </c>
      <c r="K1976">
        <v>0</v>
      </c>
      <c r="L1976">
        <v>0.04</v>
      </c>
      <c r="M1976">
        <v>3.2000000000000001E-2</v>
      </c>
      <c r="N1976">
        <v>0</v>
      </c>
      <c r="O1976">
        <v>0.08</v>
      </c>
      <c r="P1976">
        <v>0</v>
      </c>
      <c r="Q1976" s="3">
        <f>_xlfn.XLOOKUP(A1976&amp;B1976,'original data'!$R$2:$R$3975,'original data'!$Q$2:$Q$3975,,0)</f>
        <v>0.84099999999999997</v>
      </c>
      <c r="R1976" t="str">
        <f t="shared" si="60"/>
        <v>Texas Municipal2013</v>
      </c>
      <c r="S1976">
        <f t="shared" si="61"/>
        <v>7.2000000000000008E-2</v>
      </c>
    </row>
    <row r="1977" spans="1:19" x14ac:dyDescent="0.35">
      <c r="A1977" t="s">
        <v>120</v>
      </c>
      <c r="B1977">
        <v>2014</v>
      </c>
      <c r="C1977">
        <v>5.9900000000000002E-2</v>
      </c>
      <c r="D1977">
        <v>8.5699999999999998E-2</v>
      </c>
      <c r="E1977">
        <v>7.3999999999999996E-2</v>
      </c>
      <c r="F1977">
        <v>6.4500000000000002E-2</v>
      </c>
      <c r="G1977">
        <v>7.4399999999999994E-2</v>
      </c>
      <c r="H1977">
        <v>0.443</v>
      </c>
      <c r="I1977">
        <v>0.36099999999999999</v>
      </c>
      <c r="J1977">
        <v>0</v>
      </c>
      <c r="K1977">
        <v>4.1000000000000002E-2</v>
      </c>
      <c r="L1977">
        <v>4.7E-2</v>
      </c>
      <c r="M1977">
        <v>0.05</v>
      </c>
      <c r="N1977">
        <v>0</v>
      </c>
      <c r="O1977">
        <v>5.8000000000000003E-2</v>
      </c>
      <c r="P1977">
        <v>0</v>
      </c>
      <c r="Q1977" s="3">
        <f>_xlfn.XLOOKUP(A1977&amp;B1977,'original data'!$R$2:$R$3975,'original data'!$Q$2:$Q$3975,,0)</f>
        <v>0.85799999999999998</v>
      </c>
      <c r="R1977" t="str">
        <f t="shared" si="60"/>
        <v>Texas Municipal2014</v>
      </c>
      <c r="S1977">
        <f t="shared" si="61"/>
        <v>0.13800000000000001</v>
      </c>
    </row>
    <row r="1978" spans="1:19" x14ac:dyDescent="0.35">
      <c r="A1978" t="s">
        <v>120</v>
      </c>
      <c r="B1978">
        <v>2015</v>
      </c>
      <c r="C1978">
        <v>3.3999999999999998E-3</v>
      </c>
      <c r="D1978">
        <v>5.2900000000000003E-2</v>
      </c>
      <c r="E1978">
        <v>5.6300000000000003E-2</v>
      </c>
      <c r="F1978">
        <v>5.4199999999999998E-2</v>
      </c>
      <c r="G1978">
        <v>6.9510000000000002E-2</v>
      </c>
      <c r="H1978">
        <v>0.43357000000000001</v>
      </c>
      <c r="I1978">
        <v>0.39960000000000001</v>
      </c>
      <c r="J1978">
        <v>2E-3</v>
      </c>
      <c r="K1978">
        <v>6.4939999999999998E-2</v>
      </c>
      <c r="L1978">
        <v>3.7960000000000001E-2</v>
      </c>
      <c r="M1978">
        <v>5.994E-2</v>
      </c>
      <c r="N1978">
        <v>0</v>
      </c>
      <c r="O1978">
        <v>2E-3</v>
      </c>
      <c r="P1978">
        <v>0</v>
      </c>
      <c r="Q1978" s="3">
        <f>_xlfn.XLOOKUP(A1978&amp;B1978,'original data'!$R$2:$R$3975,'original data'!$Q$2:$Q$3975,,0)</f>
        <v>0.85799999999999998</v>
      </c>
      <c r="R1978" t="str">
        <f t="shared" si="60"/>
        <v>Texas Municipal2015</v>
      </c>
      <c r="S1978">
        <f t="shared" si="61"/>
        <v>0.16483999999999999</v>
      </c>
    </row>
    <row r="1979" spans="1:19" x14ac:dyDescent="0.35">
      <c r="A1979" t="s">
        <v>120</v>
      </c>
      <c r="B1979">
        <v>2016</v>
      </c>
      <c r="C1979">
        <v>7.4200000000000002E-2</v>
      </c>
      <c r="D1979">
        <v>4.5400000000000003E-2</v>
      </c>
      <c r="E1979">
        <v>6.6500000000000004E-2</v>
      </c>
      <c r="F1979">
        <v>6.0900000000000003E-2</v>
      </c>
      <c r="G1979">
        <v>6.9800000000000001E-2</v>
      </c>
      <c r="H1979">
        <v>0.42</v>
      </c>
      <c r="I1979">
        <v>0.29399999999999998</v>
      </c>
      <c r="J1979">
        <v>5.0000000000000001E-3</v>
      </c>
      <c r="K1979">
        <v>0.107</v>
      </c>
      <c r="L1979">
        <v>8.7999999999999995E-2</v>
      </c>
      <c r="M1979">
        <v>8.5000000000000006E-2</v>
      </c>
      <c r="N1979">
        <v>0</v>
      </c>
      <c r="O1979">
        <v>1E-3</v>
      </c>
      <c r="P1979">
        <v>0</v>
      </c>
      <c r="Q1979" s="3">
        <f>_xlfn.XLOOKUP(A1979&amp;B1979,'original data'!$R$2:$R$3975,'original data'!$Q$2:$Q$3975,,0)</f>
        <v>0.86299999999999999</v>
      </c>
      <c r="R1979" t="str">
        <f t="shared" si="60"/>
        <v>Texas Municipal2016</v>
      </c>
      <c r="S1979">
        <f t="shared" si="61"/>
        <v>0.28500000000000003</v>
      </c>
    </row>
    <row r="1980" spans="1:19" x14ac:dyDescent="0.35">
      <c r="A1980" t="s">
        <v>120</v>
      </c>
      <c r="B1980">
        <v>2017</v>
      </c>
      <c r="C1980">
        <v>0.14269999999999999</v>
      </c>
      <c r="D1980">
        <v>7.1900000000000006E-2</v>
      </c>
      <c r="E1980">
        <v>7.46E-2</v>
      </c>
      <c r="F1980">
        <v>6.7100000000000007E-2</v>
      </c>
      <c r="G1980">
        <v>7.3959999999999998E-2</v>
      </c>
      <c r="H1980">
        <v>0.38100000000000001</v>
      </c>
      <c r="I1980">
        <v>0.33100000000000002</v>
      </c>
      <c r="J1980">
        <v>0.01</v>
      </c>
      <c r="K1980">
        <v>9.4E-2</v>
      </c>
      <c r="L1980">
        <v>0.10100000000000001</v>
      </c>
      <c r="M1980">
        <v>8.2000000000000003E-2</v>
      </c>
      <c r="N1980">
        <v>0</v>
      </c>
      <c r="O1980">
        <v>1E-3</v>
      </c>
      <c r="P1980">
        <v>0</v>
      </c>
      <c r="Q1980" s="3">
        <f>_xlfn.XLOOKUP(A1980&amp;B1980,'original data'!$R$2:$R$3975,'original data'!$Q$2:$Q$3975,,0)</f>
        <v>0.874</v>
      </c>
      <c r="R1980" t="str">
        <f t="shared" si="60"/>
        <v>Texas Municipal2017</v>
      </c>
      <c r="S1980">
        <f t="shared" si="61"/>
        <v>0.28700000000000003</v>
      </c>
    </row>
    <row r="1981" spans="1:19" x14ac:dyDescent="0.35">
      <c r="A1981" t="s">
        <v>120</v>
      </c>
      <c r="B1981">
        <v>2018</v>
      </c>
      <c r="C1981">
        <v>-2.1100000000000001E-2</v>
      </c>
      <c r="D1981">
        <v>6.3100000000000003E-2</v>
      </c>
      <c r="E1981">
        <v>5.0299999999999997E-2</v>
      </c>
      <c r="F1981">
        <v>6.6299999999999998E-2</v>
      </c>
      <c r="G1981">
        <v>6.8449999999999997E-2</v>
      </c>
      <c r="H1981">
        <v>0.33500000000000002</v>
      </c>
      <c r="I1981">
        <v>0.34</v>
      </c>
      <c r="J1981">
        <v>2.1000000000000001E-2</v>
      </c>
      <c r="K1981">
        <v>9.0999999999999998E-2</v>
      </c>
      <c r="L1981">
        <v>0.104</v>
      </c>
      <c r="M1981">
        <v>9.6000000000000002E-2</v>
      </c>
      <c r="N1981">
        <v>0</v>
      </c>
      <c r="O1981">
        <v>1.2999999999999999E-2</v>
      </c>
      <c r="P1981">
        <v>0</v>
      </c>
      <c r="Q1981" s="3">
        <f>_xlfn.XLOOKUP(A1981&amp;B1981,'original data'!$R$2:$R$3975,'original data'!$Q$2:$Q$3975,,0)</f>
        <v>0.871</v>
      </c>
      <c r="R1981" t="str">
        <f t="shared" si="60"/>
        <v>Texas Municipal2018</v>
      </c>
      <c r="S1981">
        <f t="shared" si="61"/>
        <v>0.312</v>
      </c>
    </row>
    <row r="1982" spans="1:19" x14ac:dyDescent="0.35">
      <c r="A1982" t="s">
        <v>120</v>
      </c>
      <c r="B1982">
        <v>2019</v>
      </c>
      <c r="C1982">
        <v>0.14960000000000001</v>
      </c>
      <c r="D1982">
        <v>8.7499999999999994E-2</v>
      </c>
      <c r="E1982">
        <v>6.7500000000000004E-2</v>
      </c>
      <c r="F1982">
        <v>7.0699999999999999E-2</v>
      </c>
      <c r="G1982">
        <v>7.2569999999999996E-2</v>
      </c>
      <c r="H1982">
        <v>0.36199999999999999</v>
      </c>
      <c r="I1982">
        <v>0.31</v>
      </c>
      <c r="J1982">
        <v>2.9000000000000001E-2</v>
      </c>
      <c r="K1982">
        <v>8.6999999999999994E-2</v>
      </c>
      <c r="L1982">
        <v>0.11</v>
      </c>
      <c r="M1982">
        <v>8.5000000000000006E-2</v>
      </c>
      <c r="N1982">
        <v>0</v>
      </c>
      <c r="O1982">
        <v>1.7000000000000001E-2</v>
      </c>
      <c r="P1982">
        <v>0</v>
      </c>
      <c r="Q1982" s="3">
        <f>_xlfn.XLOOKUP(A1982&amp;B1982,'original data'!$R$2:$R$3975,'original data'!$Q$2:$Q$3975,,0)</f>
        <v>0.88</v>
      </c>
      <c r="R1982" t="str">
        <f t="shared" si="60"/>
        <v>Texas Municipal2019</v>
      </c>
      <c r="S1982">
        <f t="shared" si="61"/>
        <v>0.311</v>
      </c>
    </row>
    <row r="1983" spans="1:19" x14ac:dyDescent="0.35">
      <c r="A1983" t="s">
        <v>121</v>
      </c>
      <c r="B1983">
        <v>2005</v>
      </c>
      <c r="C1983">
        <v>0.122</v>
      </c>
      <c r="D1983">
        <v>0.11600000000000001</v>
      </c>
      <c r="E1983">
        <v>2.5000000000000001E-2</v>
      </c>
      <c r="G1983">
        <v>2.5780000000000001E-2</v>
      </c>
      <c r="H1983">
        <v>0.67969999999999997</v>
      </c>
      <c r="I1983">
        <v>0.25159999999999999</v>
      </c>
      <c r="J1983">
        <v>5.96E-2</v>
      </c>
      <c r="K1983">
        <v>0</v>
      </c>
      <c r="L1983">
        <v>0</v>
      </c>
      <c r="M1983">
        <v>0</v>
      </c>
      <c r="N1983">
        <v>0</v>
      </c>
      <c r="O1983">
        <v>6.7000000000000002E-3</v>
      </c>
      <c r="P1983">
        <v>0</v>
      </c>
      <c r="Q1983" s="3">
        <f>_xlfn.XLOOKUP(A1983&amp;B1983,'original data'!$R$2:$R$3975,'original data'!$Q$2:$Q$3975,,0)</f>
        <v>0.872</v>
      </c>
      <c r="R1983" t="str">
        <f t="shared" si="60"/>
        <v>Rhode Island Municipal2005</v>
      </c>
      <c r="S1983">
        <f t="shared" si="61"/>
        <v>5.96E-2</v>
      </c>
    </row>
    <row r="1984" spans="1:19" x14ac:dyDescent="0.35">
      <c r="A1984" t="s">
        <v>121</v>
      </c>
      <c r="B1984">
        <v>2006</v>
      </c>
      <c r="C1984">
        <v>0.126</v>
      </c>
      <c r="D1984">
        <v>0.14599999999999999</v>
      </c>
      <c r="E1984">
        <v>7.4999999999999997E-2</v>
      </c>
      <c r="G1984">
        <v>4.1840000000000002E-2</v>
      </c>
      <c r="H1984">
        <v>0.65449999999999997</v>
      </c>
      <c r="I1984">
        <v>0.24260000000000001</v>
      </c>
      <c r="J1984">
        <v>9.5600000000000004E-2</v>
      </c>
      <c r="K1984">
        <v>0</v>
      </c>
      <c r="L1984">
        <v>0</v>
      </c>
      <c r="M1984">
        <v>0</v>
      </c>
      <c r="N1984">
        <v>0</v>
      </c>
      <c r="O1984">
        <v>2.7000000000000001E-3</v>
      </c>
      <c r="P1984">
        <v>0</v>
      </c>
      <c r="Q1984" s="3">
        <f>_xlfn.XLOOKUP(A1984&amp;B1984,'original data'!$R$2:$R$3975,'original data'!$Q$2:$Q$3975,,0)</f>
        <v>0.871</v>
      </c>
      <c r="R1984" t="str">
        <f t="shared" si="60"/>
        <v>Rhode Island Municipal2006</v>
      </c>
      <c r="S1984">
        <f t="shared" si="61"/>
        <v>9.5600000000000004E-2</v>
      </c>
    </row>
    <row r="1985" spans="1:19" x14ac:dyDescent="0.35">
      <c r="A1985" t="s">
        <v>121</v>
      </c>
      <c r="B1985">
        <v>2007</v>
      </c>
      <c r="C1985">
        <v>0.15840000000000001</v>
      </c>
      <c r="D1985">
        <v>0.1331</v>
      </c>
      <c r="E1985">
        <v>0.12870000000000001</v>
      </c>
      <c r="G1985">
        <v>5.774E-2</v>
      </c>
      <c r="H1985">
        <v>0.6401</v>
      </c>
      <c r="I1985">
        <v>0.25990000000000002</v>
      </c>
      <c r="J1985">
        <v>9.1499999999999998E-2</v>
      </c>
      <c r="K1985">
        <v>0</v>
      </c>
      <c r="L1985">
        <v>0</v>
      </c>
      <c r="M1985">
        <v>0</v>
      </c>
      <c r="N1985">
        <v>0</v>
      </c>
      <c r="O1985">
        <v>6.1000000000000004E-3</v>
      </c>
      <c r="P1985">
        <v>0</v>
      </c>
      <c r="Q1985" s="3">
        <f>_xlfn.XLOOKUP(A1985&amp;B1985,'original data'!$R$2:$R$3975,'original data'!$Q$2:$Q$3975,,0)</f>
        <v>0.90300000000000002</v>
      </c>
      <c r="R1985" t="str">
        <f t="shared" si="60"/>
        <v>Rhode Island Municipal2007</v>
      </c>
      <c r="S1985">
        <f t="shared" si="61"/>
        <v>9.1499999999999998E-2</v>
      </c>
    </row>
    <row r="1986" spans="1:19" x14ac:dyDescent="0.35">
      <c r="A1986" t="s">
        <v>121</v>
      </c>
      <c r="B1986">
        <v>2008</v>
      </c>
      <c r="C1986">
        <v>-5.3900000000000003E-2</v>
      </c>
      <c r="D1986">
        <v>7.3999999999999996E-2</v>
      </c>
      <c r="E1986">
        <v>0.10630000000000001</v>
      </c>
      <c r="G1986">
        <v>4.3099999999999999E-2</v>
      </c>
      <c r="H1986">
        <v>0.60140000000000005</v>
      </c>
      <c r="I1986">
        <v>0.2636</v>
      </c>
      <c r="J1986">
        <v>0.1331</v>
      </c>
      <c r="K1986">
        <v>0</v>
      </c>
      <c r="L1986">
        <v>0</v>
      </c>
      <c r="M1986">
        <v>0</v>
      </c>
      <c r="N1986">
        <v>0</v>
      </c>
      <c r="O1986">
        <v>1.4E-3</v>
      </c>
      <c r="P1986">
        <v>0</v>
      </c>
      <c r="Q1986" s="3">
        <f>_xlfn.XLOOKUP(A1986&amp;B1986,'original data'!$R$2:$R$3975,'original data'!$Q$2:$Q$3975,,0)</f>
        <v>0.92749999999999999</v>
      </c>
      <c r="R1986" t="str">
        <f t="shared" si="60"/>
        <v>Rhode Island Municipal2008</v>
      </c>
      <c r="S1986">
        <f t="shared" si="61"/>
        <v>0.1331</v>
      </c>
    </row>
    <row r="1987" spans="1:19" x14ac:dyDescent="0.35">
      <c r="A1987" t="s">
        <v>121</v>
      </c>
      <c r="B1987">
        <v>2009</v>
      </c>
      <c r="C1987">
        <v>-0.1918</v>
      </c>
      <c r="D1987">
        <v>-3.7699999999999997E-2</v>
      </c>
      <c r="E1987">
        <v>2.2800000000000001E-2</v>
      </c>
      <c r="G1987">
        <v>1.3939999999999999E-2</v>
      </c>
      <c r="H1987">
        <v>0.57642000000000004</v>
      </c>
      <c r="I1987">
        <v>0.25774000000000002</v>
      </c>
      <c r="J1987">
        <v>9.2910000000000006E-2</v>
      </c>
      <c r="K1987">
        <v>0</v>
      </c>
      <c r="L1987">
        <v>0</v>
      </c>
      <c r="M1987">
        <v>4.6949999999999999E-2</v>
      </c>
      <c r="N1987">
        <v>0</v>
      </c>
      <c r="O1987">
        <v>2E-3</v>
      </c>
      <c r="P1987">
        <v>2.3980000000000001E-2</v>
      </c>
      <c r="Q1987" s="3">
        <f>_xlfn.XLOOKUP(A1987&amp;B1987,'original data'!$R$2:$R$3975,'original data'!$Q$2:$Q$3975,,0)</f>
        <v>0.88300000000000001</v>
      </c>
      <c r="R1987" t="str">
        <f t="shared" ref="R1987:R2050" si="62">A1987&amp;B1987</f>
        <v>Rhode Island Municipal2009</v>
      </c>
      <c r="S1987">
        <f t="shared" ref="S1987:S2050" si="63">SUM(J1987:N1987,P1987)</f>
        <v>0.16384000000000001</v>
      </c>
    </row>
    <row r="1988" spans="1:19" x14ac:dyDescent="0.35">
      <c r="A1988" t="s">
        <v>121</v>
      </c>
      <c r="B1988">
        <v>2010</v>
      </c>
      <c r="C1988">
        <v>0.1346</v>
      </c>
      <c r="D1988">
        <v>-4.5999999999999999E-2</v>
      </c>
      <c r="E1988">
        <v>2.5999999999999999E-2</v>
      </c>
      <c r="F1988">
        <v>2.5409999999999999E-2</v>
      </c>
      <c r="G1988">
        <v>2.5409999999999999E-2</v>
      </c>
      <c r="H1988">
        <v>0.51800000000000002</v>
      </c>
      <c r="I1988">
        <v>0.32</v>
      </c>
      <c r="J1988">
        <v>9.7000000000000003E-2</v>
      </c>
      <c r="K1988">
        <v>0</v>
      </c>
      <c r="L1988">
        <v>0</v>
      </c>
      <c r="M1988">
        <v>3.5999999999999997E-2</v>
      </c>
      <c r="N1988">
        <v>0</v>
      </c>
      <c r="O1988">
        <v>8.9999999999999993E-3</v>
      </c>
      <c r="P1988">
        <v>1.9E-2</v>
      </c>
      <c r="Q1988" s="3">
        <f>_xlfn.XLOOKUP(A1988&amp;B1988,'original data'!$R$2:$R$3975,'original data'!$Q$2:$Q$3975,,0)</f>
        <v>0.73599999999999999</v>
      </c>
      <c r="R1988" t="str">
        <f t="shared" si="62"/>
        <v>Rhode Island Municipal2010</v>
      </c>
      <c r="S1988">
        <f t="shared" si="63"/>
        <v>0.152</v>
      </c>
    </row>
    <row r="1989" spans="1:19" x14ac:dyDescent="0.35">
      <c r="A1989" t="s">
        <v>121</v>
      </c>
      <c r="B1989">
        <v>2011</v>
      </c>
      <c r="C1989">
        <v>0.20399999999999999</v>
      </c>
      <c r="D1989">
        <v>3.3500000000000002E-2</v>
      </c>
      <c r="E1989">
        <v>4.02E-2</v>
      </c>
      <c r="F1989">
        <v>5.6869999999999997E-2</v>
      </c>
      <c r="G1989">
        <v>4.0480000000000002E-2</v>
      </c>
      <c r="H1989">
        <v>0.54291</v>
      </c>
      <c r="I1989">
        <v>0.30639</v>
      </c>
      <c r="J1989">
        <v>8.3830000000000002E-2</v>
      </c>
      <c r="K1989">
        <v>0</v>
      </c>
      <c r="L1989">
        <v>0</v>
      </c>
      <c r="M1989">
        <v>3.3930000000000002E-2</v>
      </c>
      <c r="N1989">
        <v>0</v>
      </c>
      <c r="O1989">
        <v>2.99E-3</v>
      </c>
      <c r="P1989">
        <v>2.9940000000000001E-2</v>
      </c>
      <c r="Q1989" s="3">
        <f>_xlfn.XLOOKUP(A1989&amp;B1989,'original data'!$R$2:$R$3975,'original data'!$Q$2:$Q$3975,,0)</f>
        <v>0.84299999999999997</v>
      </c>
      <c r="R1989" t="str">
        <f t="shared" si="62"/>
        <v>Rhode Island Municipal2011</v>
      </c>
      <c r="S1989">
        <f t="shared" si="63"/>
        <v>0.1477</v>
      </c>
    </row>
    <row r="1990" spans="1:19" x14ac:dyDescent="0.35">
      <c r="A1990" t="s">
        <v>121</v>
      </c>
      <c r="B1990">
        <v>2012</v>
      </c>
      <c r="C1990">
        <v>1.55E-2</v>
      </c>
      <c r="D1990">
        <v>0.1153</v>
      </c>
      <c r="E1990">
        <v>1.1900000000000001E-2</v>
      </c>
      <c r="F1990">
        <v>6.7820000000000005E-2</v>
      </c>
      <c r="G1990">
        <v>3.8379999999999997E-2</v>
      </c>
      <c r="H1990">
        <v>0.47952</v>
      </c>
      <c r="I1990">
        <v>0.26673000000000002</v>
      </c>
      <c r="J1990">
        <v>8.4919999999999995E-2</v>
      </c>
      <c r="K1990">
        <v>0.12088</v>
      </c>
      <c r="L1990">
        <v>0</v>
      </c>
      <c r="M1990">
        <v>3.7960000000000001E-2</v>
      </c>
      <c r="N1990">
        <v>0</v>
      </c>
      <c r="O1990">
        <v>4.0000000000000001E-3</v>
      </c>
      <c r="P1990">
        <v>5.9899999999999997E-3</v>
      </c>
      <c r="Q1990" s="3">
        <f>_xlfn.XLOOKUP(A1990&amp;B1990,'original data'!$R$2:$R$3975,'original data'!$Q$2:$Q$3975,,0)</f>
        <v>0.82499999999999996</v>
      </c>
      <c r="R1990" t="str">
        <f t="shared" si="62"/>
        <v>Rhode Island Municipal2012</v>
      </c>
      <c r="S1990">
        <f t="shared" si="63"/>
        <v>0.24974999999999997</v>
      </c>
    </row>
    <row r="1991" spans="1:19" x14ac:dyDescent="0.35">
      <c r="A1991" t="s">
        <v>121</v>
      </c>
      <c r="B1991">
        <v>2013</v>
      </c>
      <c r="C1991">
        <v>0.111</v>
      </c>
      <c r="D1991">
        <v>0.10639999999999999</v>
      </c>
      <c r="E1991">
        <v>4.4299999999999999E-2</v>
      </c>
      <c r="F1991">
        <v>7.4999999999999997E-2</v>
      </c>
      <c r="G1991">
        <v>4.3790000000000003E-2</v>
      </c>
      <c r="H1991">
        <v>0.48499999999999999</v>
      </c>
      <c r="I1991">
        <v>0.20699999999999999</v>
      </c>
      <c r="J1991">
        <v>7.4999999999999997E-2</v>
      </c>
      <c r="K1991">
        <v>0.192</v>
      </c>
      <c r="L1991">
        <v>0</v>
      </c>
      <c r="M1991">
        <v>3.5000000000000003E-2</v>
      </c>
      <c r="N1991">
        <v>0</v>
      </c>
      <c r="O1991">
        <v>3.0000000000000001E-3</v>
      </c>
      <c r="P1991">
        <v>0</v>
      </c>
      <c r="Q1991" s="3">
        <f>_xlfn.XLOOKUP(A1991&amp;B1991,'original data'!$R$2:$R$3975,'original data'!$Q$2:$Q$3975,,0)</f>
        <v>0.82099999999999995</v>
      </c>
      <c r="R1991" t="str">
        <f t="shared" si="62"/>
        <v>Rhode Island Municipal2013</v>
      </c>
      <c r="S1991">
        <f t="shared" si="63"/>
        <v>0.30200000000000005</v>
      </c>
    </row>
    <row r="1992" spans="1:19" x14ac:dyDescent="0.35">
      <c r="A1992" t="s">
        <v>121</v>
      </c>
      <c r="B1992">
        <v>2014</v>
      </c>
      <c r="C1992">
        <v>0.1512</v>
      </c>
      <c r="D1992">
        <v>9.0499999999999997E-2</v>
      </c>
      <c r="E1992">
        <v>0.1205</v>
      </c>
      <c r="F1992">
        <v>7.0989999999999998E-2</v>
      </c>
      <c r="G1992">
        <v>5.1119999999999999E-2</v>
      </c>
      <c r="H1992">
        <v>0.49299999999999999</v>
      </c>
      <c r="I1992">
        <v>0.20899999999999999</v>
      </c>
      <c r="J1992">
        <v>6.7000000000000004E-2</v>
      </c>
      <c r="K1992">
        <v>0.19700000000000001</v>
      </c>
      <c r="L1992">
        <v>0</v>
      </c>
      <c r="M1992">
        <v>3.1E-2</v>
      </c>
      <c r="N1992">
        <v>0</v>
      </c>
      <c r="O1992">
        <v>2E-3</v>
      </c>
      <c r="P1992">
        <v>0</v>
      </c>
      <c r="Q1992" s="3">
        <f>_xlfn.XLOOKUP(A1992&amp;B1992,'original data'!$R$2:$R$3975,'original data'!$Q$2:$Q$3975,,0)</f>
        <v>0.84099999999999997</v>
      </c>
      <c r="R1992" t="str">
        <f t="shared" si="62"/>
        <v>Rhode Island Municipal2014</v>
      </c>
      <c r="S1992">
        <f t="shared" si="63"/>
        <v>0.29500000000000004</v>
      </c>
    </row>
    <row r="1993" spans="1:19" x14ac:dyDescent="0.35">
      <c r="A1993" t="s">
        <v>121</v>
      </c>
      <c r="B1993">
        <v>2015</v>
      </c>
      <c r="C1993">
        <v>2.2200000000000001E-2</v>
      </c>
      <c r="D1993">
        <v>9.3299999999999994E-2</v>
      </c>
      <c r="E1993">
        <v>9.7699999999999995E-2</v>
      </c>
      <c r="F1993">
        <v>6.1060000000000003E-2</v>
      </c>
      <c r="G1993">
        <v>4.9169999999999998E-2</v>
      </c>
      <c r="H1993">
        <v>0.46706999999999999</v>
      </c>
      <c r="I1993">
        <v>0.25947999999999999</v>
      </c>
      <c r="J1993">
        <v>6.6869999999999999E-2</v>
      </c>
      <c r="K1993">
        <v>0.14371</v>
      </c>
      <c r="L1993">
        <v>9.9799999999999993E-3</v>
      </c>
      <c r="M1993">
        <v>4.5909999999999999E-2</v>
      </c>
      <c r="N1993">
        <v>0</v>
      </c>
      <c r="O1993">
        <v>6.9899999999999997E-3</v>
      </c>
      <c r="P1993">
        <v>0</v>
      </c>
      <c r="Q1993" s="3">
        <f>_xlfn.XLOOKUP(A1993&amp;B1993,'original data'!$R$2:$R$3975,'original data'!$Q$2:$Q$3975,,0)</f>
        <v>0.83799999999999997</v>
      </c>
      <c r="R1993" t="str">
        <f t="shared" si="62"/>
        <v>Rhode Island Municipal2015</v>
      </c>
      <c r="S1993">
        <f t="shared" si="63"/>
        <v>0.26646999999999998</v>
      </c>
    </row>
    <row r="1994" spans="1:19" x14ac:dyDescent="0.35">
      <c r="A1994" t="s">
        <v>121</v>
      </c>
      <c r="B1994">
        <v>2016</v>
      </c>
      <c r="C1994">
        <v>-2.7000000000000001E-3</v>
      </c>
      <c r="D1994">
        <v>5.4899999999999997E-2</v>
      </c>
      <c r="E1994">
        <v>5.7500000000000002E-2</v>
      </c>
      <c r="F1994">
        <v>4.8259999999999997E-2</v>
      </c>
      <c r="G1994">
        <v>4.5850000000000002E-2</v>
      </c>
      <c r="H1994">
        <v>0.44478000000000001</v>
      </c>
      <c r="I1994">
        <v>0.17810999999999999</v>
      </c>
      <c r="J1994">
        <v>9.2539999999999997E-2</v>
      </c>
      <c r="K1994">
        <v>0.19800999999999999</v>
      </c>
      <c r="L1994">
        <v>1.095E-2</v>
      </c>
      <c r="M1994">
        <v>6.5670000000000006E-2</v>
      </c>
      <c r="N1994">
        <v>0</v>
      </c>
      <c r="O1994">
        <v>9.9500000000000005E-3</v>
      </c>
      <c r="P1994">
        <v>0</v>
      </c>
      <c r="Q1994" s="3">
        <f>_xlfn.XLOOKUP(A1994&amp;B1994,'original data'!$R$2:$R$3975,'original data'!$Q$2:$Q$3975,,0)</f>
        <v>0.83</v>
      </c>
      <c r="R1994" t="str">
        <f t="shared" si="62"/>
        <v>Rhode Island Municipal2016</v>
      </c>
      <c r="S1994">
        <f t="shared" si="63"/>
        <v>0.36717</v>
      </c>
    </row>
    <row r="1995" spans="1:19" x14ac:dyDescent="0.35">
      <c r="A1995" t="s">
        <v>121</v>
      </c>
      <c r="B1995">
        <v>2017</v>
      </c>
      <c r="C1995">
        <v>0.1162</v>
      </c>
      <c r="D1995">
        <v>4.41E-2</v>
      </c>
      <c r="E1995">
        <v>7.8E-2</v>
      </c>
      <c r="F1995">
        <v>4.4380000000000003E-2</v>
      </c>
      <c r="G1995">
        <v>4.9860000000000002E-2</v>
      </c>
      <c r="H1995">
        <v>0.46100000000000002</v>
      </c>
      <c r="I1995">
        <v>0.17100000000000001</v>
      </c>
      <c r="J1995">
        <v>8.6999999999999994E-2</v>
      </c>
      <c r="K1995">
        <v>0.14199999999999999</v>
      </c>
      <c r="L1995">
        <v>1.6E-2</v>
      </c>
      <c r="M1995">
        <v>7.1999999999999995E-2</v>
      </c>
      <c r="N1995">
        <v>0</v>
      </c>
      <c r="O1995">
        <v>0.03</v>
      </c>
      <c r="P1995">
        <v>0.02</v>
      </c>
      <c r="Q1995" s="3">
        <f>_xlfn.XLOOKUP(A1995&amp;B1995,'original data'!$R$2:$R$3975,'original data'!$Q$2:$Q$3975,,0)</f>
        <v>0.78600000000000003</v>
      </c>
      <c r="R1995" t="str">
        <f t="shared" si="62"/>
        <v>Rhode Island Municipal2017</v>
      </c>
      <c r="S1995">
        <f t="shared" si="63"/>
        <v>0.33700000000000002</v>
      </c>
    </row>
    <row r="1996" spans="1:19" x14ac:dyDescent="0.35">
      <c r="A1996" t="s">
        <v>121</v>
      </c>
      <c r="B1996">
        <v>2018</v>
      </c>
      <c r="C1996">
        <v>8.0299999999999996E-2</v>
      </c>
      <c r="D1996">
        <v>6.3399999999999998E-2</v>
      </c>
      <c r="E1996">
        <v>7.1999999999999995E-2</v>
      </c>
      <c r="F1996">
        <v>5.8319999999999997E-2</v>
      </c>
      <c r="G1996">
        <v>5.1529999999999999E-2</v>
      </c>
      <c r="H1996">
        <v>0.46100000000000002</v>
      </c>
      <c r="I1996">
        <v>0.223</v>
      </c>
      <c r="J1996">
        <v>0.08</v>
      </c>
      <c r="K1996">
        <v>8.1000000000000003E-2</v>
      </c>
      <c r="L1996">
        <v>1.7999999999999999E-2</v>
      </c>
      <c r="M1996">
        <v>7.0000000000000007E-2</v>
      </c>
      <c r="N1996">
        <v>0</v>
      </c>
      <c r="O1996">
        <v>0.03</v>
      </c>
      <c r="P1996">
        <v>3.5999999999999997E-2</v>
      </c>
      <c r="Q1996" s="3">
        <f>_xlfn.XLOOKUP(A1996&amp;B1996,'original data'!$R$2:$R$3975,'original data'!$Q$2:$Q$3975,,0)</f>
        <v>0.79400000000000004</v>
      </c>
      <c r="R1996" t="str">
        <f t="shared" si="62"/>
        <v>Rhode Island Municipal2018</v>
      </c>
      <c r="S1996">
        <f t="shared" si="63"/>
        <v>0.28499999999999998</v>
      </c>
    </row>
    <row r="1997" spans="1:19" x14ac:dyDescent="0.35">
      <c r="A1997" t="s">
        <v>121</v>
      </c>
      <c r="B1997">
        <v>2020</v>
      </c>
      <c r="C1997">
        <v>8.0299999999999996E-2</v>
      </c>
      <c r="D1997">
        <v>6.3399999999999998E-2</v>
      </c>
      <c r="E1997">
        <v>7.1999999999999995E-2</v>
      </c>
      <c r="F1997">
        <v>5.7599999999999998E-2</v>
      </c>
      <c r="H1997">
        <v>0.441</v>
      </c>
      <c r="I1997">
        <v>0.19400000000000001</v>
      </c>
      <c r="J1997">
        <v>7.9000000000000001E-2</v>
      </c>
      <c r="K1997">
        <v>0.16200000000000001</v>
      </c>
      <c r="L1997">
        <v>2.5000000000000001E-2</v>
      </c>
      <c r="M1997">
        <v>6.8000000000000005E-2</v>
      </c>
      <c r="N1997">
        <v>0</v>
      </c>
      <c r="O1997">
        <v>2.8000000000000001E-2</v>
      </c>
      <c r="P1997">
        <v>0</v>
      </c>
      <c r="Q1997" s="3">
        <f>_xlfn.XLOOKUP(A1997&amp;B1997,'original data'!$R$2:$R$3975,'original data'!$Q$2:$Q$3975,,0)</f>
        <v>0.80500000000000005</v>
      </c>
      <c r="R1997" t="str">
        <f t="shared" si="62"/>
        <v>Rhode Island Municipal2020</v>
      </c>
      <c r="S1997">
        <f t="shared" si="63"/>
        <v>0.33400000000000002</v>
      </c>
    </row>
    <row r="1998" spans="1:19" x14ac:dyDescent="0.35">
      <c r="A1998" t="s">
        <v>122</v>
      </c>
      <c r="B1998">
        <v>2015</v>
      </c>
      <c r="C1998">
        <v>2.64E-2</v>
      </c>
      <c r="D1998">
        <v>9.8199999999999996E-2</v>
      </c>
      <c r="E1998">
        <v>9.9199999999999997E-2</v>
      </c>
      <c r="F1998">
        <v>5.4289999999999998E-2</v>
      </c>
      <c r="G1998">
        <v>4.8599999999999997E-2</v>
      </c>
      <c r="H1998">
        <v>0.43240000000000001</v>
      </c>
      <c r="I1998">
        <v>0.22889999999999999</v>
      </c>
      <c r="J1998">
        <v>3.5999999999999999E-3</v>
      </c>
      <c r="K1998">
        <v>0.1166</v>
      </c>
      <c r="L1998">
        <v>7.4700000000000003E-2</v>
      </c>
      <c r="M1998">
        <v>0.1265</v>
      </c>
      <c r="N1998">
        <v>0</v>
      </c>
      <c r="O1998">
        <v>1.7299999999999999E-2</v>
      </c>
      <c r="P1998">
        <v>0</v>
      </c>
      <c r="Q1998" s="3">
        <f>_xlfn.XLOOKUP(A1998&amp;B1998,'original data'!$R$2:$R$3975,'original data'!$Q$2:$Q$3975,,0)</f>
        <v>0.55400000000000005</v>
      </c>
      <c r="R1998" t="str">
        <f t="shared" si="62"/>
        <v>Phoenix ERS2015</v>
      </c>
      <c r="S1998">
        <f t="shared" si="63"/>
        <v>0.32140000000000002</v>
      </c>
    </row>
    <row r="1999" spans="1:19" x14ac:dyDescent="0.35">
      <c r="A1999" t="s">
        <v>122</v>
      </c>
      <c r="B1999">
        <v>2016</v>
      </c>
      <c r="C1999">
        <v>8.9999999999999993E-3</v>
      </c>
      <c r="D1999">
        <v>6.3E-2</v>
      </c>
      <c r="E1999">
        <v>0.06</v>
      </c>
      <c r="F1999">
        <v>4.6179999999999999E-2</v>
      </c>
      <c r="G1999">
        <v>4.6080000000000003E-2</v>
      </c>
      <c r="H1999">
        <v>0.42299999999999999</v>
      </c>
      <c r="I1999">
        <v>0.22600000000000001</v>
      </c>
      <c r="J1999">
        <v>1.7000000000000001E-2</v>
      </c>
      <c r="K1999">
        <v>0.112</v>
      </c>
      <c r="L1999">
        <v>7.3999999999999996E-2</v>
      </c>
      <c r="M1999">
        <v>0.14599999999999999</v>
      </c>
      <c r="N1999">
        <v>0</v>
      </c>
      <c r="O1999">
        <v>2E-3</v>
      </c>
      <c r="P1999">
        <v>0</v>
      </c>
      <c r="Q1999" s="3">
        <f>_xlfn.XLOOKUP(A1999&amp;B1999,'original data'!$R$2:$R$3975,'original data'!$Q$2:$Q$3975,,0)</f>
        <v>0.57299999999999995</v>
      </c>
      <c r="R1999" t="str">
        <f t="shared" si="62"/>
        <v>Phoenix ERS2016</v>
      </c>
      <c r="S1999">
        <f t="shared" si="63"/>
        <v>0.34899999999999998</v>
      </c>
    </row>
    <row r="2000" spans="1:19" x14ac:dyDescent="0.35">
      <c r="A2000" t="s">
        <v>122</v>
      </c>
      <c r="B2000">
        <v>2017</v>
      </c>
      <c r="C2000">
        <v>0.115</v>
      </c>
      <c r="D2000">
        <v>4.7E-2</v>
      </c>
      <c r="E2000">
        <v>0.08</v>
      </c>
      <c r="F2000">
        <v>4.1599999999999998E-2</v>
      </c>
      <c r="G2000">
        <v>5.0009999999999999E-2</v>
      </c>
      <c r="H2000">
        <v>0.44400000000000001</v>
      </c>
      <c r="I2000">
        <v>0.19900000000000001</v>
      </c>
      <c r="J2000">
        <v>3.3000000000000002E-2</v>
      </c>
      <c r="K2000">
        <v>0.109</v>
      </c>
      <c r="L2000">
        <v>7.3999999999999996E-2</v>
      </c>
      <c r="M2000">
        <v>0.13400000000000001</v>
      </c>
      <c r="N2000">
        <v>0</v>
      </c>
      <c r="O2000">
        <v>7.0000000000000001E-3</v>
      </c>
      <c r="P2000">
        <v>0</v>
      </c>
      <c r="Q2000" s="3">
        <f>_xlfn.XLOOKUP(A2000&amp;B2000,'original data'!$R$2:$R$3975,'original data'!$Q$2:$Q$3975,,0)</f>
        <v>0.58179999999999998</v>
      </c>
      <c r="R2000" t="str">
        <f t="shared" si="62"/>
        <v>Phoenix ERS2017</v>
      </c>
      <c r="S2000">
        <f t="shared" si="63"/>
        <v>0.35000000000000003</v>
      </c>
    </row>
    <row r="2001" spans="1:19" x14ac:dyDescent="0.35">
      <c r="A2001" t="s">
        <v>122</v>
      </c>
      <c r="B2001">
        <v>2018</v>
      </c>
      <c r="C2001">
        <v>7.0999999999999994E-2</v>
      </c>
      <c r="D2001">
        <v>6.3E-2</v>
      </c>
      <c r="E2001">
        <v>7.1999999999999995E-2</v>
      </c>
      <c r="F2001">
        <v>5.4280000000000002E-2</v>
      </c>
      <c r="G2001">
        <v>5.117E-2</v>
      </c>
      <c r="H2001">
        <v>0.44069999999999998</v>
      </c>
      <c r="I2001">
        <v>0.29699999999999999</v>
      </c>
      <c r="J2001">
        <v>4.4200000000000003E-2</v>
      </c>
      <c r="K2001">
        <v>4.7699999999999999E-2</v>
      </c>
      <c r="L2001">
        <v>0</v>
      </c>
      <c r="M2001">
        <v>0.13519999999999999</v>
      </c>
      <c r="N2001">
        <v>0</v>
      </c>
      <c r="O2001">
        <v>3.5099999999999999E-2</v>
      </c>
      <c r="P2001">
        <v>0</v>
      </c>
      <c r="Q2001" s="3">
        <f>_xlfn.XLOOKUP(A2001&amp;B2001,'original data'!$R$2:$R$3975,'original data'!$Q$2:$Q$3975,,0)</f>
        <v>0.60640000000000005</v>
      </c>
      <c r="R2001" t="str">
        <f t="shared" si="62"/>
        <v>Phoenix ERS2018</v>
      </c>
      <c r="S2001">
        <f t="shared" si="63"/>
        <v>0.2271</v>
      </c>
    </row>
    <row r="2002" spans="1:19" x14ac:dyDescent="0.35">
      <c r="A2002" t="s">
        <v>122</v>
      </c>
      <c r="B2002">
        <v>2019</v>
      </c>
      <c r="C2002">
        <v>6.2E-2</v>
      </c>
      <c r="D2002">
        <v>8.2000000000000003E-2</v>
      </c>
      <c r="E2002">
        <v>5.3999999999999999E-2</v>
      </c>
      <c r="F2002">
        <v>8.5110000000000005E-2</v>
      </c>
      <c r="G2002">
        <v>5.1740000000000001E-2</v>
      </c>
      <c r="H2002">
        <v>0.36299999999999999</v>
      </c>
      <c r="I2002">
        <v>0.32600000000000001</v>
      </c>
      <c r="J2002">
        <v>5.7000000000000002E-2</v>
      </c>
      <c r="K2002">
        <v>0.106</v>
      </c>
      <c r="L2002">
        <v>0</v>
      </c>
      <c r="M2002">
        <v>0.13400000000000001</v>
      </c>
      <c r="N2002">
        <v>0</v>
      </c>
      <c r="O2002">
        <v>1.2999999999999999E-2</v>
      </c>
      <c r="P2002">
        <v>0</v>
      </c>
      <c r="Q2002" s="3">
        <f>_xlfn.XLOOKUP(A2002&amp;B2002,'original data'!$R$2:$R$3975,'original data'!$Q$2:$Q$3975,,0)</f>
        <v>0.60799999999999998</v>
      </c>
      <c r="R2002" t="str">
        <f t="shared" si="62"/>
        <v>Phoenix ERS2019</v>
      </c>
      <c r="S2002">
        <f t="shared" si="63"/>
        <v>0.29700000000000004</v>
      </c>
    </row>
    <row r="2003" spans="1:19" x14ac:dyDescent="0.35">
      <c r="A2003" t="s">
        <v>122</v>
      </c>
      <c r="B2003">
        <v>2020</v>
      </c>
      <c r="C2003">
        <v>1.4E-2</v>
      </c>
      <c r="D2003">
        <v>4.8000000000000001E-2</v>
      </c>
      <c r="E2003">
        <v>5.1999999999999998E-2</v>
      </c>
      <c r="F2003">
        <v>7.2999999999999995E-2</v>
      </c>
      <c r="G2003">
        <v>4.9820000000000003E-2</v>
      </c>
      <c r="H2003">
        <v>0.35764000000000001</v>
      </c>
      <c r="I2003">
        <v>0.32667000000000002</v>
      </c>
      <c r="J2003">
        <v>6.1940000000000002E-2</v>
      </c>
      <c r="K2003">
        <v>9.8900000000000002E-2</v>
      </c>
      <c r="L2003">
        <v>0</v>
      </c>
      <c r="M2003">
        <v>0.13386999999999999</v>
      </c>
      <c r="N2003">
        <v>0</v>
      </c>
      <c r="O2003">
        <v>2.0979999999999999E-2</v>
      </c>
      <c r="P2003">
        <v>0</v>
      </c>
      <c r="Q2003" s="3">
        <f>_xlfn.XLOOKUP(A2003&amp;B2003,'original data'!$R$2:$R$3975,'original data'!$Q$2:$Q$3975,,0)</f>
        <v>0.63700000000000001</v>
      </c>
      <c r="R2003" t="str">
        <f t="shared" si="62"/>
        <v>Phoenix ERS2020</v>
      </c>
      <c r="S2003">
        <f t="shared" si="63"/>
        <v>0.29471000000000003</v>
      </c>
    </row>
    <row r="2004" spans="1:19" x14ac:dyDescent="0.35">
      <c r="A2004" t="s">
        <v>123</v>
      </c>
      <c r="B2004">
        <v>2001</v>
      </c>
      <c r="C2004">
        <v>7.3599999999999999E-2</v>
      </c>
      <c r="D2004">
        <v>5.1499999999999997E-2</v>
      </c>
      <c r="E2004">
        <v>7.2599999999999998E-2</v>
      </c>
      <c r="G2004">
        <v>7.3599999999999999E-2</v>
      </c>
      <c r="H2004">
        <v>0.21709999999999999</v>
      </c>
      <c r="I2004">
        <v>0.78290000000000004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 s="3">
        <f>_xlfn.XLOOKUP(A2004&amp;B2004,'original data'!$R$2:$R$3975,'original data'!$Q$2:$Q$3975,,0)</f>
        <v>0.94599999999999995</v>
      </c>
      <c r="R2004" t="str">
        <f t="shared" si="62"/>
        <v>South Carolina Police2001</v>
      </c>
      <c r="S2004">
        <f t="shared" si="63"/>
        <v>0</v>
      </c>
    </row>
    <row r="2005" spans="1:19" x14ac:dyDescent="0.35">
      <c r="A2005" t="s">
        <v>123</v>
      </c>
      <c r="B2005">
        <v>2002</v>
      </c>
      <c r="C2005">
        <v>8.5000000000000006E-3</v>
      </c>
      <c r="D2005">
        <v>4.2599999999999999E-2</v>
      </c>
      <c r="E2005">
        <v>5.4800000000000001E-2</v>
      </c>
      <c r="G2005">
        <v>4.054E-2</v>
      </c>
      <c r="H2005">
        <v>0.25869999999999999</v>
      </c>
      <c r="I2005">
        <v>0.74129999999999996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 s="3">
        <f>_xlfn.XLOOKUP(A2005&amp;B2005,'original data'!$R$2:$R$3975,'original data'!$Q$2:$Q$3975,,0)</f>
        <v>0.93</v>
      </c>
      <c r="R2005" t="str">
        <f t="shared" si="62"/>
        <v>South Carolina Police2002</v>
      </c>
      <c r="S2005">
        <f t="shared" si="63"/>
        <v>0</v>
      </c>
    </row>
    <row r="2006" spans="1:19" x14ac:dyDescent="0.35">
      <c r="A2006" t="s">
        <v>123</v>
      </c>
      <c r="B2006">
        <v>2003</v>
      </c>
      <c r="C2006">
        <v>8.3199999999999996E-2</v>
      </c>
      <c r="D2006">
        <v>5.4600000000000003E-2</v>
      </c>
      <c r="E2006">
        <v>4.8399999999999999E-2</v>
      </c>
      <c r="G2006">
        <v>5.457E-2</v>
      </c>
      <c r="H2006">
        <v>0.34239999999999998</v>
      </c>
      <c r="I2006">
        <v>0.65759999999999996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 s="3">
        <f>_xlfn.XLOOKUP(A2006&amp;B2006,'original data'!$R$2:$R$3975,'original data'!$Q$2:$Q$3975,,0)</f>
        <v>0.91500000000000004</v>
      </c>
      <c r="R2006" t="str">
        <f t="shared" si="62"/>
        <v>South Carolina Police2003</v>
      </c>
      <c r="S2006">
        <f t="shared" si="63"/>
        <v>0</v>
      </c>
    </row>
    <row r="2007" spans="1:19" x14ac:dyDescent="0.35">
      <c r="A2007" t="s">
        <v>123</v>
      </c>
      <c r="B2007">
        <v>2004</v>
      </c>
      <c r="C2007">
        <v>8.6400000000000005E-2</v>
      </c>
      <c r="D2007">
        <v>5.9299999999999999E-2</v>
      </c>
      <c r="E2007">
        <v>5.96E-2</v>
      </c>
      <c r="F2007">
        <v>7.4399999999999994E-2</v>
      </c>
      <c r="G2007">
        <v>6.2440000000000002E-2</v>
      </c>
      <c r="H2007">
        <v>0.41289999999999999</v>
      </c>
      <c r="I2007">
        <v>0.58709999999999996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 s="3">
        <f>_xlfn.XLOOKUP(A2007&amp;B2007,'original data'!$R$2:$R$3975,'original data'!$Q$2:$Q$3975,,0)</f>
        <v>0.877</v>
      </c>
      <c r="R2007" t="str">
        <f t="shared" si="62"/>
        <v>South Carolina Police2004</v>
      </c>
      <c r="S2007">
        <f t="shared" si="63"/>
        <v>0</v>
      </c>
    </row>
    <row r="2008" spans="1:19" x14ac:dyDescent="0.35">
      <c r="A2008" t="s">
        <v>123</v>
      </c>
      <c r="B2008">
        <v>2005</v>
      </c>
      <c r="C2008">
        <v>6.6299999999999998E-2</v>
      </c>
      <c r="D2008">
        <v>7.8200000000000006E-2</v>
      </c>
      <c r="E2008">
        <v>6.2799999999999995E-2</v>
      </c>
      <c r="F2008">
        <v>6.6900000000000001E-2</v>
      </c>
      <c r="G2008">
        <v>6.3210000000000002E-2</v>
      </c>
      <c r="H2008">
        <v>0.41789999999999999</v>
      </c>
      <c r="I2008">
        <v>0.57045999999999997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1.1639999999999999E-2</v>
      </c>
      <c r="P2008">
        <v>0</v>
      </c>
      <c r="Q2008" s="3">
        <f>_xlfn.XLOOKUP(A2008&amp;B2008,'original data'!$R$2:$R$3975,'original data'!$Q$2:$Q$3975,,0)</f>
        <v>0.874</v>
      </c>
      <c r="R2008" t="str">
        <f t="shared" si="62"/>
        <v>South Carolina Police2005</v>
      </c>
      <c r="S2008">
        <f t="shared" si="63"/>
        <v>0</v>
      </c>
    </row>
    <row r="2009" spans="1:19" x14ac:dyDescent="0.35">
      <c r="A2009" t="s">
        <v>123</v>
      </c>
      <c r="B2009">
        <v>2006</v>
      </c>
      <c r="C2009">
        <v>5.0999999999999997E-2</v>
      </c>
      <c r="D2009">
        <v>6.7599999999999993E-2</v>
      </c>
      <c r="E2009">
        <v>5.8799999999999998E-2</v>
      </c>
      <c r="F2009">
        <v>6.6799999999999998E-2</v>
      </c>
      <c r="G2009">
        <v>6.1170000000000002E-2</v>
      </c>
      <c r="H2009">
        <v>0.49259999999999998</v>
      </c>
      <c r="I2009">
        <v>0.49725000000000003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1.0149999999999999E-2</v>
      </c>
      <c r="P2009">
        <v>0</v>
      </c>
      <c r="Q2009" s="3">
        <f>_xlfn.XLOOKUP(A2009&amp;B2009,'original data'!$R$2:$R$3975,'original data'!$Q$2:$Q$3975,,0)</f>
        <v>0.84699999999999998</v>
      </c>
      <c r="R2009" t="str">
        <f t="shared" si="62"/>
        <v>South Carolina Police2006</v>
      </c>
      <c r="S2009">
        <f t="shared" si="63"/>
        <v>0</v>
      </c>
    </row>
    <row r="2010" spans="1:19" x14ac:dyDescent="0.35">
      <c r="A2010" t="s">
        <v>123</v>
      </c>
      <c r="B2010">
        <v>2007</v>
      </c>
      <c r="C2010">
        <v>0.13350000000000001</v>
      </c>
      <c r="D2010">
        <v>8.6199999999999999E-2</v>
      </c>
      <c r="E2010">
        <v>8.8400000000000006E-2</v>
      </c>
      <c r="F2010">
        <v>7.0199999999999999E-2</v>
      </c>
      <c r="G2010">
        <v>7.1209999999999996E-2</v>
      </c>
      <c r="H2010">
        <v>0.5</v>
      </c>
      <c r="I2010">
        <v>0.5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 s="3">
        <f>_xlfn.XLOOKUP(A2010&amp;B2010,'original data'!$R$2:$R$3975,'original data'!$Q$2:$Q$3975,,0)</f>
        <v>0.84699999999999998</v>
      </c>
      <c r="R2010" t="str">
        <f t="shared" si="62"/>
        <v>South Carolina Police2007</v>
      </c>
      <c r="S2010">
        <f t="shared" si="63"/>
        <v>0</v>
      </c>
    </row>
    <row r="2011" spans="1:19" x14ac:dyDescent="0.35">
      <c r="A2011" t="s">
        <v>123</v>
      </c>
      <c r="B2011">
        <v>2008</v>
      </c>
      <c r="C2011">
        <v>-2.5600000000000001E-2</v>
      </c>
      <c r="D2011">
        <v>5.1700000000000003E-2</v>
      </c>
      <c r="E2011">
        <v>6.25E-2</v>
      </c>
      <c r="F2011">
        <v>5.5300000000000002E-2</v>
      </c>
      <c r="G2011">
        <v>5.8599999999999999E-2</v>
      </c>
      <c r="H2011">
        <v>0.47899999999999998</v>
      </c>
      <c r="I2011">
        <v>0.41599999999999998</v>
      </c>
      <c r="J2011">
        <v>0.01</v>
      </c>
      <c r="K2011">
        <v>8.6999999999999994E-2</v>
      </c>
      <c r="L2011">
        <v>0</v>
      </c>
      <c r="M2011">
        <v>0</v>
      </c>
      <c r="N2011">
        <v>0</v>
      </c>
      <c r="O2011">
        <v>8.0000000000000002E-3</v>
      </c>
      <c r="P2011">
        <v>0</v>
      </c>
      <c r="Q2011" s="3">
        <f>_xlfn.XLOOKUP(A2011&amp;B2011,'original data'!$R$2:$R$3975,'original data'!$Q$2:$Q$3975,,0)</f>
        <v>0.77900000000000003</v>
      </c>
      <c r="R2011" t="str">
        <f t="shared" si="62"/>
        <v>South Carolina Police2008</v>
      </c>
      <c r="S2011">
        <f t="shared" si="63"/>
        <v>9.6999999999999989E-2</v>
      </c>
    </row>
    <row r="2012" spans="1:19" x14ac:dyDescent="0.35">
      <c r="A2012" t="s">
        <v>123</v>
      </c>
      <c r="B2012">
        <v>2009</v>
      </c>
      <c r="C2012">
        <v>-0.19040000000000001</v>
      </c>
      <c r="D2012">
        <v>-3.5999999999999997E-2</v>
      </c>
      <c r="E2012">
        <v>1.6000000000000001E-3</v>
      </c>
      <c r="F2012">
        <v>3.0599999999999999E-2</v>
      </c>
      <c r="G2012">
        <v>2.7519999999999999E-2</v>
      </c>
      <c r="H2012">
        <v>0.32840000000000003</v>
      </c>
      <c r="I2012">
        <v>0.34789999999999999</v>
      </c>
      <c r="J2012">
        <v>2.5399999999999999E-2</v>
      </c>
      <c r="K2012">
        <v>0.161</v>
      </c>
      <c r="L2012">
        <v>0</v>
      </c>
      <c r="M2012">
        <v>6.3E-3</v>
      </c>
      <c r="N2012">
        <v>0</v>
      </c>
      <c r="O2012">
        <v>0.13100000000000001</v>
      </c>
      <c r="P2012">
        <v>0</v>
      </c>
      <c r="Q2012" s="3">
        <f>_xlfn.XLOOKUP(A2012&amp;B2012,'original data'!$R$2:$R$3975,'original data'!$Q$2:$Q$3975,,0)</f>
        <v>0.76300000000000001</v>
      </c>
      <c r="R2012" t="str">
        <f t="shared" si="62"/>
        <v>South Carolina Police2009</v>
      </c>
      <c r="S2012">
        <f t="shared" si="63"/>
        <v>0.19270000000000001</v>
      </c>
    </row>
    <row r="2013" spans="1:19" x14ac:dyDescent="0.35">
      <c r="A2013" t="s">
        <v>123</v>
      </c>
      <c r="B2013">
        <v>2010</v>
      </c>
      <c r="C2013">
        <v>0.1462</v>
      </c>
      <c r="D2013">
        <v>-3.4099999999999998E-2</v>
      </c>
      <c r="E2013">
        <v>1.4800000000000001E-2</v>
      </c>
      <c r="F2013">
        <v>3.95E-2</v>
      </c>
      <c r="G2013">
        <v>3.882E-2</v>
      </c>
      <c r="H2013">
        <v>0.27300000000000002</v>
      </c>
      <c r="I2013">
        <v>0.27400000000000002</v>
      </c>
      <c r="J2013">
        <v>4.2999999999999997E-2</v>
      </c>
      <c r="K2013">
        <v>0.26200000000000001</v>
      </c>
      <c r="L2013">
        <v>0</v>
      </c>
      <c r="M2013">
        <v>6.0000000000000001E-3</v>
      </c>
      <c r="N2013">
        <v>0</v>
      </c>
      <c r="O2013">
        <v>0.14199999999999999</v>
      </c>
      <c r="P2013">
        <v>0</v>
      </c>
      <c r="Q2013" s="3">
        <f>_xlfn.XLOOKUP(A2013&amp;B2013,'original data'!$R$2:$R$3975,'original data'!$Q$2:$Q$3975,,0)</f>
        <v>0.745</v>
      </c>
      <c r="R2013" t="str">
        <f t="shared" si="62"/>
        <v>South Carolina Police2010</v>
      </c>
      <c r="S2013">
        <f t="shared" si="63"/>
        <v>0.311</v>
      </c>
    </row>
    <row r="2014" spans="1:19" x14ac:dyDescent="0.35">
      <c r="A2014" t="s">
        <v>123</v>
      </c>
      <c r="B2014">
        <v>2011</v>
      </c>
      <c r="C2014">
        <v>0.18590000000000001</v>
      </c>
      <c r="D2014">
        <v>3.1300000000000001E-2</v>
      </c>
      <c r="E2014">
        <v>3.95E-2</v>
      </c>
      <c r="F2014">
        <v>5.0200000000000002E-2</v>
      </c>
      <c r="G2014">
        <v>5.1400000000000001E-2</v>
      </c>
      <c r="H2014">
        <v>0.32400000000000001</v>
      </c>
      <c r="I2014">
        <v>0.224</v>
      </c>
      <c r="J2014">
        <v>7.0999999999999994E-2</v>
      </c>
      <c r="K2014">
        <v>0.28100000000000003</v>
      </c>
      <c r="L2014">
        <v>1.9E-2</v>
      </c>
      <c r="M2014">
        <v>8.0000000000000002E-3</v>
      </c>
      <c r="N2014">
        <v>0</v>
      </c>
      <c r="O2014">
        <v>7.2999999999999995E-2</v>
      </c>
      <c r="P2014">
        <v>0</v>
      </c>
      <c r="Q2014" s="3">
        <f>_xlfn.XLOOKUP(A2014&amp;B2014,'original data'!$R$2:$R$3975,'original data'!$Q$2:$Q$3975,,0)</f>
        <v>0.72799999999999998</v>
      </c>
      <c r="R2014" t="str">
        <f t="shared" si="62"/>
        <v>South Carolina Police2011</v>
      </c>
      <c r="S2014">
        <f t="shared" si="63"/>
        <v>0.37900000000000006</v>
      </c>
    </row>
    <row r="2015" spans="1:19" x14ac:dyDescent="0.35">
      <c r="A2015" t="s">
        <v>123</v>
      </c>
      <c r="B2015">
        <v>2012</v>
      </c>
      <c r="C2015">
        <v>6.1000000000000004E-3</v>
      </c>
      <c r="D2015">
        <v>0.11</v>
      </c>
      <c r="E2015">
        <v>1.46E-2</v>
      </c>
      <c r="F2015">
        <v>4.9799999999999997E-2</v>
      </c>
      <c r="G2015">
        <v>4.7550000000000002E-2</v>
      </c>
      <c r="H2015">
        <v>0.24299999999999999</v>
      </c>
      <c r="I2015">
        <v>0.18</v>
      </c>
      <c r="J2015">
        <v>9.0999999999999998E-2</v>
      </c>
      <c r="K2015">
        <v>0.27900000000000003</v>
      </c>
      <c r="L2015">
        <v>2.7E-2</v>
      </c>
      <c r="M2015">
        <v>2.5000000000000001E-2</v>
      </c>
      <c r="N2015">
        <v>0</v>
      </c>
      <c r="O2015">
        <v>0.155</v>
      </c>
      <c r="P2015">
        <v>0</v>
      </c>
      <c r="Q2015" s="3">
        <f>_xlfn.XLOOKUP(A2015&amp;B2015,'original data'!$R$2:$R$3975,'original data'!$Q$2:$Q$3975,,0)</f>
        <v>0.71099999999999997</v>
      </c>
      <c r="R2015" t="str">
        <f t="shared" si="62"/>
        <v>South Carolina Police2012</v>
      </c>
      <c r="S2015">
        <f t="shared" si="63"/>
        <v>0.42200000000000004</v>
      </c>
    </row>
    <row r="2016" spans="1:19" x14ac:dyDescent="0.35">
      <c r="A2016" t="s">
        <v>123</v>
      </c>
      <c r="B2016">
        <v>2013</v>
      </c>
      <c r="C2016">
        <v>9.9900000000000003E-2</v>
      </c>
      <c r="D2016">
        <v>9.2999999999999999E-2</v>
      </c>
      <c r="E2016">
        <v>3.7600000000000001E-2</v>
      </c>
      <c r="F2016">
        <v>4.9799999999999997E-2</v>
      </c>
      <c r="G2016">
        <v>5.1479999999999998E-2</v>
      </c>
      <c r="H2016">
        <v>0.28249999999999997</v>
      </c>
      <c r="I2016">
        <v>0.2331</v>
      </c>
      <c r="J2016">
        <v>9.5799999999999996E-2</v>
      </c>
      <c r="K2016">
        <v>0.21809999999999999</v>
      </c>
      <c r="L2016">
        <v>2.7E-2</v>
      </c>
      <c r="M2016">
        <v>3.6900000000000002E-2</v>
      </c>
      <c r="N2016">
        <v>0</v>
      </c>
      <c r="O2016">
        <v>0.1066</v>
      </c>
      <c r="P2016">
        <v>0</v>
      </c>
      <c r="Q2016" s="3">
        <f>_xlfn.XLOOKUP(A2016&amp;B2016,'original data'!$R$2:$R$3975,'original data'!$Q$2:$Q$3975,,0)</f>
        <v>0.69199999999999995</v>
      </c>
      <c r="R2016" t="str">
        <f t="shared" si="62"/>
        <v>South Carolina Police2013</v>
      </c>
      <c r="S2016">
        <f t="shared" si="63"/>
        <v>0.37779999999999997</v>
      </c>
    </row>
    <row r="2017" spans="1:19" x14ac:dyDescent="0.35">
      <c r="A2017" t="s">
        <v>123</v>
      </c>
      <c r="B2017">
        <v>2014</v>
      </c>
      <c r="C2017">
        <v>0.15290000000000001</v>
      </c>
      <c r="D2017">
        <v>8.3699999999999997E-2</v>
      </c>
      <c r="E2017">
        <v>0.1148</v>
      </c>
      <c r="F2017">
        <v>5.6000000000000001E-2</v>
      </c>
      <c r="G2017">
        <v>5.842E-2</v>
      </c>
      <c r="H2017">
        <v>0.308</v>
      </c>
      <c r="I2017">
        <v>0.16600000000000001</v>
      </c>
      <c r="J2017">
        <v>0.14599999999999999</v>
      </c>
      <c r="K2017">
        <v>0.254</v>
      </c>
      <c r="L2017">
        <v>2.1000000000000001E-2</v>
      </c>
      <c r="M2017">
        <v>3.5999999999999997E-2</v>
      </c>
      <c r="N2017">
        <v>0</v>
      </c>
      <c r="O2017">
        <v>6.7000000000000004E-2</v>
      </c>
      <c r="P2017">
        <v>0</v>
      </c>
      <c r="Q2017" s="3">
        <f>_xlfn.XLOOKUP(A2017&amp;B2017,'original data'!$R$2:$R$3975,'original data'!$Q$2:$Q$3975,,0)</f>
        <v>0.69499999999999995</v>
      </c>
      <c r="R2017" t="str">
        <f t="shared" si="62"/>
        <v>South Carolina Police2014</v>
      </c>
      <c r="S2017">
        <f t="shared" si="63"/>
        <v>0.45700000000000002</v>
      </c>
    </row>
    <row r="2018" spans="1:19" x14ac:dyDescent="0.35">
      <c r="A2018" t="s">
        <v>123</v>
      </c>
      <c r="B2018">
        <v>2015</v>
      </c>
      <c r="C2018">
        <v>1.6E-2</v>
      </c>
      <c r="D2018">
        <v>8.8099999999999998E-2</v>
      </c>
      <c r="E2018">
        <v>8.8700000000000001E-2</v>
      </c>
      <c r="F2018">
        <v>5.1729999999999998E-2</v>
      </c>
      <c r="G2018">
        <v>5.5539999999999999E-2</v>
      </c>
      <c r="H2018">
        <v>0.32300000000000001</v>
      </c>
      <c r="I2018">
        <v>0.1593</v>
      </c>
      <c r="J2018">
        <v>0.14510000000000001</v>
      </c>
      <c r="K2018">
        <v>0.2676</v>
      </c>
      <c r="L2018">
        <v>2.9700000000000001E-2</v>
      </c>
      <c r="M2018">
        <v>3.9600000000000003E-2</v>
      </c>
      <c r="N2018">
        <v>0</v>
      </c>
      <c r="O2018">
        <v>3.5700000000000003E-2</v>
      </c>
      <c r="P2018">
        <v>0</v>
      </c>
      <c r="Q2018" s="3">
        <f>_xlfn.XLOOKUP(A2018&amp;B2018,'original data'!$R$2:$R$3975,'original data'!$Q$2:$Q$3975,,0)</f>
        <v>0.69199999999999995</v>
      </c>
      <c r="R2018" t="str">
        <f t="shared" si="62"/>
        <v>South Carolina Police2015</v>
      </c>
      <c r="S2018">
        <f t="shared" si="63"/>
        <v>0.48200000000000004</v>
      </c>
    </row>
    <row r="2019" spans="1:19" x14ac:dyDescent="0.35">
      <c r="A2019" t="s">
        <v>123</v>
      </c>
      <c r="B2019">
        <v>2016</v>
      </c>
      <c r="C2019">
        <v>-3.8999999999999998E-3</v>
      </c>
      <c r="D2019">
        <v>5.28E-2</v>
      </c>
      <c r="E2019">
        <v>5.1900000000000002E-2</v>
      </c>
      <c r="F2019">
        <v>4.6100000000000002E-2</v>
      </c>
      <c r="G2019">
        <v>5.1720000000000002E-2</v>
      </c>
      <c r="H2019">
        <v>0.31719999999999998</v>
      </c>
      <c r="I2019">
        <v>0.13869999999999999</v>
      </c>
      <c r="J2019">
        <v>0.15479999999999999</v>
      </c>
      <c r="K2019">
        <v>0.25600000000000001</v>
      </c>
      <c r="L2019">
        <v>4.1700000000000001E-2</v>
      </c>
      <c r="M2019">
        <v>7.0599999999999996E-2</v>
      </c>
      <c r="N2019">
        <v>0</v>
      </c>
      <c r="O2019">
        <v>2.1000000000000001E-2</v>
      </c>
      <c r="P2019">
        <v>0</v>
      </c>
      <c r="Q2019" s="3">
        <f>_xlfn.XLOOKUP(A2019&amp;B2019,'original data'!$R$2:$R$3975,'original data'!$Q$2:$Q$3975,,0)</f>
        <v>0.66300000000000003</v>
      </c>
      <c r="R2019" t="str">
        <f t="shared" si="62"/>
        <v>South Carolina Police2016</v>
      </c>
      <c r="S2019">
        <f t="shared" si="63"/>
        <v>0.52310000000000001</v>
      </c>
    </row>
    <row r="2020" spans="1:19" x14ac:dyDescent="0.35">
      <c r="A2020" t="s">
        <v>123</v>
      </c>
      <c r="B2020">
        <v>2017</v>
      </c>
      <c r="C2020">
        <v>0.1188</v>
      </c>
      <c r="D2020">
        <v>4.2299999999999997E-2</v>
      </c>
      <c r="E2020">
        <v>7.4999999999999997E-2</v>
      </c>
      <c r="F2020">
        <v>4.4729999999999999E-2</v>
      </c>
      <c r="G2020">
        <v>5.5559999999999998E-2</v>
      </c>
      <c r="H2020">
        <v>0.3508</v>
      </c>
      <c r="I2020">
        <v>0.152</v>
      </c>
      <c r="J2020">
        <v>0.1353</v>
      </c>
      <c r="K2020">
        <v>0.20449999999999999</v>
      </c>
      <c r="L2020">
        <v>1.3899999999999999E-2</v>
      </c>
      <c r="M2020">
        <v>7.17E-2</v>
      </c>
      <c r="N2020">
        <v>0</v>
      </c>
      <c r="O2020">
        <v>1.95E-2</v>
      </c>
      <c r="P2020">
        <v>5.2299999999999999E-2</v>
      </c>
      <c r="Q2020" s="3">
        <f>_xlfn.XLOOKUP(A2020&amp;B2020,'original data'!$R$2:$R$3975,'original data'!$Q$2:$Q$3975,,0)</f>
        <v>0.63</v>
      </c>
      <c r="R2020" t="str">
        <f t="shared" si="62"/>
        <v>South Carolina Police2017</v>
      </c>
      <c r="S2020">
        <f t="shared" si="63"/>
        <v>0.47770000000000001</v>
      </c>
    </row>
    <row r="2021" spans="1:19" x14ac:dyDescent="0.35">
      <c r="A2021" t="s">
        <v>123</v>
      </c>
      <c r="B2021">
        <v>2019</v>
      </c>
      <c r="C2021">
        <v>5.8400000000000001E-2</v>
      </c>
      <c r="D2021">
        <v>8.48E-2</v>
      </c>
      <c r="E2021">
        <v>5.2600000000000001E-2</v>
      </c>
      <c r="F2021">
        <v>8.3299999999999999E-2</v>
      </c>
      <c r="G2021">
        <v>5.688E-2</v>
      </c>
      <c r="H2021">
        <v>0.35091</v>
      </c>
      <c r="I2021">
        <v>0.17172999999999999</v>
      </c>
      <c r="J2021">
        <v>0.13139000000000001</v>
      </c>
      <c r="K2021">
        <v>0.17849999999999999</v>
      </c>
      <c r="L2021">
        <v>4.3499999999999997E-3</v>
      </c>
      <c r="M2021">
        <v>7.4010000000000006E-2</v>
      </c>
      <c r="N2021">
        <v>0</v>
      </c>
      <c r="O2021">
        <v>8.9109999999999995E-2</v>
      </c>
      <c r="P2021">
        <v>0</v>
      </c>
      <c r="Q2021" s="3">
        <f>_xlfn.XLOOKUP(A2021&amp;B2021,'original data'!$R$2:$R$3975,'original data'!$Q$2:$Q$3975,,0)</f>
        <v>0.627</v>
      </c>
      <c r="R2021" t="str">
        <f t="shared" si="62"/>
        <v>South Carolina Police2019</v>
      </c>
      <c r="S2021">
        <f t="shared" si="63"/>
        <v>0.38825000000000004</v>
      </c>
    </row>
    <row r="2022" spans="1:19" x14ac:dyDescent="0.35">
      <c r="A2022" t="s">
        <v>123</v>
      </c>
      <c r="B2022">
        <v>2020</v>
      </c>
      <c r="C2022">
        <v>-1.5800000000000002E-2</v>
      </c>
      <c r="D2022">
        <v>3.95E-2</v>
      </c>
      <c r="E2022">
        <v>4.5900000000000003E-2</v>
      </c>
      <c r="F2022">
        <v>6.7100000000000007E-2</v>
      </c>
      <c r="G2022">
        <v>5.3129999999999997E-2</v>
      </c>
      <c r="H2022">
        <v>0.42336000000000001</v>
      </c>
      <c r="I2022">
        <v>0.11632000000000001</v>
      </c>
      <c r="J2022">
        <v>0.13618</v>
      </c>
      <c r="K2022">
        <v>0.10761999999999999</v>
      </c>
      <c r="L2022">
        <v>1.057E-2</v>
      </c>
      <c r="M2022">
        <v>8.8940000000000005E-2</v>
      </c>
      <c r="N2022">
        <v>0</v>
      </c>
      <c r="O2022">
        <v>0.11701</v>
      </c>
      <c r="P2022">
        <v>0</v>
      </c>
      <c r="Q2022" s="3">
        <f>_xlfn.XLOOKUP(A2022&amp;B2022,'original data'!$R$2:$R$3975,'original data'!$Q$2:$Q$3975,,0)</f>
        <v>0.625</v>
      </c>
      <c r="R2022" t="str">
        <f t="shared" si="62"/>
        <v>South Carolina Police2020</v>
      </c>
      <c r="S2022">
        <f t="shared" si="63"/>
        <v>0.34331</v>
      </c>
    </row>
    <row r="2023" spans="1:19" x14ac:dyDescent="0.35">
      <c r="A2023" t="s">
        <v>124</v>
      </c>
      <c r="B2023">
        <v>2001</v>
      </c>
      <c r="C2023">
        <v>-0.05</v>
      </c>
      <c r="E2023">
        <v>7.4999999999999997E-2</v>
      </c>
      <c r="F2023">
        <v>9.4E-2</v>
      </c>
      <c r="G2023">
        <v>-0.05</v>
      </c>
      <c r="H2023">
        <v>0.54800000000000004</v>
      </c>
      <c r="I2023">
        <v>0.26900000000000002</v>
      </c>
      <c r="J2023">
        <v>5.1999999999999998E-2</v>
      </c>
      <c r="K2023">
        <v>0</v>
      </c>
      <c r="L2023">
        <v>0</v>
      </c>
      <c r="M2023">
        <v>8.4000000000000005E-2</v>
      </c>
      <c r="N2023">
        <v>0</v>
      </c>
      <c r="O2023">
        <v>4.7E-2</v>
      </c>
      <c r="P2023">
        <v>0</v>
      </c>
      <c r="Q2023" s="3">
        <f>_xlfn.XLOOKUP(A2023&amp;B2023,'original data'!$R$2:$R$3975,'original data'!$Q$2:$Q$3975,,0)</f>
        <v>1.056</v>
      </c>
      <c r="R2023" t="str">
        <f t="shared" si="62"/>
        <v>Utah Noncontributory2001</v>
      </c>
      <c r="S2023">
        <f t="shared" si="63"/>
        <v>0.13600000000000001</v>
      </c>
    </row>
    <row r="2024" spans="1:19" x14ac:dyDescent="0.35">
      <c r="A2024" t="s">
        <v>124</v>
      </c>
      <c r="B2024">
        <v>2002</v>
      </c>
      <c r="C2024">
        <v>-7.4999999999999997E-2</v>
      </c>
      <c r="E2024">
        <v>2.8000000000000001E-2</v>
      </c>
      <c r="F2024">
        <v>8.1000000000000003E-2</v>
      </c>
      <c r="G2024">
        <v>-6.2579999999999997E-2</v>
      </c>
      <c r="H2024">
        <v>0.54400000000000004</v>
      </c>
      <c r="I2024">
        <v>0.23</v>
      </c>
      <c r="J2024">
        <v>6.5000000000000002E-2</v>
      </c>
      <c r="K2024">
        <v>0</v>
      </c>
      <c r="L2024">
        <v>0</v>
      </c>
      <c r="M2024">
        <v>9.6000000000000002E-2</v>
      </c>
      <c r="N2024">
        <v>0</v>
      </c>
      <c r="O2024">
        <v>6.5000000000000002E-2</v>
      </c>
      <c r="P2024">
        <v>0</v>
      </c>
      <c r="Q2024" s="3">
        <f>_xlfn.XLOOKUP(A2024&amp;B2024,'original data'!$R$2:$R$3975,'original data'!$Q$2:$Q$3975,,0)</f>
        <v>0.94599999999999995</v>
      </c>
      <c r="R2024" t="str">
        <f t="shared" si="62"/>
        <v>Utah Noncontributory2002</v>
      </c>
      <c r="S2024">
        <f t="shared" si="63"/>
        <v>0.161</v>
      </c>
    </row>
    <row r="2025" spans="1:19" x14ac:dyDescent="0.35">
      <c r="A2025" t="s">
        <v>124</v>
      </c>
      <c r="B2025">
        <v>2003</v>
      </c>
      <c r="C2025">
        <v>0.26</v>
      </c>
      <c r="E2025">
        <v>5.6000000000000001E-2</v>
      </c>
      <c r="F2025">
        <v>8.8999999999999996E-2</v>
      </c>
      <c r="G2025">
        <v>3.4540000000000001E-2</v>
      </c>
      <c r="H2025">
        <v>0.55400000000000005</v>
      </c>
      <c r="I2025">
        <v>0.21</v>
      </c>
      <c r="J2025">
        <v>4.4999999999999998E-2</v>
      </c>
      <c r="K2025">
        <v>0</v>
      </c>
      <c r="L2025">
        <v>0</v>
      </c>
      <c r="M2025">
        <v>8.2000000000000003E-2</v>
      </c>
      <c r="N2025">
        <v>0</v>
      </c>
      <c r="O2025">
        <v>0.109</v>
      </c>
      <c r="P2025">
        <v>0</v>
      </c>
      <c r="Q2025" s="3">
        <f>_xlfn.XLOOKUP(A2025&amp;B2025,'original data'!$R$2:$R$3975,'original data'!$Q$2:$Q$3975,,0)</f>
        <v>0.96699999999999997</v>
      </c>
      <c r="R2025" t="str">
        <f t="shared" si="62"/>
        <v>Utah Noncontributory2003</v>
      </c>
      <c r="S2025">
        <f t="shared" si="63"/>
        <v>0.127</v>
      </c>
    </row>
    <row r="2026" spans="1:19" x14ac:dyDescent="0.35">
      <c r="A2026" t="s">
        <v>124</v>
      </c>
      <c r="B2026">
        <v>2004</v>
      </c>
      <c r="C2026">
        <v>0.13200000000000001</v>
      </c>
      <c r="E2026">
        <v>0.05</v>
      </c>
      <c r="F2026">
        <v>0.10199999999999999</v>
      </c>
      <c r="G2026">
        <v>5.8090000000000003E-2</v>
      </c>
      <c r="H2026">
        <v>0.58399999999999996</v>
      </c>
      <c r="I2026">
        <v>0.222</v>
      </c>
      <c r="J2026">
        <v>3.3000000000000002E-2</v>
      </c>
      <c r="K2026">
        <v>0</v>
      </c>
      <c r="L2026">
        <v>0</v>
      </c>
      <c r="M2026">
        <v>9.9000000000000005E-2</v>
      </c>
      <c r="N2026">
        <v>0</v>
      </c>
      <c r="O2026">
        <v>6.2E-2</v>
      </c>
      <c r="P2026">
        <v>0</v>
      </c>
      <c r="Q2026" s="3">
        <f>_xlfn.XLOOKUP(A2026&amp;B2026,'original data'!$R$2:$R$3975,'original data'!$Q$2:$Q$3975,,0)</f>
        <v>0.94299999999999995</v>
      </c>
      <c r="R2026" t="str">
        <f t="shared" si="62"/>
        <v>Utah Noncontributory2004</v>
      </c>
      <c r="S2026">
        <f t="shared" si="63"/>
        <v>0.13200000000000001</v>
      </c>
    </row>
    <row r="2027" spans="1:19" x14ac:dyDescent="0.35">
      <c r="A2027" t="s">
        <v>124</v>
      </c>
      <c r="B2027">
        <v>2005</v>
      </c>
      <c r="C2027">
        <v>8.9599999999999999E-2</v>
      </c>
      <c r="D2027">
        <v>0.1603</v>
      </c>
      <c r="E2027">
        <v>6.4699999999999994E-2</v>
      </c>
      <c r="F2027">
        <v>9.0399999999999994E-2</v>
      </c>
      <c r="G2027">
        <v>6.4310000000000006E-2</v>
      </c>
      <c r="H2027">
        <v>0.53900000000000003</v>
      </c>
      <c r="I2027">
        <v>0.23100000000000001</v>
      </c>
      <c r="J2027">
        <v>3.3000000000000002E-2</v>
      </c>
      <c r="K2027">
        <v>0</v>
      </c>
      <c r="L2027">
        <v>0</v>
      </c>
      <c r="M2027">
        <v>0.126</v>
      </c>
      <c r="N2027">
        <v>0</v>
      </c>
      <c r="O2027">
        <v>7.0999999999999994E-2</v>
      </c>
      <c r="P2027">
        <v>0</v>
      </c>
      <c r="Q2027" s="3">
        <f>_xlfn.XLOOKUP(A2027&amp;B2027,'original data'!$R$2:$R$3975,'original data'!$Q$2:$Q$3975,,0)</f>
        <v>0.95199999999999996</v>
      </c>
      <c r="R2027" t="str">
        <f t="shared" si="62"/>
        <v>Utah Noncontributory2005</v>
      </c>
      <c r="S2027">
        <f t="shared" si="63"/>
        <v>0.159</v>
      </c>
    </row>
    <row r="2028" spans="1:19" x14ac:dyDescent="0.35">
      <c r="A2028" t="s">
        <v>124</v>
      </c>
      <c r="B2028">
        <v>2006</v>
      </c>
      <c r="C2028">
        <v>0.1477</v>
      </c>
      <c r="D2028">
        <v>0.1265</v>
      </c>
      <c r="E2028">
        <v>0.107</v>
      </c>
      <c r="F2028">
        <v>9.0700000000000003E-2</v>
      </c>
      <c r="G2028">
        <v>7.7780000000000002E-2</v>
      </c>
      <c r="H2028">
        <v>0.44800000000000001</v>
      </c>
      <c r="I2028">
        <v>0.20899999999999999</v>
      </c>
      <c r="J2028">
        <v>3.6999999999999998E-2</v>
      </c>
      <c r="K2028">
        <v>5.5E-2</v>
      </c>
      <c r="L2028">
        <v>0</v>
      </c>
      <c r="M2028">
        <v>0.152</v>
      </c>
      <c r="N2028">
        <v>0</v>
      </c>
      <c r="O2028">
        <v>9.9000000000000005E-2</v>
      </c>
      <c r="P2028">
        <v>0</v>
      </c>
      <c r="Q2028" s="3">
        <f>_xlfn.XLOOKUP(A2028&amp;B2028,'original data'!$R$2:$R$3975,'original data'!$Q$2:$Q$3975,,0)</f>
        <v>0.97599999999999998</v>
      </c>
      <c r="R2028" t="str">
        <f t="shared" si="62"/>
        <v>Utah Noncontributory2006</v>
      </c>
      <c r="S2028">
        <f t="shared" si="63"/>
        <v>0.24399999999999999</v>
      </c>
    </row>
    <row r="2029" spans="1:19" x14ac:dyDescent="0.35">
      <c r="A2029" t="s">
        <v>124</v>
      </c>
      <c r="B2029">
        <v>2007</v>
      </c>
      <c r="C2029">
        <v>7.1499999999999994E-2</v>
      </c>
      <c r="D2029">
        <v>0.1041</v>
      </c>
      <c r="E2029">
        <v>0.14050000000000001</v>
      </c>
      <c r="F2029">
        <v>8.2199999999999995E-2</v>
      </c>
      <c r="G2029">
        <v>7.6880000000000004E-2</v>
      </c>
      <c r="H2029">
        <v>0.39100000000000001</v>
      </c>
      <c r="I2029">
        <v>0.23300000000000001</v>
      </c>
      <c r="J2029">
        <v>0.05</v>
      </c>
      <c r="K2029">
        <v>9.6000000000000002E-2</v>
      </c>
      <c r="L2029">
        <v>0</v>
      </c>
      <c r="M2029">
        <v>0.16400000000000001</v>
      </c>
      <c r="N2029">
        <v>0</v>
      </c>
      <c r="O2029">
        <v>6.6000000000000003E-2</v>
      </c>
      <c r="P2029">
        <v>0</v>
      </c>
      <c r="Q2029" s="3">
        <f>_xlfn.XLOOKUP(A2029&amp;B2029,'original data'!$R$2:$R$3975,'original data'!$Q$2:$Q$3975,,0)</f>
        <v>0.96899999999999997</v>
      </c>
      <c r="R2029" t="str">
        <f t="shared" si="62"/>
        <v>Utah Noncontributory2007</v>
      </c>
      <c r="S2029">
        <f t="shared" si="63"/>
        <v>0.31000000000000005</v>
      </c>
    </row>
    <row r="2030" spans="1:19" x14ac:dyDescent="0.35">
      <c r="A2030" t="s">
        <v>124</v>
      </c>
      <c r="B2030">
        <v>2008</v>
      </c>
      <c r="C2030">
        <v>-0.223</v>
      </c>
      <c r="D2030">
        <v>-1.47E-2</v>
      </c>
      <c r="E2030">
        <v>3.56E-2</v>
      </c>
      <c r="F2030">
        <v>4.5699999999999998E-2</v>
      </c>
      <c r="G2030">
        <v>3.3829999999999999E-2</v>
      </c>
      <c r="H2030">
        <v>0.29199999999999998</v>
      </c>
      <c r="I2030">
        <v>0.26100000000000001</v>
      </c>
      <c r="J2030">
        <v>8.2000000000000003E-2</v>
      </c>
      <c r="K2030">
        <v>0.11899999999999999</v>
      </c>
      <c r="L2030">
        <v>0</v>
      </c>
      <c r="M2030">
        <v>0.187</v>
      </c>
      <c r="N2030">
        <v>0</v>
      </c>
      <c r="O2030">
        <v>5.8999999999999997E-2</v>
      </c>
      <c r="P2030">
        <v>0</v>
      </c>
      <c r="Q2030" s="3">
        <f>_xlfn.XLOOKUP(A2030&amp;B2030,'original data'!$R$2:$R$3975,'original data'!$Q$2:$Q$3975,,0)</f>
        <v>0.88</v>
      </c>
      <c r="R2030" t="str">
        <f t="shared" si="62"/>
        <v>Utah Noncontributory2008</v>
      </c>
      <c r="S2030">
        <f t="shared" si="63"/>
        <v>0.38800000000000001</v>
      </c>
    </row>
    <row r="2031" spans="1:19" x14ac:dyDescent="0.35">
      <c r="A2031" t="s">
        <v>124</v>
      </c>
      <c r="B2031">
        <v>2009</v>
      </c>
      <c r="C2031">
        <v>0.1288</v>
      </c>
      <c r="D2031">
        <v>-1.9800000000000002E-2</v>
      </c>
      <c r="E2031">
        <v>3.4099999999999998E-2</v>
      </c>
      <c r="F2031">
        <v>4.24E-2</v>
      </c>
      <c r="G2031">
        <v>4.3970000000000002E-2</v>
      </c>
      <c r="H2031">
        <v>0.373</v>
      </c>
      <c r="I2031">
        <v>0.23699999999999999</v>
      </c>
      <c r="J2031">
        <v>7.3999999999999996E-2</v>
      </c>
      <c r="K2031">
        <v>0.127</v>
      </c>
      <c r="L2031">
        <v>0</v>
      </c>
      <c r="M2031">
        <v>0.14699999999999999</v>
      </c>
      <c r="N2031">
        <v>0</v>
      </c>
      <c r="O2031">
        <v>4.2000000000000003E-2</v>
      </c>
      <c r="P2031">
        <v>0</v>
      </c>
      <c r="Q2031" s="3">
        <f>_xlfn.XLOOKUP(A2031&amp;B2031,'original data'!$R$2:$R$3975,'original data'!$Q$2:$Q$3975,,0)</f>
        <v>0.871</v>
      </c>
      <c r="R2031" t="str">
        <f t="shared" si="62"/>
        <v>Utah Noncontributory2009</v>
      </c>
      <c r="S2031">
        <f t="shared" si="63"/>
        <v>0.34799999999999998</v>
      </c>
    </row>
    <row r="2032" spans="1:19" x14ac:dyDescent="0.35">
      <c r="A2032" t="s">
        <v>124</v>
      </c>
      <c r="B2032">
        <v>2010</v>
      </c>
      <c r="C2032">
        <v>0.13730000000000001</v>
      </c>
      <c r="D2032">
        <v>-1.4E-3</v>
      </c>
      <c r="E2032">
        <v>4.1599999999999998E-2</v>
      </c>
      <c r="F2032">
        <v>5.3499999999999999E-2</v>
      </c>
      <c r="G2032">
        <v>5.2949999999999997E-2</v>
      </c>
      <c r="H2032">
        <v>0.35799999999999998</v>
      </c>
      <c r="I2032">
        <v>0.21</v>
      </c>
      <c r="J2032">
        <v>8.7999999999999995E-2</v>
      </c>
      <c r="K2032">
        <v>0.15</v>
      </c>
      <c r="L2032">
        <v>0</v>
      </c>
      <c r="M2032">
        <v>0.14399999999999999</v>
      </c>
      <c r="N2032">
        <v>0</v>
      </c>
      <c r="O2032">
        <v>0.05</v>
      </c>
      <c r="P2032">
        <v>0</v>
      </c>
      <c r="Q2032" s="3">
        <f>_xlfn.XLOOKUP(A2032&amp;B2032,'original data'!$R$2:$R$3975,'original data'!$Q$2:$Q$3975,,0)</f>
        <v>0.83799999999999997</v>
      </c>
      <c r="R2032" t="str">
        <f t="shared" si="62"/>
        <v>Utah Noncontributory2010</v>
      </c>
      <c r="S2032">
        <f t="shared" si="63"/>
        <v>0.38200000000000001</v>
      </c>
    </row>
    <row r="2033" spans="1:19" x14ac:dyDescent="0.35">
      <c r="A2033" t="s">
        <v>124</v>
      </c>
      <c r="B2033">
        <v>2011</v>
      </c>
      <c r="C2033">
        <v>2.8899999999999999E-2</v>
      </c>
      <c r="D2033">
        <v>9.6299999999999997E-2</v>
      </c>
      <c r="E2033">
        <v>1.9099999999999999E-2</v>
      </c>
      <c r="F2033">
        <v>6.2100000000000002E-2</v>
      </c>
      <c r="G2033">
        <v>5.074E-2</v>
      </c>
      <c r="H2033">
        <v>0.35199999999999998</v>
      </c>
      <c r="I2033">
        <v>0.19400000000000001</v>
      </c>
      <c r="J2033">
        <v>0.108</v>
      </c>
      <c r="K2033">
        <v>0.158</v>
      </c>
      <c r="L2033">
        <v>0</v>
      </c>
      <c r="M2033">
        <v>0.13900000000000001</v>
      </c>
      <c r="N2033">
        <v>0</v>
      </c>
      <c r="O2033">
        <v>4.9000000000000002E-2</v>
      </c>
      <c r="P2033">
        <v>0</v>
      </c>
      <c r="Q2033" s="3">
        <f>_xlfn.XLOOKUP(A2033&amp;B2033,'original data'!$R$2:$R$3975,'original data'!$Q$2:$Q$3975,,0)</f>
        <v>0.80100000000000005</v>
      </c>
      <c r="R2033" t="str">
        <f t="shared" si="62"/>
        <v>Utah Noncontributory2011</v>
      </c>
      <c r="S2033">
        <f t="shared" si="63"/>
        <v>0.40500000000000003</v>
      </c>
    </row>
    <row r="2034" spans="1:19" x14ac:dyDescent="0.35">
      <c r="A2034" t="s">
        <v>124</v>
      </c>
      <c r="B2034">
        <v>2012</v>
      </c>
      <c r="C2034">
        <v>0.13100000000000001</v>
      </c>
      <c r="D2034">
        <v>9.7500000000000003E-2</v>
      </c>
      <c r="E2034">
        <v>2.9600000000000001E-2</v>
      </c>
      <c r="F2034">
        <v>8.3799999999999999E-2</v>
      </c>
      <c r="G2034">
        <v>5.7209999999999997E-2</v>
      </c>
      <c r="H2034">
        <v>0.36199999999999999</v>
      </c>
      <c r="I2034">
        <v>0.17899999999999999</v>
      </c>
      <c r="J2034">
        <v>0.113</v>
      </c>
      <c r="K2034">
        <v>0.152</v>
      </c>
      <c r="L2034">
        <v>0</v>
      </c>
      <c r="M2034">
        <v>0.13500000000000001</v>
      </c>
      <c r="N2034">
        <v>0</v>
      </c>
      <c r="O2034">
        <v>5.8999999999999997E-2</v>
      </c>
      <c r="P2034">
        <v>0</v>
      </c>
      <c r="Q2034" s="3">
        <f>_xlfn.XLOOKUP(A2034&amp;B2034,'original data'!$R$2:$R$3975,'original data'!$Q$2:$Q$3975,,0)</f>
        <v>0.77400000000000002</v>
      </c>
      <c r="R2034" t="str">
        <f t="shared" si="62"/>
        <v>Utah Noncontributory2012</v>
      </c>
      <c r="S2034">
        <f t="shared" si="63"/>
        <v>0.4</v>
      </c>
    </row>
    <row r="2035" spans="1:19" x14ac:dyDescent="0.35">
      <c r="A2035" t="s">
        <v>124</v>
      </c>
      <c r="B2035">
        <v>2013</v>
      </c>
      <c r="C2035">
        <v>0.1489</v>
      </c>
      <c r="D2035">
        <v>0.1013</v>
      </c>
      <c r="E2035">
        <v>0.1133</v>
      </c>
      <c r="F2035">
        <v>7.3800000000000004E-2</v>
      </c>
      <c r="G2035">
        <v>6.3990000000000005E-2</v>
      </c>
      <c r="H2035">
        <v>0.375</v>
      </c>
      <c r="I2035">
        <v>0.16</v>
      </c>
      <c r="J2035">
        <v>0.11</v>
      </c>
      <c r="K2035">
        <v>0.16700000000000001</v>
      </c>
      <c r="L2035">
        <v>0</v>
      </c>
      <c r="M2035">
        <v>0.122</v>
      </c>
      <c r="N2035">
        <v>0</v>
      </c>
      <c r="O2035">
        <v>6.6000000000000003E-2</v>
      </c>
      <c r="P2035">
        <v>0</v>
      </c>
      <c r="Q2035" s="3">
        <f>_xlfn.XLOOKUP(A2035&amp;B2035,'original data'!$R$2:$R$3975,'original data'!$Q$2:$Q$3975,,0)</f>
        <v>0.81899999999999995</v>
      </c>
      <c r="R2035" t="str">
        <f t="shared" si="62"/>
        <v>Utah Noncontributory2013</v>
      </c>
      <c r="S2035">
        <f t="shared" si="63"/>
        <v>0.39900000000000002</v>
      </c>
    </row>
    <row r="2036" spans="1:19" x14ac:dyDescent="0.35">
      <c r="A2036" t="s">
        <v>98</v>
      </c>
      <c r="B2036">
        <v>2011</v>
      </c>
      <c r="C2036">
        <v>0.1457</v>
      </c>
      <c r="D2036">
        <v>2.0199999999999999E-2</v>
      </c>
      <c r="E2036">
        <v>4.1599999999999998E-2</v>
      </c>
      <c r="F2036">
        <v>6.1199999999999997E-2</v>
      </c>
      <c r="G2036">
        <v>4.6879999999999998E-2</v>
      </c>
      <c r="H2036">
        <v>0.54347999999999996</v>
      </c>
      <c r="I2036">
        <v>0.21079999999999999</v>
      </c>
      <c r="J2036">
        <v>0.10077999999999999</v>
      </c>
      <c r="K2036">
        <v>3.0540000000000001E-2</v>
      </c>
      <c r="L2036">
        <v>0</v>
      </c>
      <c r="M2036">
        <v>5.7610000000000001E-2</v>
      </c>
      <c r="N2036">
        <v>0</v>
      </c>
      <c r="O2036">
        <v>5.6779999999999997E-2</v>
      </c>
      <c r="P2036">
        <v>0</v>
      </c>
      <c r="Q2036" s="3">
        <f>_xlfn.XLOOKUP(A2036&amp;B2036,'original data'!$R$2:$R$3975,'original data'!$Q$2:$Q$3975,,0)</f>
        <v>0.91871999999999998</v>
      </c>
      <c r="R2036" t="str">
        <f t="shared" si="62"/>
        <v>NY State &amp; Local Police &amp; Fire2011</v>
      </c>
      <c r="S2036">
        <f t="shared" si="63"/>
        <v>0.18892999999999999</v>
      </c>
    </row>
    <row r="2037" spans="1:19" x14ac:dyDescent="0.35">
      <c r="A2037" t="s">
        <v>98</v>
      </c>
      <c r="B2037">
        <v>2012</v>
      </c>
      <c r="C2037">
        <v>5.96E-2</v>
      </c>
      <c r="D2037">
        <v>0.15190000000000001</v>
      </c>
      <c r="E2037">
        <v>2.9100000000000001E-2</v>
      </c>
      <c r="F2037">
        <v>6.4500000000000002E-2</v>
      </c>
      <c r="G2037">
        <v>4.7940000000000003E-2</v>
      </c>
      <c r="H2037">
        <v>0.52454000000000001</v>
      </c>
      <c r="I2037">
        <v>0.22176000000000001</v>
      </c>
      <c r="J2037">
        <v>0.10285999999999999</v>
      </c>
      <c r="K2037">
        <v>3.4259999999999999E-2</v>
      </c>
      <c r="L2037">
        <v>0</v>
      </c>
      <c r="M2037">
        <v>6.7519999999999997E-2</v>
      </c>
      <c r="N2037">
        <v>0</v>
      </c>
      <c r="O2037">
        <v>4.9059999999999999E-2</v>
      </c>
      <c r="P2037">
        <v>0</v>
      </c>
      <c r="Q2037" s="3">
        <f>_xlfn.XLOOKUP(A2037&amp;B2037,'original data'!$R$2:$R$3975,'original data'!$Q$2:$Q$3975,,0)</f>
        <v>0.879</v>
      </c>
      <c r="R2037" t="str">
        <f t="shared" si="62"/>
        <v>NY State &amp; Local Police &amp; Fire2012</v>
      </c>
      <c r="S2037">
        <f t="shared" si="63"/>
        <v>0.20463999999999999</v>
      </c>
    </row>
    <row r="2038" spans="1:19" x14ac:dyDescent="0.35">
      <c r="A2038" t="s">
        <v>98</v>
      </c>
      <c r="B2038">
        <v>2013</v>
      </c>
      <c r="C2038">
        <v>0.1038</v>
      </c>
      <c r="D2038">
        <v>0.10249999999999999</v>
      </c>
      <c r="E2038">
        <v>4.4299999999999999E-2</v>
      </c>
      <c r="F2038">
        <v>8.6699999999999999E-2</v>
      </c>
      <c r="G2038">
        <v>5.2130000000000003E-2</v>
      </c>
      <c r="H2038">
        <v>0.51641999999999999</v>
      </c>
      <c r="I2038">
        <v>0.23973</v>
      </c>
      <c r="J2038">
        <v>9.0690000000000007E-2</v>
      </c>
      <c r="K2038">
        <v>3.8080000000000003E-2</v>
      </c>
      <c r="L2038">
        <v>0</v>
      </c>
      <c r="M2038">
        <v>7.4899999999999994E-2</v>
      </c>
      <c r="N2038">
        <v>0</v>
      </c>
      <c r="O2038">
        <v>4.0169999999999997E-2</v>
      </c>
      <c r="P2038">
        <v>0</v>
      </c>
      <c r="Q2038" s="3">
        <f>_xlfn.XLOOKUP(A2038&amp;B2038,'original data'!$R$2:$R$3975,'original data'!$Q$2:$Q$3975,,0)</f>
        <v>0.89500000000000002</v>
      </c>
      <c r="R2038" t="str">
        <f t="shared" si="62"/>
        <v>NY State &amp; Local Police &amp; Fire2013</v>
      </c>
      <c r="S2038">
        <f t="shared" si="63"/>
        <v>0.20366999999999999</v>
      </c>
    </row>
    <row r="2039" spans="1:19" x14ac:dyDescent="0.35">
      <c r="A2039" t="s">
        <v>98</v>
      </c>
      <c r="B2039">
        <v>2014</v>
      </c>
      <c r="C2039">
        <v>0.13020000000000001</v>
      </c>
      <c r="D2039">
        <v>9.7500000000000003E-2</v>
      </c>
      <c r="E2039">
        <v>0.13780000000000001</v>
      </c>
      <c r="F2039">
        <v>7.2599999999999998E-2</v>
      </c>
      <c r="G2039">
        <v>5.7520000000000002E-2</v>
      </c>
      <c r="H2039">
        <v>0.52700000000000002</v>
      </c>
      <c r="I2039">
        <v>0.23418</v>
      </c>
      <c r="J2039">
        <v>7.9810000000000006E-2</v>
      </c>
      <c r="K2039">
        <v>4.1880000000000001E-2</v>
      </c>
      <c r="L2039">
        <v>0</v>
      </c>
      <c r="M2039">
        <v>7.5850000000000001E-2</v>
      </c>
      <c r="N2039">
        <v>0</v>
      </c>
      <c r="O2039">
        <v>3.7280000000000001E-2</v>
      </c>
      <c r="P2039">
        <v>0</v>
      </c>
      <c r="Q2039" s="3">
        <f>_xlfn.XLOOKUP(A2039&amp;B2039,'original data'!$R$2:$R$3975,'original data'!$Q$2:$Q$3975,,0)</f>
        <v>0.93062</v>
      </c>
      <c r="R2039" t="str">
        <f t="shared" si="62"/>
        <v>NY State &amp; Local Police &amp; Fire2014</v>
      </c>
      <c r="S2039">
        <f t="shared" si="63"/>
        <v>0.19753999999999999</v>
      </c>
    </row>
    <row r="2040" spans="1:19" x14ac:dyDescent="0.35">
      <c r="A2040" t="s">
        <v>98</v>
      </c>
      <c r="B2040">
        <v>2015</v>
      </c>
      <c r="C2040">
        <v>7.1599999999999997E-2</v>
      </c>
      <c r="D2040">
        <v>0.1016</v>
      </c>
      <c r="E2040">
        <v>0.1017</v>
      </c>
      <c r="F2040">
        <v>7.1199999999999999E-2</v>
      </c>
      <c r="G2040">
        <v>5.8459999999999998E-2</v>
      </c>
      <c r="H2040">
        <v>0.51100000000000001</v>
      </c>
      <c r="I2040">
        <v>0.25827</v>
      </c>
      <c r="J2040">
        <v>7.7219999999999997E-2</v>
      </c>
      <c r="K2040">
        <v>5.2470000000000003E-2</v>
      </c>
      <c r="L2040">
        <v>0</v>
      </c>
      <c r="M2040">
        <v>7.0190000000000002E-2</v>
      </c>
      <c r="N2040">
        <v>0</v>
      </c>
      <c r="O2040">
        <v>2.8469999999999999E-2</v>
      </c>
      <c r="P2040">
        <v>0</v>
      </c>
      <c r="Q2040" s="3">
        <f>_xlfn.XLOOKUP(A2040&amp;B2040,'original data'!$R$2:$R$3975,'original data'!$Q$2:$Q$3975,,0)</f>
        <v>0.93162</v>
      </c>
      <c r="R2040" t="str">
        <f t="shared" si="62"/>
        <v>NY State &amp; Local Police &amp; Fire2015</v>
      </c>
      <c r="S2040">
        <f t="shared" si="63"/>
        <v>0.19988</v>
      </c>
    </row>
    <row r="2041" spans="1:19" x14ac:dyDescent="0.35">
      <c r="A2041" t="s">
        <v>98</v>
      </c>
      <c r="B2041">
        <v>2016</v>
      </c>
      <c r="C2041">
        <v>1.9E-3</v>
      </c>
      <c r="D2041">
        <v>6.6600000000000006E-2</v>
      </c>
      <c r="E2041">
        <v>7.2499999999999995E-2</v>
      </c>
      <c r="F2041">
        <v>5.6899999999999999E-2</v>
      </c>
      <c r="G2041">
        <v>5.4829999999999997E-2</v>
      </c>
      <c r="H2041">
        <v>0.50849999999999995</v>
      </c>
      <c r="I2041">
        <v>0.24976000000000001</v>
      </c>
      <c r="J2041">
        <v>8.0860000000000001E-2</v>
      </c>
      <c r="K2041">
        <v>5.4519999999999999E-2</v>
      </c>
      <c r="L2041">
        <v>0</v>
      </c>
      <c r="M2041">
        <v>7.5170000000000001E-2</v>
      </c>
      <c r="N2041">
        <v>0</v>
      </c>
      <c r="O2041">
        <v>3.1199999999999999E-2</v>
      </c>
      <c r="P2041">
        <v>0</v>
      </c>
      <c r="Q2041" s="3">
        <f>_xlfn.XLOOKUP(A2041&amp;B2041,'original data'!$R$2:$R$3975,'original data'!$Q$2:$Q$3975,,0)</f>
        <v>0.92625999999999997</v>
      </c>
      <c r="R2041" t="str">
        <f t="shared" si="62"/>
        <v>NY State &amp; Local Police &amp; Fire2016</v>
      </c>
      <c r="S2041">
        <f t="shared" si="63"/>
        <v>0.21055000000000001</v>
      </c>
    </row>
    <row r="2042" spans="1:19" x14ac:dyDescent="0.35">
      <c r="A2042" t="s">
        <v>98</v>
      </c>
      <c r="B2042">
        <v>2017</v>
      </c>
      <c r="C2042">
        <v>0.1148</v>
      </c>
      <c r="D2042">
        <v>6.1699999999999998E-2</v>
      </c>
      <c r="E2042">
        <v>8.3500000000000005E-2</v>
      </c>
      <c r="F2042">
        <v>5.5899999999999998E-2</v>
      </c>
      <c r="G2042">
        <v>5.8270000000000002E-2</v>
      </c>
      <c r="H2042">
        <v>0.53893999999999997</v>
      </c>
      <c r="I2042">
        <v>0.22866</v>
      </c>
      <c r="J2042">
        <v>8.1790000000000002E-2</v>
      </c>
      <c r="K2042">
        <v>4.9829999999999999E-2</v>
      </c>
      <c r="L2042">
        <v>0</v>
      </c>
      <c r="M2042">
        <v>7.1389999999999995E-2</v>
      </c>
      <c r="N2042">
        <v>0</v>
      </c>
      <c r="O2042">
        <v>2.938E-2</v>
      </c>
      <c r="P2042">
        <v>0</v>
      </c>
      <c r="Q2042" s="3">
        <f>_xlfn.XLOOKUP(A2042&amp;B2042,'original data'!$R$2:$R$3975,'original data'!$Q$2:$Q$3975,,0)</f>
        <v>0.93100000000000005</v>
      </c>
      <c r="R2042" t="str">
        <f t="shared" si="62"/>
        <v>NY State &amp; Local Police &amp; Fire2017</v>
      </c>
      <c r="S2042">
        <f t="shared" si="63"/>
        <v>0.20301000000000002</v>
      </c>
    </row>
    <row r="2043" spans="1:19" x14ac:dyDescent="0.35">
      <c r="A2043" t="s">
        <v>98</v>
      </c>
      <c r="B2043">
        <v>2018</v>
      </c>
      <c r="C2043">
        <v>0.1135</v>
      </c>
      <c r="D2043">
        <v>7.5399999999999995E-2</v>
      </c>
      <c r="E2043">
        <v>8.5400000000000004E-2</v>
      </c>
      <c r="F2043">
        <v>6.4600000000000005E-2</v>
      </c>
      <c r="G2043">
        <v>0</v>
      </c>
      <c r="H2043">
        <v>0.55295000000000005</v>
      </c>
      <c r="I2043">
        <v>0.22306999999999999</v>
      </c>
      <c r="J2043">
        <v>8.4989999999999996E-2</v>
      </c>
      <c r="K2043">
        <v>0.05</v>
      </c>
      <c r="L2043">
        <v>4.0000000000000001E-3</v>
      </c>
      <c r="M2043">
        <v>6.8989999999999996E-2</v>
      </c>
      <c r="N2043">
        <v>0</v>
      </c>
      <c r="O2043">
        <v>1.6E-2</v>
      </c>
      <c r="P2043">
        <v>0</v>
      </c>
      <c r="Q2043" s="3">
        <f>_xlfn.XLOOKUP(A2043&amp;B2043,'original data'!$R$2:$R$3975,'original data'!$Q$2:$Q$3975,,0)</f>
        <v>0.94</v>
      </c>
      <c r="R2043" t="str">
        <f t="shared" si="62"/>
        <v>NY State &amp; Local Police &amp; Fire2018</v>
      </c>
      <c r="S2043">
        <f t="shared" si="63"/>
        <v>0.20798</v>
      </c>
    </row>
    <row r="2044" spans="1:19" x14ac:dyDescent="0.35">
      <c r="A2044" t="s">
        <v>98</v>
      </c>
      <c r="B2044">
        <v>2019</v>
      </c>
      <c r="C2044">
        <v>5.2299999999999999E-2</v>
      </c>
      <c r="D2044">
        <v>9.3200000000000005E-2</v>
      </c>
      <c r="E2044">
        <v>7.0000000000000007E-2</v>
      </c>
      <c r="F2044">
        <v>0.10340000000000001</v>
      </c>
      <c r="G2044">
        <v>0</v>
      </c>
      <c r="H2044">
        <v>0.51709000000000005</v>
      </c>
      <c r="I2044">
        <v>0.22137999999999999</v>
      </c>
      <c r="J2044">
        <v>9.3469999999999998E-2</v>
      </c>
      <c r="K2044">
        <v>4.972E-2</v>
      </c>
      <c r="L2044">
        <v>1.4919999999999999E-2</v>
      </c>
      <c r="M2044">
        <v>7.4579999999999994E-2</v>
      </c>
      <c r="N2044">
        <v>0</v>
      </c>
      <c r="O2044">
        <v>2.8840000000000001E-2</v>
      </c>
      <c r="P2044">
        <v>0</v>
      </c>
      <c r="Q2044" s="3">
        <f>_xlfn.XLOOKUP(A2044&amp;B2044,'original data'!$R$2:$R$3975,'original data'!$Q$2:$Q$3975,,0)</f>
        <v>0.93549000000000004</v>
      </c>
      <c r="R2044" t="str">
        <f t="shared" si="62"/>
        <v>NY State &amp; Local Police &amp; Fire2019</v>
      </c>
      <c r="S2044">
        <f t="shared" si="63"/>
        <v>0.23268999999999995</v>
      </c>
    </row>
    <row r="2045" spans="1:19" x14ac:dyDescent="0.35">
      <c r="A2045" t="s">
        <v>98</v>
      </c>
      <c r="B2045">
        <v>2020</v>
      </c>
      <c r="C2045">
        <v>-2.6800000000000001E-2</v>
      </c>
      <c r="D2045">
        <v>4.4699999999999997E-2</v>
      </c>
      <c r="E2045">
        <v>4.9599999999999998E-2</v>
      </c>
      <c r="F2045">
        <v>7.5300000000000006E-2</v>
      </c>
      <c r="G2045">
        <v>0</v>
      </c>
      <c r="H2045">
        <v>0.48</v>
      </c>
      <c r="I2045">
        <v>0.23746</v>
      </c>
      <c r="J2045">
        <v>0.105</v>
      </c>
      <c r="K2045">
        <v>5.0999999999999997E-2</v>
      </c>
      <c r="L2045">
        <v>1.6E-2</v>
      </c>
      <c r="M2045">
        <v>0.08</v>
      </c>
      <c r="N2045">
        <v>0</v>
      </c>
      <c r="O2045">
        <v>2.9000000000000001E-2</v>
      </c>
      <c r="P2045">
        <v>0</v>
      </c>
      <c r="Q2045" s="3">
        <f>_xlfn.XLOOKUP(A2045&amp;B2045,'original data'!$R$2:$R$3975,'original data'!$Q$2:$Q$3975,,0)</f>
        <v>0.93549000000000004</v>
      </c>
      <c r="R2045" t="str">
        <f t="shared" si="62"/>
        <v>NY State &amp; Local Police &amp; Fire2020</v>
      </c>
      <c r="S2045">
        <f t="shared" si="63"/>
        <v>0.252</v>
      </c>
    </row>
    <row r="2046" spans="1:19" x14ac:dyDescent="0.35">
      <c r="A2046" t="s">
        <v>125</v>
      </c>
      <c r="B2046">
        <v>2001</v>
      </c>
      <c r="C2046">
        <v>2.9700000000000001E-2</v>
      </c>
      <c r="D2046">
        <v>4.5499999999999999E-2</v>
      </c>
      <c r="E2046">
        <v>7.85E-2</v>
      </c>
      <c r="F2046">
        <v>8.2100000000000006E-2</v>
      </c>
      <c r="G2046">
        <v>2.9700000000000001E-2</v>
      </c>
      <c r="H2046">
        <v>0.29099999999999998</v>
      </c>
      <c r="I2046">
        <v>0.65300000000000002</v>
      </c>
      <c r="J2046">
        <v>0</v>
      </c>
      <c r="K2046">
        <v>0</v>
      </c>
      <c r="L2046">
        <v>0</v>
      </c>
      <c r="M2046">
        <v>5.2999999999999999E-2</v>
      </c>
      <c r="N2046">
        <v>0</v>
      </c>
      <c r="O2046">
        <v>3.0000000000000001E-3</v>
      </c>
      <c r="P2046">
        <v>0</v>
      </c>
      <c r="Q2046" s="3">
        <f>_xlfn.XLOOKUP(A2046&amp;B2046,'original data'!$R$2:$R$3975,'original data'!$Q$2:$Q$3975,,0)</f>
        <v>0.89300000000000002</v>
      </c>
      <c r="R2046" t="str">
        <f t="shared" si="62"/>
        <v>Texas County &amp; District2001</v>
      </c>
      <c r="S2046">
        <f t="shared" si="63"/>
        <v>5.2999999999999999E-2</v>
      </c>
    </row>
    <row r="2047" spans="1:19" x14ac:dyDescent="0.35">
      <c r="A2047" t="s">
        <v>125</v>
      </c>
      <c r="B2047">
        <v>2002</v>
      </c>
      <c r="C2047">
        <v>1.6E-2</v>
      </c>
      <c r="D2047">
        <v>4.5999999999999999E-2</v>
      </c>
      <c r="E2047">
        <v>5.2999999999999999E-2</v>
      </c>
      <c r="F2047">
        <v>7.2999999999999995E-2</v>
      </c>
      <c r="G2047">
        <v>2.283E-2</v>
      </c>
      <c r="H2047">
        <v>0.36</v>
      </c>
      <c r="I2047">
        <v>0.58399999999999996</v>
      </c>
      <c r="J2047">
        <v>0</v>
      </c>
      <c r="K2047">
        <v>0</v>
      </c>
      <c r="L2047">
        <v>0</v>
      </c>
      <c r="M2047">
        <v>5.2999999999999999E-2</v>
      </c>
      <c r="N2047">
        <v>0</v>
      </c>
      <c r="O2047">
        <v>3.0000000000000001E-3</v>
      </c>
      <c r="P2047">
        <v>0</v>
      </c>
      <c r="Q2047" s="3">
        <f>_xlfn.XLOOKUP(A2047&amp;B2047,'original data'!$R$2:$R$3975,'original data'!$Q$2:$Q$3975,,0)</f>
        <v>0.88700000000000001</v>
      </c>
      <c r="R2047" t="str">
        <f t="shared" si="62"/>
        <v>Texas County &amp; District2002</v>
      </c>
      <c r="S2047">
        <f t="shared" si="63"/>
        <v>5.2999999999999999E-2</v>
      </c>
    </row>
    <row r="2048" spans="1:19" x14ac:dyDescent="0.35">
      <c r="A2048" t="s">
        <v>125</v>
      </c>
      <c r="B2048">
        <v>2003</v>
      </c>
      <c r="C2048">
        <v>0.20200000000000001</v>
      </c>
      <c r="D2048">
        <v>7.9000000000000001E-2</v>
      </c>
      <c r="E2048">
        <v>6.9000000000000006E-2</v>
      </c>
      <c r="F2048">
        <v>8.1000000000000003E-2</v>
      </c>
      <c r="G2048">
        <v>7.9369999999999996E-2</v>
      </c>
      <c r="H2048">
        <v>0.495</v>
      </c>
      <c r="I2048">
        <v>0.442</v>
      </c>
      <c r="J2048">
        <v>0</v>
      </c>
      <c r="K2048">
        <v>0</v>
      </c>
      <c r="L2048">
        <v>0</v>
      </c>
      <c r="M2048">
        <v>5.7000000000000002E-2</v>
      </c>
      <c r="N2048">
        <v>0</v>
      </c>
      <c r="O2048">
        <v>6.0000000000000001E-3</v>
      </c>
      <c r="P2048">
        <v>0</v>
      </c>
      <c r="Q2048" s="3">
        <f>_xlfn.XLOOKUP(A2048&amp;B2048,'original data'!$R$2:$R$3975,'original data'!$Q$2:$Q$3975,,0)</f>
        <v>0.90500000000000003</v>
      </c>
      <c r="R2048" t="str">
        <f t="shared" si="62"/>
        <v>Texas County &amp; District2003</v>
      </c>
      <c r="S2048">
        <f t="shared" si="63"/>
        <v>5.7000000000000002E-2</v>
      </c>
    </row>
    <row r="2049" spans="1:19" x14ac:dyDescent="0.35">
      <c r="A2049" t="s">
        <v>125</v>
      </c>
      <c r="B2049">
        <v>2004</v>
      </c>
      <c r="C2049">
        <v>0.128</v>
      </c>
      <c r="D2049">
        <v>0.113</v>
      </c>
      <c r="E2049">
        <v>9.1999999999999998E-2</v>
      </c>
      <c r="F2049">
        <v>9.6000000000000002E-2</v>
      </c>
      <c r="G2049">
        <v>9.1329999999999995E-2</v>
      </c>
      <c r="H2049">
        <v>0.52600000000000002</v>
      </c>
      <c r="I2049">
        <v>0.42199999999999999</v>
      </c>
      <c r="J2049">
        <v>0</v>
      </c>
      <c r="K2049">
        <v>0</v>
      </c>
      <c r="L2049">
        <v>0</v>
      </c>
      <c r="M2049">
        <v>5.0999999999999997E-2</v>
      </c>
      <c r="N2049">
        <v>0</v>
      </c>
      <c r="O2049">
        <v>1E-3</v>
      </c>
      <c r="P2049">
        <v>0</v>
      </c>
      <c r="Q2049" s="3">
        <f>_xlfn.XLOOKUP(A2049&amp;B2049,'original data'!$R$2:$R$3975,'original data'!$Q$2:$Q$3975,,0)</f>
        <v>0.91</v>
      </c>
      <c r="R2049" t="str">
        <f t="shared" si="62"/>
        <v>Texas County &amp; District2004</v>
      </c>
      <c r="S2049">
        <f t="shared" si="63"/>
        <v>5.0999999999999997E-2</v>
      </c>
    </row>
    <row r="2050" spans="1:19" x14ac:dyDescent="0.35">
      <c r="A2050" t="s">
        <v>125</v>
      </c>
      <c r="B2050">
        <v>2005</v>
      </c>
      <c r="C2050">
        <v>7.2999999999999995E-2</v>
      </c>
      <c r="D2050">
        <v>0.13300000000000001</v>
      </c>
      <c r="E2050">
        <v>8.6999999999999994E-2</v>
      </c>
      <c r="F2050">
        <v>8.2000000000000003E-2</v>
      </c>
      <c r="G2050">
        <v>8.7639999999999996E-2</v>
      </c>
      <c r="H2050">
        <v>0.51300000000000001</v>
      </c>
      <c r="I2050">
        <v>0.39900000000000002</v>
      </c>
      <c r="J2050">
        <v>0</v>
      </c>
      <c r="K2050">
        <v>1.6E-2</v>
      </c>
      <c r="L2050">
        <v>0</v>
      </c>
      <c r="M2050">
        <v>5.0999999999999997E-2</v>
      </c>
      <c r="N2050">
        <v>0</v>
      </c>
      <c r="O2050">
        <v>2.1000000000000001E-2</v>
      </c>
      <c r="P2050">
        <v>0</v>
      </c>
      <c r="Q2050" s="3">
        <f>_xlfn.XLOOKUP(A2050&amp;B2050,'original data'!$R$2:$R$3975,'original data'!$Q$2:$Q$3975,,0)</f>
        <v>0.91400000000000003</v>
      </c>
      <c r="R2050" t="str">
        <f t="shared" si="62"/>
        <v>Texas County &amp; District2005</v>
      </c>
      <c r="S2050">
        <f t="shared" si="63"/>
        <v>6.7000000000000004E-2</v>
      </c>
    </row>
    <row r="2051" spans="1:19" x14ac:dyDescent="0.35">
      <c r="A2051" t="s">
        <v>125</v>
      </c>
      <c r="B2051">
        <v>2006</v>
      </c>
      <c r="C2051">
        <v>0.14000000000000001</v>
      </c>
      <c r="D2051">
        <v>0.114</v>
      </c>
      <c r="E2051">
        <v>0.11</v>
      </c>
      <c r="F2051">
        <v>9.4E-2</v>
      </c>
      <c r="G2051">
        <v>9.6189999999999998E-2</v>
      </c>
      <c r="H2051">
        <v>0.55000000000000004</v>
      </c>
      <c r="I2051">
        <v>0.34499999999999997</v>
      </c>
      <c r="J2051">
        <v>1E-3</v>
      </c>
      <c r="K2051">
        <v>4.7E-2</v>
      </c>
      <c r="L2051">
        <v>0</v>
      </c>
      <c r="M2051">
        <v>5.1999999999999998E-2</v>
      </c>
      <c r="N2051">
        <v>0</v>
      </c>
      <c r="O2051">
        <v>5.0000000000000001E-3</v>
      </c>
      <c r="P2051">
        <v>0</v>
      </c>
      <c r="Q2051" s="3">
        <f>_xlfn.XLOOKUP(A2051&amp;B2051,'original data'!$R$2:$R$3975,'original data'!$Q$2:$Q$3975,,0)</f>
        <v>0.94299999999999995</v>
      </c>
      <c r="R2051" t="str">
        <f t="shared" ref="R2051:R2114" si="64">A2051&amp;B2051</f>
        <v>Texas County &amp; District2006</v>
      </c>
      <c r="S2051">
        <f t="shared" ref="S2051:S2114" si="65">SUM(J2051:N2051,P2051)</f>
        <v>0.1</v>
      </c>
    </row>
    <row r="2052" spans="1:19" x14ac:dyDescent="0.35">
      <c r="A2052" t="s">
        <v>125</v>
      </c>
      <c r="B2052">
        <v>2007</v>
      </c>
      <c r="C2052">
        <v>8.1000000000000003E-2</v>
      </c>
      <c r="D2052">
        <v>9.8000000000000004E-2</v>
      </c>
      <c r="E2052">
        <v>0.124</v>
      </c>
      <c r="F2052">
        <v>8.7999999999999995E-2</v>
      </c>
      <c r="G2052">
        <v>9.4009999999999996E-2</v>
      </c>
      <c r="H2052">
        <v>0.52900000000000003</v>
      </c>
      <c r="I2052">
        <v>0.34200000000000003</v>
      </c>
      <c r="J2052">
        <v>8.0000000000000002E-3</v>
      </c>
      <c r="K2052">
        <v>8.8999999999999996E-2</v>
      </c>
      <c r="L2052">
        <v>0</v>
      </c>
      <c r="M2052">
        <v>2.7E-2</v>
      </c>
      <c r="N2052">
        <v>0</v>
      </c>
      <c r="O2052">
        <v>5.0000000000000001E-3</v>
      </c>
      <c r="P2052">
        <v>0</v>
      </c>
      <c r="Q2052" s="3">
        <f>_xlfn.XLOOKUP(A2052&amp;B2052,'original data'!$R$2:$R$3975,'original data'!$Q$2:$Q$3975,,0)</f>
        <v>0.94299999999999995</v>
      </c>
      <c r="R2052" t="str">
        <f t="shared" si="64"/>
        <v>Texas County &amp; District2007</v>
      </c>
      <c r="S2052">
        <f t="shared" si="65"/>
        <v>0.124</v>
      </c>
    </row>
    <row r="2053" spans="1:19" x14ac:dyDescent="0.35">
      <c r="A2053" t="s">
        <v>125</v>
      </c>
      <c r="B2053">
        <v>2008</v>
      </c>
      <c r="C2053">
        <v>-0.28899999999999998</v>
      </c>
      <c r="D2053">
        <v>-4.2999999999999997E-2</v>
      </c>
      <c r="E2053">
        <v>1.2E-2</v>
      </c>
      <c r="F2053">
        <v>0.04</v>
      </c>
      <c r="G2053">
        <v>3.6639999999999999E-2</v>
      </c>
      <c r="H2053">
        <v>0.44800000000000001</v>
      </c>
      <c r="I2053">
        <v>0.33500000000000002</v>
      </c>
      <c r="J2053">
        <v>0.02</v>
      </c>
      <c r="K2053">
        <v>0.10100000000000001</v>
      </c>
      <c r="L2053">
        <v>0</v>
      </c>
      <c r="M2053">
        <v>2.9000000000000001E-2</v>
      </c>
      <c r="N2053">
        <v>0</v>
      </c>
      <c r="O2053">
        <v>6.7000000000000004E-2</v>
      </c>
      <c r="P2053">
        <v>0</v>
      </c>
      <c r="Q2053" s="3">
        <f>_xlfn.XLOOKUP(A2053&amp;B2053,'original data'!$R$2:$R$3975,'original data'!$Q$2:$Q$3975,,0)</f>
        <v>0.88600000000000001</v>
      </c>
      <c r="R2053" t="str">
        <f t="shared" si="64"/>
        <v>Texas County &amp; District2008</v>
      </c>
      <c r="S2053">
        <f t="shared" si="65"/>
        <v>0.15000000000000002</v>
      </c>
    </row>
    <row r="2054" spans="1:19" x14ac:dyDescent="0.35">
      <c r="A2054" t="s">
        <v>125</v>
      </c>
      <c r="B2054">
        <v>2009</v>
      </c>
      <c r="C2054">
        <v>0.26700000000000002</v>
      </c>
      <c r="D2054">
        <v>-8.9999999999999993E-3</v>
      </c>
      <c r="E2054">
        <v>3.5999999999999997E-2</v>
      </c>
      <c r="F2054">
        <v>6.3E-2</v>
      </c>
      <c r="G2054">
        <v>6.0010000000000001E-2</v>
      </c>
      <c r="H2054">
        <v>0.40899999999999997</v>
      </c>
      <c r="I2054">
        <v>0.36099999999999999</v>
      </c>
      <c r="J2054">
        <v>2.4E-2</v>
      </c>
      <c r="K2054">
        <v>0.14099999999999999</v>
      </c>
      <c r="L2054">
        <v>0</v>
      </c>
      <c r="M2054">
        <v>2.7E-2</v>
      </c>
      <c r="N2054">
        <v>0</v>
      </c>
      <c r="O2054">
        <v>3.7999999999999999E-2</v>
      </c>
      <c r="P2054">
        <v>0</v>
      </c>
      <c r="Q2054" s="3">
        <f>_xlfn.XLOOKUP(A2054&amp;B2054,'original data'!$R$2:$R$3975,'original data'!$Q$2:$Q$3975,,0)</f>
        <v>0.89800000000000002</v>
      </c>
      <c r="R2054" t="str">
        <f t="shared" si="64"/>
        <v>Texas County &amp; District2009</v>
      </c>
      <c r="S2054">
        <f t="shared" si="65"/>
        <v>0.19199999999999998</v>
      </c>
    </row>
    <row r="2055" spans="1:19" x14ac:dyDescent="0.35">
      <c r="A2055" t="s">
        <v>125</v>
      </c>
      <c r="B2055">
        <v>2011</v>
      </c>
      <c r="C2055">
        <v>-0.01</v>
      </c>
      <c r="D2055">
        <v>0.123</v>
      </c>
      <c r="E2055">
        <v>1.7000000000000001E-2</v>
      </c>
      <c r="F2055">
        <v>6.2E-2</v>
      </c>
      <c r="G2055">
        <v>5.9420000000000001E-2</v>
      </c>
      <c r="H2055">
        <v>0.33700000000000002</v>
      </c>
      <c r="I2055">
        <v>0.20899999999999999</v>
      </c>
      <c r="J2055">
        <v>5.7000000000000002E-2</v>
      </c>
      <c r="K2055">
        <v>0.33300000000000002</v>
      </c>
      <c r="L2055">
        <v>2.1000000000000001E-2</v>
      </c>
      <c r="M2055">
        <v>3.6999999999999998E-2</v>
      </c>
      <c r="N2055">
        <v>0</v>
      </c>
      <c r="O2055">
        <v>6.0000000000000001E-3</v>
      </c>
      <c r="P2055">
        <v>0</v>
      </c>
      <c r="Q2055" s="3">
        <f>_xlfn.XLOOKUP(A2055&amp;B2055,'original data'!$R$2:$R$3975,'original data'!$Q$2:$Q$3975,,0)</f>
        <v>0.88800000000000001</v>
      </c>
      <c r="R2055" t="str">
        <f t="shared" si="64"/>
        <v>Texas County &amp; District2011</v>
      </c>
      <c r="S2055">
        <f t="shared" si="65"/>
        <v>0.44800000000000001</v>
      </c>
    </row>
    <row r="2056" spans="1:19" x14ac:dyDescent="0.35">
      <c r="A2056" t="s">
        <v>125</v>
      </c>
      <c r="B2056">
        <v>2012</v>
      </c>
      <c r="C2056">
        <v>0.126</v>
      </c>
      <c r="D2056">
        <v>7.8E-2</v>
      </c>
      <c r="E2056">
        <v>2.4E-2</v>
      </c>
      <c r="F2056">
        <v>7.1999999999999995E-2</v>
      </c>
      <c r="G2056">
        <v>6.4810000000000006E-2</v>
      </c>
      <c r="H2056">
        <v>0.35699999999999998</v>
      </c>
      <c r="I2056">
        <v>0.128</v>
      </c>
      <c r="J2056">
        <v>6.8000000000000005E-2</v>
      </c>
      <c r="K2056">
        <v>0.377</v>
      </c>
      <c r="L2056">
        <v>1.9E-2</v>
      </c>
      <c r="M2056">
        <v>4.5999999999999999E-2</v>
      </c>
      <c r="N2056">
        <v>0</v>
      </c>
      <c r="O2056">
        <v>5.0000000000000001E-3</v>
      </c>
      <c r="P2056">
        <v>0</v>
      </c>
      <c r="Q2056" s="3">
        <f>_xlfn.XLOOKUP(A2056&amp;B2056,'original data'!$R$2:$R$3975,'original data'!$Q$2:$Q$3975,,0)</f>
        <v>0.88200000000000001</v>
      </c>
      <c r="R2056" t="str">
        <f t="shared" si="64"/>
        <v>Texas County &amp; District2012</v>
      </c>
      <c r="S2056">
        <f t="shared" si="65"/>
        <v>0.51</v>
      </c>
    </row>
    <row r="2057" spans="1:19" x14ac:dyDescent="0.35">
      <c r="A2057" t="s">
        <v>125</v>
      </c>
      <c r="B2057">
        <v>2013</v>
      </c>
      <c r="C2057">
        <v>0.16400000000000001</v>
      </c>
      <c r="D2057">
        <v>0.09</v>
      </c>
      <c r="E2057">
        <v>0.13100000000000001</v>
      </c>
      <c r="F2057">
        <v>6.9000000000000006E-2</v>
      </c>
      <c r="G2057">
        <v>7.213E-2</v>
      </c>
      <c r="H2057">
        <v>0.41099999999999998</v>
      </c>
      <c r="I2057">
        <v>6.6000000000000003E-2</v>
      </c>
      <c r="J2057">
        <v>0.105</v>
      </c>
      <c r="K2057">
        <v>0.35399999999999998</v>
      </c>
      <c r="L2057">
        <v>1.4999999999999999E-2</v>
      </c>
      <c r="M2057">
        <v>4.3999999999999997E-2</v>
      </c>
      <c r="N2057">
        <v>0</v>
      </c>
      <c r="O2057">
        <v>5.0000000000000001E-3</v>
      </c>
      <c r="P2057">
        <v>0</v>
      </c>
      <c r="Q2057" s="3">
        <f>_xlfn.XLOOKUP(A2057&amp;B2057,'original data'!$R$2:$R$3975,'original data'!$Q$2:$Q$3975,,0)</f>
        <v>0.89400000000000002</v>
      </c>
      <c r="R2057" t="str">
        <f t="shared" si="64"/>
        <v>Texas County &amp; District2013</v>
      </c>
      <c r="S2057">
        <f t="shared" si="65"/>
        <v>0.51800000000000002</v>
      </c>
    </row>
    <row r="2058" spans="1:19" x14ac:dyDescent="0.35">
      <c r="A2058" t="s">
        <v>125</v>
      </c>
      <c r="B2058">
        <v>2014</v>
      </c>
      <c r="C2058">
        <v>6.8000000000000005E-2</v>
      </c>
      <c r="D2058">
        <v>0.11899999999999999</v>
      </c>
      <c r="E2058">
        <v>9.2999999999999999E-2</v>
      </c>
      <c r="F2058">
        <v>6.3E-2</v>
      </c>
      <c r="G2058">
        <v>7.1840000000000001E-2</v>
      </c>
      <c r="H2058">
        <v>0.39400000000000002</v>
      </c>
      <c r="I2058">
        <v>5.8999999999999997E-2</v>
      </c>
      <c r="J2058">
        <v>0.126</v>
      </c>
      <c r="K2058">
        <v>0.36199999999999999</v>
      </c>
      <c r="L2058">
        <v>1.2999999999999999E-2</v>
      </c>
      <c r="M2058">
        <v>0.04</v>
      </c>
      <c r="N2058">
        <v>0</v>
      </c>
      <c r="O2058">
        <v>3.0000000000000001E-3</v>
      </c>
      <c r="P2058">
        <v>0</v>
      </c>
      <c r="Q2058" s="3">
        <f>_xlfn.XLOOKUP(A2058&amp;B2058,'original data'!$R$2:$R$3975,'original data'!$Q$2:$Q$3975,,0)</f>
        <v>0.90500000000000003</v>
      </c>
      <c r="R2058" t="str">
        <f t="shared" si="64"/>
        <v>Texas County &amp; District2014</v>
      </c>
      <c r="S2058">
        <f t="shared" si="65"/>
        <v>0.54100000000000004</v>
      </c>
    </row>
    <row r="2059" spans="1:19" x14ac:dyDescent="0.35">
      <c r="A2059" t="s">
        <v>125</v>
      </c>
      <c r="B2059">
        <v>2015</v>
      </c>
      <c r="C2059">
        <v>-7.0000000000000001E-3</v>
      </c>
      <c r="D2059">
        <v>7.2999999999999995E-2</v>
      </c>
      <c r="E2059">
        <v>6.6000000000000003E-2</v>
      </c>
      <c r="F2059">
        <v>5.5E-2</v>
      </c>
      <c r="G2059">
        <v>6.6390000000000005E-2</v>
      </c>
      <c r="H2059">
        <v>0.373</v>
      </c>
      <c r="I2059">
        <v>5.6000000000000001E-2</v>
      </c>
      <c r="J2059">
        <v>0.13900000000000001</v>
      </c>
      <c r="K2059">
        <v>0.36299999999999999</v>
      </c>
      <c r="L2059">
        <v>0.01</v>
      </c>
      <c r="M2059">
        <v>5.1999999999999998E-2</v>
      </c>
      <c r="N2059">
        <v>0</v>
      </c>
      <c r="O2059">
        <v>7.0000000000000001E-3</v>
      </c>
      <c r="P2059">
        <v>0</v>
      </c>
      <c r="Q2059" s="3">
        <f>_xlfn.XLOOKUP(A2059&amp;B2059,'original data'!$R$2:$R$3975,'original data'!$Q$2:$Q$3975,,0)</f>
        <v>0.88700000000000001</v>
      </c>
      <c r="R2059" t="str">
        <f t="shared" si="64"/>
        <v>Texas County &amp; District2015</v>
      </c>
      <c r="S2059">
        <f t="shared" si="65"/>
        <v>0.56400000000000006</v>
      </c>
    </row>
    <row r="2060" spans="1:19" x14ac:dyDescent="0.35">
      <c r="A2060" t="s">
        <v>125</v>
      </c>
      <c r="B2060">
        <v>2016</v>
      </c>
      <c r="C2060">
        <v>7.4999999999999997E-2</v>
      </c>
      <c r="D2060">
        <v>4.4999999999999998E-2</v>
      </c>
      <c r="E2060">
        <v>8.4000000000000005E-2</v>
      </c>
      <c r="F2060">
        <v>4.9000000000000002E-2</v>
      </c>
      <c r="G2060">
        <v>6.6930000000000003E-2</v>
      </c>
      <c r="H2060">
        <v>0.35899999999999999</v>
      </c>
      <c r="I2060">
        <v>7.3999999999999996E-2</v>
      </c>
      <c r="J2060">
        <v>0.158</v>
      </c>
      <c r="K2060">
        <v>0.31900000000000001</v>
      </c>
      <c r="L2060">
        <v>2.1000000000000001E-2</v>
      </c>
      <c r="M2060">
        <v>5.2999999999999999E-2</v>
      </c>
      <c r="N2060">
        <v>0</v>
      </c>
      <c r="O2060">
        <v>1.6E-2</v>
      </c>
      <c r="P2060">
        <v>0</v>
      </c>
      <c r="Q2060" s="3">
        <f>_xlfn.XLOOKUP(A2060&amp;B2060,'original data'!$R$2:$R$3975,'original data'!$Q$2:$Q$3975,,0)</f>
        <v>0.88400000000000001</v>
      </c>
      <c r="R2060" t="str">
        <f t="shared" si="64"/>
        <v>Texas County &amp; District2016</v>
      </c>
      <c r="S2060">
        <f t="shared" si="65"/>
        <v>0.55100000000000005</v>
      </c>
    </row>
    <row r="2061" spans="1:19" x14ac:dyDescent="0.35">
      <c r="A2061" t="s">
        <v>125</v>
      </c>
      <c r="B2061">
        <v>2017</v>
      </c>
      <c r="C2061">
        <v>0.14699999999999999</v>
      </c>
      <c r="D2061">
        <v>7.0000000000000007E-2</v>
      </c>
      <c r="E2061">
        <v>8.7999999999999995E-2</v>
      </c>
      <c r="F2061">
        <v>5.6000000000000001E-2</v>
      </c>
      <c r="G2061">
        <v>7.1480000000000002E-2</v>
      </c>
      <c r="H2061">
        <v>0.38700000000000001</v>
      </c>
      <c r="I2061">
        <v>6.4000000000000001E-2</v>
      </c>
      <c r="J2061">
        <v>0.189</v>
      </c>
      <c r="K2061">
        <v>0.30299999999999999</v>
      </c>
      <c r="L2061">
        <v>0</v>
      </c>
      <c r="M2061">
        <v>4.3999999999999997E-2</v>
      </c>
      <c r="N2061">
        <v>0</v>
      </c>
      <c r="O2061">
        <v>1.2999999999999999E-2</v>
      </c>
      <c r="P2061">
        <v>0</v>
      </c>
      <c r="Q2061" s="3">
        <f>_xlfn.XLOOKUP(A2061&amp;B2061,'original data'!$R$2:$R$3975,'original data'!$Q$2:$Q$3975,,0)</f>
        <v>0.89</v>
      </c>
      <c r="R2061" t="str">
        <f t="shared" si="64"/>
        <v>Texas County &amp; District2017</v>
      </c>
      <c r="S2061">
        <f t="shared" si="65"/>
        <v>0.53600000000000003</v>
      </c>
    </row>
    <row r="2062" spans="1:19" x14ac:dyDescent="0.35">
      <c r="A2062" t="s">
        <v>125</v>
      </c>
      <c r="B2062">
        <v>2018</v>
      </c>
      <c r="C2062">
        <v>-1.9E-2</v>
      </c>
      <c r="D2062">
        <v>6.6000000000000003E-2</v>
      </c>
      <c r="E2062">
        <v>5.0999999999999997E-2</v>
      </c>
      <c r="F2062">
        <v>0.09</v>
      </c>
      <c r="G2062">
        <v>6.6239999999999993E-2</v>
      </c>
      <c r="H2062">
        <v>0.32500000000000001</v>
      </c>
      <c r="I2062">
        <v>5.6000000000000001E-2</v>
      </c>
      <c r="J2062">
        <v>0.253</v>
      </c>
      <c r="K2062">
        <v>0.28799999999999998</v>
      </c>
      <c r="L2062">
        <v>0</v>
      </c>
      <c r="M2062">
        <v>4.5999999999999999E-2</v>
      </c>
      <c r="N2062">
        <v>0</v>
      </c>
      <c r="O2062">
        <v>3.2000000000000001E-2</v>
      </c>
      <c r="P2062">
        <v>0</v>
      </c>
      <c r="Q2062" s="3">
        <f>_xlfn.XLOOKUP(A2062&amp;B2062,'original data'!$R$2:$R$3975,'original data'!$Q$2:$Q$3975,,0)</f>
        <v>0.88500000000000001</v>
      </c>
      <c r="R2062" t="str">
        <f t="shared" si="64"/>
        <v>Texas County &amp; District2018</v>
      </c>
      <c r="S2062">
        <f t="shared" si="65"/>
        <v>0.58699999999999997</v>
      </c>
    </row>
    <row r="2063" spans="1:19" x14ac:dyDescent="0.35">
      <c r="A2063" t="s">
        <v>125</v>
      </c>
      <c r="B2063">
        <v>2019</v>
      </c>
      <c r="C2063">
        <v>0.16600000000000001</v>
      </c>
      <c r="D2063">
        <v>9.5000000000000001E-2</v>
      </c>
      <c r="E2063">
        <v>7.0000000000000007E-2</v>
      </c>
      <c r="F2063">
        <v>8.1000000000000003E-2</v>
      </c>
      <c r="G2063">
        <v>7.127E-2</v>
      </c>
      <c r="H2063">
        <v>0.33200000000000002</v>
      </c>
      <c r="I2063">
        <v>5.2999999999999999E-2</v>
      </c>
      <c r="J2063">
        <v>0.27600000000000002</v>
      </c>
      <c r="K2063">
        <v>0.27200000000000002</v>
      </c>
      <c r="L2063">
        <v>0</v>
      </c>
      <c r="M2063">
        <v>5.2999999999999999E-2</v>
      </c>
      <c r="N2063">
        <v>0</v>
      </c>
      <c r="O2063">
        <v>1.4E-2</v>
      </c>
      <c r="P2063">
        <v>0</v>
      </c>
      <c r="Q2063" s="3">
        <f>_xlfn.XLOOKUP(A2063&amp;B2063,'original data'!$R$2:$R$3975,'original data'!$Q$2:$Q$3975,,0)</f>
        <v>0.89400000000000002</v>
      </c>
      <c r="R2063" t="str">
        <f t="shared" si="64"/>
        <v>Texas County &amp; District2019</v>
      </c>
      <c r="S2063">
        <f t="shared" si="65"/>
        <v>0.60100000000000009</v>
      </c>
    </row>
    <row r="2064" spans="1:19" x14ac:dyDescent="0.35">
      <c r="A2064" t="s">
        <v>126</v>
      </c>
      <c r="B2064">
        <v>2001</v>
      </c>
      <c r="C2064">
        <v>-1.5699999999999999E-2</v>
      </c>
      <c r="D2064">
        <v>5.16E-2</v>
      </c>
      <c r="E2064">
        <v>9.1600000000000001E-2</v>
      </c>
      <c r="G2064">
        <v>-1.5699999999999999E-2</v>
      </c>
      <c r="H2064">
        <v>0.40699999999999997</v>
      </c>
      <c r="I2064">
        <v>0.52700000000000002</v>
      </c>
      <c r="J2064">
        <v>0</v>
      </c>
      <c r="K2064">
        <v>0</v>
      </c>
      <c r="L2064">
        <v>0</v>
      </c>
      <c r="M2064">
        <v>1.2E-2</v>
      </c>
      <c r="N2064">
        <v>0</v>
      </c>
      <c r="O2064">
        <v>5.3999999999999999E-2</v>
      </c>
      <c r="P2064">
        <v>0</v>
      </c>
      <c r="Q2064" s="3">
        <f>_xlfn.XLOOKUP(A2064&amp;B2064,'original data'!$R$2:$R$3975,'original data'!$Q$2:$Q$3975,,0)</f>
        <v>0.90359999999999996</v>
      </c>
      <c r="R2064" t="str">
        <f t="shared" si="64"/>
        <v>TN Political Subdivisions2001</v>
      </c>
      <c r="S2064">
        <f t="shared" si="65"/>
        <v>1.2E-2</v>
      </c>
    </row>
    <row r="2065" spans="1:19" x14ac:dyDescent="0.35">
      <c r="A2065" t="s">
        <v>126</v>
      </c>
      <c r="B2065">
        <v>2002</v>
      </c>
      <c r="C2065">
        <v>-1.9199999999999998E-2</v>
      </c>
      <c r="D2065">
        <v>1.3599999999999999E-2</v>
      </c>
      <c r="E2065">
        <v>5.5800000000000002E-2</v>
      </c>
      <c r="G2065">
        <v>-1.745E-2</v>
      </c>
      <c r="H2065">
        <v>0.40579999999999999</v>
      </c>
      <c r="I2065">
        <v>0.5</v>
      </c>
      <c r="J2065">
        <v>0</v>
      </c>
      <c r="K2065">
        <v>0</v>
      </c>
      <c r="L2065">
        <v>0</v>
      </c>
      <c r="M2065">
        <v>1.54E-2</v>
      </c>
      <c r="N2065">
        <v>0</v>
      </c>
      <c r="O2065">
        <v>7.8799999999999995E-2</v>
      </c>
      <c r="P2065">
        <v>0</v>
      </c>
      <c r="Q2065" s="3">
        <f>_xlfn.XLOOKUP(A2065&amp;B2065,'original data'!$R$2:$R$3975,'original data'!$Q$2:$Q$3975,,0)</f>
        <v>0.91168000000000005</v>
      </c>
      <c r="R2065" t="str">
        <f t="shared" si="64"/>
        <v>TN Political Subdivisions2002</v>
      </c>
      <c r="S2065">
        <f t="shared" si="65"/>
        <v>1.54E-2</v>
      </c>
    </row>
    <row r="2066" spans="1:19" x14ac:dyDescent="0.35">
      <c r="A2066" t="s">
        <v>126</v>
      </c>
      <c r="B2066">
        <v>2003</v>
      </c>
      <c r="C2066">
        <v>4.9000000000000002E-2</v>
      </c>
      <c r="D2066">
        <v>4.1000000000000003E-3</v>
      </c>
      <c r="E2066">
        <v>3.6499999999999998E-2</v>
      </c>
      <c r="G2066">
        <v>4.2199999999999998E-3</v>
      </c>
      <c r="H2066">
        <v>0.35799999999999998</v>
      </c>
      <c r="I2066">
        <v>0.53300000000000003</v>
      </c>
      <c r="J2066">
        <v>0</v>
      </c>
      <c r="K2066">
        <v>0</v>
      </c>
      <c r="L2066">
        <v>0</v>
      </c>
      <c r="M2066">
        <v>1.6E-2</v>
      </c>
      <c r="N2066">
        <v>0</v>
      </c>
      <c r="O2066">
        <v>9.2999999999999999E-2</v>
      </c>
      <c r="P2066">
        <v>0</v>
      </c>
      <c r="Q2066" s="3">
        <f>_xlfn.XLOOKUP(A2066&amp;B2066,'original data'!$R$2:$R$3975,'original data'!$Q$2:$Q$3975,,0)</f>
        <v>0.91900000000000004</v>
      </c>
      <c r="R2066" t="str">
        <f t="shared" si="64"/>
        <v>TN Political Subdivisions2003</v>
      </c>
      <c r="S2066">
        <f t="shared" si="65"/>
        <v>1.6E-2</v>
      </c>
    </row>
    <row r="2067" spans="1:19" x14ac:dyDescent="0.35">
      <c r="A2067" t="s">
        <v>126</v>
      </c>
      <c r="B2067">
        <v>2004</v>
      </c>
      <c r="C2067">
        <v>9.3200000000000005E-2</v>
      </c>
      <c r="D2067">
        <v>0.04</v>
      </c>
      <c r="E2067">
        <v>3.6200000000000003E-2</v>
      </c>
      <c r="G2067">
        <v>2.5760000000000002E-2</v>
      </c>
      <c r="H2067">
        <v>0.40870000000000001</v>
      </c>
      <c r="I2067">
        <v>0.50490000000000002</v>
      </c>
      <c r="J2067">
        <v>0</v>
      </c>
      <c r="K2067">
        <v>0</v>
      </c>
      <c r="L2067">
        <v>0</v>
      </c>
      <c r="M2067">
        <v>1.52E-2</v>
      </c>
      <c r="N2067">
        <v>0</v>
      </c>
      <c r="O2067">
        <v>7.1199999999999999E-2</v>
      </c>
      <c r="P2067">
        <v>0</v>
      </c>
      <c r="Q2067" s="3">
        <f>_xlfn.XLOOKUP(A2067&amp;B2067,'original data'!$R$2:$R$3975,'original data'!$Q$2:$Q$3975,,0)</f>
        <v>0.92308000000000001</v>
      </c>
      <c r="R2067" t="str">
        <f t="shared" si="64"/>
        <v>TN Political Subdivisions2004</v>
      </c>
      <c r="S2067">
        <f t="shared" si="65"/>
        <v>1.52E-2</v>
      </c>
    </row>
    <row r="2068" spans="1:19" x14ac:dyDescent="0.35">
      <c r="A2068" t="s">
        <v>126</v>
      </c>
      <c r="B2068">
        <v>2005</v>
      </c>
      <c r="C2068">
        <v>7.2599999999999998E-2</v>
      </c>
      <c r="D2068">
        <v>7.1499999999999994E-2</v>
      </c>
      <c r="E2068">
        <v>3.49E-2</v>
      </c>
      <c r="G2068">
        <v>3.4959999999999998E-2</v>
      </c>
      <c r="H2068">
        <v>0.41958000000000001</v>
      </c>
      <c r="I2068">
        <v>0.52746999999999999</v>
      </c>
      <c r="J2068">
        <v>0</v>
      </c>
      <c r="K2068">
        <v>0</v>
      </c>
      <c r="L2068">
        <v>0</v>
      </c>
      <c r="M2068">
        <v>1.5980000000000001E-2</v>
      </c>
      <c r="N2068">
        <v>0</v>
      </c>
      <c r="O2068">
        <v>3.696E-2</v>
      </c>
      <c r="P2068">
        <v>0</v>
      </c>
      <c r="Q2068" s="3">
        <f>_xlfn.XLOOKUP(A2068&amp;B2068,'original data'!$R$2:$R$3975,'original data'!$Q$2:$Q$3975,,0)</f>
        <v>0.92669999999999997</v>
      </c>
      <c r="R2068" t="str">
        <f t="shared" si="64"/>
        <v>TN Political Subdivisions2005</v>
      </c>
      <c r="S2068">
        <f t="shared" si="65"/>
        <v>1.5980000000000001E-2</v>
      </c>
    </row>
    <row r="2069" spans="1:19" x14ac:dyDescent="0.35">
      <c r="A2069" t="s">
        <v>126</v>
      </c>
      <c r="B2069">
        <v>2006</v>
      </c>
      <c r="C2069">
        <v>6.9400000000000003E-2</v>
      </c>
      <c r="D2069">
        <v>7.85E-2</v>
      </c>
      <c r="E2069">
        <v>5.2400000000000002E-2</v>
      </c>
      <c r="G2069">
        <v>4.0620000000000003E-2</v>
      </c>
      <c r="H2069">
        <v>0.438</v>
      </c>
      <c r="I2069">
        <v>0.49299999999999999</v>
      </c>
      <c r="J2069">
        <v>0</v>
      </c>
      <c r="K2069">
        <v>0</v>
      </c>
      <c r="L2069">
        <v>0</v>
      </c>
      <c r="M2069">
        <v>3.2000000000000001E-2</v>
      </c>
      <c r="N2069">
        <v>0</v>
      </c>
      <c r="O2069">
        <v>3.5999999999999997E-2</v>
      </c>
      <c r="P2069">
        <v>0</v>
      </c>
      <c r="Q2069" s="3">
        <f>_xlfn.XLOOKUP(A2069&amp;B2069,'original data'!$R$2:$R$3975,'original data'!$Q$2:$Q$3975,,0)</f>
        <v>0.90895000000000004</v>
      </c>
      <c r="R2069" t="str">
        <f t="shared" si="64"/>
        <v>TN Political Subdivisions2006</v>
      </c>
      <c r="S2069">
        <f t="shared" si="65"/>
        <v>3.2000000000000001E-2</v>
      </c>
    </row>
    <row r="2070" spans="1:19" x14ac:dyDescent="0.35">
      <c r="A2070" t="s">
        <v>126</v>
      </c>
      <c r="B2070">
        <v>2007</v>
      </c>
      <c r="C2070">
        <v>0.13150000000000001</v>
      </c>
      <c r="D2070">
        <v>9.0899999999999995E-2</v>
      </c>
      <c r="E2070">
        <v>8.3000000000000004E-2</v>
      </c>
      <c r="G2070">
        <v>5.314E-2</v>
      </c>
      <c r="H2070">
        <v>0.48699999999999999</v>
      </c>
      <c r="I2070">
        <v>0.45100000000000001</v>
      </c>
      <c r="J2070">
        <v>0</v>
      </c>
      <c r="K2070">
        <v>0</v>
      </c>
      <c r="L2070">
        <v>0</v>
      </c>
      <c r="M2070">
        <v>3.3000000000000002E-2</v>
      </c>
      <c r="N2070">
        <v>0</v>
      </c>
      <c r="O2070">
        <v>2.9000000000000001E-2</v>
      </c>
      <c r="P2070">
        <v>0</v>
      </c>
      <c r="Q2070" s="3">
        <f>_xlfn.XLOOKUP(A2070&amp;B2070,'original data'!$R$2:$R$3975,'original data'!$Q$2:$Q$3975,,0)</f>
        <v>0.89449999999999996</v>
      </c>
      <c r="R2070" t="str">
        <f t="shared" si="64"/>
        <v>TN Political Subdivisions2007</v>
      </c>
      <c r="S2070">
        <f t="shared" si="65"/>
        <v>3.3000000000000002E-2</v>
      </c>
    </row>
    <row r="2071" spans="1:19" x14ac:dyDescent="0.35">
      <c r="A2071" t="s">
        <v>126</v>
      </c>
      <c r="B2071">
        <v>2008</v>
      </c>
      <c r="C2071">
        <v>-1.21E-2</v>
      </c>
      <c r="D2071">
        <v>6.13E-2</v>
      </c>
      <c r="E2071">
        <v>6.9900000000000004E-2</v>
      </c>
      <c r="G2071">
        <v>4.4760000000000001E-2</v>
      </c>
      <c r="H2071">
        <v>0.51400000000000001</v>
      </c>
      <c r="I2071">
        <v>0.438</v>
      </c>
      <c r="J2071">
        <v>0</v>
      </c>
      <c r="K2071">
        <v>0</v>
      </c>
      <c r="L2071">
        <v>0</v>
      </c>
      <c r="M2071">
        <v>4.2000000000000003E-2</v>
      </c>
      <c r="N2071">
        <v>0</v>
      </c>
      <c r="O2071">
        <v>6.0000000000000001E-3</v>
      </c>
      <c r="P2071">
        <v>0</v>
      </c>
      <c r="Q2071" s="3">
        <f>_xlfn.XLOOKUP(A2071&amp;B2071,'original data'!$R$2:$R$3975,'original data'!$Q$2:$Q$3975,,0)</f>
        <v>0.87805</v>
      </c>
      <c r="R2071" t="str">
        <f t="shared" si="64"/>
        <v>TN Political Subdivisions2008</v>
      </c>
      <c r="S2071">
        <f t="shared" si="65"/>
        <v>4.2000000000000003E-2</v>
      </c>
    </row>
    <row r="2072" spans="1:19" x14ac:dyDescent="0.35">
      <c r="A2072" t="s">
        <v>126</v>
      </c>
      <c r="B2072">
        <v>2009</v>
      </c>
      <c r="C2072">
        <v>-0.1527</v>
      </c>
      <c r="D2072">
        <v>-1.7999999999999999E-2</v>
      </c>
      <c r="E2072">
        <v>1.6799999999999999E-2</v>
      </c>
      <c r="G2072">
        <v>2.0719999999999999E-2</v>
      </c>
      <c r="H2072">
        <v>0.39600000000000002</v>
      </c>
      <c r="I2072">
        <v>0.47199999999999998</v>
      </c>
      <c r="J2072">
        <v>0</v>
      </c>
      <c r="K2072">
        <v>0</v>
      </c>
      <c r="L2072">
        <v>0</v>
      </c>
      <c r="M2072">
        <v>4.5999999999999999E-2</v>
      </c>
      <c r="N2072">
        <v>0</v>
      </c>
      <c r="O2072">
        <v>8.5999999999999993E-2</v>
      </c>
      <c r="P2072">
        <v>0</v>
      </c>
      <c r="Q2072" s="3">
        <f>_xlfn.XLOOKUP(A2072&amp;B2072,'original data'!$R$2:$R$3975,'original data'!$Q$2:$Q$3975,,0)</f>
        <v>0.86339999999999995</v>
      </c>
      <c r="R2072" t="str">
        <f t="shared" si="64"/>
        <v>TN Political Subdivisions2009</v>
      </c>
      <c r="S2072">
        <f t="shared" si="65"/>
        <v>4.5999999999999999E-2</v>
      </c>
    </row>
    <row r="2073" spans="1:19" x14ac:dyDescent="0.35">
      <c r="A2073" t="s">
        <v>126</v>
      </c>
      <c r="B2073">
        <v>2010</v>
      </c>
      <c r="C2073">
        <v>0.1024</v>
      </c>
      <c r="D2073">
        <v>-2.6499999999999999E-2</v>
      </c>
      <c r="E2073">
        <v>2.23E-2</v>
      </c>
      <c r="F2073">
        <v>2.861E-2</v>
      </c>
      <c r="G2073">
        <v>2.861E-2</v>
      </c>
      <c r="H2073">
        <v>0.47153</v>
      </c>
      <c r="I2073">
        <v>0.47652</v>
      </c>
      <c r="J2073">
        <v>1E-3</v>
      </c>
      <c r="K2073">
        <v>0</v>
      </c>
      <c r="L2073">
        <v>0</v>
      </c>
      <c r="M2073">
        <v>3.397E-2</v>
      </c>
      <c r="N2073">
        <v>0</v>
      </c>
      <c r="O2073">
        <v>1.6979999999999999E-2</v>
      </c>
      <c r="P2073">
        <v>0</v>
      </c>
      <c r="Q2073" s="3">
        <f>_xlfn.XLOOKUP(A2073&amp;B2073,'original data'!$R$2:$R$3975,'original data'!$Q$2:$Q$3975,,0)</f>
        <v>0.87868999999999997</v>
      </c>
      <c r="R2073" t="str">
        <f t="shared" si="64"/>
        <v>TN Political Subdivisions2010</v>
      </c>
      <c r="S2073">
        <f t="shared" si="65"/>
        <v>3.4970000000000001E-2</v>
      </c>
    </row>
    <row r="2074" spans="1:19" x14ac:dyDescent="0.35">
      <c r="A2074" t="s">
        <v>126</v>
      </c>
      <c r="B2074">
        <v>2011</v>
      </c>
      <c r="C2074">
        <v>0.19589999999999999</v>
      </c>
      <c r="D2074">
        <v>3.7600000000000001E-2</v>
      </c>
      <c r="E2074">
        <v>4.5400000000000003E-2</v>
      </c>
      <c r="F2074">
        <v>4.8840000000000001E-2</v>
      </c>
      <c r="G2074">
        <v>4.2799999999999998E-2</v>
      </c>
      <c r="H2074">
        <v>0.55100000000000005</v>
      </c>
      <c r="I2074">
        <v>0.4</v>
      </c>
      <c r="J2074">
        <v>2E-3</v>
      </c>
      <c r="K2074">
        <v>0</v>
      </c>
      <c r="L2074">
        <v>0</v>
      </c>
      <c r="M2074">
        <v>3.2000000000000001E-2</v>
      </c>
      <c r="N2074">
        <v>0</v>
      </c>
      <c r="O2074">
        <v>1.4999999999999999E-2</v>
      </c>
      <c r="P2074">
        <v>0</v>
      </c>
      <c r="Q2074" s="3">
        <f>_xlfn.XLOOKUP(A2074&amp;B2074,'original data'!$R$2:$R$3975,'original data'!$Q$2:$Q$3975,,0)</f>
        <v>0.89149999999999996</v>
      </c>
      <c r="R2074" t="str">
        <f t="shared" si="64"/>
        <v>TN Political Subdivisions2011</v>
      </c>
      <c r="S2074">
        <f t="shared" si="65"/>
        <v>3.4000000000000002E-2</v>
      </c>
    </row>
    <row r="2075" spans="1:19" x14ac:dyDescent="0.35">
      <c r="A2075" t="s">
        <v>126</v>
      </c>
      <c r="B2075">
        <v>2012</v>
      </c>
      <c r="C2075">
        <v>5.6099999999999997E-2</v>
      </c>
      <c r="D2075">
        <v>0.1166</v>
      </c>
      <c r="E2075">
        <v>3.1099999999999999E-2</v>
      </c>
      <c r="F2075">
        <v>5.6619999999999997E-2</v>
      </c>
      <c r="G2075">
        <v>4.3900000000000002E-2</v>
      </c>
      <c r="H2075">
        <v>0.56032000000000004</v>
      </c>
      <c r="I2075">
        <v>0.37885999999999997</v>
      </c>
      <c r="J2075">
        <v>4.9899999999999996E-3</v>
      </c>
      <c r="K2075">
        <v>0</v>
      </c>
      <c r="L2075">
        <v>0</v>
      </c>
      <c r="M2075">
        <v>3.8879999999999998E-2</v>
      </c>
      <c r="N2075">
        <v>0</v>
      </c>
      <c r="O2075">
        <v>1.695E-2</v>
      </c>
      <c r="P2075">
        <v>0</v>
      </c>
      <c r="Q2075" s="3">
        <f>_xlfn.XLOOKUP(A2075&amp;B2075,'original data'!$R$2:$R$3975,'original data'!$Q$2:$Q$3975,,0)</f>
        <v>0.92142000000000002</v>
      </c>
      <c r="R2075" t="str">
        <f t="shared" si="64"/>
        <v>TN Political Subdivisions2012</v>
      </c>
      <c r="S2075">
        <f t="shared" si="65"/>
        <v>4.3869999999999999E-2</v>
      </c>
    </row>
    <row r="2076" spans="1:19" x14ac:dyDescent="0.35">
      <c r="A2076" t="s">
        <v>126</v>
      </c>
      <c r="B2076">
        <v>2013</v>
      </c>
      <c r="C2076">
        <v>9.9199999999999997E-2</v>
      </c>
      <c r="D2076">
        <v>0.11559999999999999</v>
      </c>
      <c r="E2076">
        <v>5.33E-2</v>
      </c>
      <c r="F2076">
        <v>6.157E-2</v>
      </c>
      <c r="G2076">
        <v>4.8050000000000002E-2</v>
      </c>
      <c r="H2076">
        <v>0.56599999999999995</v>
      </c>
      <c r="I2076">
        <v>0.35699999999999998</v>
      </c>
      <c r="J2076">
        <v>7.0000000000000001E-3</v>
      </c>
      <c r="K2076">
        <v>0</v>
      </c>
      <c r="L2076">
        <v>0</v>
      </c>
      <c r="M2076">
        <v>4.9000000000000002E-2</v>
      </c>
      <c r="N2076">
        <v>0</v>
      </c>
      <c r="O2076">
        <v>2.1000000000000001E-2</v>
      </c>
      <c r="P2076">
        <v>0</v>
      </c>
      <c r="Q2076" s="3">
        <f>_xlfn.XLOOKUP(A2076&amp;B2076,'original data'!$R$2:$R$3975,'original data'!$Q$2:$Q$3975,,0)</f>
        <v>0.94969999999999999</v>
      </c>
      <c r="R2076" t="str">
        <f t="shared" si="64"/>
        <v>TN Political Subdivisions2013</v>
      </c>
      <c r="S2076">
        <f t="shared" si="65"/>
        <v>5.6000000000000001E-2</v>
      </c>
    </row>
    <row r="2077" spans="1:19" x14ac:dyDescent="0.35">
      <c r="A2077" t="s">
        <v>126</v>
      </c>
      <c r="B2077">
        <v>2014</v>
      </c>
      <c r="C2077">
        <v>0.16650000000000001</v>
      </c>
      <c r="D2077">
        <v>0.10639999999999999</v>
      </c>
      <c r="E2077">
        <v>0.1229</v>
      </c>
      <c r="F2077">
        <v>6.8489999999999995E-2</v>
      </c>
      <c r="G2077">
        <v>5.6099999999999997E-2</v>
      </c>
      <c r="H2077">
        <v>0.58199999999999996</v>
      </c>
      <c r="I2077">
        <v>0.32800000000000001</v>
      </c>
      <c r="J2077">
        <v>2.8000000000000001E-2</v>
      </c>
      <c r="K2077">
        <v>0</v>
      </c>
      <c r="L2077">
        <v>0</v>
      </c>
      <c r="M2077">
        <v>5.2999999999999999E-2</v>
      </c>
      <c r="N2077">
        <v>0</v>
      </c>
      <c r="O2077">
        <v>8.9999999999999993E-3</v>
      </c>
      <c r="P2077">
        <v>0</v>
      </c>
      <c r="Q2077" s="3">
        <f>_xlfn.XLOOKUP(A2077&amp;B2077,'original data'!$R$2:$R$3975,'original data'!$Q$2:$Q$3975,,0)</f>
        <v>0.96963999999999995</v>
      </c>
      <c r="R2077" t="str">
        <f t="shared" si="64"/>
        <v>TN Political Subdivisions2014</v>
      </c>
      <c r="S2077">
        <f t="shared" si="65"/>
        <v>8.1000000000000003E-2</v>
      </c>
    </row>
    <row r="2078" spans="1:19" x14ac:dyDescent="0.35">
      <c r="A2078" t="s">
        <v>126</v>
      </c>
      <c r="B2078">
        <v>2015</v>
      </c>
      <c r="C2078">
        <v>3.3300000000000003E-2</v>
      </c>
      <c r="D2078">
        <v>9.8400000000000001E-2</v>
      </c>
      <c r="E2078">
        <v>0.1085</v>
      </c>
      <c r="F2078">
        <v>6.4500000000000002E-2</v>
      </c>
      <c r="G2078">
        <v>5.4559999999999997E-2</v>
      </c>
      <c r="H2078">
        <v>0.55000000000000004</v>
      </c>
      <c r="I2078">
        <v>0.32500000000000001</v>
      </c>
      <c r="J2078">
        <v>4.9000000000000002E-2</v>
      </c>
      <c r="K2078">
        <v>0</v>
      </c>
      <c r="L2078">
        <v>0</v>
      </c>
      <c r="M2078">
        <v>6.5000000000000002E-2</v>
      </c>
      <c r="N2078">
        <v>0</v>
      </c>
      <c r="O2078">
        <v>0.01</v>
      </c>
      <c r="P2078">
        <v>0</v>
      </c>
      <c r="Q2078" s="3">
        <f>_xlfn.XLOOKUP(A2078&amp;B2078,'original data'!$R$2:$R$3975,'original data'!$Q$2:$Q$3975,,0)</f>
        <v>0.9879</v>
      </c>
      <c r="R2078" t="str">
        <f t="shared" si="64"/>
        <v>TN Political Subdivisions2015</v>
      </c>
      <c r="S2078">
        <f t="shared" si="65"/>
        <v>0.114</v>
      </c>
    </row>
    <row r="2079" spans="1:19" x14ac:dyDescent="0.35">
      <c r="A2079" t="s">
        <v>126</v>
      </c>
      <c r="B2079">
        <v>2016</v>
      </c>
      <c r="C2079">
        <v>2.7900000000000001E-2</v>
      </c>
      <c r="D2079">
        <v>7.4099999999999999E-2</v>
      </c>
      <c r="E2079">
        <v>7.5399999999999995E-2</v>
      </c>
      <c r="F2079">
        <v>6.0299999999999999E-2</v>
      </c>
      <c r="G2079">
        <v>5.2880000000000003E-2</v>
      </c>
      <c r="H2079">
        <v>0.53500000000000003</v>
      </c>
      <c r="I2079">
        <v>0.315</v>
      </c>
      <c r="J2079">
        <v>7.0000000000000007E-2</v>
      </c>
      <c r="K2079">
        <v>0</v>
      </c>
      <c r="L2079">
        <v>0</v>
      </c>
      <c r="M2079">
        <v>7.4999999999999997E-2</v>
      </c>
      <c r="N2079">
        <v>0</v>
      </c>
      <c r="O2079">
        <v>4.0000000000000001E-3</v>
      </c>
      <c r="P2079">
        <v>0</v>
      </c>
      <c r="Q2079" s="3">
        <f>_xlfn.XLOOKUP(A2079&amp;B2079,'original data'!$R$2:$R$3975,'original data'!$Q$2:$Q$3975,,0)</f>
        <v>0.995</v>
      </c>
      <c r="R2079" t="str">
        <f t="shared" si="64"/>
        <v>TN Political Subdivisions2016</v>
      </c>
      <c r="S2079">
        <f t="shared" si="65"/>
        <v>0.14500000000000002</v>
      </c>
    </row>
    <row r="2080" spans="1:19" x14ac:dyDescent="0.35">
      <c r="A2080" t="s">
        <v>126</v>
      </c>
      <c r="B2080">
        <v>2017</v>
      </c>
      <c r="C2080">
        <v>0.1142</v>
      </c>
      <c r="D2080">
        <v>5.7799999999999997E-2</v>
      </c>
      <c r="E2080">
        <v>8.6999999999999994E-2</v>
      </c>
      <c r="F2080">
        <v>5.867E-2</v>
      </c>
      <c r="G2080">
        <v>5.6390000000000003E-2</v>
      </c>
      <c r="H2080">
        <v>0.54400000000000004</v>
      </c>
      <c r="I2080">
        <v>0.28699999999999998</v>
      </c>
      <c r="J2080">
        <v>8.2000000000000003E-2</v>
      </c>
      <c r="K2080">
        <v>0</v>
      </c>
      <c r="L2080">
        <v>0</v>
      </c>
      <c r="M2080">
        <v>7.6999999999999999E-2</v>
      </c>
      <c r="N2080">
        <v>0</v>
      </c>
      <c r="O2080">
        <v>8.9999999999999993E-3</v>
      </c>
      <c r="P2080">
        <v>0</v>
      </c>
      <c r="Q2080" s="3">
        <f>_xlfn.XLOOKUP(A2080&amp;B2080,'original data'!$R$2:$R$3975,'original data'!$Q$2:$Q$3975,,0)</f>
        <v>0.97160000000000002</v>
      </c>
      <c r="R2080" t="str">
        <f t="shared" si="64"/>
        <v>TN Political Subdivisions2017</v>
      </c>
      <c r="S2080">
        <f t="shared" si="65"/>
        <v>0.159</v>
      </c>
    </row>
    <row r="2081" spans="1:19" x14ac:dyDescent="0.35">
      <c r="A2081" t="s">
        <v>126</v>
      </c>
      <c r="B2081">
        <v>2018</v>
      </c>
      <c r="C2081">
        <v>8.1900000000000001E-2</v>
      </c>
      <c r="D2081">
        <v>7.4099999999999999E-2</v>
      </c>
      <c r="E2081">
        <v>8.3500000000000005E-2</v>
      </c>
      <c r="F2081">
        <v>6.8330000000000002E-2</v>
      </c>
      <c r="G2081">
        <v>5.7790000000000001E-2</v>
      </c>
      <c r="H2081">
        <v>0.52300000000000002</v>
      </c>
      <c r="I2081">
        <v>0.28799999999999998</v>
      </c>
      <c r="J2081">
        <v>0.1</v>
      </c>
      <c r="K2081">
        <v>0</v>
      </c>
      <c r="L2081">
        <v>0</v>
      </c>
      <c r="M2081">
        <v>8.3000000000000004E-2</v>
      </c>
      <c r="N2081">
        <v>0</v>
      </c>
      <c r="O2081">
        <v>6.0000000000000001E-3</v>
      </c>
      <c r="P2081">
        <v>0</v>
      </c>
      <c r="Q2081" s="3">
        <f>_xlfn.XLOOKUP(A2081&amp;B2081,'original data'!$R$2:$R$3975,'original data'!$Q$2:$Q$3975,,0)</f>
        <v>0.98150000000000004</v>
      </c>
      <c r="R2081" t="str">
        <f t="shared" si="64"/>
        <v>TN Political Subdivisions2018</v>
      </c>
      <c r="S2081">
        <f t="shared" si="65"/>
        <v>0.183</v>
      </c>
    </row>
    <row r="2082" spans="1:19" x14ac:dyDescent="0.35">
      <c r="A2082" t="s">
        <v>126</v>
      </c>
      <c r="B2082">
        <v>2019</v>
      </c>
      <c r="C2082">
        <v>7.5399999999999995E-2</v>
      </c>
      <c r="D2082">
        <v>9.0200000000000002E-2</v>
      </c>
      <c r="E2082">
        <v>6.6000000000000003E-2</v>
      </c>
      <c r="F2082">
        <v>9.4109999999999999E-2</v>
      </c>
      <c r="G2082">
        <v>5.8709999999999998E-2</v>
      </c>
      <c r="H2082">
        <v>0.504</v>
      </c>
      <c r="I2082">
        <v>0.26900000000000002</v>
      </c>
      <c r="J2082">
        <v>0.11899999999999999</v>
      </c>
      <c r="K2082">
        <v>0</v>
      </c>
      <c r="L2082">
        <v>0</v>
      </c>
      <c r="M2082">
        <v>8.7999999999999995E-2</v>
      </c>
      <c r="N2082">
        <v>0</v>
      </c>
      <c r="O2082">
        <v>1.9E-2</v>
      </c>
      <c r="P2082">
        <v>0</v>
      </c>
      <c r="Q2082" s="3">
        <f>_xlfn.XLOOKUP(A2082&amp;B2082,'original data'!$R$2:$R$3975,'original data'!$Q$2:$Q$3975,,0)</f>
        <v>1.0069999999999999</v>
      </c>
      <c r="R2082" t="str">
        <f t="shared" si="64"/>
        <v>TN Political Subdivisions2019</v>
      </c>
      <c r="S2082">
        <f t="shared" si="65"/>
        <v>0.20699999999999999</v>
      </c>
    </row>
    <row r="2083" spans="1:19" x14ac:dyDescent="0.35">
      <c r="A2083" t="s">
        <v>126</v>
      </c>
      <c r="B2083">
        <v>2020</v>
      </c>
      <c r="C2083">
        <v>4.9399999999999999E-2</v>
      </c>
      <c r="D2083">
        <v>6.8699999999999997E-2</v>
      </c>
      <c r="E2083">
        <v>6.93E-2</v>
      </c>
      <c r="F2083">
        <v>8.8730000000000003E-2</v>
      </c>
      <c r="G2083">
        <v>5.824E-2</v>
      </c>
      <c r="H2083">
        <v>0.48699999999999999</v>
      </c>
      <c r="I2083">
        <v>0.25800000000000001</v>
      </c>
      <c r="J2083">
        <v>0.14799999999999999</v>
      </c>
      <c r="K2083">
        <v>0</v>
      </c>
      <c r="L2083">
        <v>0</v>
      </c>
      <c r="M2083">
        <v>0.09</v>
      </c>
      <c r="N2083">
        <v>0</v>
      </c>
      <c r="O2083">
        <v>1.7000000000000001E-2</v>
      </c>
      <c r="P2083">
        <v>0</v>
      </c>
      <c r="Q2083" s="3">
        <f>_xlfn.XLOOKUP(A2083&amp;B2083,'original data'!$R$2:$R$3975,'original data'!$Q$2:$Q$3975,,0)</f>
        <v>0</v>
      </c>
      <c r="R2083" t="str">
        <f t="shared" si="64"/>
        <v>TN Political Subdivisions2020</v>
      </c>
      <c r="S2083">
        <f t="shared" si="65"/>
        <v>0.23799999999999999</v>
      </c>
    </row>
    <row r="2084" spans="1:19" x14ac:dyDescent="0.35">
      <c r="A2084" t="s">
        <v>127</v>
      </c>
      <c r="B2084">
        <v>2003</v>
      </c>
      <c r="C2084">
        <v>9.1999999999999998E-2</v>
      </c>
      <c r="D2084">
        <v>-1.9199999999999998E-2</v>
      </c>
      <c r="E2084">
        <v>3.7199999999999997E-2</v>
      </c>
      <c r="G2084">
        <v>-1.915E-2</v>
      </c>
      <c r="H2084">
        <v>0.58350000000000002</v>
      </c>
      <c r="I2084">
        <v>0.41599999999999998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4.0000000000000002E-4</v>
      </c>
      <c r="P2084">
        <v>0</v>
      </c>
      <c r="Q2084" s="3">
        <f>_xlfn.XLOOKUP(A2084&amp;B2084,'original data'!$R$2:$R$3975,'original data'!$Q$2:$Q$3975,,0)</f>
        <v>1.115</v>
      </c>
      <c r="R2084" t="str">
        <f t="shared" si="64"/>
        <v>Texas LECOS2003</v>
      </c>
      <c r="S2084">
        <f t="shared" si="65"/>
        <v>0</v>
      </c>
    </row>
    <row r="2085" spans="1:19" x14ac:dyDescent="0.35">
      <c r="A2085" t="s">
        <v>127</v>
      </c>
      <c r="B2085">
        <v>2004</v>
      </c>
      <c r="C2085">
        <v>0.1169</v>
      </c>
      <c r="D2085">
        <v>4.2200000000000001E-2</v>
      </c>
      <c r="E2085">
        <v>2.8899999999999999E-2</v>
      </c>
      <c r="G2085">
        <v>1.323E-2</v>
      </c>
      <c r="H2085">
        <v>0.59850000000000003</v>
      </c>
      <c r="I2085">
        <v>0.40089999999999998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5.9999999999999995E-4</v>
      </c>
      <c r="P2085">
        <v>0</v>
      </c>
      <c r="Q2085" s="3">
        <f>_xlfn.XLOOKUP(A2085&amp;B2085,'original data'!$R$2:$R$3975,'original data'!$Q$2:$Q$3975,,0)</f>
        <v>1.093</v>
      </c>
      <c r="R2085" t="str">
        <f t="shared" si="64"/>
        <v>Texas LECOS2004</v>
      </c>
      <c r="S2085">
        <f t="shared" si="65"/>
        <v>0</v>
      </c>
    </row>
    <row r="2086" spans="1:19" x14ac:dyDescent="0.35">
      <c r="A2086" t="s">
        <v>127</v>
      </c>
      <c r="B2086">
        <v>2005</v>
      </c>
      <c r="C2086">
        <v>0.12709999999999999</v>
      </c>
      <c r="D2086">
        <v>0.1119</v>
      </c>
      <c r="E2086">
        <v>3.5000000000000003E-2</v>
      </c>
      <c r="G2086">
        <v>3.5040000000000002E-2</v>
      </c>
      <c r="H2086">
        <v>0.62439999999999996</v>
      </c>
      <c r="I2086">
        <v>0.37190000000000001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3.7000000000000002E-3</v>
      </c>
      <c r="P2086">
        <v>0</v>
      </c>
      <c r="Q2086" s="3">
        <f>_xlfn.XLOOKUP(A2086&amp;B2086,'original data'!$R$2:$R$3975,'original data'!$Q$2:$Q$3975,,0)</f>
        <v>1.0309999999999999</v>
      </c>
      <c r="R2086" t="str">
        <f t="shared" si="64"/>
        <v>Texas LECOS2005</v>
      </c>
      <c r="S2086">
        <f t="shared" si="65"/>
        <v>0</v>
      </c>
    </row>
    <row r="2087" spans="1:19" x14ac:dyDescent="0.35">
      <c r="A2087" t="s">
        <v>127</v>
      </c>
      <c r="B2087">
        <v>2006</v>
      </c>
      <c r="C2087">
        <v>8.8300000000000003E-2</v>
      </c>
      <c r="D2087">
        <v>0.1106</v>
      </c>
      <c r="E2087">
        <v>6.7900000000000002E-2</v>
      </c>
      <c r="G2087">
        <v>4.3729999999999998E-2</v>
      </c>
      <c r="H2087">
        <v>0.625</v>
      </c>
      <c r="I2087">
        <v>0.3695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5.4999999999999997E-3</v>
      </c>
      <c r="P2087">
        <v>0</v>
      </c>
      <c r="Q2087" s="3">
        <f>_xlfn.XLOOKUP(A2087&amp;B2087,'original data'!$R$2:$R$3975,'original data'!$Q$2:$Q$3975,,0)</f>
        <v>1.0169999999999999</v>
      </c>
      <c r="R2087" t="str">
        <f t="shared" si="64"/>
        <v>Texas LECOS2006</v>
      </c>
      <c r="S2087">
        <f t="shared" si="65"/>
        <v>0</v>
      </c>
    </row>
    <row r="2088" spans="1:19" x14ac:dyDescent="0.35">
      <c r="A2088" t="s">
        <v>127</v>
      </c>
      <c r="B2088">
        <v>2007</v>
      </c>
      <c r="C2088">
        <v>0.13880000000000001</v>
      </c>
      <c r="D2088">
        <v>0.1178</v>
      </c>
      <c r="E2088">
        <v>0.1124</v>
      </c>
      <c r="G2088">
        <v>5.6809999999999999E-2</v>
      </c>
      <c r="H2088">
        <v>0.6321</v>
      </c>
      <c r="I2088">
        <v>0.36120000000000002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6.7000000000000002E-3</v>
      </c>
      <c r="P2088">
        <v>0</v>
      </c>
      <c r="Q2088" s="3">
        <f>_xlfn.XLOOKUP(A2088&amp;B2088,'original data'!$R$2:$R$3975,'original data'!$Q$2:$Q$3975,,0)</f>
        <v>0.98</v>
      </c>
      <c r="R2088" t="str">
        <f t="shared" si="64"/>
        <v>Texas LECOS2007</v>
      </c>
      <c r="S2088">
        <f t="shared" si="65"/>
        <v>0</v>
      </c>
    </row>
    <row r="2089" spans="1:19" x14ac:dyDescent="0.35">
      <c r="A2089" t="s">
        <v>127</v>
      </c>
      <c r="B2089">
        <v>2008</v>
      </c>
      <c r="C2089">
        <v>-4.58E-2</v>
      </c>
      <c r="D2089">
        <v>5.7500000000000002E-2</v>
      </c>
      <c r="E2089">
        <v>8.2799999999999999E-2</v>
      </c>
      <c r="G2089">
        <v>4.3409999999999997E-2</v>
      </c>
      <c r="H2089">
        <v>0.60680000000000001</v>
      </c>
      <c r="I2089">
        <v>0.36930000000000002</v>
      </c>
      <c r="J2089">
        <v>0</v>
      </c>
      <c r="K2089">
        <v>0</v>
      </c>
      <c r="L2089">
        <v>0</v>
      </c>
      <c r="M2089">
        <v>0</v>
      </c>
      <c r="N2089">
        <v>2.12E-2</v>
      </c>
      <c r="O2089">
        <v>2.7000000000000001E-3</v>
      </c>
      <c r="P2089">
        <v>0</v>
      </c>
      <c r="Q2089" s="3">
        <f>_xlfn.XLOOKUP(A2089&amp;B2089,'original data'!$R$2:$R$3975,'original data'!$Q$2:$Q$3975,,0)</f>
        <v>0.92</v>
      </c>
      <c r="R2089" t="str">
        <f t="shared" si="64"/>
        <v>Texas LECOS2008</v>
      </c>
      <c r="S2089">
        <f t="shared" si="65"/>
        <v>2.12E-2</v>
      </c>
    </row>
    <row r="2090" spans="1:19" x14ac:dyDescent="0.35">
      <c r="A2090" t="s">
        <v>127</v>
      </c>
      <c r="B2090">
        <v>2009</v>
      </c>
      <c r="C2090">
        <v>-6.6000000000000003E-2</v>
      </c>
      <c r="D2090">
        <v>4.8999999999999998E-3</v>
      </c>
      <c r="E2090">
        <v>4.48E-2</v>
      </c>
      <c r="G2090">
        <v>3.0640000000000001E-2</v>
      </c>
      <c r="H2090">
        <v>0.57650000000000001</v>
      </c>
      <c r="I2090">
        <v>0.38750000000000001</v>
      </c>
      <c r="J2090">
        <v>0</v>
      </c>
      <c r="K2090">
        <v>0</v>
      </c>
      <c r="L2090">
        <v>0</v>
      </c>
      <c r="M2090">
        <v>0</v>
      </c>
      <c r="N2090">
        <v>2.3300000000000001E-2</v>
      </c>
      <c r="O2090">
        <v>1.2699999999999999E-2</v>
      </c>
      <c r="P2090">
        <v>0</v>
      </c>
      <c r="Q2090" s="3">
        <f>_xlfn.XLOOKUP(A2090&amp;B2090,'original data'!$R$2:$R$3975,'original data'!$Q$2:$Q$3975,,0)</f>
        <v>0.89700000000000002</v>
      </c>
      <c r="R2090" t="str">
        <f t="shared" si="64"/>
        <v>Texas LECOS2009</v>
      </c>
      <c r="S2090">
        <f t="shared" si="65"/>
        <v>2.3300000000000001E-2</v>
      </c>
    </row>
    <row r="2091" spans="1:19" x14ac:dyDescent="0.35">
      <c r="A2091" t="s">
        <v>127</v>
      </c>
      <c r="B2091">
        <v>2010</v>
      </c>
      <c r="C2091">
        <v>6.6500000000000004E-2</v>
      </c>
      <c r="D2091">
        <v>-1.6799999999999999E-2</v>
      </c>
      <c r="E2091">
        <v>3.3300000000000003E-2</v>
      </c>
      <c r="F2091">
        <v>3.4169999999999999E-2</v>
      </c>
      <c r="G2091">
        <v>3.4169999999999999E-2</v>
      </c>
      <c r="H2091">
        <v>0.60140000000000005</v>
      </c>
      <c r="I2091">
        <v>0.35709999999999997</v>
      </c>
      <c r="J2091">
        <v>0</v>
      </c>
      <c r="K2091">
        <v>0</v>
      </c>
      <c r="L2091">
        <v>0</v>
      </c>
      <c r="M2091">
        <v>0</v>
      </c>
      <c r="N2091">
        <v>3.0499999999999999E-2</v>
      </c>
      <c r="O2091">
        <v>1.0999999999999999E-2</v>
      </c>
      <c r="P2091">
        <v>0</v>
      </c>
      <c r="Q2091" s="3">
        <f>_xlfn.XLOOKUP(A2091&amp;B2091,'original data'!$R$2:$R$3975,'original data'!$Q$2:$Q$3975,,0)</f>
        <v>0.86299999999999999</v>
      </c>
      <c r="R2091" t="str">
        <f t="shared" si="64"/>
        <v>Texas LECOS2010</v>
      </c>
      <c r="S2091">
        <f t="shared" si="65"/>
        <v>3.0499999999999999E-2</v>
      </c>
    </row>
    <row r="2092" spans="1:19" x14ac:dyDescent="0.35">
      <c r="A2092" t="s">
        <v>127</v>
      </c>
      <c r="B2092">
        <v>2011</v>
      </c>
      <c r="C2092">
        <v>0.1258</v>
      </c>
      <c r="D2092">
        <v>3.8899999999999997E-2</v>
      </c>
      <c r="E2092">
        <v>4.0300000000000002E-2</v>
      </c>
      <c r="F2092">
        <v>5.4019999999999999E-2</v>
      </c>
      <c r="G2092">
        <v>4.2189999999999998E-2</v>
      </c>
      <c r="H2092">
        <v>0.59279999999999999</v>
      </c>
      <c r="I2092">
        <v>0.34279999999999999</v>
      </c>
      <c r="J2092">
        <v>0</v>
      </c>
      <c r="K2092">
        <v>0</v>
      </c>
      <c r="L2092">
        <v>0</v>
      </c>
      <c r="M2092">
        <v>0</v>
      </c>
      <c r="N2092">
        <v>5.3499999999999999E-2</v>
      </c>
      <c r="O2092">
        <v>1.09E-2</v>
      </c>
      <c r="P2092">
        <v>0</v>
      </c>
      <c r="Q2092" s="3">
        <f>_xlfn.XLOOKUP(A2092&amp;B2092,'original data'!$R$2:$R$3975,'original data'!$Q$2:$Q$3975,,0)</f>
        <v>0.86399999999999999</v>
      </c>
      <c r="R2092" t="str">
        <f t="shared" si="64"/>
        <v>Texas LECOS2011</v>
      </c>
      <c r="S2092">
        <f t="shared" si="65"/>
        <v>5.3499999999999999E-2</v>
      </c>
    </row>
    <row r="2093" spans="1:19" x14ac:dyDescent="0.35">
      <c r="A2093" t="s">
        <v>127</v>
      </c>
      <c r="B2093">
        <v>2012</v>
      </c>
      <c r="C2093">
        <v>8.2199999999999995E-2</v>
      </c>
      <c r="D2093">
        <v>9.1200000000000003E-2</v>
      </c>
      <c r="E2093">
        <v>2.98E-2</v>
      </c>
      <c r="F2093">
        <v>7.0309999999999997E-2</v>
      </c>
      <c r="G2093">
        <v>4.546E-2</v>
      </c>
      <c r="H2093">
        <v>0.55779999999999996</v>
      </c>
      <c r="I2093">
        <v>0.34429999999999999</v>
      </c>
      <c r="J2093">
        <v>0</v>
      </c>
      <c r="K2093">
        <v>0</v>
      </c>
      <c r="L2093">
        <v>0</v>
      </c>
      <c r="M2093">
        <v>0</v>
      </c>
      <c r="N2093">
        <v>8.6199999999999999E-2</v>
      </c>
      <c r="O2093">
        <v>1.17E-2</v>
      </c>
      <c r="P2093">
        <v>0</v>
      </c>
      <c r="Q2093" s="3">
        <f>_xlfn.XLOOKUP(A2093&amp;B2093,'original data'!$R$2:$R$3975,'original data'!$Q$2:$Q$3975,,0)</f>
        <v>0.82</v>
      </c>
      <c r="R2093" t="str">
        <f t="shared" si="64"/>
        <v>Texas LECOS2012</v>
      </c>
      <c r="S2093">
        <f t="shared" si="65"/>
        <v>8.6199999999999999E-2</v>
      </c>
    </row>
    <row r="2094" spans="1:19" x14ac:dyDescent="0.35">
      <c r="A2094" t="s">
        <v>127</v>
      </c>
      <c r="B2094">
        <v>2013</v>
      </c>
      <c r="C2094">
        <v>0.1007</v>
      </c>
      <c r="D2094">
        <v>0.1028</v>
      </c>
      <c r="E2094">
        <v>5.96E-2</v>
      </c>
      <c r="F2094">
        <v>7.1160000000000001E-2</v>
      </c>
      <c r="G2094">
        <v>4.9610000000000001E-2</v>
      </c>
      <c r="H2094">
        <v>0.53810000000000002</v>
      </c>
      <c r="I2094">
        <v>0.31609999999999999</v>
      </c>
      <c r="J2094">
        <v>0</v>
      </c>
      <c r="K2094">
        <v>0</v>
      </c>
      <c r="L2094">
        <v>0</v>
      </c>
      <c r="M2094">
        <v>0</v>
      </c>
      <c r="N2094">
        <v>0.13669999999999999</v>
      </c>
      <c r="O2094">
        <v>9.1000000000000004E-3</v>
      </c>
      <c r="P2094">
        <v>0</v>
      </c>
      <c r="Q2094" s="3">
        <f>_xlfn.XLOOKUP(A2094&amp;B2094,'original data'!$R$2:$R$3975,'original data'!$Q$2:$Q$3975,,0)</f>
        <v>0.73299999999999998</v>
      </c>
      <c r="R2094" t="str">
        <f t="shared" si="64"/>
        <v>Texas LECOS2013</v>
      </c>
      <c r="S2094">
        <f t="shared" si="65"/>
        <v>0.13669999999999999</v>
      </c>
    </row>
    <row r="2095" spans="1:19" x14ac:dyDescent="0.35">
      <c r="A2095" t="s">
        <v>127</v>
      </c>
      <c r="B2095">
        <v>2014</v>
      </c>
      <c r="C2095">
        <v>0.14699999999999999</v>
      </c>
      <c r="D2095">
        <v>0.1096</v>
      </c>
      <c r="E2095">
        <v>0.1041</v>
      </c>
      <c r="F2095">
        <v>7.4020000000000002E-2</v>
      </c>
      <c r="G2095">
        <v>5.629E-2</v>
      </c>
      <c r="H2095">
        <v>0.53890000000000005</v>
      </c>
      <c r="I2095">
        <v>0.25619999999999998</v>
      </c>
      <c r="J2095">
        <v>0</v>
      </c>
      <c r="K2095">
        <v>0</v>
      </c>
      <c r="L2095">
        <v>0</v>
      </c>
      <c r="M2095">
        <v>0</v>
      </c>
      <c r="N2095">
        <v>0.19739999999999999</v>
      </c>
      <c r="O2095">
        <v>7.4999999999999997E-3</v>
      </c>
      <c r="P2095">
        <v>0</v>
      </c>
      <c r="Q2095" s="3">
        <f>_xlfn.XLOOKUP(A2095&amp;B2095,'original data'!$R$2:$R$3975,'original data'!$Q$2:$Q$3975,,0)</f>
        <v>0.73199999999999998</v>
      </c>
      <c r="R2095" t="str">
        <f t="shared" si="64"/>
        <v>Texas LECOS2014</v>
      </c>
      <c r="S2095">
        <f t="shared" si="65"/>
        <v>0.19739999999999999</v>
      </c>
    </row>
    <row r="2096" spans="1:19" x14ac:dyDescent="0.35">
      <c r="A2096" t="s">
        <v>127</v>
      </c>
      <c r="B2096">
        <v>2015</v>
      </c>
      <c r="C2096">
        <v>4.8999999999999998E-3</v>
      </c>
      <c r="D2096">
        <v>8.2600000000000007E-2</v>
      </c>
      <c r="E2096">
        <v>9.0999999999999998E-2</v>
      </c>
      <c r="F2096">
        <v>6.1760000000000002E-2</v>
      </c>
      <c r="G2096">
        <v>5.2780000000000001E-2</v>
      </c>
      <c r="H2096">
        <v>0.50929999999999997</v>
      </c>
      <c r="I2096">
        <v>0.2324</v>
      </c>
      <c r="J2096">
        <v>0</v>
      </c>
      <c r="K2096">
        <v>0</v>
      </c>
      <c r="L2096">
        <v>0</v>
      </c>
      <c r="M2096">
        <v>0</v>
      </c>
      <c r="N2096">
        <v>0.24929999999999999</v>
      </c>
      <c r="O2096">
        <v>8.9999999999999993E-3</v>
      </c>
      <c r="P2096">
        <v>0</v>
      </c>
      <c r="Q2096" s="3">
        <f>_xlfn.XLOOKUP(A2096&amp;B2096,'original data'!$R$2:$R$3975,'original data'!$Q$2:$Q$3975,,0)</f>
        <v>0.72</v>
      </c>
      <c r="R2096" t="str">
        <f t="shared" si="64"/>
        <v>Texas LECOS2015</v>
      </c>
      <c r="S2096">
        <f t="shared" si="65"/>
        <v>0.24929999999999999</v>
      </c>
    </row>
    <row r="2097" spans="1:19" x14ac:dyDescent="0.35">
      <c r="A2097" t="s">
        <v>127</v>
      </c>
      <c r="B2097">
        <v>2016</v>
      </c>
      <c r="C2097">
        <v>5.3199999999999997E-2</v>
      </c>
      <c r="D2097">
        <v>6.6799999999999998E-2</v>
      </c>
      <c r="E2097">
        <v>7.6600000000000001E-2</v>
      </c>
      <c r="F2097">
        <v>5.8290000000000002E-2</v>
      </c>
      <c r="G2097">
        <v>5.2810000000000003E-2</v>
      </c>
      <c r="H2097">
        <v>0.47860000000000003</v>
      </c>
      <c r="I2097">
        <v>0.23580000000000001</v>
      </c>
      <c r="J2097">
        <v>0</v>
      </c>
      <c r="K2097">
        <v>0</v>
      </c>
      <c r="L2097">
        <v>0</v>
      </c>
      <c r="M2097">
        <v>0</v>
      </c>
      <c r="N2097">
        <v>0.27260000000000001</v>
      </c>
      <c r="O2097">
        <v>1.2999999999999999E-2</v>
      </c>
      <c r="P2097">
        <v>0</v>
      </c>
      <c r="Q2097" s="3">
        <f>_xlfn.XLOOKUP(A2097&amp;B2097,'original data'!$R$2:$R$3975,'original data'!$Q$2:$Q$3975,,0)</f>
        <v>0.71099999999999997</v>
      </c>
      <c r="R2097" t="str">
        <f t="shared" si="64"/>
        <v>Texas LECOS2016</v>
      </c>
      <c r="S2097">
        <f t="shared" si="65"/>
        <v>0.27260000000000001</v>
      </c>
    </row>
    <row r="2098" spans="1:19" x14ac:dyDescent="0.35">
      <c r="A2098" t="s">
        <v>127</v>
      </c>
      <c r="B2098">
        <v>2017</v>
      </c>
      <c r="C2098">
        <v>0.1215</v>
      </c>
      <c r="D2098">
        <v>5.8799999999999998E-2</v>
      </c>
      <c r="E2098">
        <v>8.43E-2</v>
      </c>
      <c r="F2098">
        <v>5.6669999999999998E-2</v>
      </c>
      <c r="G2098">
        <v>5.6730000000000003E-2</v>
      </c>
      <c r="H2098">
        <v>0.47439999999999999</v>
      </c>
      <c r="I2098">
        <v>0.23469999999999999</v>
      </c>
      <c r="J2098">
        <v>0</v>
      </c>
      <c r="K2098">
        <v>0</v>
      </c>
      <c r="L2098">
        <v>0</v>
      </c>
      <c r="M2098">
        <v>0</v>
      </c>
      <c r="N2098">
        <v>0.2707</v>
      </c>
      <c r="O2098">
        <v>2.0199999999999999E-2</v>
      </c>
      <c r="P2098">
        <v>0</v>
      </c>
      <c r="Q2098" s="3">
        <f>_xlfn.XLOOKUP(A2098&amp;B2098,'original data'!$R$2:$R$3975,'original data'!$Q$2:$Q$3975,,0)</f>
        <v>0.66</v>
      </c>
      <c r="R2098" t="str">
        <f t="shared" si="64"/>
        <v>Texas LECOS2017</v>
      </c>
      <c r="S2098">
        <f t="shared" si="65"/>
        <v>0.2707</v>
      </c>
    </row>
    <row r="2099" spans="1:19" x14ac:dyDescent="0.35">
      <c r="A2099" t="s">
        <v>127</v>
      </c>
      <c r="B2099">
        <v>2018</v>
      </c>
      <c r="C2099">
        <v>9.5799999999999996E-2</v>
      </c>
      <c r="D2099">
        <v>8.9800000000000005E-2</v>
      </c>
      <c r="E2099">
        <v>8.3299999999999999E-2</v>
      </c>
      <c r="F2099">
        <v>7.1400000000000005E-2</v>
      </c>
      <c r="G2099">
        <v>5.8860000000000003E-2</v>
      </c>
      <c r="H2099">
        <v>0.46939999999999998</v>
      </c>
      <c r="I2099">
        <v>0.2316</v>
      </c>
      <c r="J2099">
        <v>0</v>
      </c>
      <c r="K2099">
        <v>0</v>
      </c>
      <c r="L2099">
        <v>0</v>
      </c>
      <c r="M2099">
        <v>0</v>
      </c>
      <c r="N2099">
        <v>0.27629999999999999</v>
      </c>
      <c r="O2099">
        <v>2.2700000000000001E-2</v>
      </c>
      <c r="P2099">
        <v>0</v>
      </c>
      <c r="Q2099" s="3">
        <f>_xlfn.XLOOKUP(A2099&amp;B2099,'original data'!$R$2:$R$3975,'original data'!$Q$2:$Q$3975,,0)</f>
        <v>0.65600000000000003</v>
      </c>
      <c r="R2099" t="str">
        <f t="shared" si="64"/>
        <v>Texas LECOS2018</v>
      </c>
      <c r="S2099">
        <f t="shared" si="65"/>
        <v>0.27629999999999999</v>
      </c>
    </row>
    <row r="2100" spans="1:19" x14ac:dyDescent="0.35">
      <c r="A2100" t="s">
        <v>127</v>
      </c>
      <c r="B2100">
        <v>2019</v>
      </c>
      <c r="C2100">
        <v>3.04E-2</v>
      </c>
      <c r="D2100">
        <v>8.1900000000000001E-2</v>
      </c>
      <c r="E2100">
        <v>6.0299999999999999E-2</v>
      </c>
      <c r="F2100">
        <v>8.2000000000000003E-2</v>
      </c>
      <c r="G2100">
        <v>5.7340000000000002E-2</v>
      </c>
      <c r="H2100">
        <v>0.40600000000000003</v>
      </c>
      <c r="I2100">
        <v>0.26939999999999997</v>
      </c>
      <c r="J2100">
        <v>0</v>
      </c>
      <c r="K2100">
        <v>0</v>
      </c>
      <c r="L2100">
        <v>0</v>
      </c>
      <c r="M2100">
        <v>0</v>
      </c>
      <c r="N2100">
        <v>0.30930000000000002</v>
      </c>
      <c r="O2100">
        <v>1.5299999999999999E-2</v>
      </c>
      <c r="P2100">
        <v>0</v>
      </c>
      <c r="Q2100" s="3">
        <f>_xlfn.XLOOKUP(A2100&amp;B2100,'original data'!$R$2:$R$3975,'original data'!$Q$2:$Q$3975,,0)</f>
        <v>0.65300000000000002</v>
      </c>
      <c r="R2100" t="str">
        <f t="shared" si="64"/>
        <v>Texas LECOS2019</v>
      </c>
      <c r="S2100">
        <f t="shared" si="65"/>
        <v>0.30930000000000002</v>
      </c>
    </row>
    <row r="2101" spans="1:19" x14ac:dyDescent="0.35">
      <c r="A2101" t="s">
        <v>127</v>
      </c>
      <c r="B2101">
        <v>2020</v>
      </c>
      <c r="C2101">
        <v>6.8500000000000005E-2</v>
      </c>
      <c r="D2101">
        <v>6.4600000000000005E-2</v>
      </c>
      <c r="E2101">
        <v>7.3400000000000007E-2</v>
      </c>
      <c r="F2101">
        <v>8.2199999999999995E-2</v>
      </c>
      <c r="G2101">
        <v>5.79E-2</v>
      </c>
      <c r="H2101">
        <v>0.40600000000000003</v>
      </c>
      <c r="I2101">
        <v>0.26939999999999997</v>
      </c>
      <c r="J2101">
        <v>0</v>
      </c>
      <c r="K2101">
        <v>0</v>
      </c>
      <c r="L2101">
        <v>0</v>
      </c>
      <c r="M2101">
        <v>0</v>
      </c>
      <c r="N2101">
        <v>0.30930000000000002</v>
      </c>
      <c r="O2101">
        <v>1.5299999999999999E-2</v>
      </c>
      <c r="P2101">
        <v>0</v>
      </c>
      <c r="Q2101" s="3">
        <f>_xlfn.XLOOKUP(A2101&amp;B2101,'original data'!$R$2:$R$3975,'original data'!$Q$2:$Q$3975,,0)</f>
        <v>0.66</v>
      </c>
      <c r="R2101" t="str">
        <f t="shared" si="64"/>
        <v>Texas LECOS2020</v>
      </c>
      <c r="S2101">
        <f t="shared" si="65"/>
        <v>0.30930000000000002</v>
      </c>
    </row>
    <row r="2102" spans="1:19" x14ac:dyDescent="0.35">
      <c r="A2102" t="s">
        <v>128</v>
      </c>
      <c r="B2102">
        <v>2003</v>
      </c>
      <c r="C2102">
        <v>4.5999999999999999E-2</v>
      </c>
      <c r="G2102">
        <v>7.5209999999999999E-2</v>
      </c>
      <c r="H2102">
        <v>0.63036999999999999</v>
      </c>
      <c r="I2102">
        <v>0.27272999999999997</v>
      </c>
      <c r="J2102">
        <v>5.9899999999999997E-3</v>
      </c>
      <c r="K2102">
        <v>0</v>
      </c>
      <c r="L2102">
        <v>0</v>
      </c>
      <c r="M2102">
        <v>8.1920000000000007E-2</v>
      </c>
      <c r="N2102">
        <v>0</v>
      </c>
      <c r="O2102">
        <v>0</v>
      </c>
      <c r="P2102">
        <v>8.9899999999999997E-3</v>
      </c>
      <c r="Q2102" s="3">
        <f>_xlfn.XLOOKUP(A2102&amp;B2102,'original data'!$R$2:$R$3975,'original data'!$Q$2:$Q$3975,,0)</f>
        <v>0.97499999999999998</v>
      </c>
      <c r="R2102" t="str">
        <f t="shared" si="64"/>
        <v>Vermont State Employees2003</v>
      </c>
      <c r="S2102">
        <f t="shared" si="65"/>
        <v>9.69E-2</v>
      </c>
    </row>
    <row r="2103" spans="1:19" x14ac:dyDescent="0.35">
      <c r="A2103" t="s">
        <v>128</v>
      </c>
      <c r="B2103">
        <v>2004</v>
      </c>
      <c r="C2103">
        <v>0.157</v>
      </c>
      <c r="D2103">
        <v>4.7E-2</v>
      </c>
      <c r="E2103">
        <v>3.6999999999999998E-2</v>
      </c>
      <c r="F2103">
        <v>9.9000000000000005E-2</v>
      </c>
      <c r="G2103">
        <v>9.5100000000000004E-2</v>
      </c>
      <c r="H2103">
        <v>0.58899999999999997</v>
      </c>
      <c r="I2103">
        <v>0.32400000000000001</v>
      </c>
      <c r="J2103">
        <v>6.0000000000000001E-3</v>
      </c>
      <c r="K2103">
        <v>0</v>
      </c>
      <c r="L2103">
        <v>0</v>
      </c>
      <c r="M2103">
        <v>7.1999999999999995E-2</v>
      </c>
      <c r="N2103">
        <v>0</v>
      </c>
      <c r="O2103">
        <v>1E-3</v>
      </c>
      <c r="P2103">
        <v>8.0000000000000002E-3</v>
      </c>
      <c r="Q2103" s="3">
        <f>_xlfn.XLOOKUP(A2103&amp;B2103,'original data'!$R$2:$R$3975,'original data'!$Q$2:$Q$3975,,0)</f>
        <v>0.97599999999999998</v>
      </c>
      <c r="R2103" t="str">
        <f t="shared" si="64"/>
        <v>Vermont State Employees2004</v>
      </c>
      <c r="S2103">
        <f t="shared" si="65"/>
        <v>8.5999999999999993E-2</v>
      </c>
    </row>
    <row r="2104" spans="1:19" x14ac:dyDescent="0.35">
      <c r="A2104" t="s">
        <v>128</v>
      </c>
      <c r="B2104">
        <v>2005</v>
      </c>
      <c r="C2104">
        <v>8.8999999999999996E-2</v>
      </c>
      <c r="D2104">
        <v>9.6000000000000002E-2</v>
      </c>
      <c r="E2104">
        <v>0.03</v>
      </c>
      <c r="F2104">
        <v>9.5000000000000001E-2</v>
      </c>
      <c r="G2104">
        <v>9.3880000000000005E-2</v>
      </c>
      <c r="H2104">
        <v>0.56359000000000004</v>
      </c>
      <c r="I2104">
        <v>0.35343999999999998</v>
      </c>
      <c r="J2104">
        <v>5.8399999999999997E-3</v>
      </c>
      <c r="K2104">
        <v>0</v>
      </c>
      <c r="L2104">
        <v>0</v>
      </c>
      <c r="M2104">
        <v>6.8909999999999999E-2</v>
      </c>
      <c r="N2104">
        <v>0</v>
      </c>
      <c r="O2104">
        <v>4.2999999999999999E-4</v>
      </c>
      <c r="P2104">
        <v>7.0000000000000001E-3</v>
      </c>
      <c r="Q2104" s="3">
        <f>_xlfn.XLOOKUP(A2104&amp;B2104,'original data'!$R$2:$R$3975,'original data'!$Q$2:$Q$3975,,0)</f>
        <v>0.97799999999999998</v>
      </c>
      <c r="R2104" t="str">
        <f t="shared" si="64"/>
        <v>Vermont State Employees2005</v>
      </c>
      <c r="S2104">
        <f t="shared" si="65"/>
        <v>8.1750000000000003E-2</v>
      </c>
    </row>
    <row r="2105" spans="1:19" x14ac:dyDescent="0.35">
      <c r="A2105" t="s">
        <v>128</v>
      </c>
      <c r="B2105">
        <v>2006</v>
      </c>
      <c r="C2105">
        <v>0.106</v>
      </c>
      <c r="D2105">
        <v>0.11700000000000001</v>
      </c>
      <c r="E2105">
        <v>6.7000000000000004E-2</v>
      </c>
      <c r="F2105">
        <v>8.5999999999999993E-2</v>
      </c>
      <c r="G2105">
        <v>9.5890000000000003E-2</v>
      </c>
      <c r="H2105">
        <v>0.50983000000000001</v>
      </c>
      <c r="I2105">
        <v>0.30756</v>
      </c>
      <c r="J2105">
        <v>4.7299999999999998E-3</v>
      </c>
      <c r="K2105">
        <v>0.10371</v>
      </c>
      <c r="L2105">
        <v>6.3200000000000001E-3</v>
      </c>
      <c r="M2105">
        <v>6.7769999999999997E-2</v>
      </c>
      <c r="N2105">
        <v>0</v>
      </c>
      <c r="O2105">
        <v>6.9999999999999994E-5</v>
      </c>
      <c r="P2105">
        <v>0</v>
      </c>
      <c r="Q2105" s="3">
        <f>_xlfn.XLOOKUP(A2105&amp;B2105,'original data'!$R$2:$R$3975,'original data'!$Q$2:$Q$3975,,0)</f>
        <v>0.99299999999999999</v>
      </c>
      <c r="R2105" t="str">
        <f t="shared" si="64"/>
        <v>Vermont State Employees2006</v>
      </c>
      <c r="S2105">
        <f t="shared" si="65"/>
        <v>0.18253</v>
      </c>
    </row>
    <row r="2106" spans="1:19" x14ac:dyDescent="0.35">
      <c r="A2106" t="s">
        <v>128</v>
      </c>
      <c r="B2106">
        <v>2007</v>
      </c>
      <c r="C2106">
        <v>0.16500000000000001</v>
      </c>
      <c r="D2106">
        <v>0.12</v>
      </c>
      <c r="E2106">
        <v>0.112</v>
      </c>
      <c r="F2106">
        <v>8.1000000000000003E-2</v>
      </c>
      <c r="G2106">
        <v>0.10551000000000001</v>
      </c>
      <c r="H2106">
        <v>0.53610999999999998</v>
      </c>
      <c r="I2106">
        <v>0.29447000000000001</v>
      </c>
      <c r="J2106">
        <v>2.1800000000000001E-3</v>
      </c>
      <c r="K2106">
        <v>0.10011</v>
      </c>
      <c r="L2106">
        <v>2.8700000000000002E-3</v>
      </c>
      <c r="M2106">
        <v>6.1339999999999999E-2</v>
      </c>
      <c r="N2106">
        <v>0</v>
      </c>
      <c r="O2106">
        <v>4.2000000000000002E-4</v>
      </c>
      <c r="P2106">
        <v>0</v>
      </c>
      <c r="Q2106" s="3">
        <f>_xlfn.XLOOKUP(A2106&amp;B2106,'original data'!$R$2:$R$3975,'original data'!$Q$2:$Q$3975,,0)</f>
        <v>1.008</v>
      </c>
      <c r="R2106" t="str">
        <f t="shared" si="64"/>
        <v>Vermont State Employees2007</v>
      </c>
      <c r="S2106">
        <f t="shared" si="65"/>
        <v>0.16650000000000001</v>
      </c>
    </row>
    <row r="2107" spans="1:19" x14ac:dyDescent="0.35">
      <c r="A2107" t="s">
        <v>128</v>
      </c>
      <c r="B2107">
        <v>2008</v>
      </c>
      <c r="C2107">
        <v>-5.8999999999999997E-2</v>
      </c>
      <c r="D2107">
        <v>6.6000000000000003E-2</v>
      </c>
      <c r="E2107">
        <v>8.7999999999999995E-2</v>
      </c>
      <c r="F2107">
        <v>5.6000000000000001E-2</v>
      </c>
      <c r="G2107">
        <v>8.3460000000000006E-2</v>
      </c>
      <c r="H2107">
        <v>0.52041999999999999</v>
      </c>
      <c r="I2107">
        <v>0.30465999999999999</v>
      </c>
      <c r="J2107">
        <v>3.0000000000000001E-3</v>
      </c>
      <c r="K2107">
        <v>0</v>
      </c>
      <c r="L2107">
        <v>0</v>
      </c>
      <c r="M2107">
        <v>6.7030000000000006E-2</v>
      </c>
      <c r="N2107">
        <v>0</v>
      </c>
      <c r="O2107">
        <v>1E-3</v>
      </c>
      <c r="P2107">
        <v>0.10389</v>
      </c>
      <c r="Q2107" s="3">
        <f>_xlfn.XLOOKUP(A2107&amp;B2107,'original data'!$R$2:$R$3975,'original data'!$Q$2:$Q$3975,,0)</f>
        <v>0.94099999999999995</v>
      </c>
      <c r="R2107" t="str">
        <f t="shared" si="64"/>
        <v>Vermont State Employees2008</v>
      </c>
      <c r="S2107">
        <f t="shared" si="65"/>
        <v>0.17392000000000002</v>
      </c>
    </row>
    <row r="2108" spans="1:19" x14ac:dyDescent="0.35">
      <c r="A2108" t="s">
        <v>128</v>
      </c>
      <c r="B2108">
        <v>2009</v>
      </c>
      <c r="C2108">
        <v>-0.187</v>
      </c>
      <c r="D2108">
        <v>-3.6999999999999998E-2</v>
      </c>
      <c r="E2108">
        <v>1.4E-2</v>
      </c>
      <c r="F2108">
        <v>2.5000000000000001E-2</v>
      </c>
      <c r="G2108">
        <v>4.9439999999999998E-2</v>
      </c>
      <c r="H2108">
        <v>0.55994999999999995</v>
      </c>
      <c r="I2108">
        <v>0.21898000000000001</v>
      </c>
      <c r="J2108">
        <v>2.81E-3</v>
      </c>
      <c r="K2108">
        <v>0.17116999999999999</v>
      </c>
      <c r="L2108">
        <v>0</v>
      </c>
      <c r="M2108">
        <v>4.6600000000000003E-2</v>
      </c>
      <c r="N2108">
        <v>0</v>
      </c>
      <c r="O2108">
        <v>4.8999999999999998E-4</v>
      </c>
      <c r="P2108">
        <v>0</v>
      </c>
      <c r="Q2108" s="3">
        <f>_xlfn.XLOOKUP(A2108&amp;B2108,'original data'!$R$2:$R$3975,'original data'!$Q$2:$Q$3975,,0)</f>
        <v>0.78900000000000003</v>
      </c>
      <c r="R2108" t="str">
        <f t="shared" si="64"/>
        <v>Vermont State Employees2009</v>
      </c>
      <c r="S2108">
        <f t="shared" si="65"/>
        <v>0.22058</v>
      </c>
    </row>
    <row r="2109" spans="1:19" x14ac:dyDescent="0.35">
      <c r="A2109" t="s">
        <v>128</v>
      </c>
      <c r="B2109">
        <v>2010</v>
      </c>
      <c r="C2109">
        <v>0.17799999999999999</v>
      </c>
      <c r="D2109">
        <v>-3.4000000000000002E-2</v>
      </c>
      <c r="E2109">
        <v>3.1E-2</v>
      </c>
      <c r="F2109">
        <v>3.1E-2</v>
      </c>
      <c r="G2109">
        <v>6.164E-2</v>
      </c>
      <c r="H2109">
        <v>0.40200000000000002</v>
      </c>
      <c r="I2109">
        <v>0.41299999999999998</v>
      </c>
      <c r="J2109">
        <v>0</v>
      </c>
      <c r="K2109">
        <v>0.13</v>
      </c>
      <c r="L2109">
        <v>0.02</v>
      </c>
      <c r="M2109">
        <v>3.5000000000000003E-2</v>
      </c>
      <c r="N2109">
        <v>0</v>
      </c>
      <c r="O2109">
        <v>0</v>
      </c>
      <c r="P2109">
        <v>0</v>
      </c>
      <c r="Q2109" s="3">
        <f>_xlfn.XLOOKUP(A2109&amp;B2109,'original data'!$R$2:$R$3975,'original data'!$Q$2:$Q$3975,,0)</f>
        <v>0.81200000000000006</v>
      </c>
      <c r="R2109" t="str">
        <f t="shared" si="64"/>
        <v>Vermont State Employees2010</v>
      </c>
      <c r="S2109">
        <f t="shared" si="65"/>
        <v>0.185</v>
      </c>
    </row>
    <row r="2110" spans="1:19" x14ac:dyDescent="0.35">
      <c r="A2110" t="s">
        <v>128</v>
      </c>
      <c r="B2110">
        <v>2011</v>
      </c>
      <c r="C2110">
        <v>0.21199999999999999</v>
      </c>
      <c r="D2110">
        <v>5.0999999999999997E-2</v>
      </c>
      <c r="E2110">
        <v>4.9000000000000002E-2</v>
      </c>
      <c r="F2110">
        <v>5.8000000000000003E-2</v>
      </c>
      <c r="G2110">
        <v>7.4499999999999997E-2</v>
      </c>
      <c r="H2110">
        <v>0.36599999999999999</v>
      </c>
      <c r="I2110">
        <v>0.372</v>
      </c>
      <c r="J2110">
        <v>1E-3</v>
      </c>
      <c r="K2110">
        <v>0.20100000000000001</v>
      </c>
      <c r="L2110">
        <v>2.1999999999999999E-2</v>
      </c>
      <c r="M2110">
        <v>3.7999999999999999E-2</v>
      </c>
      <c r="N2110">
        <v>0</v>
      </c>
      <c r="O2110">
        <v>0</v>
      </c>
      <c r="P2110">
        <v>0</v>
      </c>
      <c r="Q2110" s="3">
        <f>_xlfn.XLOOKUP(A2110&amp;B2110,'original data'!$R$2:$R$3975,'original data'!$Q$2:$Q$3975,,0)</f>
        <v>0.79600000000000004</v>
      </c>
      <c r="R2110" t="str">
        <f t="shared" si="64"/>
        <v>Vermont State Employees2011</v>
      </c>
      <c r="S2110">
        <f t="shared" si="65"/>
        <v>0.26200000000000001</v>
      </c>
    </row>
    <row r="2111" spans="1:19" x14ac:dyDescent="0.35">
      <c r="A2111" t="s">
        <v>128</v>
      </c>
      <c r="B2111">
        <v>2012</v>
      </c>
      <c r="C2111">
        <v>2.4E-2</v>
      </c>
      <c r="D2111">
        <v>0.13500000000000001</v>
      </c>
      <c r="E2111">
        <v>2.3E-2</v>
      </c>
      <c r="F2111">
        <v>6.6000000000000003E-2</v>
      </c>
      <c r="G2111">
        <v>7.0199999999999999E-2</v>
      </c>
      <c r="H2111">
        <v>0.32900000000000001</v>
      </c>
      <c r="I2111">
        <v>0.36499999999999999</v>
      </c>
      <c r="J2111">
        <v>0</v>
      </c>
      <c r="K2111">
        <v>0.24299999999999999</v>
      </c>
      <c r="L2111">
        <v>1.9E-2</v>
      </c>
      <c r="M2111">
        <v>4.3999999999999997E-2</v>
      </c>
      <c r="N2111">
        <v>0</v>
      </c>
      <c r="O2111">
        <v>0</v>
      </c>
      <c r="P2111">
        <v>0</v>
      </c>
      <c r="Q2111" s="3">
        <f>_xlfn.XLOOKUP(A2111&amp;B2111,'original data'!$R$2:$R$3975,'original data'!$Q$2:$Q$3975,,0)</f>
        <v>0.77700000000000002</v>
      </c>
      <c r="R2111" t="str">
        <f t="shared" si="64"/>
        <v>Vermont State Employees2012</v>
      </c>
      <c r="S2111">
        <f t="shared" si="65"/>
        <v>0.30599999999999999</v>
      </c>
    </row>
    <row r="2112" spans="1:19" x14ac:dyDescent="0.35">
      <c r="A2112" t="s">
        <v>128</v>
      </c>
      <c r="B2112">
        <v>2013</v>
      </c>
      <c r="C2112">
        <v>8.5999999999999993E-2</v>
      </c>
      <c r="D2112">
        <v>5.8000000000000003E-2</v>
      </c>
      <c r="E2112">
        <v>2.5000000000000001E-2</v>
      </c>
      <c r="F2112">
        <v>7.0260000000000003E-2</v>
      </c>
      <c r="G2112">
        <v>7.1400000000000005E-2</v>
      </c>
      <c r="H2112">
        <v>0.35599999999999998</v>
      </c>
      <c r="I2112">
        <v>0.315</v>
      </c>
      <c r="J2112">
        <v>3.0000000000000001E-3</v>
      </c>
      <c r="K2112">
        <v>0.24199999999999999</v>
      </c>
      <c r="L2112">
        <v>3.6999999999999998E-2</v>
      </c>
      <c r="M2112">
        <v>4.5999999999999999E-2</v>
      </c>
      <c r="N2112">
        <v>0</v>
      </c>
      <c r="O2112">
        <v>0</v>
      </c>
      <c r="P2112">
        <v>0</v>
      </c>
      <c r="Q2112" s="3">
        <f>_xlfn.XLOOKUP(A2112&amp;B2112,'original data'!$R$2:$R$3975,'original data'!$Q$2:$Q$3975,,0)</f>
        <v>0.76800000000000002</v>
      </c>
      <c r="R2112" t="str">
        <f t="shared" si="64"/>
        <v>Vermont State Employees2013</v>
      </c>
      <c r="S2112">
        <f t="shared" si="65"/>
        <v>0.32799999999999996</v>
      </c>
    </row>
    <row r="2113" spans="1:19" x14ac:dyDescent="0.35">
      <c r="A2113" t="s">
        <v>128</v>
      </c>
      <c r="B2113">
        <v>2014</v>
      </c>
      <c r="C2113">
        <v>0.14499999999999999</v>
      </c>
      <c r="D2113">
        <v>8.4000000000000005E-2</v>
      </c>
      <c r="E2113">
        <v>0.126</v>
      </c>
      <c r="F2113">
        <v>7.0000000000000007E-2</v>
      </c>
      <c r="G2113">
        <v>7.6499999999999999E-2</v>
      </c>
      <c r="H2113">
        <v>0.32900000000000001</v>
      </c>
      <c r="I2113">
        <v>0.32700000000000001</v>
      </c>
      <c r="J2113">
        <v>5.0000000000000001E-3</v>
      </c>
      <c r="K2113">
        <v>0.252</v>
      </c>
      <c r="L2113">
        <v>3.9E-2</v>
      </c>
      <c r="M2113">
        <v>4.5999999999999999E-2</v>
      </c>
      <c r="N2113">
        <v>0</v>
      </c>
      <c r="O2113">
        <v>0</v>
      </c>
      <c r="P2113">
        <v>0</v>
      </c>
      <c r="Q2113" s="3">
        <f>_xlfn.XLOOKUP(A2113&amp;B2113,'original data'!$R$2:$R$3975,'original data'!$Q$2:$Q$3975,,0)</f>
        <v>0.77900000000000003</v>
      </c>
      <c r="R2113" t="str">
        <f t="shared" si="64"/>
        <v>Vermont State Employees2014</v>
      </c>
      <c r="S2113">
        <f t="shared" si="65"/>
        <v>0.34199999999999997</v>
      </c>
    </row>
    <row r="2114" spans="1:19" x14ac:dyDescent="0.35">
      <c r="A2114" t="s">
        <v>128</v>
      </c>
      <c r="B2114">
        <v>2015</v>
      </c>
      <c r="C2114">
        <v>2.3300000000000001E-2</v>
      </c>
      <c r="D2114">
        <v>7.5999999999999998E-2</v>
      </c>
      <c r="E2114">
        <v>0.09</v>
      </c>
      <c r="F2114">
        <v>0.06</v>
      </c>
      <c r="G2114">
        <v>7.2870000000000004E-2</v>
      </c>
      <c r="H2114">
        <v>0.34100000000000003</v>
      </c>
      <c r="I2114">
        <v>0.35399999999999998</v>
      </c>
      <c r="J2114">
        <v>8.9999999999999993E-3</v>
      </c>
      <c r="K2114">
        <v>0.20699999999999999</v>
      </c>
      <c r="L2114">
        <v>0.03</v>
      </c>
      <c r="M2114">
        <v>5.7000000000000002E-2</v>
      </c>
      <c r="N2114">
        <v>0</v>
      </c>
      <c r="O2114">
        <v>0</v>
      </c>
      <c r="P2114">
        <v>0</v>
      </c>
      <c r="Q2114" s="3">
        <f>_xlfn.XLOOKUP(A2114&amp;B2114,'original data'!$R$2:$R$3975,'original data'!$Q$2:$Q$3975,,0)</f>
        <v>0.75099000000000005</v>
      </c>
      <c r="R2114" t="str">
        <f t="shared" si="64"/>
        <v>Vermont State Employees2015</v>
      </c>
      <c r="S2114">
        <f t="shared" si="65"/>
        <v>0.30299999999999999</v>
      </c>
    </row>
    <row r="2115" spans="1:19" x14ac:dyDescent="0.35">
      <c r="A2115" t="s">
        <v>128</v>
      </c>
      <c r="B2115">
        <v>2016</v>
      </c>
      <c r="C2115">
        <v>1.0999999999999999E-2</v>
      </c>
      <c r="D2115">
        <v>4.8000000000000001E-2</v>
      </c>
      <c r="E2115">
        <v>5.6669999999999998E-2</v>
      </c>
      <c r="F2115">
        <v>5.3010000000000002E-2</v>
      </c>
      <c r="G2115">
        <v>6.8890000000000007E-2</v>
      </c>
      <c r="H2115">
        <v>0.40859000000000001</v>
      </c>
      <c r="I2115">
        <v>0.31968000000000002</v>
      </c>
      <c r="J2115">
        <v>1.299E-2</v>
      </c>
      <c r="K2115">
        <v>0.16983000000000001</v>
      </c>
      <c r="L2115">
        <v>2.7969999999999998E-2</v>
      </c>
      <c r="M2115">
        <v>5.994E-2</v>
      </c>
      <c r="N2115">
        <v>0</v>
      </c>
      <c r="O2115">
        <v>1E-3</v>
      </c>
      <c r="P2115">
        <v>0</v>
      </c>
      <c r="Q2115" s="3">
        <f>_xlfn.XLOOKUP(A2115&amp;B2115,'original data'!$R$2:$R$3975,'original data'!$Q$2:$Q$3975,,0)</f>
        <v>0.74570999999999998</v>
      </c>
      <c r="R2115" t="str">
        <f t="shared" ref="R2115:R2178" si="66">A2115&amp;B2115</f>
        <v>Vermont State Employees2016</v>
      </c>
      <c r="S2115">
        <f t="shared" ref="S2115:S2178" si="67">SUM(J2115:N2115,P2115)</f>
        <v>0.27073000000000003</v>
      </c>
    </row>
    <row r="2116" spans="1:19" x14ac:dyDescent="0.35">
      <c r="A2116" t="s">
        <v>128</v>
      </c>
      <c r="B2116">
        <v>2017</v>
      </c>
      <c r="C2116">
        <v>0.106</v>
      </c>
      <c r="D2116">
        <v>3.6999999999999998E-2</v>
      </c>
      <c r="E2116">
        <v>7.3069999999999996E-2</v>
      </c>
      <c r="F2116">
        <v>4.7559999999999998E-2</v>
      </c>
      <c r="G2116">
        <v>7.1040000000000006E-2</v>
      </c>
      <c r="H2116">
        <v>0.46</v>
      </c>
      <c r="I2116">
        <v>0.33400000000000002</v>
      </c>
      <c r="J2116">
        <v>1.4999999999999999E-2</v>
      </c>
      <c r="K2116">
        <v>0.129</v>
      </c>
      <c r="L2116">
        <v>0</v>
      </c>
      <c r="M2116">
        <v>6.0999999999999999E-2</v>
      </c>
      <c r="N2116">
        <v>0</v>
      </c>
      <c r="O2116">
        <v>1E-3</v>
      </c>
      <c r="P2116">
        <v>0</v>
      </c>
      <c r="Q2116" s="3">
        <f>_xlfn.XLOOKUP(A2116&amp;B2116,'original data'!$R$2:$R$3975,'original data'!$Q$2:$Q$3975,,0)</f>
        <v>0.71426999999999996</v>
      </c>
      <c r="R2116" t="str">
        <f t="shared" si="66"/>
        <v>Vermont State Employees2017</v>
      </c>
      <c r="S2116">
        <f t="shared" si="67"/>
        <v>0.20500000000000002</v>
      </c>
    </row>
    <row r="2117" spans="1:19" x14ac:dyDescent="0.35">
      <c r="A2117" t="s">
        <v>128</v>
      </c>
      <c r="B2117">
        <v>2018</v>
      </c>
      <c r="C2117">
        <v>6.7000000000000004E-2</v>
      </c>
      <c r="D2117">
        <v>6.0999999999999999E-2</v>
      </c>
      <c r="E2117">
        <v>6.9290000000000004E-2</v>
      </c>
      <c r="F2117">
        <v>6.08E-2</v>
      </c>
      <c r="G2117">
        <v>7.0819999999999994E-2</v>
      </c>
      <c r="H2117">
        <v>0.52900000000000003</v>
      </c>
      <c r="I2117">
        <v>0.30399999999999999</v>
      </c>
      <c r="J2117">
        <v>3.5999999999999997E-2</v>
      </c>
      <c r="K2117">
        <v>7.1999999999999995E-2</v>
      </c>
      <c r="L2117">
        <v>0</v>
      </c>
      <c r="M2117">
        <v>5.7000000000000002E-2</v>
      </c>
      <c r="N2117">
        <v>0</v>
      </c>
      <c r="O2117">
        <v>1E-3</v>
      </c>
      <c r="P2117">
        <v>0</v>
      </c>
      <c r="Q2117" s="3">
        <f>_xlfn.XLOOKUP(A2117&amp;B2117,'original data'!$R$2:$R$3975,'original data'!$Q$2:$Q$3975,,0)</f>
        <v>0.70701999999999998</v>
      </c>
      <c r="R2117" t="str">
        <f t="shared" si="66"/>
        <v>Vermont State Employees2018</v>
      </c>
      <c r="S2117">
        <f t="shared" si="67"/>
        <v>0.16499999999999998</v>
      </c>
    </row>
    <row r="2118" spans="1:19" x14ac:dyDescent="0.35">
      <c r="A2118" t="s">
        <v>128</v>
      </c>
      <c r="B2118">
        <v>2019</v>
      </c>
      <c r="C2118">
        <v>5.8999999999999997E-2</v>
      </c>
      <c r="D2118">
        <v>8.1000000000000003E-2</v>
      </c>
      <c r="E2118">
        <v>4.9000000000000002E-2</v>
      </c>
      <c r="F2118">
        <v>8.5000000000000006E-2</v>
      </c>
      <c r="G2118">
        <v>7.0190000000000002E-2</v>
      </c>
      <c r="H2118">
        <v>0.48199999999999998</v>
      </c>
      <c r="I2118">
        <v>0.35299999999999998</v>
      </c>
      <c r="J2118">
        <v>4.7E-2</v>
      </c>
      <c r="K2118">
        <v>5.2999999999999999E-2</v>
      </c>
      <c r="L2118">
        <v>0</v>
      </c>
      <c r="M2118">
        <v>6.2E-2</v>
      </c>
      <c r="N2118">
        <v>0</v>
      </c>
      <c r="O2118">
        <v>3.0000000000000001E-3</v>
      </c>
      <c r="P2118">
        <v>0</v>
      </c>
      <c r="Q2118" s="3">
        <f>_xlfn.XLOOKUP(A2118&amp;B2118,'original data'!$R$2:$R$3975,'original data'!$Q$2:$Q$3975,,0)</f>
        <v>0.70665999999999995</v>
      </c>
      <c r="R2118" t="str">
        <f t="shared" si="66"/>
        <v>Vermont State Employees2019</v>
      </c>
      <c r="S2118">
        <f t="shared" si="67"/>
        <v>0.16200000000000001</v>
      </c>
    </row>
    <row r="2119" spans="1:19" x14ac:dyDescent="0.35">
      <c r="A2119" t="s">
        <v>129</v>
      </c>
      <c r="B2119">
        <v>2003</v>
      </c>
      <c r="C2119">
        <v>5.6000000000000001E-2</v>
      </c>
      <c r="G2119">
        <v>-3.2599999999999999E-3</v>
      </c>
      <c r="H2119">
        <v>0.61799999999999999</v>
      </c>
      <c r="I2119">
        <v>0.29099999999999998</v>
      </c>
      <c r="J2119">
        <v>0</v>
      </c>
      <c r="K2119">
        <v>0</v>
      </c>
      <c r="L2119">
        <v>0</v>
      </c>
      <c r="M2119">
        <v>8.3000000000000004E-2</v>
      </c>
      <c r="N2119">
        <v>0</v>
      </c>
      <c r="O2119">
        <v>0</v>
      </c>
      <c r="P2119">
        <v>8.0000000000000002E-3</v>
      </c>
      <c r="Q2119" s="3">
        <f>_xlfn.XLOOKUP(A2119&amp;B2119,'original data'!$R$2:$R$3975,'original data'!$Q$2:$Q$3975,,0)</f>
        <v>0.89600000000000002</v>
      </c>
      <c r="R2119" t="str">
        <f t="shared" si="66"/>
        <v>Vermont Teachers2003</v>
      </c>
      <c r="S2119">
        <f t="shared" si="67"/>
        <v>9.0999999999999998E-2</v>
      </c>
    </row>
    <row r="2120" spans="1:19" x14ac:dyDescent="0.35">
      <c r="A2120" t="s">
        <v>129</v>
      </c>
      <c r="B2120">
        <v>2004</v>
      </c>
      <c r="C2120">
        <v>0.157</v>
      </c>
      <c r="D2120">
        <v>5.1999999999999998E-2</v>
      </c>
      <c r="E2120">
        <v>4.4999999999999998E-2</v>
      </c>
      <c r="F2120">
        <v>0.106</v>
      </c>
      <c r="G2120">
        <v>3.4599999999999999E-2</v>
      </c>
      <c r="H2120">
        <v>0.61838000000000004</v>
      </c>
      <c r="I2120">
        <v>0.29371000000000003</v>
      </c>
      <c r="J2120">
        <v>0</v>
      </c>
      <c r="K2120">
        <v>0</v>
      </c>
      <c r="L2120">
        <v>0</v>
      </c>
      <c r="M2120">
        <v>7.9920000000000005E-2</v>
      </c>
      <c r="N2120">
        <v>0</v>
      </c>
      <c r="O2120">
        <v>0</v>
      </c>
      <c r="P2120">
        <v>7.9900000000000006E-3</v>
      </c>
      <c r="Q2120" s="3">
        <f>_xlfn.XLOOKUP(A2120&amp;B2120,'original data'!$R$2:$R$3975,'original data'!$Q$2:$Q$3975,,0)</f>
        <v>0.90200000000000002</v>
      </c>
      <c r="R2120" t="str">
        <f t="shared" si="66"/>
        <v>Vermont Teachers2004</v>
      </c>
      <c r="S2120">
        <f t="shared" si="67"/>
        <v>8.7910000000000002E-2</v>
      </c>
    </row>
    <row r="2121" spans="1:19" x14ac:dyDescent="0.35">
      <c r="A2121" t="s">
        <v>129</v>
      </c>
      <c r="B2121">
        <v>2005</v>
      </c>
      <c r="C2121">
        <v>9.7000000000000003E-2</v>
      </c>
      <c r="D2121">
        <v>0.10299999999999999</v>
      </c>
      <c r="E2121">
        <v>4.7E-2</v>
      </c>
      <c r="F2121">
        <v>9.9000000000000005E-2</v>
      </c>
      <c r="G2121">
        <v>4.6789999999999998E-2</v>
      </c>
      <c r="H2121">
        <v>0.60699999999999998</v>
      </c>
      <c r="I2121">
        <v>0.29899999999999999</v>
      </c>
      <c r="J2121">
        <v>4.0000000000000001E-3</v>
      </c>
      <c r="K2121">
        <v>0</v>
      </c>
      <c r="L2121">
        <v>0</v>
      </c>
      <c r="M2121">
        <v>8.8999999999999996E-2</v>
      </c>
      <c r="N2121">
        <v>0</v>
      </c>
      <c r="O2121">
        <v>0</v>
      </c>
      <c r="P2121">
        <v>0</v>
      </c>
      <c r="Q2121" s="3">
        <f>_xlfn.XLOOKUP(A2121&amp;B2121,'original data'!$R$2:$R$3975,'original data'!$Q$2:$Q$3975,,0)</f>
        <v>0.90700000000000003</v>
      </c>
      <c r="R2121" t="str">
        <f t="shared" si="66"/>
        <v>Vermont Teachers2005</v>
      </c>
      <c r="S2121">
        <f t="shared" si="67"/>
        <v>9.2999999999999999E-2</v>
      </c>
    </row>
    <row r="2122" spans="1:19" x14ac:dyDescent="0.35">
      <c r="A2122" t="s">
        <v>129</v>
      </c>
      <c r="B2122">
        <v>2006</v>
      </c>
      <c r="C2122">
        <v>0.104</v>
      </c>
      <c r="D2122">
        <v>0.11899999999999999</v>
      </c>
      <c r="E2122">
        <v>7.0999999999999994E-2</v>
      </c>
      <c r="F2122">
        <v>9.0999999999999998E-2</v>
      </c>
      <c r="G2122">
        <v>5.611E-2</v>
      </c>
      <c r="H2122">
        <v>0.65200000000000002</v>
      </c>
      <c r="I2122">
        <v>0.24399999999999999</v>
      </c>
      <c r="J2122">
        <v>5.0000000000000001E-3</v>
      </c>
      <c r="K2122">
        <v>0</v>
      </c>
      <c r="L2122">
        <v>0</v>
      </c>
      <c r="M2122">
        <v>9.9000000000000005E-2</v>
      </c>
      <c r="N2122">
        <v>0</v>
      </c>
      <c r="O2122">
        <v>0</v>
      </c>
      <c r="P2122">
        <v>0</v>
      </c>
      <c r="Q2122" s="3">
        <f>_xlfn.XLOOKUP(A2122&amp;B2122,'original data'!$R$2:$R$3975,'original data'!$Q$2:$Q$3975,,0)</f>
        <v>0.84599999999999997</v>
      </c>
      <c r="R2122" t="str">
        <f t="shared" si="66"/>
        <v>Vermont Teachers2006</v>
      </c>
      <c r="S2122">
        <f t="shared" si="67"/>
        <v>0.10400000000000001</v>
      </c>
    </row>
    <row r="2123" spans="1:19" x14ac:dyDescent="0.35">
      <c r="A2123" t="s">
        <v>129</v>
      </c>
      <c r="B2123">
        <v>2007</v>
      </c>
      <c r="C2123">
        <v>0.17399999999999999</v>
      </c>
      <c r="D2123">
        <v>0.124</v>
      </c>
      <c r="E2123">
        <v>0.11700000000000001</v>
      </c>
      <c r="F2123">
        <v>8.6999999999999994E-2</v>
      </c>
      <c r="G2123">
        <v>7.22E-2</v>
      </c>
      <c r="H2123">
        <v>0.57001999999999997</v>
      </c>
      <c r="I2123">
        <v>0.24440999999999999</v>
      </c>
      <c r="J2123">
        <v>3.49E-3</v>
      </c>
      <c r="K2123">
        <v>9.8839999999999997E-2</v>
      </c>
      <c r="L2123">
        <v>0</v>
      </c>
      <c r="M2123">
        <v>8.2640000000000005E-2</v>
      </c>
      <c r="N2123">
        <v>0</v>
      </c>
      <c r="O2123">
        <v>5.6999999999999998E-4</v>
      </c>
      <c r="P2123">
        <v>0</v>
      </c>
      <c r="Q2123" s="3">
        <f>_xlfn.XLOOKUP(A2123&amp;B2123,'original data'!$R$2:$R$3975,'original data'!$Q$2:$Q$3975,,0)</f>
        <v>0.84899999999999998</v>
      </c>
      <c r="R2123" t="str">
        <f t="shared" si="66"/>
        <v>Vermont Teachers2007</v>
      </c>
      <c r="S2123">
        <f t="shared" si="67"/>
        <v>0.18497000000000002</v>
      </c>
    </row>
    <row r="2124" spans="1:19" x14ac:dyDescent="0.35">
      <c r="A2124" t="s">
        <v>129</v>
      </c>
      <c r="B2124">
        <v>2008</v>
      </c>
      <c r="C2124">
        <v>-6.6000000000000003E-2</v>
      </c>
      <c r="D2124">
        <v>6.6000000000000003E-2</v>
      </c>
      <c r="E2124">
        <v>0.09</v>
      </c>
      <c r="F2124">
        <v>6.3E-2</v>
      </c>
      <c r="G2124">
        <v>5.3859999999999998E-2</v>
      </c>
      <c r="H2124">
        <v>0.55130999999999997</v>
      </c>
      <c r="I2124">
        <v>0.25494</v>
      </c>
      <c r="J2124">
        <v>3.8400000000000001E-3</v>
      </c>
      <c r="K2124">
        <v>0.10259</v>
      </c>
      <c r="L2124">
        <v>0</v>
      </c>
      <c r="M2124">
        <v>8.652E-2</v>
      </c>
      <c r="N2124">
        <v>0</v>
      </c>
      <c r="O2124">
        <v>8.0999999999999996E-4</v>
      </c>
      <c r="P2124">
        <v>0</v>
      </c>
      <c r="Q2124" s="3">
        <f>_xlfn.XLOOKUP(A2124&amp;B2124,'original data'!$R$2:$R$3975,'original data'!$Q$2:$Q$3975,,0)</f>
        <v>0.80900000000000005</v>
      </c>
      <c r="R2124" t="str">
        <f t="shared" si="66"/>
        <v>Vermont Teachers2008</v>
      </c>
      <c r="S2124">
        <f t="shared" si="67"/>
        <v>0.19295000000000001</v>
      </c>
    </row>
    <row r="2125" spans="1:19" x14ac:dyDescent="0.35">
      <c r="A2125" t="s">
        <v>129</v>
      </c>
      <c r="B2125">
        <v>2009</v>
      </c>
      <c r="C2125">
        <v>-0.19800000000000001</v>
      </c>
      <c r="D2125">
        <v>-4.2000000000000003E-2</v>
      </c>
      <c r="E2125">
        <v>1.2999999999999999E-2</v>
      </c>
      <c r="F2125">
        <v>2.9000000000000001E-2</v>
      </c>
      <c r="G2125">
        <v>2.2360000000000001E-2</v>
      </c>
      <c r="H2125">
        <v>0.58938999999999997</v>
      </c>
      <c r="I2125">
        <v>0.18783</v>
      </c>
      <c r="J2125">
        <v>2.8600000000000001E-3</v>
      </c>
      <c r="K2125">
        <v>0.15622</v>
      </c>
      <c r="L2125">
        <v>0</v>
      </c>
      <c r="M2125">
        <v>5.9700000000000003E-2</v>
      </c>
      <c r="N2125">
        <v>0</v>
      </c>
      <c r="O2125">
        <v>4.0000000000000001E-3</v>
      </c>
      <c r="P2125">
        <v>0</v>
      </c>
      <c r="Q2125" s="3">
        <f>_xlfn.XLOOKUP(A2125&amp;B2125,'original data'!$R$2:$R$3975,'original data'!$Q$2:$Q$3975,,0)</f>
        <v>0.65400000000000003</v>
      </c>
      <c r="R2125" t="str">
        <f t="shared" si="66"/>
        <v>Vermont Teachers2009</v>
      </c>
      <c r="S2125">
        <f t="shared" si="67"/>
        <v>0.21878</v>
      </c>
    </row>
    <row r="2126" spans="1:19" x14ac:dyDescent="0.35">
      <c r="A2126" t="s">
        <v>129</v>
      </c>
      <c r="B2126">
        <v>2010</v>
      </c>
      <c r="C2126">
        <v>0.17899999999999999</v>
      </c>
      <c r="D2126">
        <v>-0.04</v>
      </c>
      <c r="E2126">
        <v>2.8000000000000001E-2</v>
      </c>
      <c r="F2126">
        <v>3.6999999999999998E-2</v>
      </c>
      <c r="G2126">
        <v>3.7039999999999997E-2</v>
      </c>
      <c r="H2126">
        <v>0.38500000000000001</v>
      </c>
      <c r="I2126">
        <v>0.41599999999999998</v>
      </c>
      <c r="J2126">
        <v>0</v>
      </c>
      <c r="K2126">
        <v>0.13500000000000001</v>
      </c>
      <c r="L2126">
        <v>0.02</v>
      </c>
      <c r="M2126">
        <v>3.9199999999999999E-2</v>
      </c>
      <c r="N2126">
        <v>0</v>
      </c>
      <c r="O2126">
        <v>2E-3</v>
      </c>
      <c r="P2126">
        <v>0</v>
      </c>
      <c r="Q2126" s="3">
        <f>_xlfn.XLOOKUP(A2126&amp;B2126,'original data'!$R$2:$R$3975,'original data'!$Q$2:$Q$3975,,0)</f>
        <v>0.66500000000000004</v>
      </c>
      <c r="R2126" t="str">
        <f t="shared" si="66"/>
        <v>Vermont Teachers2010</v>
      </c>
      <c r="S2126">
        <f t="shared" si="67"/>
        <v>0.19419999999999998</v>
      </c>
    </row>
    <row r="2127" spans="1:19" x14ac:dyDescent="0.35">
      <c r="A2127" t="s">
        <v>129</v>
      </c>
      <c r="B2127">
        <v>2011</v>
      </c>
      <c r="C2127">
        <v>0.20499999999999999</v>
      </c>
      <c r="D2127">
        <v>4.4999999999999998E-2</v>
      </c>
      <c r="E2127">
        <v>4.5999999999999999E-2</v>
      </c>
      <c r="F2127">
        <v>5.8000000000000003E-2</v>
      </c>
      <c r="G2127">
        <v>5.1290000000000002E-2</v>
      </c>
      <c r="H2127">
        <v>0.35599999999999998</v>
      </c>
      <c r="I2127">
        <v>0.373</v>
      </c>
      <c r="J2127">
        <v>0</v>
      </c>
      <c r="K2127">
        <v>0.20399999999999999</v>
      </c>
      <c r="L2127">
        <v>2.1999999999999999E-2</v>
      </c>
      <c r="M2127">
        <v>4.3999999999999997E-2</v>
      </c>
      <c r="N2127">
        <v>0</v>
      </c>
      <c r="O2127">
        <v>0</v>
      </c>
      <c r="P2127">
        <v>0</v>
      </c>
      <c r="Q2127" s="3">
        <f>_xlfn.XLOOKUP(A2127&amp;B2127,'original data'!$R$2:$R$3975,'original data'!$Q$2:$Q$3975,,0)</f>
        <v>0.63800000000000001</v>
      </c>
      <c r="R2127" t="str">
        <f t="shared" si="66"/>
        <v>Vermont Teachers2011</v>
      </c>
      <c r="S2127">
        <f t="shared" si="67"/>
        <v>0.26999999999999996</v>
      </c>
    </row>
    <row r="2128" spans="1:19" x14ac:dyDescent="0.35">
      <c r="A2128" t="s">
        <v>129</v>
      </c>
      <c r="B2128">
        <v>2012</v>
      </c>
      <c r="C2128">
        <v>2.1999999999999999E-2</v>
      </c>
      <c r="D2128">
        <v>0.13200000000000001</v>
      </c>
      <c r="E2128">
        <v>1.7000000000000001E-2</v>
      </c>
      <c r="F2128">
        <v>6.6000000000000003E-2</v>
      </c>
      <c r="G2128">
        <v>4.8820000000000002E-2</v>
      </c>
      <c r="H2128">
        <v>0.32600000000000001</v>
      </c>
      <c r="I2128">
        <v>0.35699999999999998</v>
      </c>
      <c r="J2128">
        <v>0</v>
      </c>
      <c r="K2128">
        <v>0.245</v>
      </c>
      <c r="L2128">
        <v>0.02</v>
      </c>
      <c r="M2128">
        <v>5.0999999999999997E-2</v>
      </c>
      <c r="N2128">
        <v>0</v>
      </c>
      <c r="O2128">
        <v>0</v>
      </c>
      <c r="P2128">
        <v>0</v>
      </c>
      <c r="Q2128" s="3">
        <f>_xlfn.XLOOKUP(A2128&amp;B2128,'original data'!$R$2:$R$3975,'original data'!$Q$2:$Q$3975,,0)</f>
        <v>0.61599999999999999</v>
      </c>
      <c r="R2128" t="str">
        <f t="shared" si="66"/>
        <v>Vermont Teachers2012</v>
      </c>
      <c r="S2128">
        <f t="shared" si="67"/>
        <v>0.316</v>
      </c>
    </row>
    <row r="2129" spans="1:19" x14ac:dyDescent="0.35">
      <c r="A2129" t="s">
        <v>129</v>
      </c>
      <c r="B2129">
        <v>2013</v>
      </c>
      <c r="C2129">
        <v>8.5000000000000006E-2</v>
      </c>
      <c r="D2129">
        <v>5.8000000000000003E-2</v>
      </c>
      <c r="E2129">
        <v>2.9000000000000001E-2</v>
      </c>
      <c r="F2129">
        <v>6.8580000000000002E-2</v>
      </c>
      <c r="G2129">
        <v>5.1560000000000002E-2</v>
      </c>
      <c r="H2129">
        <v>0.32800000000000001</v>
      </c>
      <c r="I2129">
        <v>0.32300000000000001</v>
      </c>
      <c r="J2129">
        <v>3.0000000000000001E-3</v>
      </c>
      <c r="K2129">
        <v>0.253</v>
      </c>
      <c r="L2129">
        <v>3.6999999999999998E-2</v>
      </c>
      <c r="M2129">
        <v>5.5E-2</v>
      </c>
      <c r="N2129">
        <v>0</v>
      </c>
      <c r="O2129">
        <v>0</v>
      </c>
      <c r="P2129">
        <v>0</v>
      </c>
      <c r="Q2129" s="3">
        <f>_xlfn.XLOOKUP(A2129&amp;B2129,'original data'!$R$2:$R$3975,'original data'!$Q$2:$Q$3975,,0)</f>
        <v>0.60499999999999998</v>
      </c>
      <c r="R2129" t="str">
        <f t="shared" si="66"/>
        <v>Vermont Teachers2013</v>
      </c>
      <c r="S2129">
        <f t="shared" si="67"/>
        <v>0.34799999999999998</v>
      </c>
    </row>
    <row r="2130" spans="1:19" x14ac:dyDescent="0.35">
      <c r="A2130" t="s">
        <v>129</v>
      </c>
      <c r="B2130">
        <v>2014</v>
      </c>
      <c r="C2130">
        <v>0.14199999999999999</v>
      </c>
      <c r="D2130">
        <v>8.2000000000000003E-2</v>
      </c>
      <c r="E2130">
        <v>0.125</v>
      </c>
      <c r="F2130">
        <v>6.8000000000000005E-2</v>
      </c>
      <c r="G2130">
        <v>5.7770000000000002E-2</v>
      </c>
      <c r="H2130">
        <v>0.32068000000000002</v>
      </c>
      <c r="I2130">
        <v>0.32268000000000002</v>
      </c>
      <c r="J2130">
        <v>5.0000000000000001E-3</v>
      </c>
      <c r="K2130">
        <v>0.25574000000000002</v>
      </c>
      <c r="L2130">
        <v>3.8960000000000002E-2</v>
      </c>
      <c r="M2130">
        <v>5.5939999999999997E-2</v>
      </c>
      <c r="N2130">
        <v>0</v>
      </c>
      <c r="O2130">
        <v>1E-3</v>
      </c>
      <c r="P2130">
        <v>0</v>
      </c>
      <c r="Q2130" s="3">
        <f>_xlfn.XLOOKUP(A2130&amp;B2130,'original data'!$R$2:$R$3975,'original data'!$Q$2:$Q$3975,,0)</f>
        <v>0.59899999999999998</v>
      </c>
      <c r="R2130" t="str">
        <f t="shared" si="66"/>
        <v>Vermont Teachers2014</v>
      </c>
      <c r="S2130">
        <f t="shared" si="67"/>
        <v>0.35564000000000001</v>
      </c>
    </row>
    <row r="2131" spans="1:19" x14ac:dyDescent="0.35">
      <c r="A2131" t="s">
        <v>129</v>
      </c>
      <c r="B2131">
        <v>2015</v>
      </c>
      <c r="C2131">
        <v>0.02</v>
      </c>
      <c r="D2131">
        <v>7.3999999999999996E-2</v>
      </c>
      <c r="E2131">
        <v>8.8999999999999996E-2</v>
      </c>
      <c r="F2131">
        <v>5.8000000000000003E-2</v>
      </c>
      <c r="G2131">
        <v>5.5210000000000002E-2</v>
      </c>
      <c r="H2131">
        <v>0.33134000000000002</v>
      </c>
      <c r="I2131">
        <v>0.36020000000000002</v>
      </c>
      <c r="J2131">
        <v>8.9599999999999992E-3</v>
      </c>
      <c r="K2131">
        <v>0.21393000000000001</v>
      </c>
      <c r="L2131">
        <v>2.9850000000000002E-2</v>
      </c>
      <c r="M2131">
        <v>5.5719999999999999E-2</v>
      </c>
      <c r="N2131">
        <v>0</v>
      </c>
      <c r="O2131">
        <v>0</v>
      </c>
      <c r="P2131">
        <v>0</v>
      </c>
      <c r="Q2131" s="3">
        <f>_xlfn.XLOOKUP(A2131&amp;B2131,'original data'!$R$2:$R$3975,'original data'!$Q$2:$Q$3975,,0)</f>
        <v>0.58587999999999996</v>
      </c>
      <c r="R2131" t="str">
        <f t="shared" si="66"/>
        <v>Vermont Teachers2015</v>
      </c>
      <c r="S2131">
        <f t="shared" si="67"/>
        <v>0.30846000000000001</v>
      </c>
    </row>
    <row r="2132" spans="1:19" x14ac:dyDescent="0.35">
      <c r="A2132" t="s">
        <v>129</v>
      </c>
      <c r="B2132">
        <v>2016</v>
      </c>
      <c r="C2132">
        <v>1.4E-2</v>
      </c>
      <c r="D2132">
        <v>4.8000000000000001E-2</v>
      </c>
      <c r="E2132">
        <v>5.5449999999999999E-2</v>
      </c>
      <c r="F2132">
        <v>5.0479999999999997E-2</v>
      </c>
      <c r="G2132">
        <v>5.2589999999999998E-2</v>
      </c>
      <c r="H2132">
        <v>0.39100000000000001</v>
      </c>
      <c r="I2132">
        <v>0.315</v>
      </c>
      <c r="J2132">
        <v>1.2999999999999999E-2</v>
      </c>
      <c r="K2132">
        <v>0.17799999999999999</v>
      </c>
      <c r="L2132">
        <v>2.8000000000000001E-2</v>
      </c>
      <c r="M2132">
        <v>7.2999999999999995E-2</v>
      </c>
      <c r="N2132">
        <v>0</v>
      </c>
      <c r="O2132">
        <v>1E-3</v>
      </c>
      <c r="P2132">
        <v>0</v>
      </c>
      <c r="Q2132" s="3">
        <f>_xlfn.XLOOKUP(A2132&amp;B2132,'original data'!$R$2:$R$3975,'original data'!$Q$2:$Q$3975,,0)</f>
        <v>0.58337000000000006</v>
      </c>
      <c r="R2132" t="str">
        <f t="shared" si="66"/>
        <v>Vermont Teachers2016</v>
      </c>
      <c r="S2132">
        <f t="shared" si="67"/>
        <v>0.29199999999999998</v>
      </c>
    </row>
    <row r="2133" spans="1:19" x14ac:dyDescent="0.35">
      <c r="A2133" t="s">
        <v>129</v>
      </c>
      <c r="B2133">
        <v>2017</v>
      </c>
      <c r="C2133">
        <v>0.104</v>
      </c>
      <c r="D2133">
        <v>3.6999999999999998E-2</v>
      </c>
      <c r="E2133">
        <v>7.1870000000000003E-2</v>
      </c>
      <c r="F2133">
        <v>4.4040000000000003E-2</v>
      </c>
      <c r="G2133">
        <v>5.5550000000000002E-2</v>
      </c>
      <c r="H2133">
        <v>0.44400000000000001</v>
      </c>
      <c r="I2133">
        <v>0.32800000000000001</v>
      </c>
      <c r="J2133">
        <v>1.6E-2</v>
      </c>
      <c r="K2133">
        <v>0.13500000000000001</v>
      </c>
      <c r="L2133">
        <v>0</v>
      </c>
      <c r="M2133">
        <v>7.3999999999999996E-2</v>
      </c>
      <c r="N2133">
        <v>0</v>
      </c>
      <c r="O2133">
        <v>0</v>
      </c>
      <c r="P2133">
        <v>0</v>
      </c>
      <c r="Q2133" s="3">
        <f>_xlfn.XLOOKUP(A2133&amp;B2133,'original data'!$R$2:$R$3975,'original data'!$Q$2:$Q$3975,,0)</f>
        <v>0.52969999999999995</v>
      </c>
      <c r="R2133" t="str">
        <f t="shared" si="66"/>
        <v>Vermont Teachers2017</v>
      </c>
      <c r="S2133">
        <f t="shared" si="67"/>
        <v>0.22500000000000003</v>
      </c>
    </row>
    <row r="2134" spans="1:19" x14ac:dyDescent="0.35">
      <c r="A2134" t="s">
        <v>129</v>
      </c>
      <c r="B2134">
        <v>2018</v>
      </c>
      <c r="C2134">
        <v>6.7000000000000004E-2</v>
      </c>
      <c r="D2134">
        <v>6.0999999999999999E-2</v>
      </c>
      <c r="E2134">
        <v>6.8290000000000003E-2</v>
      </c>
      <c r="F2134">
        <v>5.8029999999999998E-2</v>
      </c>
      <c r="G2134">
        <v>5.6180000000000001E-2</v>
      </c>
      <c r="H2134">
        <v>0.52036000000000004</v>
      </c>
      <c r="I2134">
        <v>0.28599999999999998</v>
      </c>
      <c r="J2134">
        <v>3.7740000000000003E-2</v>
      </c>
      <c r="K2134">
        <v>7.5469999999999995E-2</v>
      </c>
      <c r="L2134">
        <v>0</v>
      </c>
      <c r="M2134">
        <v>7.9439999999999997E-2</v>
      </c>
      <c r="N2134">
        <v>0</v>
      </c>
      <c r="O2134">
        <v>9.8999999999999999E-4</v>
      </c>
      <c r="P2134">
        <v>0</v>
      </c>
      <c r="Q2134" s="3">
        <f>_xlfn.XLOOKUP(A2134&amp;B2134,'original data'!$R$2:$R$3975,'original data'!$Q$2:$Q$3975,,0)</f>
        <v>0.54220000000000002</v>
      </c>
      <c r="R2134" t="str">
        <f t="shared" si="66"/>
        <v>Vermont Teachers2018</v>
      </c>
      <c r="S2134">
        <f t="shared" si="67"/>
        <v>0.19264999999999999</v>
      </c>
    </row>
    <row r="2135" spans="1:19" x14ac:dyDescent="0.35">
      <c r="A2135" t="s">
        <v>129</v>
      </c>
      <c r="B2135">
        <v>2019</v>
      </c>
      <c r="C2135">
        <v>6.0999999999999999E-2</v>
      </c>
      <c r="D2135">
        <v>8.1000000000000003E-2</v>
      </c>
      <c r="E2135">
        <v>0.05</v>
      </c>
      <c r="F2135">
        <v>8.5000000000000006E-2</v>
      </c>
      <c r="G2135">
        <v>5.6430000000000001E-2</v>
      </c>
      <c r="H2135">
        <v>0.48299999999999998</v>
      </c>
      <c r="I2135">
        <v>0.34599999999999997</v>
      </c>
      <c r="J2135">
        <v>4.9000000000000002E-2</v>
      </c>
      <c r="K2135">
        <v>5.6000000000000001E-2</v>
      </c>
      <c r="L2135">
        <v>0</v>
      </c>
      <c r="M2135">
        <v>6.4000000000000001E-2</v>
      </c>
      <c r="N2135">
        <v>0</v>
      </c>
      <c r="O2135">
        <v>1E-3</v>
      </c>
      <c r="P2135">
        <v>0</v>
      </c>
      <c r="Q2135" s="3">
        <f>_xlfn.XLOOKUP(A2135&amp;B2135,'original data'!$R$2:$R$3975,'original data'!$Q$2:$Q$3975,,0)</f>
        <v>0.54330000000000001</v>
      </c>
      <c r="R2135" t="str">
        <f t="shared" si="66"/>
        <v>Vermont Teachers2019</v>
      </c>
      <c r="S2135">
        <f t="shared" si="67"/>
        <v>0.16900000000000001</v>
      </c>
    </row>
    <row r="2136" spans="1:19" x14ac:dyDescent="0.35">
      <c r="A2136" t="s">
        <v>130</v>
      </c>
      <c r="B2136">
        <v>2001</v>
      </c>
      <c r="C2136">
        <v>-7.3999999999999996E-2</v>
      </c>
      <c r="D2136">
        <v>6.2E-2</v>
      </c>
      <c r="E2136">
        <v>0.115</v>
      </c>
      <c r="G2136">
        <v>-7.3999999999999996E-2</v>
      </c>
      <c r="H2136">
        <v>0.63</v>
      </c>
      <c r="I2136">
        <v>0.2432</v>
      </c>
      <c r="J2136">
        <v>6.7299999999999999E-2</v>
      </c>
      <c r="K2136">
        <v>0</v>
      </c>
      <c r="L2136">
        <v>0</v>
      </c>
      <c r="M2136">
        <v>3.5299999999999998E-2</v>
      </c>
      <c r="N2136">
        <v>0</v>
      </c>
      <c r="O2136">
        <v>2.1999999999999999E-2</v>
      </c>
      <c r="P2136">
        <v>0</v>
      </c>
      <c r="Q2136" s="3">
        <f>_xlfn.XLOOKUP(A2136&amp;B2136,'original data'!$R$2:$R$3975,'original data'!$Q$2:$Q$3975,,0)</f>
        <v>1.073</v>
      </c>
      <c r="R2136" t="str">
        <f t="shared" si="66"/>
        <v>Virginia RS2001</v>
      </c>
      <c r="S2136">
        <f t="shared" si="67"/>
        <v>0.1026</v>
      </c>
    </row>
    <row r="2137" spans="1:19" x14ac:dyDescent="0.35">
      <c r="A2137" t="s">
        <v>130</v>
      </c>
      <c r="B2137">
        <v>2002</v>
      </c>
      <c r="C2137">
        <v>-7.2999999999999995E-2</v>
      </c>
      <c r="D2137">
        <v>-3.0000000000000001E-3</v>
      </c>
      <c r="E2137">
        <v>5.6000000000000001E-2</v>
      </c>
      <c r="G2137">
        <v>-7.3499999999999996E-2</v>
      </c>
      <c r="H2137">
        <v>0.59699999999999998</v>
      </c>
      <c r="I2137">
        <v>0.27679999999999999</v>
      </c>
      <c r="J2137">
        <v>6.25E-2</v>
      </c>
      <c r="K2137">
        <v>0</v>
      </c>
      <c r="L2137">
        <v>0</v>
      </c>
      <c r="M2137">
        <v>3.4500000000000003E-2</v>
      </c>
      <c r="N2137">
        <v>0</v>
      </c>
      <c r="O2137">
        <v>2.76E-2</v>
      </c>
      <c r="P2137">
        <v>0</v>
      </c>
      <c r="Q2137" s="3">
        <f>_xlfn.XLOOKUP(A2137&amp;B2137,'original data'!$R$2:$R$3975,'original data'!$Q$2:$Q$3975,,0)</f>
        <v>1.018</v>
      </c>
      <c r="R2137" t="str">
        <f t="shared" si="66"/>
        <v>Virginia RS2002</v>
      </c>
      <c r="S2137">
        <f t="shared" si="67"/>
        <v>9.7000000000000003E-2</v>
      </c>
    </row>
    <row r="2138" spans="1:19" x14ac:dyDescent="0.35">
      <c r="A2138" t="s">
        <v>130</v>
      </c>
      <c r="B2138">
        <v>2003</v>
      </c>
      <c r="C2138">
        <v>2.5000000000000001E-2</v>
      </c>
      <c r="D2138">
        <v>-4.2000000000000003E-2</v>
      </c>
      <c r="E2138">
        <v>2.5999999999999999E-2</v>
      </c>
      <c r="G2138">
        <v>-4.1770000000000002E-2</v>
      </c>
      <c r="H2138">
        <v>0.61217999999999995</v>
      </c>
      <c r="I2138">
        <v>0.23168</v>
      </c>
      <c r="J2138">
        <v>6.0670000000000002E-2</v>
      </c>
      <c r="K2138">
        <v>0</v>
      </c>
      <c r="L2138">
        <v>0</v>
      </c>
      <c r="M2138">
        <v>3.0630000000000001E-2</v>
      </c>
      <c r="N2138">
        <v>0</v>
      </c>
      <c r="O2138">
        <v>6.4829999999999999E-2</v>
      </c>
      <c r="P2138">
        <v>0</v>
      </c>
      <c r="Q2138" s="3">
        <f>_xlfn.XLOOKUP(A2138&amp;B2138,'original data'!$R$2:$R$3975,'original data'!$Q$2:$Q$3975,,0)</f>
        <v>0.96399999999999997</v>
      </c>
      <c r="R2138" t="str">
        <f t="shared" si="66"/>
        <v>Virginia RS2003</v>
      </c>
      <c r="S2138">
        <f t="shared" si="67"/>
        <v>9.1300000000000006E-2</v>
      </c>
    </row>
    <row r="2139" spans="1:19" x14ac:dyDescent="0.35">
      <c r="A2139" t="s">
        <v>130</v>
      </c>
      <c r="B2139">
        <v>2004</v>
      </c>
      <c r="C2139">
        <v>0.17899999999999999</v>
      </c>
      <c r="D2139">
        <v>3.7999999999999999E-2</v>
      </c>
      <c r="E2139">
        <v>3.6999999999999998E-2</v>
      </c>
      <c r="G2139">
        <v>9.2099999999999994E-3</v>
      </c>
      <c r="H2139">
        <v>0.67493000000000003</v>
      </c>
      <c r="I2139">
        <v>0.17788000000000001</v>
      </c>
      <c r="J2139">
        <v>4.9700000000000001E-2</v>
      </c>
      <c r="K2139">
        <v>2.9700000000000001E-2</v>
      </c>
      <c r="L2139">
        <v>0</v>
      </c>
      <c r="M2139">
        <v>2.7099999999999999E-2</v>
      </c>
      <c r="N2139">
        <v>0</v>
      </c>
      <c r="O2139">
        <v>4.07E-2</v>
      </c>
      <c r="P2139">
        <v>0</v>
      </c>
      <c r="Q2139" s="3">
        <f>_xlfn.XLOOKUP(A2139&amp;B2139,'original data'!$R$2:$R$3975,'original data'!$Q$2:$Q$3975,,0)</f>
        <v>0.90300000000000002</v>
      </c>
      <c r="R2139" t="str">
        <f t="shared" si="66"/>
        <v>Virginia RS2004</v>
      </c>
      <c r="S2139">
        <f t="shared" si="67"/>
        <v>0.1065</v>
      </c>
    </row>
    <row r="2140" spans="1:19" x14ac:dyDescent="0.35">
      <c r="A2140" t="s">
        <v>130</v>
      </c>
      <c r="B2140">
        <v>2005</v>
      </c>
      <c r="C2140">
        <v>0.12</v>
      </c>
      <c r="D2140">
        <v>0.106</v>
      </c>
      <c r="E2140">
        <v>0.03</v>
      </c>
      <c r="G2140">
        <v>3.0460000000000001E-2</v>
      </c>
      <c r="H2140">
        <v>0.62</v>
      </c>
      <c r="I2140">
        <v>0.23</v>
      </c>
      <c r="J2140">
        <v>0.05</v>
      </c>
      <c r="K2140">
        <v>0.04</v>
      </c>
      <c r="L2140">
        <v>0</v>
      </c>
      <c r="M2140">
        <v>0.05</v>
      </c>
      <c r="N2140">
        <v>0</v>
      </c>
      <c r="O2140">
        <v>0.01</v>
      </c>
      <c r="P2140">
        <v>0</v>
      </c>
      <c r="Q2140" s="3">
        <f>_xlfn.XLOOKUP(A2140&amp;B2140,'original data'!$R$2:$R$3975,'original data'!$Q$2:$Q$3975,,0)</f>
        <v>0.81299999999999994</v>
      </c>
      <c r="R2140" t="str">
        <f t="shared" si="66"/>
        <v>Virginia RS2005</v>
      </c>
      <c r="S2140">
        <f t="shared" si="67"/>
        <v>0.14000000000000001</v>
      </c>
    </row>
    <row r="2141" spans="1:19" x14ac:dyDescent="0.35">
      <c r="A2141" t="s">
        <v>130</v>
      </c>
      <c r="B2141">
        <v>2006</v>
      </c>
      <c r="C2141">
        <v>0.124</v>
      </c>
      <c r="D2141">
        <v>0.14000000000000001</v>
      </c>
      <c r="E2141">
        <v>7.0999999999999994E-2</v>
      </c>
      <c r="G2141">
        <v>4.5490000000000003E-2</v>
      </c>
      <c r="H2141">
        <v>0.65</v>
      </c>
      <c r="I2141">
        <v>0.24</v>
      </c>
      <c r="J2141">
        <v>0.05</v>
      </c>
      <c r="K2141">
        <v>0</v>
      </c>
      <c r="L2141">
        <v>0</v>
      </c>
      <c r="M2141">
        <v>0.05</v>
      </c>
      <c r="N2141">
        <v>0</v>
      </c>
      <c r="O2141">
        <v>0.01</v>
      </c>
      <c r="P2141">
        <v>0</v>
      </c>
      <c r="Q2141" s="3">
        <f>_xlfn.XLOOKUP(A2141&amp;B2141,'original data'!$R$2:$R$3975,'original data'!$Q$2:$Q$3975,,0)</f>
        <v>0.80800000000000005</v>
      </c>
      <c r="R2141" t="str">
        <f t="shared" si="66"/>
        <v>Virginia RS2006</v>
      </c>
      <c r="S2141">
        <f t="shared" si="67"/>
        <v>0.1</v>
      </c>
    </row>
    <row r="2142" spans="1:19" x14ac:dyDescent="0.35">
      <c r="A2142" t="s">
        <v>130</v>
      </c>
      <c r="B2142">
        <v>2007</v>
      </c>
      <c r="C2142">
        <v>0.20399999999999999</v>
      </c>
      <c r="D2142">
        <v>0.14899999999999999</v>
      </c>
      <c r="E2142">
        <v>0.128</v>
      </c>
      <c r="G2142">
        <v>6.6790000000000002E-2</v>
      </c>
      <c r="H2142">
        <v>0.64</v>
      </c>
      <c r="I2142">
        <v>0.22</v>
      </c>
      <c r="J2142">
        <v>0.06</v>
      </c>
      <c r="K2142">
        <v>0.02</v>
      </c>
      <c r="L2142">
        <v>0</v>
      </c>
      <c r="M2142">
        <v>0.05</v>
      </c>
      <c r="N2142">
        <v>0</v>
      </c>
      <c r="O2142">
        <v>0.01</v>
      </c>
      <c r="P2142">
        <v>0</v>
      </c>
      <c r="Q2142" s="3">
        <f>_xlfn.XLOOKUP(A2142&amp;B2142,'original data'!$R$2:$R$3975,'original data'!$Q$2:$Q$3975,,0)</f>
        <v>0.82299999999999995</v>
      </c>
      <c r="R2142" t="str">
        <f t="shared" si="66"/>
        <v>Virginia RS2007</v>
      </c>
      <c r="S2142">
        <f t="shared" si="67"/>
        <v>0.13</v>
      </c>
    </row>
    <row r="2143" spans="1:19" x14ac:dyDescent="0.35">
      <c r="A2143" t="s">
        <v>130</v>
      </c>
      <c r="B2143">
        <v>2008</v>
      </c>
      <c r="C2143">
        <v>-4.3999999999999997E-2</v>
      </c>
      <c r="D2143">
        <v>8.8999999999999996E-2</v>
      </c>
      <c r="E2143">
        <v>0.113</v>
      </c>
      <c r="G2143">
        <v>5.2260000000000001E-2</v>
      </c>
      <c r="H2143">
        <v>0.55000000000000004</v>
      </c>
      <c r="I2143">
        <v>0.22</v>
      </c>
      <c r="J2143">
        <v>0.08</v>
      </c>
      <c r="K2143">
        <v>0.06</v>
      </c>
      <c r="L2143">
        <v>0</v>
      </c>
      <c r="M2143">
        <v>0.08</v>
      </c>
      <c r="N2143">
        <v>0</v>
      </c>
      <c r="O2143">
        <v>0.01</v>
      </c>
      <c r="P2143">
        <v>0</v>
      </c>
      <c r="Q2143" s="3">
        <f>_xlfn.XLOOKUP(A2143&amp;B2143,'original data'!$R$2:$R$3975,'original data'!$Q$2:$Q$3975,,0)</f>
        <v>0.84</v>
      </c>
      <c r="R2143" t="str">
        <f t="shared" si="66"/>
        <v>Virginia RS2008</v>
      </c>
      <c r="S2143">
        <f t="shared" si="67"/>
        <v>0.22000000000000003</v>
      </c>
    </row>
    <row r="2144" spans="1:19" x14ac:dyDescent="0.35">
      <c r="A2144" t="s">
        <v>130</v>
      </c>
      <c r="B2144">
        <v>2009</v>
      </c>
      <c r="C2144">
        <v>-0.21099999999999999</v>
      </c>
      <c r="D2144">
        <v>-3.2000000000000001E-2</v>
      </c>
      <c r="E2144">
        <v>2.7E-2</v>
      </c>
      <c r="G2144">
        <v>1.9130000000000001E-2</v>
      </c>
      <c r="H2144">
        <v>0.35</v>
      </c>
      <c r="I2144">
        <v>0.37</v>
      </c>
      <c r="J2144">
        <v>0.08</v>
      </c>
      <c r="K2144">
        <v>0.1</v>
      </c>
      <c r="L2144">
        <v>0</v>
      </c>
      <c r="M2144">
        <v>0.09</v>
      </c>
      <c r="N2144">
        <v>0</v>
      </c>
      <c r="O2144">
        <v>0.01</v>
      </c>
      <c r="P2144">
        <v>0</v>
      </c>
      <c r="Q2144" s="3">
        <f>_xlfn.XLOOKUP(A2144&amp;B2144,'original data'!$R$2:$R$3975,'original data'!$Q$2:$Q$3975,,0)</f>
        <v>0.80200000000000005</v>
      </c>
      <c r="R2144" t="str">
        <f t="shared" si="66"/>
        <v>Virginia RS2009</v>
      </c>
      <c r="S2144">
        <f t="shared" si="67"/>
        <v>0.27</v>
      </c>
    </row>
    <row r="2145" spans="1:19" x14ac:dyDescent="0.35">
      <c r="A2145" t="s">
        <v>130</v>
      </c>
      <c r="B2145">
        <v>2010</v>
      </c>
      <c r="C2145">
        <v>0.14099999999999999</v>
      </c>
      <c r="D2145">
        <v>-4.9000000000000002E-2</v>
      </c>
      <c r="E2145">
        <v>3.1E-2</v>
      </c>
      <c r="F2145">
        <v>3.0710000000000001E-2</v>
      </c>
      <c r="G2145">
        <v>3.0710000000000001E-2</v>
      </c>
      <c r="H2145">
        <v>0.39</v>
      </c>
      <c r="I2145">
        <v>0.32</v>
      </c>
      <c r="J2145">
        <v>0.09</v>
      </c>
      <c r="K2145">
        <v>0.13</v>
      </c>
      <c r="L2145">
        <v>0</v>
      </c>
      <c r="M2145">
        <v>0.06</v>
      </c>
      <c r="N2145">
        <v>0</v>
      </c>
      <c r="O2145">
        <v>0.01</v>
      </c>
      <c r="P2145">
        <v>0</v>
      </c>
      <c r="Q2145" s="3">
        <f>_xlfn.XLOOKUP(A2145&amp;B2145,'original data'!$R$2:$R$3975,'original data'!$Q$2:$Q$3975,,0)</f>
        <v>0.72399999999999998</v>
      </c>
      <c r="R2145" t="str">
        <f t="shared" si="66"/>
        <v>Virginia RS2010</v>
      </c>
      <c r="S2145">
        <f t="shared" si="67"/>
        <v>0.28000000000000003</v>
      </c>
    </row>
    <row r="2146" spans="1:19" x14ac:dyDescent="0.35">
      <c r="A2146" t="s">
        <v>130</v>
      </c>
      <c r="B2146">
        <v>2011</v>
      </c>
      <c r="C2146">
        <v>0.191</v>
      </c>
      <c r="D2146">
        <v>2.4E-2</v>
      </c>
      <c r="E2146">
        <v>4.2999999999999997E-2</v>
      </c>
      <c r="F2146">
        <v>5.6980000000000003E-2</v>
      </c>
      <c r="G2146">
        <v>4.4339999999999997E-2</v>
      </c>
      <c r="H2146">
        <v>0.48</v>
      </c>
      <c r="I2146">
        <v>0.25</v>
      </c>
      <c r="J2146">
        <v>0.09</v>
      </c>
      <c r="K2146">
        <v>0.1</v>
      </c>
      <c r="L2146">
        <v>0</v>
      </c>
      <c r="M2146">
        <v>7.0000000000000007E-2</v>
      </c>
      <c r="N2146">
        <v>0</v>
      </c>
      <c r="O2146">
        <v>0.01</v>
      </c>
      <c r="P2146">
        <v>0</v>
      </c>
      <c r="Q2146" s="3">
        <f>_xlfn.XLOOKUP(A2146&amp;B2146,'original data'!$R$2:$R$3975,'original data'!$Q$2:$Q$3975,,0)</f>
        <v>0.69899999999999995</v>
      </c>
      <c r="R2146" t="str">
        <f t="shared" si="66"/>
        <v>Virginia RS2011</v>
      </c>
      <c r="S2146">
        <f t="shared" si="67"/>
        <v>0.26</v>
      </c>
    </row>
    <row r="2147" spans="1:19" x14ac:dyDescent="0.35">
      <c r="A2147" t="s">
        <v>130</v>
      </c>
      <c r="B2147">
        <v>2012</v>
      </c>
      <c r="C2147">
        <v>1.4E-2</v>
      </c>
      <c r="D2147">
        <v>0.113</v>
      </c>
      <c r="E2147">
        <v>8.0000000000000002E-3</v>
      </c>
      <c r="F2147">
        <v>6.6500000000000004E-2</v>
      </c>
      <c r="G2147">
        <v>4.1779999999999998E-2</v>
      </c>
      <c r="H2147">
        <v>0.43</v>
      </c>
      <c r="I2147">
        <v>0.3</v>
      </c>
      <c r="J2147">
        <v>0.09</v>
      </c>
      <c r="K2147">
        <v>0.1</v>
      </c>
      <c r="L2147">
        <v>0</v>
      </c>
      <c r="M2147">
        <v>0.08</v>
      </c>
      <c r="N2147">
        <v>0</v>
      </c>
      <c r="O2147">
        <v>0</v>
      </c>
      <c r="P2147">
        <v>0</v>
      </c>
      <c r="Q2147" s="3">
        <f>_xlfn.XLOOKUP(A2147&amp;B2147,'original data'!$R$2:$R$3975,'original data'!$Q$2:$Q$3975,,0)</f>
        <v>0.65800000000000003</v>
      </c>
      <c r="R2147" t="str">
        <f t="shared" si="66"/>
        <v>Virginia RS2012</v>
      </c>
      <c r="S2147">
        <f t="shared" si="67"/>
        <v>0.27</v>
      </c>
    </row>
    <row r="2148" spans="1:19" x14ac:dyDescent="0.35">
      <c r="A2148" t="s">
        <v>130</v>
      </c>
      <c r="B2148">
        <v>2013</v>
      </c>
      <c r="C2148">
        <v>0.11799999999999999</v>
      </c>
      <c r="D2148">
        <v>0.105</v>
      </c>
      <c r="E2148">
        <v>0.04</v>
      </c>
      <c r="F2148">
        <v>7.5999999999999998E-2</v>
      </c>
      <c r="G2148">
        <v>4.7449999999999999E-2</v>
      </c>
      <c r="H2148">
        <v>0.44</v>
      </c>
      <c r="I2148">
        <v>0.17899999999999999</v>
      </c>
      <c r="J2148">
        <v>8.5999999999999993E-2</v>
      </c>
      <c r="K2148">
        <v>0.185</v>
      </c>
      <c r="L2148">
        <v>0</v>
      </c>
      <c r="M2148">
        <v>9.4E-2</v>
      </c>
      <c r="N2148">
        <v>0</v>
      </c>
      <c r="O2148">
        <v>1.6E-2</v>
      </c>
      <c r="P2148">
        <v>0</v>
      </c>
      <c r="Q2148" s="3">
        <f>_xlfn.XLOOKUP(A2148&amp;B2148,'original data'!$R$2:$R$3975,'original data'!$Q$2:$Q$3975,,0)</f>
        <v>0.65910000000000002</v>
      </c>
      <c r="R2148" t="str">
        <f t="shared" si="66"/>
        <v>Virginia RS2013</v>
      </c>
      <c r="S2148">
        <f t="shared" si="67"/>
        <v>0.36499999999999999</v>
      </c>
    </row>
    <row r="2149" spans="1:19" x14ac:dyDescent="0.35">
      <c r="A2149" t="s">
        <v>130</v>
      </c>
      <c r="B2149">
        <v>2014</v>
      </c>
      <c r="C2149">
        <v>0.157</v>
      </c>
      <c r="D2149">
        <v>9.5000000000000001E-2</v>
      </c>
      <c r="E2149">
        <v>0.123</v>
      </c>
      <c r="F2149">
        <v>7.3779999999999998E-2</v>
      </c>
      <c r="G2149">
        <v>5.4919999999999997E-2</v>
      </c>
      <c r="H2149">
        <v>0.436</v>
      </c>
      <c r="I2149">
        <v>0.185</v>
      </c>
      <c r="J2149">
        <v>7.8E-2</v>
      </c>
      <c r="K2149">
        <v>0.187</v>
      </c>
      <c r="L2149">
        <v>0</v>
      </c>
      <c r="M2149">
        <v>0.105</v>
      </c>
      <c r="N2149">
        <v>0</v>
      </c>
      <c r="O2149">
        <v>8.9999999999999993E-3</v>
      </c>
      <c r="P2149">
        <v>0</v>
      </c>
      <c r="Q2149" s="3">
        <f>_xlfn.XLOOKUP(A2149&amp;B2149,'original data'!$R$2:$R$3975,'original data'!$Q$2:$Q$3975,,0)</f>
        <v>0.69618000000000002</v>
      </c>
      <c r="R2149" t="str">
        <f t="shared" si="66"/>
        <v>Virginia RS2014</v>
      </c>
      <c r="S2149">
        <f t="shared" si="67"/>
        <v>0.37</v>
      </c>
    </row>
    <row r="2150" spans="1:19" x14ac:dyDescent="0.35">
      <c r="A2150" t="s">
        <v>130</v>
      </c>
      <c r="B2150">
        <v>2015</v>
      </c>
      <c r="C2150">
        <v>4.7E-2</v>
      </c>
      <c r="D2150">
        <v>0.106</v>
      </c>
      <c r="E2150">
        <v>0.10299999999999999</v>
      </c>
      <c r="F2150">
        <v>6.7000000000000004E-2</v>
      </c>
      <c r="G2150">
        <v>5.4390000000000001E-2</v>
      </c>
      <c r="H2150">
        <v>0.42799999999999999</v>
      </c>
      <c r="I2150">
        <v>0.18099999999999999</v>
      </c>
      <c r="J2150">
        <v>7.3999999999999996E-2</v>
      </c>
      <c r="K2150">
        <v>0.19</v>
      </c>
      <c r="L2150">
        <v>0</v>
      </c>
      <c r="M2150">
        <v>0.114</v>
      </c>
      <c r="N2150">
        <v>0</v>
      </c>
      <c r="O2150">
        <v>1.2999999999999999E-2</v>
      </c>
      <c r="P2150">
        <v>0</v>
      </c>
      <c r="Q2150" s="3">
        <f>_xlfn.XLOOKUP(A2150&amp;B2150,'original data'!$R$2:$R$3975,'original data'!$Q$2:$Q$3975,,0)</f>
        <v>0.73289000000000004</v>
      </c>
      <c r="R2150" t="str">
        <f t="shared" si="66"/>
        <v>Virginia RS2015</v>
      </c>
      <c r="S2150">
        <f t="shared" si="67"/>
        <v>0.378</v>
      </c>
    </row>
    <row r="2151" spans="1:19" x14ac:dyDescent="0.35">
      <c r="A2151" t="s">
        <v>130</v>
      </c>
      <c r="B2151">
        <v>2016</v>
      </c>
      <c r="C2151">
        <v>1.9E-2</v>
      </c>
      <c r="D2151">
        <v>7.2999999999999995E-2</v>
      </c>
      <c r="E2151">
        <v>7.0000000000000007E-2</v>
      </c>
      <c r="F2151">
        <v>5.6000000000000001E-2</v>
      </c>
      <c r="G2151">
        <v>5.2139999999999999E-2</v>
      </c>
      <c r="H2151">
        <v>0.39800000000000002</v>
      </c>
      <c r="I2151">
        <v>0.17599999999999999</v>
      </c>
      <c r="J2151">
        <v>7.5999999999999998E-2</v>
      </c>
      <c r="K2151">
        <v>0.20200000000000001</v>
      </c>
      <c r="L2151">
        <v>0</v>
      </c>
      <c r="M2151">
        <v>0.129</v>
      </c>
      <c r="N2151">
        <v>0</v>
      </c>
      <c r="O2151">
        <v>1.9E-2</v>
      </c>
      <c r="P2151">
        <v>0</v>
      </c>
      <c r="Q2151" s="3">
        <f>_xlfn.XLOOKUP(A2151&amp;B2151,'original data'!$R$2:$R$3975,'original data'!$Q$2:$Q$3975,,0)</f>
        <v>0.74844999999999995</v>
      </c>
      <c r="R2151" t="str">
        <f t="shared" si="66"/>
        <v>Virginia RS2016</v>
      </c>
      <c r="S2151">
        <f t="shared" si="67"/>
        <v>0.40700000000000003</v>
      </c>
    </row>
    <row r="2152" spans="1:19" x14ac:dyDescent="0.35">
      <c r="A2152" t="s">
        <v>130</v>
      </c>
      <c r="B2152">
        <v>2017</v>
      </c>
      <c r="C2152">
        <v>0.121</v>
      </c>
      <c r="D2152">
        <v>6.2E-2</v>
      </c>
      <c r="E2152">
        <v>9.0999999999999998E-2</v>
      </c>
      <c r="F2152">
        <v>4.9000000000000002E-2</v>
      </c>
      <c r="G2152">
        <v>5.6079999999999998E-2</v>
      </c>
      <c r="H2152">
        <v>0.41199999999999998</v>
      </c>
      <c r="I2152">
        <v>0.16700000000000001</v>
      </c>
      <c r="J2152">
        <v>8.6999999999999994E-2</v>
      </c>
      <c r="K2152">
        <v>0.20100000000000001</v>
      </c>
      <c r="L2152">
        <v>0</v>
      </c>
      <c r="M2152">
        <v>0.126</v>
      </c>
      <c r="N2152">
        <v>0</v>
      </c>
      <c r="O2152">
        <v>5.0000000000000001E-3</v>
      </c>
      <c r="P2152">
        <v>0</v>
      </c>
      <c r="Q2152" s="3">
        <f>_xlfn.XLOOKUP(A2152&amp;B2152,'original data'!$R$2:$R$3975,'original data'!$Q$2:$Q$3975,,0)</f>
        <v>0.77032</v>
      </c>
      <c r="R2152" t="str">
        <f t="shared" si="66"/>
        <v>Virginia RS2017</v>
      </c>
      <c r="S2152">
        <f t="shared" si="67"/>
        <v>0.41400000000000003</v>
      </c>
    </row>
    <row r="2153" spans="1:19" x14ac:dyDescent="0.35">
      <c r="A2153" t="s">
        <v>130</v>
      </c>
      <c r="B2153">
        <v>2019</v>
      </c>
      <c r="C2153">
        <v>6.7000000000000004E-2</v>
      </c>
      <c r="D2153">
        <v>8.7999999999999995E-2</v>
      </c>
      <c r="E2153">
        <v>6.5000000000000002E-2</v>
      </c>
      <c r="F2153">
        <v>9.4E-2</v>
      </c>
      <c r="G2153">
        <v>5.7639999999999997E-2</v>
      </c>
      <c r="H2153">
        <v>0.40050000000000002</v>
      </c>
      <c r="I2153">
        <v>0.1595</v>
      </c>
      <c r="J2153">
        <v>0.1152</v>
      </c>
      <c r="K2153">
        <v>0.17150000000000001</v>
      </c>
      <c r="L2153">
        <v>0</v>
      </c>
      <c r="M2153">
        <v>0.13539999999999999</v>
      </c>
      <c r="N2153">
        <v>0</v>
      </c>
      <c r="O2153">
        <v>5.1000000000000004E-3</v>
      </c>
      <c r="P2153">
        <v>1.2800000000000001E-2</v>
      </c>
      <c r="Q2153" s="3">
        <f>_xlfn.XLOOKUP(A2153&amp;B2153,'original data'!$R$2:$R$3975,'original data'!$Q$2:$Q$3975,,0)</f>
        <v>0.76910000000000001</v>
      </c>
      <c r="R2153" t="str">
        <f t="shared" si="66"/>
        <v>Virginia RS2019</v>
      </c>
      <c r="S2153">
        <f t="shared" si="67"/>
        <v>0.43490000000000001</v>
      </c>
    </row>
    <row r="2154" spans="1:19" x14ac:dyDescent="0.35">
      <c r="A2154" t="s">
        <v>130</v>
      </c>
      <c r="B2154">
        <v>2020</v>
      </c>
      <c r="C2154">
        <v>1.4E-2</v>
      </c>
      <c r="D2154">
        <v>5.1999999999999998E-2</v>
      </c>
      <c r="E2154">
        <v>5.8000000000000003E-2</v>
      </c>
      <c r="F2154">
        <v>8.1000000000000003E-2</v>
      </c>
      <c r="G2154">
        <v>5.5410000000000001E-2</v>
      </c>
      <c r="H2154">
        <v>0.372</v>
      </c>
      <c r="I2154">
        <v>0.16800000000000001</v>
      </c>
      <c r="J2154">
        <v>0.125</v>
      </c>
      <c r="K2154">
        <v>0.16800000000000001</v>
      </c>
      <c r="L2154">
        <v>0</v>
      </c>
      <c r="M2154">
        <v>0.13800000000000001</v>
      </c>
      <c r="N2154">
        <v>0</v>
      </c>
      <c r="O2154">
        <v>1.4E-2</v>
      </c>
      <c r="P2154">
        <v>1.4999999999999999E-2</v>
      </c>
      <c r="Q2154" s="3">
        <f>_xlfn.XLOOKUP(A2154&amp;B2154,'original data'!$R$2:$R$3975,'original data'!$Q$2:$Q$3975,,0)</f>
        <v>0.76910000000000001</v>
      </c>
      <c r="R2154" t="str">
        <f t="shared" si="66"/>
        <v>Virginia RS2020</v>
      </c>
      <c r="S2154">
        <f t="shared" si="67"/>
        <v>0.44600000000000006</v>
      </c>
    </row>
    <row r="2155" spans="1:19" x14ac:dyDescent="0.35">
      <c r="A2155" t="s">
        <v>131</v>
      </c>
      <c r="B2155">
        <v>2001</v>
      </c>
      <c r="C2155">
        <v>-5.96E-2</v>
      </c>
      <c r="D2155">
        <v>6.2300000000000001E-2</v>
      </c>
      <c r="E2155">
        <v>0.1108</v>
      </c>
      <c r="G2155">
        <v>-5.96E-2</v>
      </c>
      <c r="H2155">
        <v>0.51</v>
      </c>
      <c r="I2155">
        <v>0.25600000000000001</v>
      </c>
      <c r="J2155">
        <v>0.13400000000000001</v>
      </c>
      <c r="K2155">
        <v>0</v>
      </c>
      <c r="L2155">
        <v>0</v>
      </c>
      <c r="M2155">
        <v>8.5000000000000006E-2</v>
      </c>
      <c r="N2155">
        <v>0</v>
      </c>
      <c r="O2155">
        <v>1.2999999999999999E-2</v>
      </c>
      <c r="P2155">
        <v>0</v>
      </c>
      <c r="Q2155" s="3">
        <f>_xlfn.XLOOKUP(A2155&amp;B2155,'original data'!$R$2:$R$3975,'original data'!$Q$2:$Q$3975,,0)</f>
        <v>1.7914300000000001</v>
      </c>
      <c r="R2155" t="str">
        <f t="shared" si="66"/>
        <v>Washington PERS 2/32001</v>
      </c>
      <c r="S2155">
        <f t="shared" si="67"/>
        <v>0.21900000000000003</v>
      </c>
    </row>
    <row r="2156" spans="1:19" x14ac:dyDescent="0.35">
      <c r="A2156" t="s">
        <v>131</v>
      </c>
      <c r="B2156">
        <v>2002</v>
      </c>
      <c r="C2156">
        <v>-6.4000000000000001E-2</v>
      </c>
      <c r="D2156">
        <v>1.6999999999999999E-3</v>
      </c>
      <c r="E2156">
        <v>5.5300000000000002E-2</v>
      </c>
      <c r="G2156">
        <v>-6.1800000000000001E-2</v>
      </c>
      <c r="H2156">
        <v>0.48299999999999998</v>
      </c>
      <c r="I2156">
        <v>0.28000000000000003</v>
      </c>
      <c r="J2156">
        <v>0.13200000000000001</v>
      </c>
      <c r="K2156">
        <v>0</v>
      </c>
      <c r="L2156">
        <v>0</v>
      </c>
      <c r="M2156">
        <v>9.1999999999999998E-2</v>
      </c>
      <c r="N2156">
        <v>0</v>
      </c>
      <c r="O2156">
        <v>1.2999999999999999E-2</v>
      </c>
      <c r="P2156">
        <v>0</v>
      </c>
      <c r="Q2156" s="3">
        <f>_xlfn.XLOOKUP(A2156&amp;B2156,'original data'!$R$2:$R$3975,'original data'!$Q$2:$Q$3975,,0)</f>
        <v>1.5789899999999999</v>
      </c>
      <c r="R2156" t="str">
        <f t="shared" si="66"/>
        <v>Washington PERS 2/32002</v>
      </c>
      <c r="S2156">
        <f t="shared" si="67"/>
        <v>0.224</v>
      </c>
    </row>
    <row r="2157" spans="1:19" x14ac:dyDescent="0.35">
      <c r="A2157" t="s">
        <v>131</v>
      </c>
      <c r="B2157">
        <v>2003</v>
      </c>
      <c r="C2157">
        <v>4.1500000000000002E-2</v>
      </c>
      <c r="D2157">
        <v>-2.8500000000000001E-2</v>
      </c>
      <c r="E2157">
        <v>3.1699999999999999E-2</v>
      </c>
      <c r="G2157">
        <v>-2.8559999999999999E-2</v>
      </c>
      <c r="H2157">
        <v>0.47699999999999998</v>
      </c>
      <c r="I2157">
        <v>0.27300000000000002</v>
      </c>
      <c r="J2157">
        <v>0.14399999999999999</v>
      </c>
      <c r="K2157">
        <v>0</v>
      </c>
      <c r="L2157">
        <v>0</v>
      </c>
      <c r="M2157">
        <v>9.4E-2</v>
      </c>
      <c r="N2157">
        <v>0</v>
      </c>
      <c r="O2157">
        <v>1.2E-2</v>
      </c>
      <c r="P2157">
        <v>0</v>
      </c>
      <c r="Q2157" s="3">
        <f>_xlfn.XLOOKUP(A2157&amp;B2157,'original data'!$R$2:$R$3975,'original data'!$Q$2:$Q$3975,,0)</f>
        <v>1.4254899999999999</v>
      </c>
      <c r="R2157" t="str">
        <f t="shared" si="66"/>
        <v>Washington PERS 2/32003</v>
      </c>
      <c r="S2157">
        <f t="shared" si="67"/>
        <v>0.23799999999999999</v>
      </c>
    </row>
    <row r="2158" spans="1:19" x14ac:dyDescent="0.35">
      <c r="A2158" t="s">
        <v>131</v>
      </c>
      <c r="B2158">
        <v>2005</v>
      </c>
      <c r="C2158">
        <v>0.13339999999999999</v>
      </c>
      <c r="D2158">
        <v>0.1071</v>
      </c>
      <c r="E2158">
        <v>3.6299999999999999E-2</v>
      </c>
      <c r="G2158">
        <v>3.8159999999999999E-2</v>
      </c>
      <c r="H2158">
        <v>0.49170000000000003</v>
      </c>
      <c r="I2158">
        <v>0.25950000000000001</v>
      </c>
      <c r="J2158">
        <v>0.14560000000000001</v>
      </c>
      <c r="K2158">
        <v>0</v>
      </c>
      <c r="L2158">
        <v>0</v>
      </c>
      <c r="M2158">
        <v>9.3100000000000002E-2</v>
      </c>
      <c r="N2158">
        <v>0</v>
      </c>
      <c r="O2158">
        <v>1.01E-2</v>
      </c>
      <c r="P2158">
        <v>0</v>
      </c>
      <c r="Q2158" s="3">
        <f>_xlfn.XLOOKUP(A2158&amp;B2158,'original data'!$R$2:$R$3975,'original data'!$Q$2:$Q$3975,,0)</f>
        <v>1.2702100000000001</v>
      </c>
      <c r="R2158" t="str">
        <f t="shared" si="66"/>
        <v>Washington PERS 2/32005</v>
      </c>
      <c r="S2158">
        <f t="shared" si="67"/>
        <v>0.23870000000000002</v>
      </c>
    </row>
    <row r="2159" spans="1:19" x14ac:dyDescent="0.35">
      <c r="A2159" t="s">
        <v>131</v>
      </c>
      <c r="B2159">
        <v>2006</v>
      </c>
      <c r="C2159">
        <v>0.16689999999999999</v>
      </c>
      <c r="D2159">
        <v>0.1547</v>
      </c>
      <c r="E2159">
        <v>8.5099999999999995E-2</v>
      </c>
      <c r="G2159">
        <v>5.858E-2</v>
      </c>
      <c r="H2159">
        <v>0.47749999999999998</v>
      </c>
      <c r="I2159">
        <v>0.24060000000000001</v>
      </c>
      <c r="J2159">
        <v>0.16789999999999999</v>
      </c>
      <c r="K2159">
        <v>0</v>
      </c>
      <c r="L2159">
        <v>0</v>
      </c>
      <c r="M2159">
        <v>0.105</v>
      </c>
      <c r="N2159">
        <v>0</v>
      </c>
      <c r="O2159">
        <v>8.9999999999999993E-3</v>
      </c>
      <c r="P2159">
        <v>0</v>
      </c>
      <c r="Q2159" s="3">
        <f>_xlfn.XLOOKUP(A2159&amp;B2159,'original data'!$R$2:$R$3975,'original data'!$Q$2:$Q$3975,,0)</f>
        <v>1.2131400000000001</v>
      </c>
      <c r="R2159" t="str">
        <f t="shared" si="66"/>
        <v>Washington PERS 2/32006</v>
      </c>
      <c r="S2159">
        <f t="shared" si="67"/>
        <v>0.27289999999999998</v>
      </c>
    </row>
    <row r="2160" spans="1:19" x14ac:dyDescent="0.35">
      <c r="A2160" t="s">
        <v>131</v>
      </c>
      <c r="B2160">
        <v>2007</v>
      </c>
      <c r="C2160">
        <v>0.21329999999999999</v>
      </c>
      <c r="D2160">
        <v>0.16969999999999999</v>
      </c>
      <c r="E2160">
        <v>0.1399</v>
      </c>
      <c r="G2160">
        <v>7.9409999999999994E-2</v>
      </c>
      <c r="H2160">
        <v>0.4708</v>
      </c>
      <c r="I2160">
        <v>0.23449999999999999</v>
      </c>
      <c r="J2160">
        <v>0.183</v>
      </c>
      <c r="K2160">
        <v>6.9999999999999999E-4</v>
      </c>
      <c r="L2160">
        <v>0</v>
      </c>
      <c r="M2160">
        <v>0.11020000000000001</v>
      </c>
      <c r="N2160">
        <v>0</v>
      </c>
      <c r="O2160">
        <v>8.0000000000000004E-4</v>
      </c>
      <c r="P2160">
        <v>0</v>
      </c>
      <c r="Q2160" s="3">
        <f>_xlfn.XLOOKUP(A2160&amp;B2160,'original data'!$R$2:$R$3975,'original data'!$Q$2:$Q$3975,,0)</f>
        <v>1.1990000000000001</v>
      </c>
      <c r="R2160" t="str">
        <f t="shared" si="66"/>
        <v>Washington PERS 2/32007</v>
      </c>
      <c r="S2160">
        <f t="shared" si="67"/>
        <v>0.29389999999999999</v>
      </c>
    </row>
    <row r="2161" spans="1:19" x14ac:dyDescent="0.35">
      <c r="A2161" t="s">
        <v>131</v>
      </c>
      <c r="B2161">
        <v>2008</v>
      </c>
      <c r="C2161">
        <v>-1.24E-2</v>
      </c>
      <c r="D2161">
        <v>0.1182</v>
      </c>
      <c r="E2161">
        <v>0.1303</v>
      </c>
      <c r="G2161">
        <v>6.7489999999999994E-2</v>
      </c>
      <c r="H2161">
        <v>0.38669999999999999</v>
      </c>
      <c r="I2161">
        <v>0.2336</v>
      </c>
      <c r="J2161">
        <v>0.2228</v>
      </c>
      <c r="K2161">
        <v>8.8999999999999999E-3</v>
      </c>
      <c r="L2161">
        <v>7.1999999999999998E-3</v>
      </c>
      <c r="M2161">
        <v>0.13969999999999999</v>
      </c>
      <c r="N2161">
        <v>0</v>
      </c>
      <c r="O2161">
        <v>1E-3</v>
      </c>
      <c r="P2161">
        <v>0</v>
      </c>
      <c r="Q2161" s="3">
        <f>_xlfn.XLOOKUP(A2161&amp;B2161,'original data'!$R$2:$R$3975,'original data'!$Q$2:$Q$3975,,0)</f>
        <v>1.1870000000000001</v>
      </c>
      <c r="R2161" t="str">
        <f t="shared" si="66"/>
        <v>Washington PERS 2/32008</v>
      </c>
      <c r="S2161">
        <f t="shared" si="67"/>
        <v>0.37859999999999999</v>
      </c>
    </row>
    <row r="2162" spans="1:19" x14ac:dyDescent="0.35">
      <c r="A2162" t="s">
        <v>131</v>
      </c>
      <c r="B2162">
        <v>2009</v>
      </c>
      <c r="C2162">
        <v>-0.22839999999999999</v>
      </c>
      <c r="D2162">
        <v>-2.58E-2</v>
      </c>
      <c r="E2162">
        <v>4.0500000000000001E-2</v>
      </c>
      <c r="G2162">
        <v>2.9669999999999998E-2</v>
      </c>
      <c r="H2162">
        <v>0.36009999999999998</v>
      </c>
      <c r="I2162">
        <v>0.23150000000000001</v>
      </c>
      <c r="J2162">
        <v>0.21229999999999999</v>
      </c>
      <c r="K2162">
        <v>8.0000000000000002E-3</v>
      </c>
      <c r="L2162">
        <v>1.11E-2</v>
      </c>
      <c r="M2162">
        <v>0.17530000000000001</v>
      </c>
      <c r="N2162">
        <v>0</v>
      </c>
      <c r="O2162">
        <v>1.6000000000000001E-3</v>
      </c>
      <c r="P2162">
        <v>0</v>
      </c>
      <c r="Q2162" s="3">
        <f>_xlfn.XLOOKUP(A2162&amp;B2162,'original data'!$R$2:$R$3975,'original data'!$Q$2:$Q$3975,,0)</f>
        <v>1.163</v>
      </c>
      <c r="R2162" t="str">
        <f t="shared" si="66"/>
        <v>Washington PERS 2/32009</v>
      </c>
      <c r="S2162">
        <f t="shared" si="67"/>
        <v>0.40670000000000001</v>
      </c>
    </row>
    <row r="2163" spans="1:19" x14ac:dyDescent="0.35">
      <c r="A2163" t="s">
        <v>131</v>
      </c>
      <c r="B2163">
        <v>2010</v>
      </c>
      <c r="C2163">
        <v>0.13220000000000001</v>
      </c>
      <c r="D2163">
        <v>-4.8000000000000001E-2</v>
      </c>
      <c r="E2163">
        <v>4.0800000000000003E-2</v>
      </c>
      <c r="F2163">
        <v>3.9489999999999997E-2</v>
      </c>
      <c r="G2163">
        <v>3.9489999999999997E-2</v>
      </c>
      <c r="H2163">
        <v>0.34710000000000002</v>
      </c>
      <c r="I2163">
        <v>0.21890000000000001</v>
      </c>
      <c r="J2163">
        <v>0.2576</v>
      </c>
      <c r="K2163">
        <v>8.3000000000000001E-3</v>
      </c>
      <c r="L2163">
        <v>1.1599999999999999E-2</v>
      </c>
      <c r="M2163">
        <v>0.1421</v>
      </c>
      <c r="N2163">
        <v>0</v>
      </c>
      <c r="O2163">
        <v>1.44E-2</v>
      </c>
      <c r="P2163">
        <v>0</v>
      </c>
      <c r="Q2163" s="3">
        <f>_xlfn.XLOOKUP(A2163&amp;B2163,'original data'!$R$2:$R$3975,'original data'!$Q$2:$Q$3975,,0)</f>
        <v>1.127</v>
      </c>
      <c r="R2163" t="str">
        <f t="shared" si="66"/>
        <v>Washington PERS 2/32010</v>
      </c>
      <c r="S2163">
        <f t="shared" si="67"/>
        <v>0.41959999999999997</v>
      </c>
    </row>
    <row r="2164" spans="1:19" x14ac:dyDescent="0.35">
      <c r="A2164" t="s">
        <v>131</v>
      </c>
      <c r="B2164">
        <v>2011</v>
      </c>
      <c r="C2164">
        <v>0.2114</v>
      </c>
      <c r="D2164">
        <v>1.9E-2</v>
      </c>
      <c r="E2164">
        <v>4.8599999999999997E-2</v>
      </c>
      <c r="F2164">
        <v>6.615E-2</v>
      </c>
      <c r="G2164">
        <v>5.4059999999999997E-2</v>
      </c>
      <c r="H2164">
        <v>0.36830000000000002</v>
      </c>
      <c r="I2164">
        <v>0.19550000000000001</v>
      </c>
      <c r="J2164">
        <v>0.25090000000000001</v>
      </c>
      <c r="K2164">
        <v>2.0400000000000001E-2</v>
      </c>
      <c r="L2164">
        <v>1.15E-2</v>
      </c>
      <c r="M2164">
        <v>0.13769999999999999</v>
      </c>
      <c r="N2164">
        <v>0</v>
      </c>
      <c r="O2164">
        <v>1.5699999999999999E-2</v>
      </c>
      <c r="P2164">
        <v>0</v>
      </c>
      <c r="Q2164" s="3">
        <f>_xlfn.XLOOKUP(A2164&amp;B2164,'original data'!$R$2:$R$3975,'original data'!$Q$2:$Q$3975,,0)</f>
        <v>1.1160000000000001</v>
      </c>
      <c r="R2164" t="str">
        <f t="shared" si="66"/>
        <v>Washington PERS 2/32011</v>
      </c>
      <c r="S2164">
        <f t="shared" si="67"/>
        <v>0.42049999999999998</v>
      </c>
    </row>
    <row r="2165" spans="1:19" x14ac:dyDescent="0.35">
      <c r="A2165" t="s">
        <v>131</v>
      </c>
      <c r="B2165">
        <v>2012</v>
      </c>
      <c r="C2165">
        <v>1.4E-2</v>
      </c>
      <c r="D2165">
        <v>0.1162</v>
      </c>
      <c r="E2165">
        <v>1.17E-2</v>
      </c>
      <c r="F2165">
        <v>7.4719999999999995E-2</v>
      </c>
      <c r="G2165">
        <v>5.0659999999999997E-2</v>
      </c>
      <c r="H2165">
        <v>0.36020000000000002</v>
      </c>
      <c r="I2165">
        <v>0.22159999999999999</v>
      </c>
      <c r="J2165">
        <v>0.26019999999999999</v>
      </c>
      <c r="K2165">
        <v>5.7000000000000002E-3</v>
      </c>
      <c r="L2165">
        <v>1.35E-2</v>
      </c>
      <c r="M2165">
        <v>0.13689999999999999</v>
      </c>
      <c r="N2165">
        <v>0</v>
      </c>
      <c r="O2165">
        <v>1.9E-3</v>
      </c>
      <c r="P2165">
        <v>0</v>
      </c>
      <c r="Q2165" s="3">
        <f>_xlfn.XLOOKUP(A2165&amp;B2165,'original data'!$R$2:$R$3975,'original data'!$Q$2:$Q$3975,,0)</f>
        <v>1.113</v>
      </c>
      <c r="R2165" t="str">
        <f t="shared" si="66"/>
        <v>Washington PERS 2/32012</v>
      </c>
      <c r="S2165">
        <f t="shared" si="67"/>
        <v>0.4163</v>
      </c>
    </row>
    <row r="2166" spans="1:19" x14ac:dyDescent="0.35">
      <c r="A2166" t="s">
        <v>131</v>
      </c>
      <c r="B2166">
        <v>2013</v>
      </c>
      <c r="C2166">
        <v>0.1236</v>
      </c>
      <c r="D2166">
        <v>0.1133</v>
      </c>
      <c r="E2166">
        <v>3.8100000000000002E-2</v>
      </c>
      <c r="F2166">
        <v>8.2900000000000001E-2</v>
      </c>
      <c r="G2166">
        <v>5.6099999999999997E-2</v>
      </c>
      <c r="H2166">
        <v>0.37709999999999999</v>
      </c>
      <c r="I2166">
        <v>0.2263</v>
      </c>
      <c r="J2166">
        <v>0.23810000000000001</v>
      </c>
      <c r="K2166">
        <v>5.3E-3</v>
      </c>
      <c r="L2166">
        <v>1.52E-2</v>
      </c>
      <c r="M2166">
        <v>0.13619999999999999</v>
      </c>
      <c r="N2166">
        <v>0</v>
      </c>
      <c r="O2166">
        <v>1.8E-3</v>
      </c>
      <c r="P2166">
        <v>0</v>
      </c>
      <c r="Q2166" s="3">
        <f>_xlfn.XLOOKUP(A2166&amp;B2166,'original data'!$R$2:$R$3975,'original data'!$Q$2:$Q$3975,,0)</f>
        <v>1.0229999999999999</v>
      </c>
      <c r="R2166" t="str">
        <f t="shared" si="66"/>
        <v>Washington PERS 2/32013</v>
      </c>
      <c r="S2166">
        <f t="shared" si="67"/>
        <v>0.39479999999999998</v>
      </c>
    </row>
    <row r="2167" spans="1:19" x14ac:dyDescent="0.35">
      <c r="A2167" t="s">
        <v>131</v>
      </c>
      <c r="B2167">
        <v>2014</v>
      </c>
      <c r="C2167">
        <v>0.1706</v>
      </c>
      <c r="D2167">
        <v>0.1007</v>
      </c>
      <c r="E2167">
        <v>0.1283</v>
      </c>
      <c r="F2167">
        <v>8.3500000000000005E-2</v>
      </c>
      <c r="G2167">
        <v>6.3890000000000002E-2</v>
      </c>
      <c r="H2167">
        <v>0.37969999999999998</v>
      </c>
      <c r="I2167">
        <v>0.2505</v>
      </c>
      <c r="J2167">
        <v>0.223</v>
      </c>
      <c r="K2167">
        <v>4.4000000000000003E-3</v>
      </c>
      <c r="L2167">
        <v>1.6299999999999999E-2</v>
      </c>
      <c r="M2167">
        <v>0.1236</v>
      </c>
      <c r="N2167">
        <v>0</v>
      </c>
      <c r="O2167">
        <v>2.3999999999999998E-3</v>
      </c>
      <c r="P2167">
        <v>0</v>
      </c>
      <c r="Q2167" s="3">
        <f>_xlfn.XLOOKUP(A2167&amp;B2167,'original data'!$R$2:$R$3975,'original data'!$Q$2:$Q$3975,,0)</f>
        <v>0.9</v>
      </c>
      <c r="R2167" t="str">
        <f t="shared" si="66"/>
        <v>Washington PERS 2/32014</v>
      </c>
      <c r="S2167">
        <f t="shared" si="67"/>
        <v>0.36730000000000002</v>
      </c>
    </row>
    <row r="2168" spans="1:19" x14ac:dyDescent="0.35">
      <c r="A2168" t="s">
        <v>131</v>
      </c>
      <c r="B2168">
        <v>2015</v>
      </c>
      <c r="C2168">
        <v>4.9299999999999997E-2</v>
      </c>
      <c r="D2168">
        <v>0.1134</v>
      </c>
      <c r="E2168">
        <v>0.1113</v>
      </c>
      <c r="F2168">
        <v>7.5499999999999998E-2</v>
      </c>
      <c r="G2168">
        <v>6.2909999999999994E-2</v>
      </c>
      <c r="H2168">
        <v>0.37269999999999998</v>
      </c>
      <c r="I2168">
        <v>0.23760000000000001</v>
      </c>
      <c r="J2168">
        <v>0.22040000000000001</v>
      </c>
      <c r="K2168">
        <v>3.2000000000000002E-3</v>
      </c>
      <c r="L2168">
        <v>1.95E-2</v>
      </c>
      <c r="M2168">
        <v>0.14449999999999999</v>
      </c>
      <c r="N2168">
        <v>0</v>
      </c>
      <c r="O2168">
        <v>2.0999999999999999E-3</v>
      </c>
      <c r="P2168">
        <v>0</v>
      </c>
      <c r="Q2168" s="3">
        <f>_xlfn.XLOOKUP(A2168&amp;B2168,'original data'!$R$2:$R$3975,'original data'!$Q$2:$Q$3975,,0)</f>
        <v>0.88</v>
      </c>
      <c r="R2168" t="str">
        <f t="shared" si="66"/>
        <v>Washington PERS 2/32015</v>
      </c>
      <c r="S2168">
        <f t="shared" si="67"/>
        <v>0.3876</v>
      </c>
    </row>
    <row r="2169" spans="1:19" x14ac:dyDescent="0.35">
      <c r="A2169" t="s">
        <v>131</v>
      </c>
      <c r="B2169">
        <v>2016</v>
      </c>
      <c r="C2169">
        <v>2.6499999999999999E-2</v>
      </c>
      <c r="D2169">
        <v>8.0299999999999996E-2</v>
      </c>
      <c r="E2169">
        <v>7.51E-2</v>
      </c>
      <c r="F2169">
        <v>6.1800000000000001E-2</v>
      </c>
      <c r="G2169">
        <v>6.0600000000000001E-2</v>
      </c>
      <c r="H2169">
        <v>0.3795</v>
      </c>
      <c r="I2169">
        <v>0.22040000000000001</v>
      </c>
      <c r="J2169">
        <v>0.20960000000000001</v>
      </c>
      <c r="K2169">
        <v>6.9999999999999999E-4</v>
      </c>
      <c r="L2169">
        <v>2.9399999999999999E-2</v>
      </c>
      <c r="M2169">
        <v>0.1578</v>
      </c>
      <c r="N2169">
        <v>0</v>
      </c>
      <c r="O2169">
        <v>2.5999999999999999E-3</v>
      </c>
      <c r="P2169">
        <v>0</v>
      </c>
      <c r="Q2169" s="3">
        <f>_xlfn.XLOOKUP(A2169&amp;B2169,'original data'!$R$2:$R$3975,'original data'!$Q$2:$Q$3975,,0)</f>
        <v>0.87</v>
      </c>
      <c r="R2169" t="str">
        <f t="shared" si="66"/>
        <v>Washington PERS 2/32016</v>
      </c>
      <c r="S2169">
        <f t="shared" si="67"/>
        <v>0.39750000000000002</v>
      </c>
    </row>
    <row r="2170" spans="1:19" x14ac:dyDescent="0.35">
      <c r="A2170" t="s">
        <v>131</v>
      </c>
      <c r="B2170">
        <v>2017</v>
      </c>
      <c r="C2170">
        <v>0.13439999999999999</v>
      </c>
      <c r="D2170">
        <v>6.9099999999999995E-2</v>
      </c>
      <c r="E2170">
        <v>9.9500000000000005E-2</v>
      </c>
      <c r="F2170">
        <v>5.4699999999999999E-2</v>
      </c>
      <c r="G2170">
        <v>6.4799999999999996E-2</v>
      </c>
      <c r="H2170">
        <v>0.39379999999999998</v>
      </c>
      <c r="I2170">
        <v>0.19309999999999999</v>
      </c>
      <c r="J2170">
        <v>0.20399999999999999</v>
      </c>
      <c r="K2170">
        <v>2.9999999999999997E-4</v>
      </c>
      <c r="L2170">
        <v>3.8100000000000002E-2</v>
      </c>
      <c r="M2170">
        <v>0.1699</v>
      </c>
      <c r="N2170">
        <v>0</v>
      </c>
      <c r="O2170">
        <v>8.0000000000000004E-4</v>
      </c>
      <c r="P2170">
        <v>0</v>
      </c>
      <c r="Q2170" s="3">
        <f>_xlfn.XLOOKUP(A2170&amp;B2170,'original data'!$R$2:$R$3975,'original data'!$Q$2:$Q$3975,,0)</f>
        <v>0.89</v>
      </c>
      <c r="R2170" t="str">
        <f t="shared" si="66"/>
        <v>Washington PERS 2/32017</v>
      </c>
      <c r="S2170">
        <f t="shared" si="67"/>
        <v>0.4123</v>
      </c>
    </row>
    <row r="2171" spans="1:19" x14ac:dyDescent="0.35">
      <c r="A2171" t="s">
        <v>131</v>
      </c>
      <c r="B2171">
        <v>2018</v>
      </c>
      <c r="C2171">
        <v>0.10199999999999999</v>
      </c>
      <c r="D2171">
        <v>8.6699999999999999E-2</v>
      </c>
      <c r="E2171">
        <v>9.5299999999999996E-2</v>
      </c>
      <c r="F2171">
        <v>6.6299999999999998E-2</v>
      </c>
      <c r="G2171">
        <v>6.6839999999999997E-2</v>
      </c>
      <c r="H2171">
        <v>0.34239999999999998</v>
      </c>
      <c r="I2171">
        <v>0.23519999999999999</v>
      </c>
      <c r="J2171">
        <v>0.2059</v>
      </c>
      <c r="K2171">
        <v>4.0000000000000002E-4</v>
      </c>
      <c r="L2171">
        <v>4.36E-2</v>
      </c>
      <c r="M2171">
        <v>0.17169999999999999</v>
      </c>
      <c r="N2171">
        <v>0</v>
      </c>
      <c r="O2171">
        <v>8.0000000000000004E-4</v>
      </c>
      <c r="P2171">
        <v>0</v>
      </c>
      <c r="Q2171" s="3">
        <f>_xlfn.XLOOKUP(A2171&amp;B2171,'original data'!$R$2:$R$3975,'original data'!$Q$2:$Q$3975,,0)</f>
        <v>0.91</v>
      </c>
      <c r="R2171" t="str">
        <f t="shared" si="66"/>
        <v>Washington PERS 2/32018</v>
      </c>
      <c r="S2171">
        <f t="shared" si="67"/>
        <v>0.42159999999999997</v>
      </c>
    </row>
    <row r="2172" spans="1:19" x14ac:dyDescent="0.35">
      <c r="A2172" t="s">
        <v>131</v>
      </c>
      <c r="B2172">
        <v>2019</v>
      </c>
      <c r="C2172">
        <v>8.3599999999999994E-2</v>
      </c>
      <c r="D2172">
        <v>0.1065</v>
      </c>
      <c r="E2172">
        <v>7.85E-2</v>
      </c>
      <c r="F2172">
        <v>0.1031</v>
      </c>
      <c r="G2172">
        <v>6.7710000000000006E-2</v>
      </c>
      <c r="H2172">
        <v>0.33360000000000001</v>
      </c>
      <c r="I2172">
        <v>0.215</v>
      </c>
      <c r="J2172">
        <v>0.21490000000000001</v>
      </c>
      <c r="K2172">
        <v>1.4E-3</v>
      </c>
      <c r="L2172">
        <v>5.1299999999999998E-2</v>
      </c>
      <c r="M2172">
        <v>0.1825</v>
      </c>
      <c r="N2172">
        <v>0</v>
      </c>
      <c r="O2172">
        <v>1.2999999999999999E-3</v>
      </c>
      <c r="P2172">
        <v>0</v>
      </c>
      <c r="Q2172" s="3">
        <f>_xlfn.XLOOKUP(A2172&amp;B2172,'original data'!$R$2:$R$3975,'original data'!$Q$2:$Q$3975,,0)</f>
        <v>0.96</v>
      </c>
      <c r="R2172" t="str">
        <f t="shared" si="66"/>
        <v>Washington PERS 2/32019</v>
      </c>
      <c r="S2172">
        <f t="shared" si="67"/>
        <v>0.4501</v>
      </c>
    </row>
    <row r="2173" spans="1:19" x14ac:dyDescent="0.35">
      <c r="A2173" t="s">
        <v>131</v>
      </c>
      <c r="B2173">
        <v>2020</v>
      </c>
      <c r="C2173">
        <v>3.7100000000000001E-2</v>
      </c>
      <c r="D2173">
        <v>7.3899999999999993E-2</v>
      </c>
      <c r="E2173">
        <v>7.5999999999999998E-2</v>
      </c>
      <c r="F2173">
        <v>9.35E-2</v>
      </c>
      <c r="G2173">
        <v>6.6159999999999997E-2</v>
      </c>
      <c r="H2173">
        <v>0.33560000000000001</v>
      </c>
      <c r="I2173">
        <v>0.21290000000000001</v>
      </c>
      <c r="J2173">
        <v>0.21029999999999999</v>
      </c>
      <c r="K2173">
        <v>2.3999999999999998E-3</v>
      </c>
      <c r="L2173">
        <v>5.3600000000000002E-2</v>
      </c>
      <c r="M2173">
        <v>0.18429999999999999</v>
      </c>
      <c r="N2173">
        <v>0</v>
      </c>
      <c r="O2173">
        <v>8.9999999999999998E-4</v>
      </c>
      <c r="P2173">
        <v>0</v>
      </c>
      <c r="Q2173" s="3">
        <f>_xlfn.XLOOKUP(A2173&amp;B2173,'original data'!$R$2:$R$3975,'original data'!$Q$2:$Q$3975,,0)</f>
        <v>0.96</v>
      </c>
      <c r="R2173" t="str">
        <f t="shared" si="66"/>
        <v>Washington PERS 2/32020</v>
      </c>
      <c r="S2173">
        <f t="shared" si="67"/>
        <v>0.4506</v>
      </c>
    </row>
    <row r="2174" spans="1:19" x14ac:dyDescent="0.35">
      <c r="A2174" t="s">
        <v>132</v>
      </c>
      <c r="B2174">
        <v>2001</v>
      </c>
      <c r="C2174">
        <v>-5.96E-2</v>
      </c>
      <c r="D2174">
        <v>6.2300000000000001E-2</v>
      </c>
      <c r="E2174">
        <v>0.1108</v>
      </c>
      <c r="G2174">
        <v>-5.96E-2</v>
      </c>
      <c r="H2174">
        <v>0.51200000000000001</v>
      </c>
      <c r="I2174">
        <v>0.25600000000000001</v>
      </c>
      <c r="J2174">
        <v>0.13400000000000001</v>
      </c>
      <c r="K2174">
        <v>0</v>
      </c>
      <c r="L2174">
        <v>0</v>
      </c>
      <c r="M2174">
        <v>8.5000000000000006E-2</v>
      </c>
      <c r="N2174">
        <v>0</v>
      </c>
      <c r="O2174">
        <v>1.2999999999999999E-2</v>
      </c>
      <c r="P2174">
        <v>0</v>
      </c>
      <c r="Q2174" s="3">
        <f>_xlfn.XLOOKUP(A2174&amp;B2174,'original data'!$R$2:$R$3975,'original data'!$Q$2:$Q$3975,,0)</f>
        <v>1.9701500000000001</v>
      </c>
      <c r="R2174" t="str">
        <f t="shared" si="66"/>
        <v>Washington School Employees Plan 2/32001</v>
      </c>
      <c r="S2174">
        <f t="shared" si="67"/>
        <v>0.21900000000000003</v>
      </c>
    </row>
    <row r="2175" spans="1:19" x14ac:dyDescent="0.35">
      <c r="A2175" t="s">
        <v>132</v>
      </c>
      <c r="B2175">
        <v>2002</v>
      </c>
      <c r="C2175">
        <v>-6.4000000000000001E-2</v>
      </c>
      <c r="D2175">
        <v>1.6999999999999999E-3</v>
      </c>
      <c r="E2175">
        <v>5.5300000000000002E-2</v>
      </c>
      <c r="G2175">
        <v>-6.1800000000000001E-2</v>
      </c>
      <c r="H2175">
        <v>0.48299999999999998</v>
      </c>
      <c r="I2175">
        <v>0.28000000000000003</v>
      </c>
      <c r="J2175">
        <v>0.13200000000000001</v>
      </c>
      <c r="K2175">
        <v>0</v>
      </c>
      <c r="L2175">
        <v>0</v>
      </c>
      <c r="M2175">
        <v>9.1999999999999998E-2</v>
      </c>
      <c r="N2175">
        <v>0</v>
      </c>
      <c r="O2175">
        <v>1.2999999999999999E-2</v>
      </c>
      <c r="P2175">
        <v>0</v>
      </c>
      <c r="Q2175" s="3">
        <f>_xlfn.XLOOKUP(A2175&amp;B2175,'original data'!$R$2:$R$3975,'original data'!$Q$2:$Q$3975,,0)</f>
        <v>1.6896599999999999</v>
      </c>
      <c r="R2175" t="str">
        <f t="shared" si="66"/>
        <v>Washington School Employees Plan 2/32002</v>
      </c>
      <c r="S2175">
        <f t="shared" si="67"/>
        <v>0.224</v>
      </c>
    </row>
    <row r="2176" spans="1:19" x14ac:dyDescent="0.35">
      <c r="A2176" t="s">
        <v>132</v>
      </c>
      <c r="B2176">
        <v>2003</v>
      </c>
      <c r="C2176">
        <v>4.1500000000000002E-2</v>
      </c>
      <c r="D2176">
        <v>-2.8500000000000001E-2</v>
      </c>
      <c r="E2176">
        <v>3.1699999999999999E-2</v>
      </c>
      <c r="G2176">
        <v>-2.8559999999999999E-2</v>
      </c>
      <c r="H2176">
        <v>0.47699999999999998</v>
      </c>
      <c r="I2176">
        <v>0.27300000000000002</v>
      </c>
      <c r="J2176">
        <v>0.14399999999999999</v>
      </c>
      <c r="K2176">
        <v>0</v>
      </c>
      <c r="L2176">
        <v>0</v>
      </c>
      <c r="M2176">
        <v>9.4E-2</v>
      </c>
      <c r="N2176">
        <v>0</v>
      </c>
      <c r="O2176">
        <v>1.2E-2</v>
      </c>
      <c r="P2176">
        <v>0</v>
      </c>
      <c r="Q2176" s="3">
        <f>_xlfn.XLOOKUP(A2176&amp;B2176,'original data'!$R$2:$R$3975,'original data'!$Q$2:$Q$3975,,0)</f>
        <v>1.47098</v>
      </c>
      <c r="R2176" t="str">
        <f t="shared" si="66"/>
        <v>Washington School Employees Plan 2/32003</v>
      </c>
      <c r="S2176">
        <f t="shared" si="67"/>
        <v>0.23799999999999999</v>
      </c>
    </row>
    <row r="2177" spans="1:19" x14ac:dyDescent="0.35">
      <c r="A2177" t="s">
        <v>132</v>
      </c>
      <c r="B2177">
        <v>2005</v>
      </c>
      <c r="C2177">
        <v>0.13339999999999999</v>
      </c>
      <c r="D2177">
        <v>0.1071</v>
      </c>
      <c r="E2177">
        <v>3.6299999999999999E-2</v>
      </c>
      <c r="G2177">
        <v>3.8159999999999999E-2</v>
      </c>
      <c r="H2177">
        <v>0.49170000000000003</v>
      </c>
      <c r="I2177">
        <v>0.25950000000000001</v>
      </c>
      <c r="J2177">
        <v>0.14560000000000001</v>
      </c>
      <c r="K2177">
        <v>0</v>
      </c>
      <c r="L2177">
        <v>0</v>
      </c>
      <c r="M2177">
        <v>9.3100000000000002E-2</v>
      </c>
      <c r="N2177">
        <v>0</v>
      </c>
      <c r="O2177">
        <v>1.01E-2</v>
      </c>
      <c r="P2177">
        <v>0</v>
      </c>
      <c r="Q2177" s="3">
        <f>_xlfn.XLOOKUP(A2177&amp;B2177,'original data'!$R$2:$R$3975,'original data'!$Q$2:$Q$3975,,0)</f>
        <v>1.2194</v>
      </c>
      <c r="R2177" t="str">
        <f t="shared" si="66"/>
        <v>Washington School Employees Plan 2/32005</v>
      </c>
      <c r="S2177">
        <f t="shared" si="67"/>
        <v>0.23870000000000002</v>
      </c>
    </row>
    <row r="2178" spans="1:19" x14ac:dyDescent="0.35">
      <c r="A2178" t="s">
        <v>132</v>
      </c>
      <c r="B2178">
        <v>2006</v>
      </c>
      <c r="C2178">
        <v>0.16689999999999999</v>
      </c>
      <c r="D2178">
        <v>0.1547</v>
      </c>
      <c r="E2178">
        <v>8.5099999999999995E-2</v>
      </c>
      <c r="G2178">
        <v>5.858E-2</v>
      </c>
      <c r="H2178">
        <v>0.47749999999999998</v>
      </c>
      <c r="I2178">
        <v>0.24060000000000001</v>
      </c>
      <c r="J2178">
        <v>0.16789999999999999</v>
      </c>
      <c r="K2178">
        <v>0</v>
      </c>
      <c r="L2178">
        <v>0</v>
      </c>
      <c r="M2178">
        <v>0.105</v>
      </c>
      <c r="N2178">
        <v>0</v>
      </c>
      <c r="O2178">
        <v>8.9999999999999993E-3</v>
      </c>
      <c r="P2178">
        <v>0</v>
      </c>
      <c r="Q2178" s="3">
        <f>_xlfn.XLOOKUP(A2178&amp;B2178,'original data'!$R$2:$R$3975,'original data'!$Q$2:$Q$3975,,0)</f>
        <v>1.2536</v>
      </c>
      <c r="R2178" t="str">
        <f t="shared" si="66"/>
        <v>Washington School Employees Plan 2/32006</v>
      </c>
      <c r="S2178">
        <f t="shared" si="67"/>
        <v>0.27289999999999998</v>
      </c>
    </row>
    <row r="2179" spans="1:19" x14ac:dyDescent="0.35">
      <c r="A2179" t="s">
        <v>132</v>
      </c>
      <c r="B2179">
        <v>2007</v>
      </c>
      <c r="C2179">
        <v>0.21329999999999999</v>
      </c>
      <c r="D2179">
        <v>0.16969999999999999</v>
      </c>
      <c r="E2179">
        <v>0.1399</v>
      </c>
      <c r="G2179">
        <v>7.9409999999999994E-2</v>
      </c>
      <c r="H2179">
        <v>0.4708</v>
      </c>
      <c r="I2179">
        <v>0.23449999999999999</v>
      </c>
      <c r="J2179">
        <v>0.183</v>
      </c>
      <c r="K2179">
        <v>6.9999999999999999E-4</v>
      </c>
      <c r="L2179">
        <v>0</v>
      </c>
      <c r="M2179">
        <v>0.11020000000000001</v>
      </c>
      <c r="N2179">
        <v>0</v>
      </c>
      <c r="O2179">
        <v>8.0000000000000004E-4</v>
      </c>
      <c r="P2179">
        <v>0</v>
      </c>
      <c r="Q2179" s="3">
        <f>_xlfn.XLOOKUP(A2179&amp;B2179,'original data'!$R$2:$R$3975,'original data'!$Q$2:$Q$3975,,0)</f>
        <v>1.262</v>
      </c>
      <c r="R2179" t="str">
        <f t="shared" ref="R2179:R2242" si="68">A2179&amp;B2179</f>
        <v>Washington School Employees Plan 2/32007</v>
      </c>
      <c r="S2179">
        <f t="shared" ref="S2179:S2242" si="69">SUM(J2179:N2179,P2179)</f>
        <v>0.29389999999999999</v>
      </c>
    </row>
    <row r="2180" spans="1:19" x14ac:dyDescent="0.35">
      <c r="A2180" t="s">
        <v>132</v>
      </c>
      <c r="B2180">
        <v>2008</v>
      </c>
      <c r="C2180">
        <v>-1.24E-2</v>
      </c>
      <c r="D2180">
        <v>0.1182</v>
      </c>
      <c r="E2180">
        <v>0.1303</v>
      </c>
      <c r="G2180">
        <v>6.7489999999999994E-2</v>
      </c>
      <c r="H2180">
        <v>0.38669999999999999</v>
      </c>
      <c r="I2180">
        <v>0.2336</v>
      </c>
      <c r="J2180">
        <v>0.2228</v>
      </c>
      <c r="K2180">
        <v>8.8999999999999999E-3</v>
      </c>
      <c r="L2180">
        <v>7.1999999999999998E-3</v>
      </c>
      <c r="M2180">
        <v>0.13969999999999999</v>
      </c>
      <c r="N2180">
        <v>0</v>
      </c>
      <c r="O2180">
        <v>1E-3</v>
      </c>
      <c r="P2180">
        <v>0</v>
      </c>
      <c r="Q2180" s="3">
        <f>_xlfn.XLOOKUP(A2180&amp;B2180,'original data'!$R$2:$R$3975,'original data'!$Q$2:$Q$3975,,0)</f>
        <v>1.208</v>
      </c>
      <c r="R2180" t="str">
        <f t="shared" si="68"/>
        <v>Washington School Employees Plan 2/32008</v>
      </c>
      <c r="S2180">
        <f t="shared" si="69"/>
        <v>0.37859999999999999</v>
      </c>
    </row>
    <row r="2181" spans="1:19" x14ac:dyDescent="0.35">
      <c r="A2181" t="s">
        <v>132</v>
      </c>
      <c r="B2181">
        <v>2009</v>
      </c>
      <c r="C2181">
        <v>-0.22839999999999999</v>
      </c>
      <c r="D2181">
        <v>-2.58E-2</v>
      </c>
      <c r="E2181">
        <v>4.0500000000000001E-2</v>
      </c>
      <c r="G2181">
        <v>2.9669999999999998E-2</v>
      </c>
      <c r="H2181">
        <v>0.36009999999999998</v>
      </c>
      <c r="I2181">
        <v>0.23150000000000001</v>
      </c>
      <c r="J2181">
        <v>0.21229999999999999</v>
      </c>
      <c r="K2181">
        <v>8.0000000000000002E-3</v>
      </c>
      <c r="L2181">
        <v>1.11E-2</v>
      </c>
      <c r="M2181">
        <v>0.17530000000000001</v>
      </c>
      <c r="N2181">
        <v>0</v>
      </c>
      <c r="O2181">
        <v>1.6000000000000001E-3</v>
      </c>
      <c r="P2181">
        <v>0</v>
      </c>
      <c r="Q2181" s="3">
        <f>_xlfn.XLOOKUP(A2181&amp;B2181,'original data'!$R$2:$R$3975,'original data'!$Q$2:$Q$3975,,0)</f>
        <v>1.157</v>
      </c>
      <c r="R2181" t="str">
        <f t="shared" si="68"/>
        <v>Washington School Employees Plan 2/32009</v>
      </c>
      <c r="S2181">
        <f t="shared" si="69"/>
        <v>0.40670000000000001</v>
      </c>
    </row>
    <row r="2182" spans="1:19" x14ac:dyDescent="0.35">
      <c r="A2182" t="s">
        <v>132</v>
      </c>
      <c r="B2182">
        <v>2010</v>
      </c>
      <c r="C2182">
        <v>0.13220000000000001</v>
      </c>
      <c r="D2182">
        <v>-4.8000000000000001E-2</v>
      </c>
      <c r="E2182">
        <v>4.0800000000000003E-2</v>
      </c>
      <c r="F2182">
        <v>3.9489999999999997E-2</v>
      </c>
      <c r="G2182">
        <v>3.9489999999999997E-2</v>
      </c>
      <c r="H2182">
        <v>0.34710000000000002</v>
      </c>
      <c r="I2182">
        <v>0.21890000000000001</v>
      </c>
      <c r="J2182">
        <v>0.2576</v>
      </c>
      <c r="K2182">
        <v>8.3000000000000001E-3</v>
      </c>
      <c r="L2182">
        <v>1.1599999999999999E-2</v>
      </c>
      <c r="M2182">
        <v>0.1421</v>
      </c>
      <c r="N2182">
        <v>0</v>
      </c>
      <c r="O2182">
        <v>1.44E-2</v>
      </c>
      <c r="P2182">
        <v>0</v>
      </c>
      <c r="Q2182" s="3">
        <f>_xlfn.XLOOKUP(A2182&amp;B2182,'original data'!$R$2:$R$3975,'original data'!$Q$2:$Q$3975,,0)</f>
        <v>1.125</v>
      </c>
      <c r="R2182" t="str">
        <f t="shared" si="68"/>
        <v>Washington School Employees Plan 2/32010</v>
      </c>
      <c r="S2182">
        <f t="shared" si="69"/>
        <v>0.41959999999999997</v>
      </c>
    </row>
    <row r="2183" spans="1:19" x14ac:dyDescent="0.35">
      <c r="A2183" t="s">
        <v>132</v>
      </c>
      <c r="B2183">
        <v>2011</v>
      </c>
      <c r="C2183">
        <v>0.2114</v>
      </c>
      <c r="D2183">
        <v>1.9E-2</v>
      </c>
      <c r="E2183">
        <v>4.8599999999999997E-2</v>
      </c>
      <c r="F2183">
        <v>6.615E-2</v>
      </c>
      <c r="G2183">
        <v>5.4059999999999997E-2</v>
      </c>
      <c r="H2183">
        <v>0.36830000000000002</v>
      </c>
      <c r="I2183">
        <v>0.19550000000000001</v>
      </c>
      <c r="J2183">
        <v>0.25090000000000001</v>
      </c>
      <c r="K2183">
        <v>2.0400000000000001E-2</v>
      </c>
      <c r="L2183">
        <v>1.15E-2</v>
      </c>
      <c r="M2183">
        <v>0.13769999999999999</v>
      </c>
      <c r="N2183">
        <v>0</v>
      </c>
      <c r="O2183">
        <v>1.5699999999999999E-2</v>
      </c>
      <c r="P2183">
        <v>0</v>
      </c>
      <c r="Q2183" s="3">
        <f>_xlfn.XLOOKUP(A2183&amp;B2183,'original data'!$R$2:$R$3975,'original data'!$Q$2:$Q$3975,,0)</f>
        <v>1.1020000000000001</v>
      </c>
      <c r="R2183" t="str">
        <f t="shared" si="68"/>
        <v>Washington School Employees Plan 2/32011</v>
      </c>
      <c r="S2183">
        <f t="shared" si="69"/>
        <v>0.42049999999999998</v>
      </c>
    </row>
    <row r="2184" spans="1:19" x14ac:dyDescent="0.35">
      <c r="A2184" t="s">
        <v>132</v>
      </c>
      <c r="B2184">
        <v>2012</v>
      </c>
      <c r="C2184">
        <v>1.4E-2</v>
      </c>
      <c r="D2184">
        <v>0.1162</v>
      </c>
      <c r="E2184">
        <v>1.17E-2</v>
      </c>
      <c r="F2184">
        <v>7.4719999999999995E-2</v>
      </c>
      <c r="G2184">
        <v>5.0659999999999997E-2</v>
      </c>
      <c r="H2184">
        <v>0.36020000000000002</v>
      </c>
      <c r="I2184">
        <v>0.22159999999999999</v>
      </c>
      <c r="J2184">
        <v>0.26019999999999999</v>
      </c>
      <c r="K2184">
        <v>5.7000000000000002E-3</v>
      </c>
      <c r="L2184">
        <v>1.35E-2</v>
      </c>
      <c r="M2184">
        <v>0.13689999999999999</v>
      </c>
      <c r="N2184">
        <v>0</v>
      </c>
      <c r="O2184">
        <v>1.9E-3</v>
      </c>
      <c r="P2184">
        <v>0</v>
      </c>
      <c r="Q2184" s="3">
        <f>_xlfn.XLOOKUP(A2184&amp;B2184,'original data'!$R$2:$R$3975,'original data'!$Q$2:$Q$3975,,0)</f>
        <v>1.099</v>
      </c>
      <c r="R2184" t="str">
        <f t="shared" si="68"/>
        <v>Washington School Employees Plan 2/32012</v>
      </c>
      <c r="S2184">
        <f t="shared" si="69"/>
        <v>0.4163</v>
      </c>
    </row>
    <row r="2185" spans="1:19" x14ac:dyDescent="0.35">
      <c r="A2185" t="s">
        <v>132</v>
      </c>
      <c r="B2185">
        <v>2013</v>
      </c>
      <c r="C2185">
        <v>0.1236</v>
      </c>
      <c r="D2185">
        <v>0.1133</v>
      </c>
      <c r="E2185">
        <v>3.8100000000000002E-2</v>
      </c>
      <c r="F2185">
        <v>8.2900000000000001E-2</v>
      </c>
      <c r="G2185">
        <v>5.6099999999999997E-2</v>
      </c>
      <c r="H2185">
        <v>0.37709999999999999</v>
      </c>
      <c r="I2185">
        <v>0.2263</v>
      </c>
      <c r="J2185">
        <v>0.23810000000000001</v>
      </c>
      <c r="K2185">
        <v>5.3E-3</v>
      </c>
      <c r="L2185">
        <v>1.52E-2</v>
      </c>
      <c r="M2185">
        <v>0.13619999999999999</v>
      </c>
      <c r="N2185">
        <v>0</v>
      </c>
      <c r="O2185">
        <v>1.8E-3</v>
      </c>
      <c r="P2185">
        <v>0</v>
      </c>
      <c r="Q2185" s="3">
        <f>_xlfn.XLOOKUP(A2185&amp;B2185,'original data'!$R$2:$R$3975,'original data'!$Q$2:$Q$3975,,0)</f>
        <v>1.0189999999999999</v>
      </c>
      <c r="R2185" t="str">
        <f t="shared" si="68"/>
        <v>Washington School Employees Plan 2/32013</v>
      </c>
      <c r="S2185">
        <f t="shared" si="69"/>
        <v>0.39479999999999998</v>
      </c>
    </row>
    <row r="2186" spans="1:19" x14ac:dyDescent="0.35">
      <c r="A2186" t="s">
        <v>132</v>
      </c>
      <c r="B2186">
        <v>2014</v>
      </c>
      <c r="C2186">
        <v>0.1706</v>
      </c>
      <c r="D2186">
        <v>0.1007</v>
      </c>
      <c r="E2186">
        <v>0.1283</v>
      </c>
      <c r="F2186">
        <v>8.3500000000000005E-2</v>
      </c>
      <c r="G2186">
        <v>6.3890000000000002E-2</v>
      </c>
      <c r="H2186">
        <v>0.37969999999999998</v>
      </c>
      <c r="I2186">
        <v>0.2505</v>
      </c>
      <c r="J2186">
        <v>0.223</v>
      </c>
      <c r="K2186">
        <v>4.4000000000000003E-3</v>
      </c>
      <c r="L2186">
        <v>1.6299999999999999E-2</v>
      </c>
      <c r="M2186">
        <v>0.1236</v>
      </c>
      <c r="N2186">
        <v>0</v>
      </c>
      <c r="O2186">
        <v>2.3999999999999998E-3</v>
      </c>
      <c r="P2186">
        <v>0</v>
      </c>
      <c r="Q2186" s="3">
        <f>_xlfn.XLOOKUP(A2186&amp;B2186,'original data'!$R$2:$R$3975,'original data'!$Q$2:$Q$3975,,0)</f>
        <v>0.91</v>
      </c>
      <c r="R2186" t="str">
        <f t="shared" si="68"/>
        <v>Washington School Employees Plan 2/32014</v>
      </c>
      <c r="S2186">
        <f t="shared" si="69"/>
        <v>0.36730000000000002</v>
      </c>
    </row>
    <row r="2187" spans="1:19" x14ac:dyDescent="0.35">
      <c r="A2187" t="s">
        <v>132</v>
      </c>
      <c r="B2187">
        <v>2015</v>
      </c>
      <c r="C2187">
        <v>4.9299999999999997E-2</v>
      </c>
      <c r="D2187">
        <v>0.1134</v>
      </c>
      <c r="E2187">
        <v>0.1113</v>
      </c>
      <c r="F2187">
        <v>7.5499999999999998E-2</v>
      </c>
      <c r="G2187">
        <v>6.2909999999999994E-2</v>
      </c>
      <c r="H2187">
        <v>0.37269999999999998</v>
      </c>
      <c r="I2187">
        <v>0.23760000000000001</v>
      </c>
      <c r="J2187">
        <v>0.22040000000000001</v>
      </c>
      <c r="K2187">
        <v>3.2000000000000002E-3</v>
      </c>
      <c r="L2187">
        <v>1.95E-2</v>
      </c>
      <c r="M2187">
        <v>0.14449999999999999</v>
      </c>
      <c r="N2187">
        <v>0</v>
      </c>
      <c r="O2187">
        <v>2.0999999999999999E-3</v>
      </c>
      <c r="P2187">
        <v>0</v>
      </c>
      <c r="Q2187" s="3">
        <f>_xlfn.XLOOKUP(A2187&amp;B2187,'original data'!$R$2:$R$3975,'original data'!$Q$2:$Q$3975,,0)</f>
        <v>0.89</v>
      </c>
      <c r="R2187" t="str">
        <f t="shared" si="68"/>
        <v>Washington School Employees Plan 2/32015</v>
      </c>
      <c r="S2187">
        <f t="shared" si="69"/>
        <v>0.3876</v>
      </c>
    </row>
    <row r="2188" spans="1:19" x14ac:dyDescent="0.35">
      <c r="A2188" t="s">
        <v>132</v>
      </c>
      <c r="B2188">
        <v>2016</v>
      </c>
      <c r="C2188">
        <v>2.6499999999999999E-2</v>
      </c>
      <c r="D2188">
        <v>8.0299999999999996E-2</v>
      </c>
      <c r="E2188">
        <v>7.51E-2</v>
      </c>
      <c r="F2188">
        <v>6.1800000000000001E-2</v>
      </c>
      <c r="G2188">
        <v>6.0600000000000001E-2</v>
      </c>
      <c r="H2188">
        <v>0.3795</v>
      </c>
      <c r="I2188">
        <v>0.22040000000000001</v>
      </c>
      <c r="J2188">
        <v>0.20960000000000001</v>
      </c>
      <c r="K2188">
        <v>6.9999999999999999E-4</v>
      </c>
      <c r="L2188">
        <v>2.9399999999999999E-2</v>
      </c>
      <c r="M2188">
        <v>0.1578</v>
      </c>
      <c r="N2188">
        <v>0</v>
      </c>
      <c r="O2188">
        <v>2.5999999999999999E-3</v>
      </c>
      <c r="P2188">
        <v>0</v>
      </c>
      <c r="Q2188" s="3">
        <f>_xlfn.XLOOKUP(A2188&amp;B2188,'original data'!$R$2:$R$3975,'original data'!$Q$2:$Q$3975,,0)</f>
        <v>0.87</v>
      </c>
      <c r="R2188" t="str">
        <f t="shared" si="68"/>
        <v>Washington School Employees Plan 2/32016</v>
      </c>
      <c r="S2188">
        <f t="shared" si="69"/>
        <v>0.39750000000000002</v>
      </c>
    </row>
    <row r="2189" spans="1:19" x14ac:dyDescent="0.35">
      <c r="A2189" t="s">
        <v>132</v>
      </c>
      <c r="B2189">
        <v>2017</v>
      </c>
      <c r="C2189">
        <v>0.13439999999999999</v>
      </c>
      <c r="D2189">
        <v>6.9099999999999995E-2</v>
      </c>
      <c r="E2189">
        <v>9.9500000000000005E-2</v>
      </c>
      <c r="F2189">
        <v>5.4699999999999999E-2</v>
      </c>
      <c r="G2189">
        <v>6.4799999999999996E-2</v>
      </c>
      <c r="H2189">
        <v>0.39379999999999998</v>
      </c>
      <c r="I2189">
        <v>0.19309999999999999</v>
      </c>
      <c r="J2189">
        <v>0.20399999999999999</v>
      </c>
      <c r="K2189">
        <v>2.9999999999999997E-4</v>
      </c>
      <c r="L2189">
        <v>3.8100000000000002E-2</v>
      </c>
      <c r="M2189">
        <v>0.1699</v>
      </c>
      <c r="N2189">
        <v>0</v>
      </c>
      <c r="O2189">
        <v>8.0000000000000004E-4</v>
      </c>
      <c r="P2189">
        <v>0</v>
      </c>
      <c r="Q2189" s="3">
        <f>_xlfn.XLOOKUP(A2189&amp;B2189,'original data'!$R$2:$R$3975,'original data'!$Q$2:$Q$3975,,0)</f>
        <v>0.88</v>
      </c>
      <c r="R2189" t="str">
        <f t="shared" si="68"/>
        <v>Washington School Employees Plan 2/32017</v>
      </c>
      <c r="S2189">
        <f t="shared" si="69"/>
        <v>0.4123</v>
      </c>
    </row>
    <row r="2190" spans="1:19" x14ac:dyDescent="0.35">
      <c r="A2190" t="s">
        <v>132</v>
      </c>
      <c r="B2190">
        <v>2018</v>
      </c>
      <c r="C2190">
        <v>0.10199999999999999</v>
      </c>
      <c r="D2190">
        <v>8.6699999999999999E-2</v>
      </c>
      <c r="E2190">
        <v>9.5299999999999996E-2</v>
      </c>
      <c r="F2190">
        <v>6.6299999999999998E-2</v>
      </c>
      <c r="G2190">
        <v>6.6839999999999997E-2</v>
      </c>
      <c r="H2190">
        <v>0.34239999999999998</v>
      </c>
      <c r="I2190">
        <v>0.23519999999999999</v>
      </c>
      <c r="J2190">
        <v>0.2059</v>
      </c>
      <c r="K2190">
        <v>4.0000000000000002E-4</v>
      </c>
      <c r="L2190">
        <v>4.36E-2</v>
      </c>
      <c r="M2190">
        <v>0.17169999999999999</v>
      </c>
      <c r="N2190">
        <v>0</v>
      </c>
      <c r="O2190">
        <v>8.0000000000000004E-4</v>
      </c>
      <c r="P2190">
        <v>0</v>
      </c>
      <c r="Q2190" s="3">
        <f>_xlfn.XLOOKUP(A2190&amp;B2190,'original data'!$R$2:$R$3975,'original data'!$Q$2:$Q$3975,,0)</f>
        <v>0.89</v>
      </c>
      <c r="R2190" t="str">
        <f t="shared" si="68"/>
        <v>Washington School Employees Plan 2/32018</v>
      </c>
      <c r="S2190">
        <f t="shared" si="69"/>
        <v>0.42159999999999997</v>
      </c>
    </row>
    <row r="2191" spans="1:19" x14ac:dyDescent="0.35">
      <c r="A2191" t="s">
        <v>132</v>
      </c>
      <c r="B2191">
        <v>2019</v>
      </c>
      <c r="C2191">
        <v>8.3599999999999994E-2</v>
      </c>
      <c r="D2191">
        <v>0.1065</v>
      </c>
      <c r="E2191">
        <v>7.85E-2</v>
      </c>
      <c r="F2191">
        <v>0.1031</v>
      </c>
      <c r="G2191">
        <v>6.7710000000000006E-2</v>
      </c>
      <c r="H2191">
        <v>0.33360000000000001</v>
      </c>
      <c r="I2191">
        <v>0.215</v>
      </c>
      <c r="J2191">
        <v>0.21490000000000001</v>
      </c>
      <c r="K2191">
        <v>1.4E-3</v>
      </c>
      <c r="L2191">
        <v>5.1299999999999998E-2</v>
      </c>
      <c r="M2191">
        <v>0.1825</v>
      </c>
      <c r="N2191">
        <v>0</v>
      </c>
      <c r="O2191">
        <v>1.2999999999999999E-3</v>
      </c>
      <c r="P2191">
        <v>0</v>
      </c>
      <c r="Q2191" s="3">
        <f>_xlfn.XLOOKUP(A2191&amp;B2191,'original data'!$R$2:$R$3975,'original data'!$Q$2:$Q$3975,,0)</f>
        <v>0.91</v>
      </c>
      <c r="R2191" t="str">
        <f t="shared" si="68"/>
        <v>Washington School Employees Plan 2/32019</v>
      </c>
      <c r="S2191">
        <f t="shared" si="69"/>
        <v>0.4501</v>
      </c>
    </row>
    <row r="2192" spans="1:19" x14ac:dyDescent="0.35">
      <c r="A2192" t="s">
        <v>132</v>
      </c>
      <c r="B2192">
        <v>2020</v>
      </c>
      <c r="C2192">
        <v>3.7100000000000001E-2</v>
      </c>
      <c r="D2192">
        <v>7.3899999999999993E-2</v>
      </c>
      <c r="E2192">
        <v>7.5999999999999998E-2</v>
      </c>
      <c r="F2192">
        <v>9.35E-2</v>
      </c>
      <c r="G2192">
        <v>6.6159999999999997E-2</v>
      </c>
      <c r="H2192">
        <v>0.33560000000000001</v>
      </c>
      <c r="I2192">
        <v>0.21290000000000001</v>
      </c>
      <c r="J2192">
        <v>0.21029999999999999</v>
      </c>
      <c r="K2192">
        <v>2.3999999999999998E-3</v>
      </c>
      <c r="L2192">
        <v>5.3600000000000002E-2</v>
      </c>
      <c r="M2192">
        <v>0.18429999999999999</v>
      </c>
      <c r="N2192">
        <v>0</v>
      </c>
      <c r="O2192">
        <v>8.9999999999999998E-4</v>
      </c>
      <c r="P2192">
        <v>0</v>
      </c>
      <c r="Q2192" s="3">
        <f>_xlfn.XLOOKUP(A2192&amp;B2192,'original data'!$R$2:$R$3975,'original data'!$Q$2:$Q$3975,,0)</f>
        <v>0.91</v>
      </c>
      <c r="R2192" t="str">
        <f t="shared" si="68"/>
        <v>Washington School Employees Plan 2/32020</v>
      </c>
      <c r="S2192">
        <f t="shared" si="69"/>
        <v>0.4506</v>
      </c>
    </row>
    <row r="2193" spans="1:19" x14ac:dyDescent="0.35">
      <c r="A2193" t="s">
        <v>133</v>
      </c>
      <c r="B2193">
        <v>2002</v>
      </c>
      <c r="C2193">
        <v>-8.7999999999999995E-2</v>
      </c>
      <c r="E2193">
        <v>3.2000000000000001E-2</v>
      </c>
      <c r="F2193">
        <v>8.3000000000000004E-2</v>
      </c>
      <c r="G2193">
        <v>-7.1160000000000001E-2</v>
      </c>
      <c r="H2193">
        <v>0.57425999999999999</v>
      </c>
      <c r="I2193">
        <v>0.31683</v>
      </c>
      <c r="J2193">
        <v>4.9509999999999998E-2</v>
      </c>
      <c r="K2193">
        <v>0</v>
      </c>
      <c r="L2193">
        <v>0</v>
      </c>
      <c r="M2193">
        <v>3.9600000000000003E-2</v>
      </c>
      <c r="N2193">
        <v>0</v>
      </c>
      <c r="O2193">
        <v>1.9800000000000002E-2</v>
      </c>
      <c r="P2193">
        <v>0</v>
      </c>
      <c r="Q2193" s="3">
        <f>_xlfn.XLOOKUP(A2193&amp;B2193,'original data'!$R$2:$R$3975,'original data'!$Q$2:$Q$3975,,0)</f>
        <v>0.97099999999999997</v>
      </c>
      <c r="R2193" t="str">
        <f t="shared" si="68"/>
        <v>Wisconsin RS2002</v>
      </c>
      <c r="S2193">
        <f t="shared" si="69"/>
        <v>8.9109999999999995E-2</v>
      </c>
    </row>
    <row r="2194" spans="1:19" x14ac:dyDescent="0.35">
      <c r="A2194" t="s">
        <v>133</v>
      </c>
      <c r="B2194">
        <v>2003</v>
      </c>
      <c r="C2194">
        <v>0.24199999999999999</v>
      </c>
      <c r="E2194">
        <v>4.9000000000000002E-2</v>
      </c>
      <c r="F2194">
        <v>9.0999999999999998E-2</v>
      </c>
      <c r="G2194">
        <v>2.3300000000000001E-2</v>
      </c>
      <c r="H2194">
        <v>0.62375999999999998</v>
      </c>
      <c r="I2194">
        <v>0.26733000000000001</v>
      </c>
      <c r="J2194">
        <v>2.9700000000000001E-2</v>
      </c>
      <c r="K2194">
        <v>9.9000000000000008E-3</v>
      </c>
      <c r="L2194">
        <v>0</v>
      </c>
      <c r="M2194">
        <v>3.9600000000000003E-2</v>
      </c>
      <c r="N2194">
        <v>0</v>
      </c>
      <c r="O2194">
        <v>2.9700000000000001E-2</v>
      </c>
      <c r="P2194">
        <v>0</v>
      </c>
      <c r="Q2194" s="3">
        <f>_xlfn.XLOOKUP(A2194&amp;B2194,'original data'!$R$2:$R$3975,'original data'!$Q$2:$Q$3975,,0)</f>
        <v>0.99199999999999999</v>
      </c>
      <c r="R2194" t="str">
        <f t="shared" si="68"/>
        <v>Wisconsin RS2003</v>
      </c>
      <c r="S2194">
        <f t="shared" si="69"/>
        <v>7.9200000000000007E-2</v>
      </c>
    </row>
    <row r="2195" spans="1:19" x14ac:dyDescent="0.35">
      <c r="A2195" t="s">
        <v>133</v>
      </c>
      <c r="B2195">
        <v>2004</v>
      </c>
      <c r="C2195">
        <v>0.128</v>
      </c>
      <c r="E2195">
        <v>4.3999999999999997E-2</v>
      </c>
      <c r="F2195">
        <v>0.105</v>
      </c>
      <c r="G2195">
        <v>4.8529999999999997E-2</v>
      </c>
      <c r="H2195">
        <v>0.63</v>
      </c>
      <c r="I2195">
        <v>0.28999999999999998</v>
      </c>
      <c r="J2195">
        <v>0.03</v>
      </c>
      <c r="K2195">
        <v>0.02</v>
      </c>
      <c r="L2195">
        <v>0</v>
      </c>
      <c r="M2195">
        <v>0.03</v>
      </c>
      <c r="N2195">
        <v>0</v>
      </c>
      <c r="O2195">
        <v>0</v>
      </c>
      <c r="P2195">
        <v>0</v>
      </c>
      <c r="Q2195" s="3">
        <f>_xlfn.XLOOKUP(A2195&amp;B2195,'original data'!$R$2:$R$3975,'original data'!$Q$2:$Q$3975,,0)</f>
        <v>0.99399999999999999</v>
      </c>
      <c r="R2195" t="str">
        <f t="shared" si="68"/>
        <v>Wisconsin RS2004</v>
      </c>
      <c r="S2195">
        <f t="shared" si="69"/>
        <v>0.08</v>
      </c>
    </row>
    <row r="2196" spans="1:19" x14ac:dyDescent="0.35">
      <c r="A2196" t="s">
        <v>133</v>
      </c>
      <c r="B2196">
        <v>2005</v>
      </c>
      <c r="C2196">
        <v>8.5000000000000006E-2</v>
      </c>
      <c r="E2196">
        <v>6.3E-2</v>
      </c>
      <c r="F2196">
        <v>9.0999999999999998E-2</v>
      </c>
      <c r="G2196">
        <v>5.5719999999999999E-2</v>
      </c>
      <c r="H2196">
        <v>0.65</v>
      </c>
      <c r="I2196">
        <v>0.26</v>
      </c>
      <c r="J2196">
        <v>0.03</v>
      </c>
      <c r="K2196">
        <v>0.02</v>
      </c>
      <c r="L2196">
        <v>0</v>
      </c>
      <c r="M2196">
        <v>0.04</v>
      </c>
      <c r="N2196">
        <v>0</v>
      </c>
      <c r="O2196">
        <v>0</v>
      </c>
      <c r="P2196">
        <v>0</v>
      </c>
      <c r="Q2196" s="3">
        <f>_xlfn.XLOOKUP(A2196&amp;B2196,'original data'!$R$2:$R$3975,'original data'!$Q$2:$Q$3975,,0)</f>
        <v>0.995</v>
      </c>
      <c r="R2196" t="str">
        <f t="shared" si="68"/>
        <v>Wisconsin RS2005</v>
      </c>
      <c r="S2196">
        <f t="shared" si="69"/>
        <v>0.09</v>
      </c>
    </row>
    <row r="2197" spans="1:19" x14ac:dyDescent="0.35">
      <c r="A2197" t="s">
        <v>133</v>
      </c>
      <c r="B2197">
        <v>2006</v>
      </c>
      <c r="C2197">
        <v>0.158</v>
      </c>
      <c r="E2197">
        <v>9.9000000000000005E-2</v>
      </c>
      <c r="F2197">
        <v>9.1999999999999998E-2</v>
      </c>
      <c r="G2197">
        <v>7.2120000000000004E-2</v>
      </c>
      <c r="H2197">
        <v>0.63</v>
      </c>
      <c r="I2197">
        <v>0.28000000000000003</v>
      </c>
      <c r="J2197">
        <v>0.03</v>
      </c>
      <c r="K2197">
        <v>0.02</v>
      </c>
      <c r="L2197">
        <v>0</v>
      </c>
      <c r="M2197">
        <v>0.04</v>
      </c>
      <c r="N2197">
        <v>0</v>
      </c>
      <c r="O2197">
        <v>0</v>
      </c>
      <c r="P2197">
        <v>0</v>
      </c>
      <c r="Q2197" s="3">
        <f>_xlfn.XLOOKUP(A2197&amp;B2197,'original data'!$R$2:$R$3975,'original data'!$Q$2:$Q$3975,,0)</f>
        <v>0.996</v>
      </c>
      <c r="R2197" t="str">
        <f t="shared" si="68"/>
        <v>Wisconsin RS2006</v>
      </c>
      <c r="S2197">
        <f t="shared" si="69"/>
        <v>0.09</v>
      </c>
    </row>
    <row r="2198" spans="1:19" x14ac:dyDescent="0.35">
      <c r="A2198" t="s">
        <v>133</v>
      </c>
      <c r="B2198">
        <v>2007</v>
      </c>
      <c r="C2198">
        <v>8.6999999999999994E-2</v>
      </c>
      <c r="D2198">
        <v>0.11</v>
      </c>
      <c r="E2198">
        <v>0.13900000000000001</v>
      </c>
      <c r="F2198">
        <v>8.4000000000000005E-2</v>
      </c>
      <c r="G2198">
        <v>7.4230000000000004E-2</v>
      </c>
      <c r="H2198">
        <v>0.59399999999999997</v>
      </c>
      <c r="I2198">
        <v>0.29699999999999999</v>
      </c>
      <c r="J2198">
        <v>4.2000000000000003E-2</v>
      </c>
      <c r="K2198">
        <v>1.4E-2</v>
      </c>
      <c r="L2198">
        <v>0</v>
      </c>
      <c r="M2198">
        <v>4.9000000000000002E-2</v>
      </c>
      <c r="N2198">
        <v>0</v>
      </c>
      <c r="O2198">
        <v>3.0000000000000001E-3</v>
      </c>
      <c r="P2198">
        <v>0</v>
      </c>
      <c r="Q2198" s="3">
        <f>_xlfn.XLOOKUP(A2198&amp;B2198,'original data'!$R$2:$R$3975,'original data'!$Q$2:$Q$3975,,0)</f>
        <v>0.996</v>
      </c>
      <c r="R2198" t="str">
        <f t="shared" si="68"/>
        <v>Wisconsin RS2007</v>
      </c>
      <c r="S2198">
        <f t="shared" si="69"/>
        <v>0.10500000000000001</v>
      </c>
    </row>
    <row r="2199" spans="1:19" x14ac:dyDescent="0.35">
      <c r="A2199" t="s">
        <v>133</v>
      </c>
      <c r="B2199">
        <v>2008</v>
      </c>
      <c r="C2199">
        <v>-0.26200000000000001</v>
      </c>
      <c r="E2199">
        <v>2.5999999999999999E-2</v>
      </c>
      <c r="F2199">
        <v>3.7999999999999999E-2</v>
      </c>
      <c r="G2199">
        <v>2.4989999999999998E-2</v>
      </c>
      <c r="H2199">
        <v>0.52048000000000005</v>
      </c>
      <c r="I2199">
        <v>0.31668000000000002</v>
      </c>
      <c r="J2199">
        <v>7.2929999999999995E-2</v>
      </c>
      <c r="K2199">
        <v>1.7979999999999999E-2</v>
      </c>
      <c r="L2199">
        <v>0</v>
      </c>
      <c r="M2199">
        <v>6.0940000000000001E-2</v>
      </c>
      <c r="N2199">
        <v>0</v>
      </c>
      <c r="O2199">
        <v>1.099E-2</v>
      </c>
      <c r="P2199">
        <v>0</v>
      </c>
      <c r="Q2199" s="3">
        <f>_xlfn.XLOOKUP(A2199&amp;B2199,'original data'!$R$2:$R$3975,'original data'!$Q$2:$Q$3975,,0)</f>
        <v>0.997</v>
      </c>
      <c r="R2199" t="str">
        <f t="shared" si="68"/>
        <v>Wisconsin RS2008</v>
      </c>
      <c r="S2199">
        <f t="shared" si="69"/>
        <v>0.15184999999999998</v>
      </c>
    </row>
    <row r="2200" spans="1:19" x14ac:dyDescent="0.35">
      <c r="A2200" t="s">
        <v>133</v>
      </c>
      <c r="B2200">
        <v>2009</v>
      </c>
      <c r="C2200">
        <v>0.224</v>
      </c>
      <c r="E2200">
        <v>4.2999999999999997E-2</v>
      </c>
      <c r="F2200">
        <v>4.2999999999999997E-2</v>
      </c>
      <c r="G2200">
        <v>4.5400000000000003E-2</v>
      </c>
      <c r="H2200">
        <v>0.57099999999999995</v>
      </c>
      <c r="I2200">
        <v>0.28499999999999998</v>
      </c>
      <c r="J2200">
        <v>6.7000000000000004E-2</v>
      </c>
      <c r="K2200">
        <v>3.3000000000000002E-2</v>
      </c>
      <c r="L2200">
        <v>0</v>
      </c>
      <c r="M2200">
        <v>0.04</v>
      </c>
      <c r="N2200">
        <v>0</v>
      </c>
      <c r="O2200">
        <v>4.0000000000000001E-3</v>
      </c>
      <c r="P2200">
        <v>0</v>
      </c>
      <c r="Q2200" s="3">
        <f>_xlfn.XLOOKUP(A2200&amp;B2200,'original data'!$R$2:$R$3975,'original data'!$Q$2:$Q$3975,,0)</f>
        <v>0.998</v>
      </c>
      <c r="R2200" t="str">
        <f t="shared" si="68"/>
        <v>Wisconsin RS2009</v>
      </c>
      <c r="S2200">
        <f t="shared" si="69"/>
        <v>0.14000000000000001</v>
      </c>
    </row>
    <row r="2201" spans="1:19" x14ac:dyDescent="0.35">
      <c r="A2201" t="s">
        <v>133</v>
      </c>
      <c r="B2201">
        <v>2010</v>
      </c>
      <c r="C2201">
        <v>0.124</v>
      </c>
      <c r="E2201">
        <v>0.05</v>
      </c>
      <c r="F2201">
        <v>5.6000000000000001E-2</v>
      </c>
      <c r="G2201">
        <v>5.2999999999999999E-2</v>
      </c>
      <c r="H2201">
        <v>0.55044999999999999</v>
      </c>
      <c r="I2201">
        <v>0.29570000000000002</v>
      </c>
      <c r="J2201">
        <v>7.5920000000000001E-2</v>
      </c>
      <c r="K2201">
        <v>2.597E-2</v>
      </c>
      <c r="L2201">
        <v>0</v>
      </c>
      <c r="M2201">
        <v>4.496E-2</v>
      </c>
      <c r="N2201">
        <v>0</v>
      </c>
      <c r="O2201">
        <v>6.9899999999999997E-3</v>
      </c>
      <c r="P2201">
        <v>0</v>
      </c>
      <c r="Q2201" s="3">
        <f>_xlfn.XLOOKUP(A2201&amp;B2201,'original data'!$R$2:$R$3975,'original data'!$Q$2:$Q$3975,,0)</f>
        <v>0.998</v>
      </c>
      <c r="R2201" t="str">
        <f t="shared" si="68"/>
        <v>Wisconsin RS2010</v>
      </c>
      <c r="S2201">
        <f t="shared" si="69"/>
        <v>0.14685000000000001</v>
      </c>
    </row>
    <row r="2202" spans="1:19" x14ac:dyDescent="0.35">
      <c r="A2202" t="s">
        <v>133</v>
      </c>
      <c r="B2202">
        <v>2011</v>
      </c>
      <c r="C2202">
        <v>1.4E-2</v>
      </c>
      <c r="D2202">
        <v>0.11700000000000001</v>
      </c>
      <c r="E2202">
        <v>2.3E-2</v>
      </c>
      <c r="F2202">
        <v>0.06</v>
      </c>
      <c r="G2202">
        <v>4.9390000000000003E-2</v>
      </c>
      <c r="H2202">
        <v>0.5</v>
      </c>
      <c r="I2202">
        <v>0.309</v>
      </c>
      <c r="J2202">
        <v>8.3000000000000004E-2</v>
      </c>
      <c r="K2202">
        <v>3.9E-2</v>
      </c>
      <c r="L2202">
        <v>0</v>
      </c>
      <c r="M2202">
        <v>6.2E-2</v>
      </c>
      <c r="N2202">
        <v>0</v>
      </c>
      <c r="O2202">
        <v>7.0000000000000001E-3</v>
      </c>
      <c r="P2202">
        <v>0</v>
      </c>
      <c r="Q2202" s="3">
        <f>_xlfn.XLOOKUP(A2202&amp;B2202,'original data'!$R$2:$R$3975,'original data'!$Q$2:$Q$3975,,0)</f>
        <v>0.999</v>
      </c>
      <c r="R2202" t="str">
        <f t="shared" si="68"/>
        <v>Wisconsin RS2011</v>
      </c>
      <c r="S2202">
        <f t="shared" si="69"/>
        <v>0.184</v>
      </c>
    </row>
    <row r="2203" spans="1:19" x14ac:dyDescent="0.35">
      <c r="A2203" t="s">
        <v>133</v>
      </c>
      <c r="B2203">
        <v>2012</v>
      </c>
      <c r="C2203">
        <v>0.13700000000000001</v>
      </c>
      <c r="D2203">
        <v>0.09</v>
      </c>
      <c r="E2203">
        <v>3.2000000000000001E-2</v>
      </c>
      <c r="F2203">
        <v>8.4000000000000005E-2</v>
      </c>
      <c r="G2203">
        <v>5.6430000000000001E-2</v>
      </c>
      <c r="H2203">
        <v>0.48427999999999999</v>
      </c>
      <c r="I2203">
        <v>0.32024000000000002</v>
      </c>
      <c r="J2203">
        <v>7.4660000000000004E-2</v>
      </c>
      <c r="K2203">
        <v>4.4200000000000003E-2</v>
      </c>
      <c r="L2203">
        <v>0</v>
      </c>
      <c r="M2203">
        <v>6.6799999999999998E-2</v>
      </c>
      <c r="N2203">
        <v>0</v>
      </c>
      <c r="O2203">
        <v>9.8200000000000006E-3</v>
      </c>
      <c r="P2203">
        <v>0</v>
      </c>
      <c r="Q2203" s="3">
        <f>_xlfn.XLOOKUP(A2203&amp;B2203,'original data'!$R$2:$R$3975,'original data'!$Q$2:$Q$3975,,0)</f>
        <v>0.999</v>
      </c>
      <c r="R2203" t="str">
        <f t="shared" si="68"/>
        <v>Wisconsin RS2012</v>
      </c>
      <c r="S2203">
        <f t="shared" si="69"/>
        <v>0.18565999999999999</v>
      </c>
    </row>
    <row r="2204" spans="1:19" x14ac:dyDescent="0.35">
      <c r="A2204" t="s">
        <v>133</v>
      </c>
      <c r="B2204">
        <v>2013</v>
      </c>
      <c r="C2204">
        <v>0.13600000000000001</v>
      </c>
      <c r="D2204">
        <v>9.4E-2</v>
      </c>
      <c r="E2204">
        <v>0.125</v>
      </c>
      <c r="F2204">
        <v>7.3999999999999996E-2</v>
      </c>
      <c r="G2204">
        <v>6.2350000000000003E-2</v>
      </c>
      <c r="H2204">
        <v>0.48558000000000001</v>
      </c>
      <c r="I2204">
        <v>0.32146000000000002</v>
      </c>
      <c r="J2204">
        <v>7.0260000000000003E-2</v>
      </c>
      <c r="K2204">
        <v>4.9090000000000002E-2</v>
      </c>
      <c r="L2204">
        <v>0</v>
      </c>
      <c r="M2204">
        <v>6.3519999999999993E-2</v>
      </c>
      <c r="N2204">
        <v>0</v>
      </c>
      <c r="O2204">
        <v>9.6299999999999997E-3</v>
      </c>
      <c r="P2204">
        <v>0</v>
      </c>
      <c r="Q2204" s="3">
        <f>_xlfn.XLOOKUP(A2204&amp;B2204,'original data'!$R$2:$R$3975,'original data'!$Q$2:$Q$3975,,0)</f>
        <v>0.999</v>
      </c>
      <c r="R2204" t="str">
        <f t="shared" si="68"/>
        <v>Wisconsin RS2013</v>
      </c>
      <c r="S2204">
        <f t="shared" si="69"/>
        <v>0.18287</v>
      </c>
    </row>
    <row r="2205" spans="1:19" x14ac:dyDescent="0.35">
      <c r="A2205" t="s">
        <v>133</v>
      </c>
      <c r="B2205">
        <v>2014</v>
      </c>
      <c r="C2205">
        <v>5.7000000000000002E-2</v>
      </c>
      <c r="E2205">
        <v>0.109</v>
      </c>
      <c r="F2205">
        <v>5.1999999999999998E-2</v>
      </c>
      <c r="G2205">
        <v>6.1969999999999997E-2</v>
      </c>
      <c r="H2205">
        <v>0.46240999999999999</v>
      </c>
      <c r="I2205">
        <v>0.32989000000000002</v>
      </c>
      <c r="J2205">
        <v>7.4249999999999997E-2</v>
      </c>
      <c r="K2205">
        <v>6.2030000000000002E-2</v>
      </c>
      <c r="L2205">
        <v>0</v>
      </c>
      <c r="M2205">
        <v>6.3909999999999995E-2</v>
      </c>
      <c r="N2205">
        <v>0</v>
      </c>
      <c r="O2205">
        <v>7.5199999999999998E-3</v>
      </c>
      <c r="P2205">
        <v>0</v>
      </c>
      <c r="Q2205" s="3">
        <f>_xlfn.XLOOKUP(A2205&amp;B2205,'original data'!$R$2:$R$3975,'original data'!$Q$2:$Q$3975,,0)</f>
        <v>1</v>
      </c>
      <c r="R2205" t="str">
        <f t="shared" si="68"/>
        <v>Wisconsin RS2014</v>
      </c>
      <c r="S2205">
        <f t="shared" si="69"/>
        <v>0.20019000000000001</v>
      </c>
    </row>
    <row r="2206" spans="1:19" x14ac:dyDescent="0.35">
      <c r="A2206" t="s">
        <v>133</v>
      </c>
      <c r="B2206">
        <v>2015</v>
      </c>
      <c r="C2206">
        <v>-4.0000000000000001E-3</v>
      </c>
      <c r="E2206">
        <v>6.7000000000000004E-2</v>
      </c>
      <c r="F2206">
        <v>5.8000000000000003E-2</v>
      </c>
      <c r="G2206">
        <v>5.7430000000000002E-2</v>
      </c>
      <c r="H2206">
        <v>0.47838000000000003</v>
      </c>
      <c r="I2206">
        <v>0.35432000000000002</v>
      </c>
      <c r="J2206">
        <v>7.6130000000000003E-2</v>
      </c>
      <c r="K2206">
        <v>2.35E-2</v>
      </c>
      <c r="L2206">
        <v>0</v>
      </c>
      <c r="M2206">
        <v>6.7669999999999994E-2</v>
      </c>
      <c r="N2206">
        <v>0</v>
      </c>
      <c r="O2206">
        <v>0</v>
      </c>
      <c r="P2206">
        <v>0</v>
      </c>
      <c r="Q2206" s="3">
        <f>_xlfn.XLOOKUP(A2206&amp;B2206,'original data'!$R$2:$R$3975,'original data'!$Q$2:$Q$3975,,0)</f>
        <v>0.99970000000000003</v>
      </c>
      <c r="R2206" t="str">
        <f t="shared" si="68"/>
        <v>Wisconsin RS2015</v>
      </c>
      <c r="S2206">
        <f t="shared" si="69"/>
        <v>0.1673</v>
      </c>
    </row>
    <row r="2207" spans="1:19" x14ac:dyDescent="0.35">
      <c r="A2207" t="s">
        <v>133</v>
      </c>
      <c r="B2207">
        <v>2016</v>
      </c>
      <c r="C2207">
        <v>8.5999999999999993E-2</v>
      </c>
      <c r="D2207">
        <v>4.5999999999999999E-2</v>
      </c>
      <c r="E2207">
        <v>8.1000000000000003E-2</v>
      </c>
      <c r="F2207">
        <v>5.1999999999999998E-2</v>
      </c>
      <c r="G2207">
        <v>5.9200000000000003E-2</v>
      </c>
      <c r="H2207">
        <v>0.46788999999999997</v>
      </c>
      <c r="I2207">
        <v>0.37614999999999998</v>
      </c>
      <c r="J2207">
        <v>8.2570000000000005E-2</v>
      </c>
      <c r="K2207">
        <v>9.1699999999999993E-3</v>
      </c>
      <c r="L2207">
        <v>0</v>
      </c>
      <c r="M2207">
        <v>6.4219999999999999E-2</v>
      </c>
      <c r="N2207">
        <v>0</v>
      </c>
      <c r="O2207">
        <v>0</v>
      </c>
      <c r="P2207">
        <v>0</v>
      </c>
      <c r="Q2207" s="3">
        <f>_xlfn.XLOOKUP(A2207&amp;B2207,'original data'!$R$2:$R$3975,'original data'!$Q$2:$Q$3975,,0)</f>
        <v>1</v>
      </c>
      <c r="R2207" t="str">
        <f t="shared" si="68"/>
        <v>Wisconsin RS2016</v>
      </c>
      <c r="S2207">
        <f t="shared" si="69"/>
        <v>0.15595999999999999</v>
      </c>
    </row>
    <row r="2208" spans="1:19" x14ac:dyDescent="0.35">
      <c r="A2208" t="s">
        <v>133</v>
      </c>
      <c r="B2208">
        <v>2017</v>
      </c>
      <c r="C2208">
        <v>0.16200000000000001</v>
      </c>
      <c r="D2208">
        <v>7.9000000000000001E-2</v>
      </c>
      <c r="E2208">
        <v>8.5999999999999993E-2</v>
      </c>
      <c r="F2208">
        <v>5.8999999999999997E-2</v>
      </c>
      <c r="G2208">
        <v>6.4979999999999996E-2</v>
      </c>
      <c r="H2208">
        <v>0.46364</v>
      </c>
      <c r="I2208">
        <v>0.37273000000000001</v>
      </c>
      <c r="J2208">
        <v>8.1820000000000004E-2</v>
      </c>
      <c r="K2208">
        <v>2.7269999999999999E-2</v>
      </c>
      <c r="L2208">
        <v>0</v>
      </c>
      <c r="M2208">
        <v>5.4550000000000001E-2</v>
      </c>
      <c r="N2208">
        <v>0</v>
      </c>
      <c r="O2208">
        <v>0</v>
      </c>
      <c r="P2208">
        <v>0</v>
      </c>
      <c r="Q2208" s="3">
        <f>_xlfn.XLOOKUP(A2208&amp;B2208,'original data'!$R$2:$R$3975,'original data'!$Q$2:$Q$3975,,0)</f>
        <v>1</v>
      </c>
      <c r="R2208" t="str">
        <f t="shared" si="68"/>
        <v>Wisconsin RS2017</v>
      </c>
      <c r="S2208">
        <f t="shared" si="69"/>
        <v>0.16364000000000001</v>
      </c>
    </row>
    <row r="2209" spans="1:19" x14ac:dyDescent="0.35">
      <c r="A2209" t="s">
        <v>133</v>
      </c>
      <c r="B2209">
        <v>2018</v>
      </c>
      <c r="C2209">
        <v>-3.3000000000000002E-2</v>
      </c>
      <c r="E2209">
        <v>5.1999999999999998E-2</v>
      </c>
      <c r="F2209">
        <v>8.7999999999999995E-2</v>
      </c>
      <c r="G2209">
        <v>0</v>
      </c>
      <c r="H2209">
        <v>0.44546000000000002</v>
      </c>
      <c r="I2209">
        <v>0.36364000000000002</v>
      </c>
      <c r="J2209">
        <v>9.0910000000000005E-2</v>
      </c>
      <c r="K2209">
        <v>2.7269999999999999E-2</v>
      </c>
      <c r="L2209">
        <v>0</v>
      </c>
      <c r="M2209">
        <v>7.2730000000000003E-2</v>
      </c>
      <c r="N2209">
        <v>0</v>
      </c>
      <c r="O2209">
        <v>0</v>
      </c>
      <c r="P2209">
        <v>0</v>
      </c>
      <c r="Q2209" s="3">
        <f>_xlfn.XLOOKUP(A2209&amp;B2209,'original data'!$R$2:$R$3975,'original data'!$Q$2:$Q$3975,,0)</f>
        <v>1</v>
      </c>
      <c r="R2209" t="str">
        <f t="shared" si="68"/>
        <v>Wisconsin RS2018</v>
      </c>
      <c r="S2209">
        <f t="shared" si="69"/>
        <v>0.19091000000000002</v>
      </c>
    </row>
    <row r="2210" spans="1:19" x14ac:dyDescent="0.35">
      <c r="A2210" t="s">
        <v>133</v>
      </c>
      <c r="B2210">
        <v>2019</v>
      </c>
      <c r="C2210">
        <v>0.19900000000000001</v>
      </c>
      <c r="E2210">
        <v>7.8E-2</v>
      </c>
      <c r="F2210">
        <v>8.5000000000000006E-2</v>
      </c>
      <c r="G2210">
        <v>0</v>
      </c>
      <c r="H2210">
        <v>0.44954</v>
      </c>
      <c r="I2210">
        <v>0.36697000000000002</v>
      </c>
      <c r="J2210">
        <v>9.1740000000000002E-2</v>
      </c>
      <c r="K2210">
        <v>2.7519999999999999E-2</v>
      </c>
      <c r="L2210">
        <v>0</v>
      </c>
      <c r="M2210">
        <v>6.4219999999999999E-2</v>
      </c>
      <c r="N2210">
        <v>0</v>
      </c>
      <c r="O2210">
        <v>0</v>
      </c>
      <c r="P2210">
        <v>0</v>
      </c>
      <c r="Q2210" s="3">
        <f>_xlfn.XLOOKUP(A2210&amp;B2210,'original data'!$R$2:$R$3975,'original data'!$Q$2:$Q$3975,,0)</f>
        <v>1</v>
      </c>
      <c r="R2210" t="str">
        <f t="shared" si="68"/>
        <v>Wisconsin RS2019</v>
      </c>
      <c r="S2210">
        <f t="shared" si="69"/>
        <v>0.18348</v>
      </c>
    </row>
    <row r="2211" spans="1:19" x14ac:dyDescent="0.35">
      <c r="A2211" t="s">
        <v>134</v>
      </c>
      <c r="B2211">
        <v>2001</v>
      </c>
      <c r="C2211">
        <v>-3.6799999999999999E-2</v>
      </c>
      <c r="D2211">
        <v>6.3799999999999996E-2</v>
      </c>
      <c r="E2211">
        <v>0.1099</v>
      </c>
      <c r="F2211">
        <v>0.10580000000000001</v>
      </c>
      <c r="G2211">
        <v>-3.6799999999999999E-2</v>
      </c>
      <c r="H2211">
        <v>0.50600000000000001</v>
      </c>
      <c r="I2211">
        <v>0.32500000000000001</v>
      </c>
      <c r="J2211">
        <v>0.127</v>
      </c>
      <c r="K2211">
        <v>0</v>
      </c>
      <c r="L2211">
        <v>0</v>
      </c>
      <c r="M2211">
        <v>2.3E-2</v>
      </c>
      <c r="N2211">
        <v>0</v>
      </c>
      <c r="O2211">
        <v>1.9E-2</v>
      </c>
      <c r="P2211">
        <v>0</v>
      </c>
      <c r="Q2211" s="3">
        <f>_xlfn.XLOOKUP(A2211&amp;B2211,'original data'!$R$2:$R$3975,'original data'!$Q$2:$Q$3975,,0)</f>
        <v>1.0928800000000001</v>
      </c>
      <c r="R2211" t="str">
        <f t="shared" si="68"/>
        <v>Connecticut Municipal2001</v>
      </c>
      <c r="S2211">
        <f t="shared" si="69"/>
        <v>0.15</v>
      </c>
    </row>
    <row r="2212" spans="1:19" x14ac:dyDescent="0.35">
      <c r="A2212" t="s">
        <v>134</v>
      </c>
      <c r="B2212">
        <v>2002</v>
      </c>
      <c r="C2212">
        <v>-6.3899999999999998E-2</v>
      </c>
      <c r="D2212">
        <v>6.6E-3</v>
      </c>
      <c r="E2212">
        <v>5.7200000000000001E-2</v>
      </c>
      <c r="F2212">
        <v>0.09</v>
      </c>
      <c r="G2212">
        <v>-5.0450000000000002E-2</v>
      </c>
      <c r="H2212">
        <v>0.47599999999999998</v>
      </c>
      <c r="I2212">
        <v>0.377</v>
      </c>
      <c r="J2212">
        <v>0.122</v>
      </c>
      <c r="K2212">
        <v>0</v>
      </c>
      <c r="L2212">
        <v>0</v>
      </c>
      <c r="M2212">
        <v>2.5000000000000001E-2</v>
      </c>
      <c r="N2212">
        <v>0</v>
      </c>
      <c r="O2212">
        <v>0</v>
      </c>
      <c r="P2212">
        <v>0</v>
      </c>
      <c r="Q2212" s="3">
        <f>_xlfn.XLOOKUP(A2212&amp;B2212,'original data'!$R$2:$R$3975,'original data'!$Q$2:$Q$3975,,0)</f>
        <v>1.06342</v>
      </c>
      <c r="R2212" t="str">
        <f t="shared" si="68"/>
        <v>Connecticut Municipal2002</v>
      </c>
      <c r="S2212">
        <f t="shared" si="69"/>
        <v>0.14699999999999999</v>
      </c>
    </row>
    <row r="2213" spans="1:19" x14ac:dyDescent="0.35">
      <c r="A2213" t="s">
        <v>134</v>
      </c>
      <c r="B2213">
        <v>2003</v>
      </c>
      <c r="C2213">
        <v>2.4899999999999999E-2</v>
      </c>
      <c r="D2213">
        <v>-2.5999999999999999E-2</v>
      </c>
      <c r="E2213">
        <v>2.93E-2</v>
      </c>
      <c r="F2213">
        <v>8.0600000000000005E-2</v>
      </c>
      <c r="G2213">
        <v>-2.597E-2</v>
      </c>
      <c r="H2213">
        <v>0.47199999999999998</v>
      </c>
      <c r="I2213">
        <v>0.40400000000000003</v>
      </c>
      <c r="J2213">
        <v>0.10100000000000001</v>
      </c>
      <c r="K2213">
        <v>0</v>
      </c>
      <c r="L2213">
        <v>0</v>
      </c>
      <c r="M2213">
        <v>2.3E-2</v>
      </c>
      <c r="N2213">
        <v>0</v>
      </c>
      <c r="O2213">
        <v>0</v>
      </c>
      <c r="P2213">
        <v>0</v>
      </c>
      <c r="Q2213" s="3">
        <f>_xlfn.XLOOKUP(A2213&amp;B2213,'original data'!$R$2:$R$3975,'original data'!$Q$2:$Q$3975,,0)</f>
        <v>1.0286599999999999</v>
      </c>
      <c r="R2213" t="str">
        <f t="shared" si="68"/>
        <v>Connecticut Municipal2003</v>
      </c>
      <c r="S2213">
        <f t="shared" si="69"/>
        <v>0.124</v>
      </c>
    </row>
    <row r="2214" spans="1:19" x14ac:dyDescent="0.35">
      <c r="A2214" t="s">
        <v>134</v>
      </c>
      <c r="B2214">
        <v>2004</v>
      </c>
      <c r="C2214">
        <v>0.14280000000000001</v>
      </c>
      <c r="D2214">
        <v>3.4000000000000002E-2</v>
      </c>
      <c r="E2214">
        <v>3.7900000000000003E-2</v>
      </c>
      <c r="F2214">
        <v>9.1999999999999998E-2</v>
      </c>
      <c r="G2214">
        <v>1.3729999999999999E-2</v>
      </c>
      <c r="H2214">
        <v>0.58299999999999996</v>
      </c>
      <c r="I2214">
        <v>0.29199999999999998</v>
      </c>
      <c r="J2214">
        <v>8.8999999999999996E-2</v>
      </c>
      <c r="K2214">
        <v>0</v>
      </c>
      <c r="L2214">
        <v>0</v>
      </c>
      <c r="M2214">
        <v>1.7999999999999999E-2</v>
      </c>
      <c r="N2214">
        <v>0</v>
      </c>
      <c r="O2214">
        <v>1.7999999999999999E-2</v>
      </c>
      <c r="P2214">
        <v>0</v>
      </c>
      <c r="Q2214" s="3">
        <f>_xlfn.XLOOKUP(A2214&amp;B2214,'original data'!$R$2:$R$3975,'original data'!$Q$2:$Q$3975,,0)</f>
        <v>1.02935</v>
      </c>
      <c r="R2214" t="str">
        <f t="shared" si="68"/>
        <v>Connecticut Municipal2004</v>
      </c>
      <c r="S2214">
        <f t="shared" si="69"/>
        <v>0.107</v>
      </c>
    </row>
    <row r="2215" spans="1:19" x14ac:dyDescent="0.35">
      <c r="A2215" t="s">
        <v>134</v>
      </c>
      <c r="B2215">
        <v>2005</v>
      </c>
      <c r="C2215">
        <v>0.10100000000000001</v>
      </c>
      <c r="D2215">
        <v>9.2600000000000002E-2</v>
      </c>
      <c r="E2215">
        <v>3.3000000000000002E-2</v>
      </c>
      <c r="F2215">
        <v>8.8999999999999996E-2</v>
      </c>
      <c r="G2215">
        <v>3.0609999999999998E-2</v>
      </c>
      <c r="H2215">
        <v>0.59899999999999998</v>
      </c>
      <c r="I2215">
        <v>0.314</v>
      </c>
      <c r="J2215">
        <v>6.8000000000000005E-2</v>
      </c>
      <c r="K2215">
        <v>0</v>
      </c>
      <c r="L2215">
        <v>0</v>
      </c>
      <c r="M2215">
        <v>1.9E-2</v>
      </c>
      <c r="N2215">
        <v>0</v>
      </c>
      <c r="O2215">
        <v>0</v>
      </c>
      <c r="P2215">
        <v>0</v>
      </c>
      <c r="Q2215" s="3">
        <f>_xlfn.XLOOKUP(A2215&amp;B2215,'original data'!$R$2:$R$3975,'original data'!$Q$2:$Q$3975,,0)</f>
        <v>1.0323500000000001</v>
      </c>
      <c r="R2215" t="str">
        <f t="shared" si="68"/>
        <v>Connecticut Municipal2005</v>
      </c>
      <c r="S2215">
        <f t="shared" si="69"/>
        <v>8.7000000000000008E-2</v>
      </c>
    </row>
    <row r="2216" spans="1:19" x14ac:dyDescent="0.35">
      <c r="A2216" t="s">
        <v>134</v>
      </c>
      <c r="B2216">
        <v>2006</v>
      </c>
      <c r="C2216">
        <v>9.8699999999999996E-2</v>
      </c>
      <c r="D2216">
        <v>0.1206</v>
      </c>
      <c r="E2216">
        <v>6.1899999999999997E-2</v>
      </c>
      <c r="F2216">
        <v>8.5599999999999996E-2</v>
      </c>
      <c r="G2216">
        <v>4.1660000000000003E-2</v>
      </c>
      <c r="H2216">
        <v>0.629</v>
      </c>
      <c r="I2216">
        <v>0.29399999999999998</v>
      </c>
      <c r="J2216">
        <v>0.06</v>
      </c>
      <c r="K2216">
        <v>0</v>
      </c>
      <c r="L2216">
        <v>0</v>
      </c>
      <c r="M2216">
        <v>1.7000000000000001E-2</v>
      </c>
      <c r="N2216">
        <v>0</v>
      </c>
      <c r="O2216">
        <v>0</v>
      </c>
      <c r="P2216">
        <v>0</v>
      </c>
      <c r="Q2216" s="3">
        <f>_xlfn.XLOOKUP(A2216&amp;B2216,'original data'!$R$2:$R$3975,'original data'!$Q$2:$Q$3975,,0)</f>
        <v>1.0246500000000001</v>
      </c>
      <c r="R2216" t="str">
        <f t="shared" si="68"/>
        <v>Connecticut Municipal2006</v>
      </c>
      <c r="S2216">
        <f t="shared" si="69"/>
        <v>7.6999999999999999E-2</v>
      </c>
    </row>
    <row r="2217" spans="1:19" x14ac:dyDescent="0.35">
      <c r="A2217" t="s">
        <v>134</v>
      </c>
      <c r="B2217">
        <v>2007</v>
      </c>
      <c r="C2217">
        <v>0.1696</v>
      </c>
      <c r="D2217">
        <v>0.1273</v>
      </c>
      <c r="E2217">
        <v>0.11070000000000001</v>
      </c>
      <c r="F2217">
        <v>8.3599999999999994E-2</v>
      </c>
      <c r="G2217">
        <v>5.9040000000000002E-2</v>
      </c>
      <c r="H2217">
        <v>0.61099999999999999</v>
      </c>
      <c r="I2217">
        <v>0.29399999999999998</v>
      </c>
      <c r="J2217">
        <v>0.06</v>
      </c>
      <c r="K2217">
        <v>0</v>
      </c>
      <c r="L2217">
        <v>0</v>
      </c>
      <c r="M2217">
        <v>2.5999999999999999E-2</v>
      </c>
      <c r="N2217">
        <v>0</v>
      </c>
      <c r="O2217">
        <v>8.9999999999999993E-3</v>
      </c>
      <c r="P2217">
        <v>0</v>
      </c>
      <c r="Q2217" s="3">
        <f>_xlfn.XLOOKUP(A2217&amp;B2217,'original data'!$R$2:$R$3975,'original data'!$Q$2:$Q$3975,,0)</f>
        <v>1.03701</v>
      </c>
      <c r="R2217" t="str">
        <f t="shared" si="68"/>
        <v>Connecticut Municipal2007</v>
      </c>
      <c r="S2217">
        <f t="shared" si="69"/>
        <v>8.5999999999999993E-2</v>
      </c>
    </row>
    <row r="2218" spans="1:19" x14ac:dyDescent="0.35">
      <c r="A2218" t="s">
        <v>134</v>
      </c>
      <c r="B2218">
        <v>2008</v>
      </c>
      <c r="C2218">
        <v>-4.1099999999999998E-2</v>
      </c>
      <c r="D2218">
        <v>7.2099999999999997E-2</v>
      </c>
      <c r="E2218">
        <v>9.1700000000000004E-2</v>
      </c>
      <c r="F2218">
        <v>5.9700000000000003E-2</v>
      </c>
      <c r="G2218">
        <v>4.5969999999999997E-2</v>
      </c>
      <c r="H2218">
        <v>0.46300000000000002</v>
      </c>
      <c r="I2218">
        <v>0.39200000000000002</v>
      </c>
      <c r="J2218">
        <v>7.0999999999999994E-2</v>
      </c>
      <c r="K2218">
        <v>0</v>
      </c>
      <c r="L2218">
        <v>0</v>
      </c>
      <c r="M2218">
        <v>4.1000000000000002E-2</v>
      </c>
      <c r="N2218">
        <v>0</v>
      </c>
      <c r="O2218">
        <v>3.3000000000000002E-2</v>
      </c>
      <c r="P2218">
        <v>0</v>
      </c>
      <c r="Q2218" s="3">
        <f>_xlfn.XLOOKUP(A2218&amp;B2218,'original data'!$R$2:$R$3975,'original data'!$Q$2:$Q$3975,,0)</f>
        <v>1.0329999999999999</v>
      </c>
      <c r="R2218" t="str">
        <f t="shared" si="68"/>
        <v>Connecticut Municipal2008</v>
      </c>
      <c r="S2218">
        <f t="shared" si="69"/>
        <v>0.11199999999999999</v>
      </c>
    </row>
    <row r="2219" spans="1:19" x14ac:dyDescent="0.35">
      <c r="A2219" t="s">
        <v>134</v>
      </c>
      <c r="B2219">
        <v>2009</v>
      </c>
      <c r="C2219">
        <v>-0.14899999999999999</v>
      </c>
      <c r="D2219">
        <v>-1.54E-2</v>
      </c>
      <c r="E2219">
        <v>2.92E-2</v>
      </c>
      <c r="F2219">
        <v>3.27E-2</v>
      </c>
      <c r="G2219">
        <v>2.2270000000000002E-2</v>
      </c>
      <c r="H2219">
        <v>0.435</v>
      </c>
      <c r="I2219">
        <v>0.39500000000000002</v>
      </c>
      <c r="J2219">
        <v>0.08</v>
      </c>
      <c r="K2219">
        <v>0</v>
      </c>
      <c r="L2219">
        <v>0</v>
      </c>
      <c r="M2219">
        <v>3.7999999999999999E-2</v>
      </c>
      <c r="N2219">
        <v>0</v>
      </c>
      <c r="O2219">
        <v>5.1999999999999998E-2</v>
      </c>
      <c r="P2219">
        <v>0</v>
      </c>
      <c r="Q2219" s="3">
        <f>_xlfn.XLOOKUP(A2219&amp;B2219,'original data'!$R$2:$R$3975,'original data'!$Q$2:$Q$3975,,0)</f>
        <v>0.88900000000000001</v>
      </c>
      <c r="R2219" t="str">
        <f t="shared" si="68"/>
        <v>Connecticut Municipal2009</v>
      </c>
      <c r="S2219">
        <f t="shared" si="69"/>
        <v>0.11799999999999999</v>
      </c>
    </row>
    <row r="2220" spans="1:19" x14ac:dyDescent="0.35">
      <c r="A2220" t="s">
        <v>134</v>
      </c>
      <c r="B2220">
        <v>2010</v>
      </c>
      <c r="C2220">
        <v>0.12570000000000001</v>
      </c>
      <c r="D2220">
        <v>-2.7900000000000001E-2</v>
      </c>
      <c r="E2220">
        <v>3.3700000000000001E-2</v>
      </c>
      <c r="F2220">
        <v>3.1899999999999998E-2</v>
      </c>
      <c r="G2220">
        <v>3.2169999999999997E-2</v>
      </c>
      <c r="H2220">
        <v>0.42699999999999999</v>
      </c>
      <c r="I2220">
        <v>0.34799999999999998</v>
      </c>
      <c r="J2220">
        <v>0.09</v>
      </c>
      <c r="K2220">
        <v>0</v>
      </c>
      <c r="L2220">
        <v>0</v>
      </c>
      <c r="M2220">
        <v>3.5000000000000003E-2</v>
      </c>
      <c r="N2220">
        <v>0</v>
      </c>
      <c r="O2220">
        <v>0.1</v>
      </c>
      <c r="P2220">
        <v>0</v>
      </c>
      <c r="Q2220" s="3">
        <f>_xlfn.XLOOKUP(A2220&amp;B2220,'original data'!$R$2:$R$3975,'original data'!$Q$2:$Q$3975,,0)</f>
        <v>0.88400000000000001</v>
      </c>
      <c r="R2220" t="str">
        <f t="shared" si="68"/>
        <v>Connecticut Municipal2010</v>
      </c>
      <c r="S2220">
        <f t="shared" si="69"/>
        <v>0.125</v>
      </c>
    </row>
    <row r="2221" spans="1:19" x14ac:dyDescent="0.35">
      <c r="A2221" t="s">
        <v>134</v>
      </c>
      <c r="B2221">
        <v>2011</v>
      </c>
      <c r="C2221">
        <v>0.1787</v>
      </c>
      <c r="D2221">
        <v>4.1300000000000003E-2</v>
      </c>
      <c r="E2221">
        <v>4.8399999999999999E-2</v>
      </c>
      <c r="F2221">
        <v>5.28E-2</v>
      </c>
      <c r="G2221">
        <v>4.4699999999999997E-2</v>
      </c>
      <c r="H2221">
        <v>0.49399999999999999</v>
      </c>
      <c r="I2221">
        <v>0.31900000000000001</v>
      </c>
      <c r="J2221">
        <v>8.7999999999999995E-2</v>
      </c>
      <c r="K2221">
        <v>0.02</v>
      </c>
      <c r="L2221">
        <v>0</v>
      </c>
      <c r="M2221">
        <v>4.7E-2</v>
      </c>
      <c r="N2221">
        <v>0</v>
      </c>
      <c r="O2221">
        <v>3.2000000000000001E-2</v>
      </c>
      <c r="P2221">
        <v>0</v>
      </c>
      <c r="Q2221" s="3">
        <f>_xlfn.XLOOKUP(A2221&amp;B2221,'original data'!$R$2:$R$3975,'original data'!$Q$2:$Q$3975,,0)</f>
        <v>0.88300000000000001</v>
      </c>
      <c r="R2221" t="str">
        <f t="shared" si="68"/>
        <v>Connecticut Municipal2011</v>
      </c>
      <c r="S2221">
        <f t="shared" si="69"/>
        <v>0.155</v>
      </c>
    </row>
    <row r="2222" spans="1:19" x14ac:dyDescent="0.35">
      <c r="A2222" t="s">
        <v>134</v>
      </c>
      <c r="B2222">
        <v>2012</v>
      </c>
      <c r="C2222">
        <v>4.7000000000000002E-3</v>
      </c>
      <c r="D2222">
        <v>0.10059999999999999</v>
      </c>
      <c r="E2222">
        <v>1.7000000000000001E-2</v>
      </c>
      <c r="F2222">
        <v>6.0299999999999999E-2</v>
      </c>
      <c r="G2222">
        <v>4.1309999999999999E-2</v>
      </c>
      <c r="H2222">
        <v>0.44600000000000001</v>
      </c>
      <c r="I2222">
        <v>0.35</v>
      </c>
      <c r="J2222">
        <v>0.107</v>
      </c>
      <c r="K2222">
        <v>2.1999999999999999E-2</v>
      </c>
      <c r="L2222">
        <v>0</v>
      </c>
      <c r="M2222">
        <v>5.7000000000000002E-2</v>
      </c>
      <c r="N2222">
        <v>0</v>
      </c>
      <c r="O2222">
        <v>1.7999999999999999E-2</v>
      </c>
      <c r="P2222">
        <v>0</v>
      </c>
      <c r="Q2222" s="3">
        <f>_xlfn.XLOOKUP(A2222&amp;B2222,'original data'!$R$2:$R$3975,'original data'!$Q$2:$Q$3975,,0)</f>
        <v>0.85</v>
      </c>
      <c r="R2222" t="str">
        <f t="shared" si="68"/>
        <v>Connecticut Municipal2012</v>
      </c>
      <c r="S2222">
        <f t="shared" si="69"/>
        <v>0.186</v>
      </c>
    </row>
    <row r="2223" spans="1:19" x14ac:dyDescent="0.35">
      <c r="A2223" t="s">
        <v>134</v>
      </c>
      <c r="B2223">
        <v>2013</v>
      </c>
      <c r="C2223">
        <v>9.6000000000000002E-2</v>
      </c>
      <c r="D2223">
        <v>9.0800000000000006E-2</v>
      </c>
      <c r="E2223">
        <v>4.4499999999999998E-2</v>
      </c>
      <c r="F2223">
        <v>6.7799999999999999E-2</v>
      </c>
      <c r="G2223">
        <v>4.5420000000000002E-2</v>
      </c>
      <c r="H2223">
        <v>0.36899999999999999</v>
      </c>
      <c r="I2223">
        <v>0.35299999999999998</v>
      </c>
      <c r="J2223">
        <v>0.105</v>
      </c>
      <c r="K2223">
        <v>8.3000000000000004E-2</v>
      </c>
      <c r="L2223">
        <v>0</v>
      </c>
      <c r="M2223">
        <v>7.2999999999999995E-2</v>
      </c>
      <c r="N2223">
        <v>0</v>
      </c>
      <c r="O2223">
        <v>1.7000000000000001E-2</v>
      </c>
      <c r="P2223">
        <v>0</v>
      </c>
      <c r="Q2223" s="3">
        <f>_xlfn.XLOOKUP(A2223&amp;B2223,'original data'!$R$2:$R$3975,'original data'!$Q$2:$Q$3975,,0)</f>
        <v>0.875</v>
      </c>
      <c r="R2223" t="str">
        <f t="shared" si="68"/>
        <v>Connecticut Municipal2013</v>
      </c>
      <c r="S2223">
        <f t="shared" si="69"/>
        <v>0.26100000000000001</v>
      </c>
    </row>
    <row r="2224" spans="1:19" x14ac:dyDescent="0.35">
      <c r="A2224" t="s">
        <v>134</v>
      </c>
      <c r="B2224">
        <v>2014</v>
      </c>
      <c r="C2224">
        <v>0.1358</v>
      </c>
      <c r="D2224">
        <v>7.7399999999999997E-2</v>
      </c>
      <c r="E2224">
        <v>0.1066</v>
      </c>
      <c r="F2224">
        <v>6.7199999999999996E-2</v>
      </c>
      <c r="G2224">
        <v>5.1630000000000002E-2</v>
      </c>
      <c r="H2224">
        <v>0.376</v>
      </c>
      <c r="I2224">
        <v>0.34899999999999998</v>
      </c>
      <c r="J2224">
        <v>0.10100000000000001</v>
      </c>
      <c r="K2224">
        <v>7.6999999999999999E-2</v>
      </c>
      <c r="L2224">
        <v>0</v>
      </c>
      <c r="M2224">
        <v>6.9000000000000006E-2</v>
      </c>
      <c r="N2224">
        <v>0</v>
      </c>
      <c r="O2224">
        <v>2.8000000000000001E-2</v>
      </c>
      <c r="P2224">
        <v>0</v>
      </c>
      <c r="Q2224" s="3">
        <f>_xlfn.XLOOKUP(A2224&amp;B2224,'original data'!$R$2:$R$3975,'original data'!$Q$2:$Q$3975,,0)</f>
        <v>0.87817000000000001</v>
      </c>
      <c r="R2224" t="str">
        <f t="shared" si="68"/>
        <v>Connecticut Municipal2014</v>
      </c>
      <c r="S2224">
        <f t="shared" si="69"/>
        <v>0.247</v>
      </c>
    </row>
    <row r="2225" spans="1:19" x14ac:dyDescent="0.35">
      <c r="A2225" t="s">
        <v>134</v>
      </c>
      <c r="B2225">
        <v>2015</v>
      </c>
      <c r="C2225">
        <v>2.5700000000000001E-2</v>
      </c>
      <c r="D2225">
        <v>8.48E-2</v>
      </c>
      <c r="E2225">
        <v>8.6199999999999999E-2</v>
      </c>
      <c r="F2225">
        <v>5.96E-2</v>
      </c>
      <c r="G2225">
        <v>4.9880000000000001E-2</v>
      </c>
      <c r="H2225">
        <v>0.36299999999999999</v>
      </c>
      <c r="I2225">
        <v>0.34599999999999997</v>
      </c>
      <c r="J2225">
        <v>0.108</v>
      </c>
      <c r="K2225">
        <v>8.1000000000000003E-2</v>
      </c>
      <c r="L2225">
        <v>0</v>
      </c>
      <c r="M2225">
        <v>7.2999999999999995E-2</v>
      </c>
      <c r="N2225">
        <v>0</v>
      </c>
      <c r="O2225">
        <v>2.9000000000000001E-2</v>
      </c>
      <c r="P2225">
        <v>0</v>
      </c>
      <c r="Q2225" s="3">
        <f>_xlfn.XLOOKUP(A2225&amp;B2225,'original data'!$R$2:$R$3975,'original data'!$Q$2:$Q$3975,,0)</f>
        <v>0.878</v>
      </c>
      <c r="R2225" t="str">
        <f t="shared" si="68"/>
        <v>Connecticut Municipal2015</v>
      </c>
      <c r="S2225">
        <f t="shared" si="69"/>
        <v>0.26200000000000001</v>
      </c>
    </row>
    <row r="2226" spans="1:19" x14ac:dyDescent="0.35">
      <c r="A2226" t="s">
        <v>134</v>
      </c>
      <c r="B2226">
        <v>2016</v>
      </c>
      <c r="C2226">
        <v>1.15E-2</v>
      </c>
      <c r="D2226">
        <v>5.62E-2</v>
      </c>
      <c r="E2226">
        <v>5.3499999999999999E-2</v>
      </c>
      <c r="F2226">
        <v>5.0900000000000001E-2</v>
      </c>
      <c r="G2226">
        <v>4.7440000000000003E-2</v>
      </c>
      <c r="H2226">
        <v>0.36499999999999999</v>
      </c>
      <c r="I2226">
        <v>0.35299999999999998</v>
      </c>
      <c r="J2226">
        <v>0.10199999999999999</v>
      </c>
      <c r="K2226">
        <v>8.1000000000000003E-2</v>
      </c>
      <c r="L2226">
        <v>0</v>
      </c>
      <c r="M2226">
        <v>7.1999999999999995E-2</v>
      </c>
      <c r="N2226">
        <v>0</v>
      </c>
      <c r="O2226">
        <v>2.7E-2</v>
      </c>
      <c r="P2226">
        <v>0</v>
      </c>
      <c r="Q2226" s="3">
        <f>_xlfn.XLOOKUP(A2226&amp;B2226,'original data'!$R$2:$R$3975,'original data'!$Q$2:$Q$3975,,0)</f>
        <v>0.86099999999999999</v>
      </c>
      <c r="R2226" t="str">
        <f t="shared" si="68"/>
        <v>Connecticut Municipal2016</v>
      </c>
      <c r="S2226">
        <f t="shared" si="69"/>
        <v>0.255</v>
      </c>
    </row>
    <row r="2227" spans="1:19" x14ac:dyDescent="0.35">
      <c r="A2227" t="s">
        <v>134</v>
      </c>
      <c r="B2227">
        <v>2017</v>
      </c>
      <c r="C2227">
        <v>0.1305</v>
      </c>
      <c r="D2227">
        <v>5.4600000000000003E-2</v>
      </c>
      <c r="E2227">
        <v>7.8600000000000003E-2</v>
      </c>
      <c r="F2227">
        <v>4.7300000000000002E-2</v>
      </c>
      <c r="G2227">
        <v>5.2150000000000002E-2</v>
      </c>
      <c r="H2227">
        <v>0.375</v>
      </c>
      <c r="I2227">
        <v>0.34699999999999998</v>
      </c>
      <c r="J2227">
        <v>0.10100000000000001</v>
      </c>
      <c r="K2227">
        <v>7.9000000000000001E-2</v>
      </c>
      <c r="L2227">
        <v>0</v>
      </c>
      <c r="M2227">
        <v>7.0000000000000007E-2</v>
      </c>
      <c r="N2227">
        <v>0</v>
      </c>
      <c r="O2227">
        <v>2.8000000000000001E-2</v>
      </c>
      <c r="P2227">
        <v>0</v>
      </c>
      <c r="Q2227" s="3">
        <f>_xlfn.XLOOKUP(A2227&amp;B2227,'original data'!$R$2:$R$3975,'original data'!$Q$2:$Q$3975,,0)</f>
        <v>0.86099999999999999</v>
      </c>
      <c r="R2227" t="str">
        <f t="shared" si="68"/>
        <v>Connecticut Municipal2017</v>
      </c>
      <c r="S2227">
        <f t="shared" si="69"/>
        <v>0.25</v>
      </c>
    </row>
    <row r="2228" spans="1:19" x14ac:dyDescent="0.35">
      <c r="A2228" t="s">
        <v>134</v>
      </c>
      <c r="B2228">
        <v>2018</v>
      </c>
      <c r="C2228">
        <v>6.1400000000000003E-2</v>
      </c>
      <c r="D2228">
        <v>6.6699999999999995E-2</v>
      </c>
      <c r="E2228">
        <v>7.17E-2</v>
      </c>
      <c r="F2228">
        <v>5.8000000000000003E-2</v>
      </c>
      <c r="G2228">
        <v>5.2659999999999998E-2</v>
      </c>
      <c r="H2228">
        <v>0.38500000000000001</v>
      </c>
      <c r="I2228">
        <v>0.37</v>
      </c>
      <c r="J2228">
        <v>8.4000000000000005E-2</v>
      </c>
      <c r="K2228">
        <v>7.1999999999999995E-2</v>
      </c>
      <c r="L2228">
        <v>0</v>
      </c>
      <c r="M2228">
        <v>6.3E-2</v>
      </c>
      <c r="N2228">
        <v>0</v>
      </c>
      <c r="O2228">
        <v>2.5999999999999999E-2</v>
      </c>
      <c r="P2228">
        <v>0</v>
      </c>
      <c r="Q2228" s="3">
        <f>_xlfn.XLOOKUP(A2228&amp;B2228,'original data'!$R$2:$R$3975,'original data'!$Q$2:$Q$3975,,0)</f>
        <v>0.76732</v>
      </c>
      <c r="R2228" t="str">
        <f t="shared" si="68"/>
        <v>Connecticut Municipal2018</v>
      </c>
      <c r="S2228">
        <f t="shared" si="69"/>
        <v>0.219</v>
      </c>
    </row>
    <row r="2229" spans="1:19" x14ac:dyDescent="0.35">
      <c r="A2229" t="s">
        <v>134</v>
      </c>
      <c r="B2229">
        <v>2019</v>
      </c>
      <c r="C2229">
        <v>6.2300000000000001E-2</v>
      </c>
      <c r="E2229">
        <v>5.7489999999999999E-2</v>
      </c>
      <c r="F2229">
        <v>8.1769999999999995E-2</v>
      </c>
      <c r="G2229">
        <v>5.3170000000000002E-2</v>
      </c>
      <c r="H2229">
        <v>0.40200000000000002</v>
      </c>
      <c r="I2229">
        <v>0.36699999999999999</v>
      </c>
      <c r="J2229">
        <v>6.9000000000000006E-2</v>
      </c>
      <c r="K2229">
        <v>0.08</v>
      </c>
      <c r="L2229">
        <v>0</v>
      </c>
      <c r="M2229">
        <v>6.4000000000000001E-2</v>
      </c>
      <c r="N2229">
        <v>0</v>
      </c>
      <c r="O2229">
        <v>1.7999999999999999E-2</v>
      </c>
      <c r="P2229">
        <v>0</v>
      </c>
      <c r="Q2229" s="3">
        <f>_xlfn.XLOOKUP(A2229&amp;B2229,'original data'!$R$2:$R$3975,'original data'!$Q$2:$Q$3975,,0)</f>
        <v>0.75851999999999997</v>
      </c>
      <c r="R2229" t="str">
        <f t="shared" si="68"/>
        <v>Connecticut Municipal2019</v>
      </c>
      <c r="S2229">
        <f t="shared" si="69"/>
        <v>0.21300000000000002</v>
      </c>
    </row>
    <row r="2230" spans="1:19" x14ac:dyDescent="0.35">
      <c r="A2230" t="s">
        <v>134</v>
      </c>
      <c r="B2230">
        <v>2020</v>
      </c>
      <c r="C2230">
        <v>2.0299999999999999E-2</v>
      </c>
      <c r="E2230">
        <v>5.638E-2</v>
      </c>
      <c r="F2230">
        <v>7.1190000000000003E-2</v>
      </c>
      <c r="G2230">
        <v>5.1499999999999997E-2</v>
      </c>
      <c r="H2230">
        <v>0.40699999999999997</v>
      </c>
      <c r="I2230">
        <v>0.29399999999999998</v>
      </c>
      <c r="J2230">
        <v>7.4999999999999997E-2</v>
      </c>
      <c r="K2230">
        <v>7.2999999999999995E-2</v>
      </c>
      <c r="L2230">
        <v>0</v>
      </c>
      <c r="M2230">
        <v>0.11899999999999999</v>
      </c>
      <c r="N2230">
        <v>0</v>
      </c>
      <c r="O2230">
        <v>3.2000000000000001E-2</v>
      </c>
      <c r="P2230">
        <v>0</v>
      </c>
      <c r="Q2230" s="3">
        <f>_xlfn.XLOOKUP(A2230&amp;B2230,'original data'!$R$2:$R$3975,'original data'!$Q$2:$Q$3975,,0)</f>
        <v>0.76444000000000001</v>
      </c>
      <c r="R2230" t="str">
        <f t="shared" si="68"/>
        <v>Connecticut Municipal2020</v>
      </c>
      <c r="S2230">
        <f t="shared" si="69"/>
        <v>0.26700000000000002</v>
      </c>
    </row>
    <row r="2231" spans="1:19" x14ac:dyDescent="0.35">
      <c r="A2231" t="s">
        <v>135</v>
      </c>
      <c r="B2231">
        <v>2011</v>
      </c>
      <c r="C2231">
        <v>0.23499999999999999</v>
      </c>
      <c r="E2231">
        <v>2.4930000000000001E-2</v>
      </c>
      <c r="H2231">
        <v>0.63214000000000004</v>
      </c>
      <c r="I2231">
        <v>0.22578000000000001</v>
      </c>
      <c r="J2231">
        <v>0</v>
      </c>
      <c r="K2231">
        <v>3.4299999999999997E-2</v>
      </c>
      <c r="L2231">
        <v>0</v>
      </c>
      <c r="M2231">
        <v>0.10399</v>
      </c>
      <c r="N2231">
        <v>0</v>
      </c>
      <c r="O2231">
        <v>3.8E-3</v>
      </c>
      <c r="P2231">
        <v>0</v>
      </c>
      <c r="Q2231" s="3">
        <f>_xlfn.XLOOKUP(A2231&amp;B2231,'original data'!$R$2:$R$3975,'original data'!$Q$2:$Q$3975,,0)</f>
        <v>0.58053999999999994</v>
      </c>
      <c r="R2231" t="str">
        <f t="shared" si="68"/>
        <v>Louisiana Municipal Police2011</v>
      </c>
      <c r="S2231">
        <f t="shared" si="69"/>
        <v>0.13829</v>
      </c>
    </row>
    <row r="2232" spans="1:19" x14ac:dyDescent="0.35">
      <c r="A2232" t="s">
        <v>135</v>
      </c>
      <c r="B2232">
        <v>2014</v>
      </c>
      <c r="C2232">
        <v>0.17899999999999999</v>
      </c>
      <c r="E2232">
        <v>0.1216</v>
      </c>
      <c r="F2232">
        <v>5.5710000000000003E-2</v>
      </c>
      <c r="H2232">
        <v>0.57899999999999996</v>
      </c>
      <c r="I2232">
        <v>0.18</v>
      </c>
      <c r="J2232">
        <v>1.9E-2</v>
      </c>
      <c r="K2232">
        <v>9.0999999999999998E-2</v>
      </c>
      <c r="L2232">
        <v>3.1E-2</v>
      </c>
      <c r="M2232">
        <v>9.4E-2</v>
      </c>
      <c r="N2232">
        <v>0</v>
      </c>
      <c r="O2232">
        <v>5.0000000000000001E-3</v>
      </c>
      <c r="P2232">
        <v>0</v>
      </c>
      <c r="Q2232" s="3">
        <f>_xlfn.XLOOKUP(A2232&amp;B2232,'original data'!$R$2:$R$3975,'original data'!$Q$2:$Q$3975,,0)</f>
        <v>0.68110000000000004</v>
      </c>
      <c r="R2232" t="str">
        <f t="shared" si="68"/>
        <v>Louisiana Municipal Police2014</v>
      </c>
      <c r="S2232">
        <f t="shared" si="69"/>
        <v>0.23500000000000001</v>
      </c>
    </row>
    <row r="2233" spans="1:19" x14ac:dyDescent="0.35">
      <c r="A2233" t="s">
        <v>135</v>
      </c>
      <c r="B2233">
        <v>2015</v>
      </c>
      <c r="C2233">
        <v>1.0999999999999999E-2</v>
      </c>
      <c r="E2233">
        <v>9.8140000000000005E-2</v>
      </c>
      <c r="F2233">
        <v>4.7469999999999998E-2</v>
      </c>
      <c r="H2233">
        <v>0.55200000000000005</v>
      </c>
      <c r="I2233">
        <v>0.20599999999999999</v>
      </c>
      <c r="J2233">
        <v>1.7000000000000001E-2</v>
      </c>
      <c r="K2233">
        <v>9.7000000000000003E-2</v>
      </c>
      <c r="L2233">
        <v>2.1999999999999999E-2</v>
      </c>
      <c r="M2233">
        <v>9.7000000000000003E-2</v>
      </c>
      <c r="N2233">
        <v>0</v>
      </c>
      <c r="O2233">
        <v>8.9999999999999993E-3</v>
      </c>
      <c r="P2233">
        <v>0</v>
      </c>
      <c r="Q2233" s="3">
        <f>_xlfn.XLOOKUP(A2233&amp;B2233,'original data'!$R$2:$R$3975,'original data'!$Q$2:$Q$3975,,0)</f>
        <v>0.69910000000000005</v>
      </c>
      <c r="R2233" t="str">
        <f t="shared" si="68"/>
        <v>Louisiana Municipal Police2015</v>
      </c>
      <c r="S2233">
        <f t="shared" si="69"/>
        <v>0.23300000000000001</v>
      </c>
    </row>
    <row r="2234" spans="1:19" x14ac:dyDescent="0.35">
      <c r="A2234" t="s">
        <v>135</v>
      </c>
      <c r="B2234">
        <v>2017</v>
      </c>
      <c r="C2234">
        <v>0.13300000000000001</v>
      </c>
      <c r="E2234">
        <v>7.782E-2</v>
      </c>
      <c r="F2234">
        <v>3.295E-2</v>
      </c>
      <c r="H2234">
        <v>0.57242999999999999</v>
      </c>
      <c r="I2234">
        <v>0.20080000000000001</v>
      </c>
      <c r="J2234">
        <v>1.299E-2</v>
      </c>
      <c r="K2234">
        <v>9.7900000000000001E-2</v>
      </c>
      <c r="L2234">
        <v>1.499E-2</v>
      </c>
      <c r="M2234">
        <v>9.69E-2</v>
      </c>
      <c r="N2234">
        <v>0</v>
      </c>
      <c r="O2234">
        <v>4.0000000000000001E-3</v>
      </c>
      <c r="P2234">
        <v>0</v>
      </c>
      <c r="Q2234" s="3">
        <f>_xlfn.XLOOKUP(A2234&amp;B2234,'original data'!$R$2:$R$3975,'original data'!$Q$2:$Q$3975,,0)</f>
        <v>0.71389999999999998</v>
      </c>
      <c r="R2234" t="str">
        <f t="shared" si="68"/>
        <v>Louisiana Municipal Police2017</v>
      </c>
      <c r="S2234">
        <f t="shared" si="69"/>
        <v>0.22277999999999998</v>
      </c>
    </row>
    <row r="2235" spans="1:19" x14ac:dyDescent="0.35">
      <c r="A2235" t="s">
        <v>135</v>
      </c>
      <c r="B2235">
        <v>2018</v>
      </c>
      <c r="C2235">
        <v>6.7000000000000004E-2</v>
      </c>
      <c r="E2235">
        <v>6.9709999999999994E-2</v>
      </c>
      <c r="F2235">
        <v>4.7960000000000003E-2</v>
      </c>
      <c r="H2235">
        <v>0.55988000000000004</v>
      </c>
      <c r="I2235">
        <v>0.22755</v>
      </c>
      <c r="J2235">
        <v>1.796E-2</v>
      </c>
      <c r="K2235">
        <v>9.1819999999999999E-2</v>
      </c>
      <c r="L2235">
        <v>1.5970000000000002E-2</v>
      </c>
      <c r="M2235">
        <v>8.4830000000000003E-2</v>
      </c>
      <c r="N2235">
        <v>0</v>
      </c>
      <c r="O2235">
        <v>2E-3</v>
      </c>
      <c r="P2235">
        <v>0</v>
      </c>
      <c r="Q2235" s="3">
        <f>_xlfn.XLOOKUP(A2235&amp;B2235,'original data'!$R$2:$R$3975,'original data'!$Q$2:$Q$3975,,0)</f>
        <v>0.73229999999999995</v>
      </c>
      <c r="R2235" t="str">
        <f t="shared" si="68"/>
        <v>Louisiana Municipal Police2018</v>
      </c>
      <c r="S2235">
        <f t="shared" si="69"/>
        <v>0.21057999999999999</v>
      </c>
    </row>
    <row r="2236" spans="1:19" x14ac:dyDescent="0.35">
      <c r="A2236" t="s">
        <v>135</v>
      </c>
      <c r="B2236">
        <v>2019</v>
      </c>
      <c r="C2236">
        <v>3.4799999999999998E-2</v>
      </c>
      <c r="E2236">
        <v>4.2160000000000003E-2</v>
      </c>
      <c r="F2236">
        <v>8.115E-2</v>
      </c>
      <c r="H2236">
        <v>0.51200000000000001</v>
      </c>
      <c r="I2236">
        <v>0.308</v>
      </c>
      <c r="J2236">
        <v>2.9000000000000001E-2</v>
      </c>
      <c r="K2236">
        <v>0.04</v>
      </c>
      <c r="L2236">
        <v>0</v>
      </c>
      <c r="M2236">
        <v>8.5000000000000006E-2</v>
      </c>
      <c r="N2236">
        <v>0</v>
      </c>
      <c r="O2236">
        <v>2.5999999999999999E-2</v>
      </c>
      <c r="P2236">
        <v>0</v>
      </c>
      <c r="Q2236" s="3">
        <f>_xlfn.XLOOKUP(A2236&amp;B2236,'original data'!$R$2:$R$3975,'original data'!$Q$2:$Q$3975,,0)</f>
        <v>0.72889999999999999</v>
      </c>
      <c r="R2236" t="str">
        <f t="shared" si="68"/>
        <v>Louisiana Municipal Police2019</v>
      </c>
      <c r="S2236">
        <f t="shared" si="69"/>
        <v>0.15400000000000003</v>
      </c>
    </row>
    <row r="2237" spans="1:19" x14ac:dyDescent="0.35">
      <c r="A2237" t="s">
        <v>135</v>
      </c>
      <c r="B2237">
        <v>2020</v>
      </c>
      <c r="C2237">
        <v>2.1999999999999999E-2</v>
      </c>
      <c r="E2237">
        <v>4.4420000000000001E-2</v>
      </c>
      <c r="F2237">
        <v>7.0940000000000003E-2</v>
      </c>
      <c r="H2237">
        <v>0.51600000000000001</v>
      </c>
      <c r="I2237">
        <v>0.32600000000000001</v>
      </c>
      <c r="J2237">
        <v>3.7999999999999999E-2</v>
      </c>
      <c r="K2237">
        <v>3.5999999999999997E-2</v>
      </c>
      <c r="L2237">
        <v>0</v>
      </c>
      <c r="M2237">
        <v>0.08</v>
      </c>
      <c r="N2237">
        <v>0</v>
      </c>
      <c r="O2237">
        <v>4.0000000000000001E-3</v>
      </c>
      <c r="P2237">
        <v>0</v>
      </c>
      <c r="Q2237" s="3">
        <f>_xlfn.XLOOKUP(A2237&amp;B2237,'original data'!$R$2:$R$3975,'original data'!$Q$2:$Q$3975,,0)</f>
        <v>0.755</v>
      </c>
      <c r="R2237" t="str">
        <f t="shared" si="68"/>
        <v>Louisiana Municipal Police2020</v>
      </c>
      <c r="S2237">
        <f t="shared" si="69"/>
        <v>0.154</v>
      </c>
    </row>
    <row r="2238" spans="1:19" x14ac:dyDescent="0.35">
      <c r="A2238" t="s">
        <v>136</v>
      </c>
      <c r="B2238">
        <v>2017</v>
      </c>
      <c r="C2238">
        <v>0.17299999999999999</v>
      </c>
      <c r="E2238">
        <v>9.0990000000000001E-2</v>
      </c>
      <c r="F2238">
        <v>6.3780000000000003E-2</v>
      </c>
      <c r="H2238">
        <v>0.57465999999999995</v>
      </c>
      <c r="I2238">
        <v>0.32274000000000003</v>
      </c>
      <c r="J2238">
        <v>0</v>
      </c>
      <c r="K2238">
        <v>0</v>
      </c>
      <c r="L2238">
        <v>0</v>
      </c>
      <c r="M2238">
        <v>4.8039999999999999E-2</v>
      </c>
      <c r="N2238">
        <v>4.2939999999999999E-2</v>
      </c>
      <c r="O2238">
        <v>1.162E-2</v>
      </c>
      <c r="P2238">
        <v>0</v>
      </c>
      <c r="Q2238" s="3">
        <f>_xlfn.XLOOKUP(A2238&amp;B2238,'original data'!$R$2:$R$3975,'original data'!$Q$2:$Q$3975,,0)</f>
        <v>0.99614999999999998</v>
      </c>
      <c r="R2238" t="str">
        <f t="shared" si="68"/>
        <v>Louisiana Parochial Employees2017</v>
      </c>
      <c r="S2238">
        <f t="shared" si="69"/>
        <v>9.0980000000000005E-2</v>
      </c>
    </row>
    <row r="2239" spans="1:19" x14ac:dyDescent="0.35">
      <c r="A2239" t="s">
        <v>136</v>
      </c>
      <c r="B2239">
        <v>2018</v>
      </c>
      <c r="C2239">
        <v>-5.67E-2</v>
      </c>
      <c r="E2239">
        <v>4.2939999999999999E-2</v>
      </c>
      <c r="F2239">
        <v>8.9190000000000005E-2</v>
      </c>
      <c r="H2239">
        <v>0.52346000000000004</v>
      </c>
      <c r="I2239">
        <v>0.34250999999999998</v>
      </c>
      <c r="J2239">
        <v>0</v>
      </c>
      <c r="K2239">
        <v>0</v>
      </c>
      <c r="L2239">
        <v>0</v>
      </c>
      <c r="M2239">
        <v>5.8590000000000003E-2</v>
      </c>
      <c r="N2239">
        <v>6.6320000000000004E-2</v>
      </c>
      <c r="O2239">
        <v>9.1299999999999992E-3</v>
      </c>
      <c r="P2239">
        <v>0</v>
      </c>
      <c r="Q2239" s="3">
        <f>_xlfn.XLOOKUP(A2239&amp;B2239,'original data'!$R$2:$R$3975,'original data'!$Q$2:$Q$3975,,0)</f>
        <v>0.96265999999999996</v>
      </c>
      <c r="R2239" t="str">
        <f t="shared" si="68"/>
        <v>Louisiana Parochial Employees2018</v>
      </c>
      <c r="S2239">
        <f t="shared" si="69"/>
        <v>0.12491000000000001</v>
      </c>
    </row>
    <row r="2240" spans="1:19" x14ac:dyDescent="0.35">
      <c r="A2240" t="s">
        <v>136</v>
      </c>
      <c r="B2240">
        <v>2019</v>
      </c>
      <c r="C2240">
        <v>0.17699999999999999</v>
      </c>
      <c r="E2240">
        <v>6.8680000000000005E-2</v>
      </c>
      <c r="F2240">
        <v>8.5500000000000007E-2</v>
      </c>
      <c r="H2240">
        <v>0.53673999999999999</v>
      </c>
      <c r="I2240">
        <v>0.31983</v>
      </c>
      <c r="J2240">
        <v>0</v>
      </c>
      <c r="K2240">
        <v>0</v>
      </c>
      <c r="L2240">
        <v>0</v>
      </c>
      <c r="M2240">
        <v>5.2999999999999999E-2</v>
      </c>
      <c r="N2240">
        <v>7.2120000000000004E-2</v>
      </c>
      <c r="O2240">
        <v>1.8319999999999999E-2</v>
      </c>
      <c r="P2240">
        <v>0</v>
      </c>
      <c r="Q2240" s="3">
        <f>_xlfn.XLOOKUP(A2240&amp;B2240,'original data'!$R$2:$R$3975,'original data'!$Q$2:$Q$3975,,0)</f>
        <v>0.97567999999999999</v>
      </c>
      <c r="R2240" t="str">
        <f t="shared" si="68"/>
        <v>Louisiana Parochial Employees2019</v>
      </c>
      <c r="S2240">
        <f t="shared" si="69"/>
        <v>0.12512000000000001</v>
      </c>
    </row>
    <row r="2241" spans="1:19" x14ac:dyDescent="0.35">
      <c r="A2241" t="s">
        <v>137</v>
      </c>
      <c r="B2241">
        <v>2001</v>
      </c>
      <c r="C2241">
        <v>-7.0999999999999994E-2</v>
      </c>
      <c r="D2241">
        <v>4.3999999999999997E-2</v>
      </c>
      <c r="E2241">
        <v>0.108</v>
      </c>
      <c r="G2241">
        <v>-7.0999999999999994E-2</v>
      </c>
      <c r="H2241">
        <v>0.61799999999999999</v>
      </c>
      <c r="I2241">
        <v>0.24199999999999999</v>
      </c>
      <c r="J2241">
        <v>0</v>
      </c>
      <c r="K2241">
        <v>0</v>
      </c>
      <c r="L2241">
        <v>0</v>
      </c>
      <c r="M2241">
        <v>0</v>
      </c>
      <c r="N2241">
        <v>0.13100000000000001</v>
      </c>
      <c r="O2241">
        <v>8.9999999999999993E-3</v>
      </c>
      <c r="P2241">
        <v>0</v>
      </c>
      <c r="Q2241" s="3">
        <f>_xlfn.XLOOKUP(A2241&amp;B2241,'original data'!$R$2:$R$3975,'original data'!$Q$2:$Q$3975,,0)</f>
        <v>1.2045999999999999</v>
      </c>
      <c r="R2241" t="str">
        <f t="shared" si="68"/>
        <v>Minnesota Police and Fire2001</v>
      </c>
      <c r="S2241">
        <f t="shared" si="69"/>
        <v>0.13100000000000001</v>
      </c>
    </row>
    <row r="2242" spans="1:19" x14ac:dyDescent="0.35">
      <c r="A2242" t="s">
        <v>137</v>
      </c>
      <c r="B2242">
        <v>2002</v>
      </c>
      <c r="C2242">
        <v>-0.08</v>
      </c>
      <c r="D2242">
        <v>-2.1999999999999999E-2</v>
      </c>
      <c r="E2242">
        <v>4.8000000000000001E-2</v>
      </c>
      <c r="G2242">
        <v>-7.5509999999999994E-2</v>
      </c>
      <c r="H2242">
        <v>0.623</v>
      </c>
      <c r="I2242">
        <v>0.24199999999999999</v>
      </c>
      <c r="J2242">
        <v>0</v>
      </c>
      <c r="K2242">
        <v>0</v>
      </c>
      <c r="L2242">
        <v>0</v>
      </c>
      <c r="M2242">
        <v>0</v>
      </c>
      <c r="N2242">
        <v>0.13300000000000001</v>
      </c>
      <c r="O2242">
        <v>2E-3</v>
      </c>
      <c r="P2242">
        <v>0</v>
      </c>
      <c r="Q2242" s="3">
        <f>_xlfn.XLOOKUP(A2242&amp;B2242,'original data'!$R$2:$R$3975,'original data'!$Q$2:$Q$3975,,0)</f>
        <v>1.2022999999999999</v>
      </c>
      <c r="R2242" t="str">
        <f t="shared" si="68"/>
        <v>Minnesota Police and Fire2002</v>
      </c>
      <c r="S2242">
        <f t="shared" si="69"/>
        <v>0.13300000000000001</v>
      </c>
    </row>
    <row r="2243" spans="1:19" x14ac:dyDescent="0.35">
      <c r="A2243" t="s">
        <v>137</v>
      </c>
      <c r="B2243">
        <v>2003</v>
      </c>
      <c r="C2243">
        <v>2.4E-2</v>
      </c>
      <c r="D2243">
        <v>-4.3999999999999997E-2</v>
      </c>
      <c r="E2243">
        <v>1.4E-2</v>
      </c>
      <c r="F2243">
        <v>8.2000000000000003E-2</v>
      </c>
      <c r="G2243">
        <v>-4.3459999999999999E-2</v>
      </c>
      <c r="H2243">
        <v>0.621</v>
      </c>
      <c r="I2243">
        <v>0.23499999999999999</v>
      </c>
      <c r="J2243">
        <v>0</v>
      </c>
      <c r="K2243">
        <v>0</v>
      </c>
      <c r="L2243">
        <v>0</v>
      </c>
      <c r="M2243">
        <v>0</v>
      </c>
      <c r="N2243">
        <v>0.13900000000000001</v>
      </c>
      <c r="O2243">
        <v>5.0000000000000001E-3</v>
      </c>
      <c r="P2243">
        <v>0</v>
      </c>
      <c r="Q2243" s="3">
        <f>_xlfn.XLOOKUP(A2243&amp;B2243,'original data'!$R$2:$R$3975,'original data'!$Q$2:$Q$3975,,0)</f>
        <v>1.0665</v>
      </c>
      <c r="R2243" t="str">
        <f t="shared" ref="R2243:R2306" si="70">A2243&amp;B2243</f>
        <v>Minnesota Police and Fire2003</v>
      </c>
      <c r="S2243">
        <f t="shared" ref="S2243:S2306" si="71">SUM(J2243:N2243,P2243)</f>
        <v>0.13900000000000001</v>
      </c>
    </row>
    <row r="2244" spans="1:19" x14ac:dyDescent="0.35">
      <c r="A2244" t="s">
        <v>137</v>
      </c>
      <c r="B2244">
        <v>2004</v>
      </c>
      <c r="C2244">
        <v>0.16500000000000001</v>
      </c>
      <c r="D2244">
        <v>3.1E-2</v>
      </c>
      <c r="E2244">
        <v>2.1999999999999999E-2</v>
      </c>
      <c r="F2244">
        <v>9.6000000000000002E-2</v>
      </c>
      <c r="G2244">
        <v>4.8599999999999997E-3</v>
      </c>
      <c r="H2244">
        <v>0.63300000000000001</v>
      </c>
      <c r="I2244">
        <v>0.21</v>
      </c>
      <c r="J2244">
        <v>0</v>
      </c>
      <c r="K2244">
        <v>0</v>
      </c>
      <c r="L2244">
        <v>0</v>
      </c>
      <c r="M2244">
        <v>0</v>
      </c>
      <c r="N2244">
        <v>0.127</v>
      </c>
      <c r="O2244">
        <v>0.03</v>
      </c>
      <c r="P2244">
        <v>0</v>
      </c>
      <c r="Q2244" s="3">
        <f>_xlfn.XLOOKUP(A2244&amp;B2244,'original data'!$R$2:$R$3975,'original data'!$Q$2:$Q$3975,,0)</f>
        <v>1.0116000000000001</v>
      </c>
      <c r="R2244" t="str">
        <f t="shared" si="70"/>
        <v>Minnesota Police and Fire2004</v>
      </c>
      <c r="S2244">
        <f t="shared" si="71"/>
        <v>0.127</v>
      </c>
    </row>
    <row r="2245" spans="1:19" x14ac:dyDescent="0.35">
      <c r="A2245" t="s">
        <v>137</v>
      </c>
      <c r="B2245">
        <v>2005</v>
      </c>
      <c r="C2245">
        <v>0.107</v>
      </c>
      <c r="D2245">
        <v>9.7000000000000003E-2</v>
      </c>
      <c r="E2245">
        <v>2.4E-2</v>
      </c>
      <c r="F2245">
        <v>9.0999999999999998E-2</v>
      </c>
      <c r="G2245">
        <v>2.4510000000000001E-2</v>
      </c>
      <c r="H2245">
        <v>0.65600000000000003</v>
      </c>
      <c r="I2245">
        <v>0.23400000000000001</v>
      </c>
      <c r="J2245">
        <v>0</v>
      </c>
      <c r="K2245">
        <v>0</v>
      </c>
      <c r="L2245">
        <v>0</v>
      </c>
      <c r="M2245">
        <v>0</v>
      </c>
      <c r="N2245">
        <v>9.8000000000000004E-2</v>
      </c>
      <c r="O2245">
        <v>1.2E-2</v>
      </c>
      <c r="P2245">
        <v>0</v>
      </c>
      <c r="Q2245" s="3">
        <f>_xlfn.XLOOKUP(A2245&amp;B2245,'original data'!$R$2:$R$3975,'original data'!$Q$2:$Q$3975,,0)</f>
        <v>0.97150000000000003</v>
      </c>
      <c r="R2245" t="str">
        <f t="shared" si="70"/>
        <v>Minnesota Police and Fire2005</v>
      </c>
      <c r="S2245">
        <f t="shared" si="71"/>
        <v>9.8000000000000004E-2</v>
      </c>
    </row>
    <row r="2246" spans="1:19" x14ac:dyDescent="0.35">
      <c r="A2246" t="s">
        <v>137</v>
      </c>
      <c r="B2246">
        <v>2006</v>
      </c>
      <c r="C2246">
        <v>0.123</v>
      </c>
      <c r="D2246">
        <v>0.13200000000000001</v>
      </c>
      <c r="E2246">
        <v>6.4000000000000001E-2</v>
      </c>
      <c r="F2246">
        <v>8.5999999999999993E-2</v>
      </c>
      <c r="G2246">
        <v>4.0300000000000002E-2</v>
      </c>
      <c r="H2246">
        <v>0.64800000000000002</v>
      </c>
      <c r="I2246">
        <v>0.23100000000000001</v>
      </c>
      <c r="J2246">
        <v>0</v>
      </c>
      <c r="K2246">
        <v>0</v>
      </c>
      <c r="L2246">
        <v>0</v>
      </c>
      <c r="M2246">
        <v>0</v>
      </c>
      <c r="N2246">
        <v>0.112</v>
      </c>
      <c r="O2246">
        <v>8.9999999999999993E-3</v>
      </c>
      <c r="P2246">
        <v>0</v>
      </c>
      <c r="Q2246" s="3">
        <f>_xlfn.XLOOKUP(A2246&amp;B2246,'original data'!$R$2:$R$3975,'original data'!$Q$2:$Q$3975,,0)</f>
        <v>0.95389999999999997</v>
      </c>
      <c r="R2246" t="str">
        <f t="shared" si="70"/>
        <v>Minnesota Police and Fire2006</v>
      </c>
      <c r="S2246">
        <f t="shared" si="71"/>
        <v>0.112</v>
      </c>
    </row>
    <row r="2247" spans="1:19" x14ac:dyDescent="0.35">
      <c r="A2247" t="s">
        <v>137</v>
      </c>
      <c r="B2247">
        <v>2007</v>
      </c>
      <c r="C2247">
        <v>0.183</v>
      </c>
      <c r="D2247">
        <v>0.13800000000000001</v>
      </c>
      <c r="E2247">
        <v>0.11899999999999999</v>
      </c>
      <c r="F2247">
        <v>8.3000000000000004E-2</v>
      </c>
      <c r="G2247">
        <v>5.9580000000000001E-2</v>
      </c>
      <c r="H2247">
        <v>0.65900000000000003</v>
      </c>
      <c r="I2247">
        <v>0.221</v>
      </c>
      <c r="J2247">
        <v>0</v>
      </c>
      <c r="K2247">
        <v>0</v>
      </c>
      <c r="L2247">
        <v>0</v>
      </c>
      <c r="M2247">
        <v>0</v>
      </c>
      <c r="N2247">
        <v>0.109</v>
      </c>
      <c r="O2247">
        <v>1.0999999999999999E-2</v>
      </c>
      <c r="P2247">
        <v>0</v>
      </c>
      <c r="Q2247" s="3">
        <f>_xlfn.XLOOKUP(A2247&amp;B2247,'original data'!$R$2:$R$3975,'original data'!$Q$2:$Q$3975,,0)</f>
        <v>0.91700000000000004</v>
      </c>
      <c r="R2247" t="str">
        <f t="shared" si="70"/>
        <v>Minnesota Police and Fire2007</v>
      </c>
      <c r="S2247">
        <f t="shared" si="71"/>
        <v>0.109</v>
      </c>
    </row>
    <row r="2248" spans="1:19" x14ac:dyDescent="0.35">
      <c r="A2248" t="s">
        <v>137</v>
      </c>
      <c r="B2248">
        <v>2008</v>
      </c>
      <c r="C2248">
        <v>-0.05</v>
      </c>
      <c r="D2248">
        <v>8.1000000000000003E-2</v>
      </c>
      <c r="E2248">
        <v>0.10299999999999999</v>
      </c>
      <c r="F2248">
        <v>5.7000000000000002E-2</v>
      </c>
      <c r="G2248">
        <v>4.5220000000000003E-2</v>
      </c>
      <c r="H2248">
        <v>0.61299999999999999</v>
      </c>
      <c r="I2248">
        <v>0.23599999999999999</v>
      </c>
      <c r="J2248">
        <v>0</v>
      </c>
      <c r="K2248">
        <v>0</v>
      </c>
      <c r="L2248">
        <v>0</v>
      </c>
      <c r="M2248">
        <v>0</v>
      </c>
      <c r="N2248">
        <v>0.14499999999999999</v>
      </c>
      <c r="O2248">
        <v>6.0000000000000001E-3</v>
      </c>
      <c r="P2248">
        <v>0</v>
      </c>
      <c r="Q2248" s="3">
        <f>_xlfn.XLOOKUP(A2248&amp;B2248,'original data'!$R$2:$R$3975,'original data'!$Q$2:$Q$3975,,0)</f>
        <v>0.88419999999999999</v>
      </c>
      <c r="R2248" t="str">
        <f t="shared" si="70"/>
        <v>Minnesota Police and Fire2008</v>
      </c>
      <c r="S2248">
        <f t="shared" si="71"/>
        <v>0.14499999999999999</v>
      </c>
    </row>
    <row r="2249" spans="1:19" x14ac:dyDescent="0.35">
      <c r="A2249" t="s">
        <v>137</v>
      </c>
      <c r="B2249">
        <v>2009</v>
      </c>
      <c r="C2249">
        <v>-0.188</v>
      </c>
      <c r="D2249">
        <v>-0.03</v>
      </c>
      <c r="E2249">
        <v>2.5999999999999999E-2</v>
      </c>
      <c r="F2249">
        <v>2.4E-2</v>
      </c>
      <c r="G2249">
        <v>1.6310000000000002E-2</v>
      </c>
      <c r="H2249">
        <v>0.60899999999999999</v>
      </c>
      <c r="I2249">
        <v>0.223</v>
      </c>
      <c r="J2249">
        <v>0</v>
      </c>
      <c r="K2249">
        <v>0</v>
      </c>
      <c r="L2249">
        <v>0</v>
      </c>
      <c r="M2249">
        <v>0</v>
      </c>
      <c r="N2249">
        <v>0.14799999999999999</v>
      </c>
      <c r="O2249">
        <v>0.02</v>
      </c>
      <c r="P2249">
        <v>0</v>
      </c>
      <c r="Q2249" s="3">
        <f>_xlfn.XLOOKUP(A2249&amp;B2249,'original data'!$R$2:$R$3975,'original data'!$Q$2:$Q$3975,,0)</f>
        <v>0.83220000000000005</v>
      </c>
      <c r="R2249" t="str">
        <f t="shared" si="70"/>
        <v>Minnesota Police and Fire2009</v>
      </c>
      <c r="S2249">
        <f t="shared" si="71"/>
        <v>0.14799999999999999</v>
      </c>
    </row>
    <row r="2250" spans="1:19" x14ac:dyDescent="0.35">
      <c r="A2250" t="s">
        <v>137</v>
      </c>
      <c r="B2250">
        <v>2010</v>
      </c>
      <c r="C2250">
        <v>0.152</v>
      </c>
      <c r="D2250">
        <v>-3.7999999999999999E-2</v>
      </c>
      <c r="E2250">
        <v>3.4000000000000002E-2</v>
      </c>
      <c r="F2250">
        <v>2.9000000000000001E-2</v>
      </c>
      <c r="G2250">
        <v>2.912E-2</v>
      </c>
      <c r="H2250">
        <v>0.57799999999999996</v>
      </c>
      <c r="I2250">
        <v>0.249</v>
      </c>
      <c r="J2250">
        <v>0</v>
      </c>
      <c r="K2250">
        <v>0</v>
      </c>
      <c r="L2250">
        <v>0</v>
      </c>
      <c r="M2250">
        <v>0</v>
      </c>
      <c r="N2250">
        <v>0.153</v>
      </c>
      <c r="O2250">
        <v>0.02</v>
      </c>
      <c r="P2250">
        <v>0</v>
      </c>
      <c r="Q2250" s="3">
        <f>_xlfn.XLOOKUP(A2250&amp;B2250,'original data'!$R$2:$R$3975,'original data'!$Q$2:$Q$3975,,0)</f>
        <v>0.87</v>
      </c>
      <c r="R2250" t="str">
        <f t="shared" si="70"/>
        <v>Minnesota Police and Fire2010</v>
      </c>
      <c r="S2250">
        <f t="shared" si="71"/>
        <v>0.153</v>
      </c>
    </row>
    <row r="2251" spans="1:19" x14ac:dyDescent="0.35">
      <c r="A2251" t="s">
        <v>137</v>
      </c>
      <c r="B2251">
        <v>2011</v>
      </c>
      <c r="C2251">
        <v>0.23300000000000001</v>
      </c>
      <c r="D2251">
        <v>4.9000000000000002E-2</v>
      </c>
      <c r="E2251">
        <v>5.2999999999999999E-2</v>
      </c>
      <c r="F2251">
        <v>5.8999999999999997E-2</v>
      </c>
      <c r="G2251">
        <v>4.6170000000000003E-2</v>
      </c>
      <c r="H2251">
        <v>0.60799999999999998</v>
      </c>
      <c r="I2251">
        <v>0.222</v>
      </c>
      <c r="J2251">
        <v>0</v>
      </c>
      <c r="K2251">
        <v>0</v>
      </c>
      <c r="L2251">
        <v>0</v>
      </c>
      <c r="M2251">
        <v>0</v>
      </c>
      <c r="N2251">
        <v>0.14599999999999999</v>
      </c>
      <c r="O2251">
        <v>2.4E-2</v>
      </c>
      <c r="P2251">
        <v>0</v>
      </c>
      <c r="Q2251" s="3">
        <f>_xlfn.XLOOKUP(A2251&amp;B2251,'original data'!$R$2:$R$3975,'original data'!$Q$2:$Q$3975,,0)</f>
        <v>0.82889999999999997</v>
      </c>
      <c r="R2251" t="str">
        <f t="shared" si="70"/>
        <v>Minnesota Police and Fire2011</v>
      </c>
      <c r="S2251">
        <f t="shared" si="71"/>
        <v>0.14599999999999999</v>
      </c>
    </row>
    <row r="2252" spans="1:19" x14ac:dyDescent="0.35">
      <c r="A2252" t="s">
        <v>137</v>
      </c>
      <c r="B2252">
        <v>2012</v>
      </c>
      <c r="C2252">
        <v>2.4E-2</v>
      </c>
      <c r="D2252">
        <v>0.13300000000000001</v>
      </c>
      <c r="E2252">
        <v>2.3E-2</v>
      </c>
      <c r="F2252">
        <v>7.0000000000000007E-2</v>
      </c>
      <c r="G2252">
        <v>4.4310000000000002E-2</v>
      </c>
      <c r="H2252">
        <v>0.60099999999999998</v>
      </c>
      <c r="I2252">
        <v>0.223</v>
      </c>
      <c r="J2252">
        <v>0</v>
      </c>
      <c r="K2252">
        <v>0</v>
      </c>
      <c r="L2252">
        <v>0</v>
      </c>
      <c r="M2252">
        <v>0</v>
      </c>
      <c r="N2252">
        <v>0.157</v>
      </c>
      <c r="O2252">
        <v>1.9E-2</v>
      </c>
      <c r="P2252">
        <v>0</v>
      </c>
      <c r="Q2252" s="3">
        <f>_xlfn.XLOOKUP(A2252&amp;B2252,'original data'!$R$2:$R$3975,'original data'!$Q$2:$Q$3975,,0)</f>
        <v>0.78310000000000002</v>
      </c>
      <c r="R2252" t="str">
        <f t="shared" si="70"/>
        <v>Minnesota Police and Fire2012</v>
      </c>
      <c r="S2252">
        <f t="shared" si="71"/>
        <v>0.157</v>
      </c>
    </row>
    <row r="2253" spans="1:19" x14ac:dyDescent="0.35">
      <c r="A2253" t="s">
        <v>137</v>
      </c>
      <c r="B2253">
        <v>2013</v>
      </c>
      <c r="C2253">
        <v>0.14199999999999999</v>
      </c>
      <c r="D2253">
        <v>0.13</v>
      </c>
      <c r="E2253">
        <v>6.2E-2</v>
      </c>
      <c r="F2253">
        <v>8.2000000000000003E-2</v>
      </c>
      <c r="G2253">
        <v>5.1520000000000003E-2</v>
      </c>
      <c r="H2253">
        <v>0.6</v>
      </c>
      <c r="I2253">
        <v>0.23</v>
      </c>
      <c r="J2253">
        <v>0</v>
      </c>
      <c r="K2253">
        <v>0</v>
      </c>
      <c r="L2253">
        <v>0</v>
      </c>
      <c r="M2253">
        <v>0</v>
      </c>
      <c r="N2253">
        <v>0.14499999999999999</v>
      </c>
      <c r="O2253">
        <v>2.5000000000000001E-2</v>
      </c>
      <c r="P2253">
        <v>0</v>
      </c>
      <c r="Q2253" s="3">
        <f>_xlfn.XLOOKUP(A2253&amp;B2253,'original data'!$R$2:$R$3975,'original data'!$Q$2:$Q$3975,,0)</f>
        <v>0.81230000000000002</v>
      </c>
      <c r="R2253" t="str">
        <f t="shared" si="70"/>
        <v>Minnesota Police and Fire2013</v>
      </c>
      <c r="S2253">
        <f t="shared" si="71"/>
        <v>0.14499999999999999</v>
      </c>
    </row>
    <row r="2254" spans="1:19" x14ac:dyDescent="0.35">
      <c r="A2254" t="s">
        <v>137</v>
      </c>
      <c r="B2254">
        <v>2014</v>
      </c>
      <c r="C2254">
        <v>0.186</v>
      </c>
      <c r="D2254">
        <v>0.115</v>
      </c>
      <c r="E2254">
        <v>0.14499999999999999</v>
      </c>
      <c r="F2254">
        <v>8.4000000000000005E-2</v>
      </c>
      <c r="G2254">
        <v>6.0589999999999998E-2</v>
      </c>
      <c r="H2254">
        <v>0.61399999999999999</v>
      </c>
      <c r="I2254">
        <v>0.23400000000000001</v>
      </c>
      <c r="J2254">
        <v>0</v>
      </c>
      <c r="K2254">
        <v>0</v>
      </c>
      <c r="L2254">
        <v>0</v>
      </c>
      <c r="M2254">
        <v>0</v>
      </c>
      <c r="N2254">
        <v>0.126</v>
      </c>
      <c r="O2254">
        <v>2.5999999999999999E-2</v>
      </c>
      <c r="P2254">
        <v>0</v>
      </c>
      <c r="Q2254" s="3">
        <f>_xlfn.XLOOKUP(A2254&amp;B2254,'original data'!$R$2:$R$3975,'original data'!$Q$2:$Q$3975,,0)</f>
        <v>0.80049999999999999</v>
      </c>
      <c r="R2254" t="str">
        <f t="shared" si="70"/>
        <v>Minnesota Police and Fire2014</v>
      </c>
      <c r="S2254">
        <f t="shared" si="71"/>
        <v>0.126</v>
      </c>
    </row>
    <row r="2255" spans="1:19" x14ac:dyDescent="0.35">
      <c r="A2255" t="s">
        <v>137</v>
      </c>
      <c r="B2255">
        <v>2015</v>
      </c>
      <c r="C2255">
        <v>4.3999999999999997E-2</v>
      </c>
      <c r="D2255">
        <v>0.122</v>
      </c>
      <c r="E2255">
        <v>0.123</v>
      </c>
      <c r="F2255">
        <v>7.8E-2</v>
      </c>
      <c r="G2255">
        <v>5.9479999999999998E-2</v>
      </c>
      <c r="H2255">
        <v>0.622</v>
      </c>
      <c r="I2255">
        <v>0.23599999999999999</v>
      </c>
      <c r="J2255">
        <v>0</v>
      </c>
      <c r="K2255">
        <v>0</v>
      </c>
      <c r="L2255">
        <v>0</v>
      </c>
      <c r="M2255">
        <v>0</v>
      </c>
      <c r="N2255">
        <v>0.123</v>
      </c>
      <c r="O2255">
        <v>1.9E-2</v>
      </c>
      <c r="P2255">
        <v>0</v>
      </c>
      <c r="Q2255" s="3">
        <f>_xlfn.XLOOKUP(A2255&amp;B2255,'original data'!$R$2:$R$3975,'original data'!$Q$2:$Q$3975,,0)</f>
        <v>0.83640000000000003</v>
      </c>
      <c r="R2255" t="str">
        <f t="shared" si="70"/>
        <v>Minnesota Police and Fire2015</v>
      </c>
      <c r="S2255">
        <f t="shared" si="71"/>
        <v>0.123</v>
      </c>
    </row>
    <row r="2256" spans="1:19" x14ac:dyDescent="0.35">
      <c r="A2256" t="s">
        <v>137</v>
      </c>
      <c r="B2256">
        <v>2016</v>
      </c>
      <c r="C2256">
        <v>-1E-3</v>
      </c>
      <c r="D2256">
        <v>7.2999999999999995E-2</v>
      </c>
      <c r="E2256">
        <v>7.6999999999999999E-2</v>
      </c>
      <c r="F2256">
        <v>6.5000000000000002E-2</v>
      </c>
      <c r="G2256">
        <v>5.5590000000000001E-2</v>
      </c>
      <c r="H2256">
        <v>0.60399999999999998</v>
      </c>
      <c r="I2256">
        <v>0.247</v>
      </c>
      <c r="J2256">
        <v>0</v>
      </c>
      <c r="K2256">
        <v>0</v>
      </c>
      <c r="L2256">
        <v>0</v>
      </c>
      <c r="M2256">
        <v>0</v>
      </c>
      <c r="N2256">
        <v>0.128</v>
      </c>
      <c r="O2256">
        <v>2.1000000000000001E-2</v>
      </c>
      <c r="P2256">
        <v>0</v>
      </c>
      <c r="Q2256" s="3">
        <f>_xlfn.XLOOKUP(A2256&amp;B2256,'original data'!$R$2:$R$3975,'original data'!$Q$2:$Q$3975,,0)</f>
        <v>0.87739999999999996</v>
      </c>
      <c r="R2256" t="str">
        <f t="shared" si="70"/>
        <v>Minnesota Police and Fire2016</v>
      </c>
      <c r="S2256">
        <f t="shared" si="71"/>
        <v>0.128</v>
      </c>
    </row>
    <row r="2257" spans="1:19" x14ac:dyDescent="0.35">
      <c r="A2257" t="s">
        <v>137</v>
      </c>
      <c r="B2257">
        <v>2017</v>
      </c>
      <c r="C2257">
        <v>0.151</v>
      </c>
      <c r="D2257">
        <v>6.3E-2</v>
      </c>
      <c r="E2257">
        <v>0.10199999999999999</v>
      </c>
      <c r="F2257">
        <v>6.2E-2</v>
      </c>
      <c r="G2257">
        <v>6.0979999999999999E-2</v>
      </c>
      <c r="H2257">
        <v>0.66</v>
      </c>
      <c r="I2257">
        <v>0.19</v>
      </c>
      <c r="J2257">
        <v>0</v>
      </c>
      <c r="K2257">
        <v>0</v>
      </c>
      <c r="L2257">
        <v>0</v>
      </c>
      <c r="M2257">
        <v>0</v>
      </c>
      <c r="N2257">
        <v>0.13</v>
      </c>
      <c r="O2257">
        <v>0.02</v>
      </c>
      <c r="P2257">
        <v>0</v>
      </c>
      <c r="Q2257" s="3">
        <f>_xlfn.XLOOKUP(A2257&amp;B2257,'original data'!$R$2:$R$3975,'original data'!$Q$2:$Q$3975,,0)</f>
        <v>0.85229999999999995</v>
      </c>
      <c r="R2257" t="str">
        <f t="shared" si="70"/>
        <v>Minnesota Police and Fire2017</v>
      </c>
      <c r="S2257">
        <f t="shared" si="71"/>
        <v>0.13</v>
      </c>
    </row>
    <row r="2258" spans="1:19" x14ac:dyDescent="0.35">
      <c r="A2258" t="s">
        <v>137</v>
      </c>
      <c r="B2258">
        <v>2018</v>
      </c>
      <c r="C2258">
        <v>0.10299999999999999</v>
      </c>
      <c r="D2258">
        <v>8.3000000000000004E-2</v>
      </c>
      <c r="E2258">
        <v>9.5000000000000001E-2</v>
      </c>
      <c r="F2258">
        <v>7.8E-2</v>
      </c>
      <c r="G2258">
        <v>6.3270000000000007E-2</v>
      </c>
      <c r="H2258">
        <v>0.60799999999999998</v>
      </c>
      <c r="I2258">
        <v>0.24299999999999999</v>
      </c>
      <c r="J2258">
        <v>0</v>
      </c>
      <c r="K2258">
        <v>0</v>
      </c>
      <c r="L2258">
        <v>0</v>
      </c>
      <c r="M2258">
        <v>0</v>
      </c>
      <c r="N2258">
        <v>0.13800000000000001</v>
      </c>
      <c r="O2258">
        <v>1.0999999999999999E-2</v>
      </c>
      <c r="P2258">
        <v>0</v>
      </c>
      <c r="Q2258" s="3">
        <f>_xlfn.XLOOKUP(A2258&amp;B2258,'original data'!$R$2:$R$3975,'original data'!$Q$2:$Q$3975,,0)</f>
        <v>0.871</v>
      </c>
      <c r="R2258" t="str">
        <f t="shared" si="70"/>
        <v>Minnesota Police and Fire2018</v>
      </c>
      <c r="S2258">
        <f t="shared" si="71"/>
        <v>0.13800000000000001</v>
      </c>
    </row>
    <row r="2259" spans="1:19" x14ac:dyDescent="0.35">
      <c r="A2259" t="s">
        <v>137</v>
      </c>
      <c r="B2259">
        <v>2019</v>
      </c>
      <c r="C2259">
        <v>7.2999999999999995E-2</v>
      </c>
      <c r="D2259">
        <v>0.109</v>
      </c>
      <c r="E2259">
        <v>7.2999999999999995E-2</v>
      </c>
      <c r="F2259">
        <v>0.109</v>
      </c>
      <c r="G2259">
        <v>6.3780000000000003E-2</v>
      </c>
      <c r="H2259">
        <v>0.623</v>
      </c>
      <c r="I2259">
        <v>0.20399999999999999</v>
      </c>
      <c r="J2259">
        <v>0</v>
      </c>
      <c r="K2259">
        <v>0</v>
      </c>
      <c r="L2259">
        <v>0</v>
      </c>
      <c r="M2259">
        <v>0</v>
      </c>
      <c r="N2259">
        <v>0.14499999999999999</v>
      </c>
      <c r="O2259">
        <v>2.8000000000000001E-2</v>
      </c>
      <c r="P2259">
        <v>0</v>
      </c>
      <c r="Q2259" s="3">
        <f>_xlfn.XLOOKUP(A2259&amp;B2259,'original data'!$R$2:$R$3975,'original data'!$Q$2:$Q$3975,,0)</f>
        <v>0.87409999999999999</v>
      </c>
      <c r="R2259" t="str">
        <f t="shared" si="70"/>
        <v>Minnesota Police and Fire2019</v>
      </c>
      <c r="S2259">
        <f t="shared" si="71"/>
        <v>0.14499999999999999</v>
      </c>
    </row>
    <row r="2260" spans="1:19" x14ac:dyDescent="0.35">
      <c r="A2260" t="s">
        <v>137</v>
      </c>
      <c r="B2260">
        <v>2020</v>
      </c>
      <c r="C2260">
        <v>4.2000000000000003E-2</v>
      </c>
      <c r="D2260">
        <v>7.2999999999999995E-2</v>
      </c>
      <c r="E2260">
        <v>7.2999999999999995E-2</v>
      </c>
      <c r="F2260">
        <v>9.7000000000000003E-2</v>
      </c>
      <c r="G2260">
        <v>6.268E-2</v>
      </c>
      <c r="H2260">
        <v>0.63</v>
      </c>
      <c r="I2260">
        <v>0.21</v>
      </c>
      <c r="J2260">
        <v>0</v>
      </c>
      <c r="K2260">
        <v>0</v>
      </c>
      <c r="L2260">
        <v>0</v>
      </c>
      <c r="M2260">
        <v>0</v>
      </c>
      <c r="N2260">
        <v>0.16</v>
      </c>
      <c r="O2260">
        <v>0</v>
      </c>
      <c r="P2260">
        <v>0</v>
      </c>
      <c r="Q2260" s="3">
        <f>_xlfn.XLOOKUP(A2260&amp;B2260,'original data'!$R$2:$R$3975,'original data'!$Q$2:$Q$3975,,0)</f>
        <v>0.878</v>
      </c>
      <c r="R2260" t="str">
        <f t="shared" si="70"/>
        <v>Minnesota Police and Fire2020</v>
      </c>
      <c r="S2260">
        <f t="shared" si="71"/>
        <v>0.16</v>
      </c>
    </row>
    <row r="2261" spans="1:19" x14ac:dyDescent="0.35">
      <c r="A2261" t="s">
        <v>138</v>
      </c>
      <c r="B2261">
        <v>2001</v>
      </c>
      <c r="C2261">
        <v>-0.05</v>
      </c>
      <c r="E2261">
        <v>7.4999999999999997E-2</v>
      </c>
      <c r="F2261">
        <v>9.4E-2</v>
      </c>
      <c r="G2261">
        <v>-0.05</v>
      </c>
      <c r="H2261">
        <v>0.54800000000000004</v>
      </c>
      <c r="I2261">
        <v>0.26900000000000002</v>
      </c>
      <c r="J2261">
        <v>5.1999999999999998E-2</v>
      </c>
      <c r="K2261">
        <v>0</v>
      </c>
      <c r="L2261">
        <v>0</v>
      </c>
      <c r="M2261">
        <v>8.4000000000000005E-2</v>
      </c>
      <c r="N2261">
        <v>0</v>
      </c>
      <c r="O2261">
        <v>4.7E-2</v>
      </c>
      <c r="P2261">
        <v>0</v>
      </c>
      <c r="Q2261" s="3">
        <f>_xlfn.XLOOKUP(A2261&amp;B2261,'original data'!$R$2:$R$3975,'original data'!$Q$2:$Q$3975,,0)</f>
        <v>1.008</v>
      </c>
      <c r="R2261" t="str">
        <f t="shared" si="70"/>
        <v>Utah Public Safety2001</v>
      </c>
      <c r="S2261">
        <f t="shared" si="71"/>
        <v>0.13600000000000001</v>
      </c>
    </row>
    <row r="2262" spans="1:19" x14ac:dyDescent="0.35">
      <c r="A2262" t="s">
        <v>138</v>
      </c>
      <c r="B2262">
        <v>2002</v>
      </c>
      <c r="C2262">
        <v>-7.4999999999999997E-2</v>
      </c>
      <c r="E2262">
        <v>2.8000000000000001E-2</v>
      </c>
      <c r="F2262">
        <v>8.1000000000000003E-2</v>
      </c>
      <c r="G2262">
        <v>-6.2579999999999997E-2</v>
      </c>
      <c r="H2262">
        <v>0.54400000000000004</v>
      </c>
      <c r="I2262">
        <v>0.23</v>
      </c>
      <c r="J2262">
        <v>6.5000000000000002E-2</v>
      </c>
      <c r="K2262">
        <v>0</v>
      </c>
      <c r="L2262">
        <v>0</v>
      </c>
      <c r="M2262">
        <v>9.6000000000000002E-2</v>
      </c>
      <c r="N2262">
        <v>0</v>
      </c>
      <c r="O2262">
        <v>6.5000000000000002E-2</v>
      </c>
      <c r="P2262">
        <v>0</v>
      </c>
      <c r="Q2262" s="3">
        <f>_xlfn.XLOOKUP(A2262&amp;B2262,'original data'!$R$2:$R$3975,'original data'!$Q$2:$Q$3975,,0)</f>
        <v>0.92500000000000004</v>
      </c>
      <c r="R2262" t="str">
        <f t="shared" si="70"/>
        <v>Utah Public Safety2002</v>
      </c>
      <c r="S2262">
        <f t="shared" si="71"/>
        <v>0.161</v>
      </c>
    </row>
    <row r="2263" spans="1:19" x14ac:dyDescent="0.35">
      <c r="A2263" t="s">
        <v>138</v>
      </c>
      <c r="B2263">
        <v>2003</v>
      </c>
      <c r="C2263">
        <v>0.26</v>
      </c>
      <c r="E2263">
        <v>5.6000000000000001E-2</v>
      </c>
      <c r="F2263">
        <v>8.8999999999999996E-2</v>
      </c>
      <c r="G2263">
        <v>3.4540000000000001E-2</v>
      </c>
      <c r="H2263">
        <v>0.55400000000000005</v>
      </c>
      <c r="I2263">
        <v>0.21</v>
      </c>
      <c r="J2263">
        <v>4.4999999999999998E-2</v>
      </c>
      <c r="K2263">
        <v>0</v>
      </c>
      <c r="L2263">
        <v>0</v>
      </c>
      <c r="M2263">
        <v>8.2000000000000003E-2</v>
      </c>
      <c r="N2263">
        <v>0</v>
      </c>
      <c r="O2263">
        <v>0.109</v>
      </c>
      <c r="P2263">
        <v>0</v>
      </c>
      <c r="Q2263" s="3">
        <f>_xlfn.XLOOKUP(A2263&amp;B2263,'original data'!$R$2:$R$3975,'original data'!$Q$2:$Q$3975,,0)</f>
        <v>0.93100000000000005</v>
      </c>
      <c r="R2263" t="str">
        <f t="shared" si="70"/>
        <v>Utah Public Safety2003</v>
      </c>
      <c r="S2263">
        <f t="shared" si="71"/>
        <v>0.127</v>
      </c>
    </row>
    <row r="2264" spans="1:19" x14ac:dyDescent="0.35">
      <c r="A2264" t="s">
        <v>138</v>
      </c>
      <c r="B2264">
        <v>2004</v>
      </c>
      <c r="C2264">
        <v>0.13200000000000001</v>
      </c>
      <c r="E2264">
        <v>0.05</v>
      </c>
      <c r="F2264">
        <v>0.10199999999999999</v>
      </c>
      <c r="G2264">
        <v>5.8090000000000003E-2</v>
      </c>
      <c r="H2264">
        <v>0.58399999999999996</v>
      </c>
      <c r="I2264">
        <v>0.222</v>
      </c>
      <c r="J2264">
        <v>3.3000000000000002E-2</v>
      </c>
      <c r="K2264">
        <v>0</v>
      </c>
      <c r="L2264">
        <v>0</v>
      </c>
      <c r="M2264">
        <v>9.9000000000000005E-2</v>
      </c>
      <c r="N2264">
        <v>0</v>
      </c>
      <c r="O2264">
        <v>6.2E-2</v>
      </c>
      <c r="P2264">
        <v>0</v>
      </c>
      <c r="Q2264" s="3">
        <f>_xlfn.XLOOKUP(A2264&amp;B2264,'original data'!$R$2:$R$3975,'original data'!$Q$2:$Q$3975,,0)</f>
        <v>0.88300000000000001</v>
      </c>
      <c r="R2264" t="str">
        <f t="shared" si="70"/>
        <v>Utah Public Safety2004</v>
      </c>
      <c r="S2264">
        <f t="shared" si="71"/>
        <v>0.13200000000000001</v>
      </c>
    </row>
    <row r="2265" spans="1:19" x14ac:dyDescent="0.35">
      <c r="A2265" t="s">
        <v>138</v>
      </c>
      <c r="B2265">
        <v>2005</v>
      </c>
      <c r="C2265">
        <v>8.9599999999999999E-2</v>
      </c>
      <c r="D2265">
        <v>0.1603</v>
      </c>
      <c r="E2265">
        <v>6.4699999999999994E-2</v>
      </c>
      <c r="F2265">
        <v>9.0399999999999994E-2</v>
      </c>
      <c r="G2265">
        <v>6.4310000000000006E-2</v>
      </c>
      <c r="H2265">
        <v>0.53900000000000003</v>
      </c>
      <c r="I2265">
        <v>0.23100000000000001</v>
      </c>
      <c r="J2265">
        <v>3.3000000000000002E-2</v>
      </c>
      <c r="K2265">
        <v>0</v>
      </c>
      <c r="L2265">
        <v>0</v>
      </c>
      <c r="M2265">
        <v>0.126</v>
      </c>
      <c r="N2265">
        <v>0</v>
      </c>
      <c r="O2265">
        <v>7.0999999999999994E-2</v>
      </c>
      <c r="P2265">
        <v>0</v>
      </c>
      <c r="Q2265" s="3">
        <f>_xlfn.XLOOKUP(A2265&amp;B2265,'original data'!$R$2:$R$3975,'original data'!$Q$2:$Q$3975,,0)</f>
        <v>0.89</v>
      </c>
      <c r="R2265" t="str">
        <f t="shared" si="70"/>
        <v>Utah Public Safety2005</v>
      </c>
      <c r="S2265">
        <f t="shared" si="71"/>
        <v>0.159</v>
      </c>
    </row>
    <row r="2266" spans="1:19" x14ac:dyDescent="0.35">
      <c r="A2266" t="s">
        <v>138</v>
      </c>
      <c r="B2266">
        <v>2006</v>
      </c>
      <c r="C2266">
        <v>0.1477</v>
      </c>
      <c r="D2266">
        <v>0.1265</v>
      </c>
      <c r="E2266">
        <v>0.107</v>
      </c>
      <c r="F2266">
        <v>9.0700000000000003E-2</v>
      </c>
      <c r="G2266">
        <v>7.7780000000000002E-2</v>
      </c>
      <c r="H2266">
        <v>0.44800000000000001</v>
      </c>
      <c r="I2266">
        <v>0.20899999999999999</v>
      </c>
      <c r="J2266">
        <v>3.6999999999999998E-2</v>
      </c>
      <c r="K2266">
        <v>5.5E-2</v>
      </c>
      <c r="L2266">
        <v>0</v>
      </c>
      <c r="M2266">
        <v>0.152</v>
      </c>
      <c r="N2266">
        <v>0</v>
      </c>
      <c r="O2266">
        <v>9.9000000000000005E-2</v>
      </c>
      <c r="P2266">
        <v>0</v>
      </c>
      <c r="Q2266" s="3">
        <f>_xlfn.XLOOKUP(A2266&amp;B2266,'original data'!$R$2:$R$3975,'original data'!$Q$2:$Q$3975,,0)</f>
        <v>0.91900000000000004</v>
      </c>
      <c r="R2266" t="str">
        <f t="shared" si="70"/>
        <v>Utah Public Safety2006</v>
      </c>
      <c r="S2266">
        <f t="shared" si="71"/>
        <v>0.24399999999999999</v>
      </c>
    </row>
    <row r="2267" spans="1:19" x14ac:dyDescent="0.35">
      <c r="A2267" t="s">
        <v>138</v>
      </c>
      <c r="B2267">
        <v>2007</v>
      </c>
      <c r="C2267">
        <v>7.1499999999999994E-2</v>
      </c>
      <c r="D2267">
        <v>0.1041</v>
      </c>
      <c r="E2267">
        <v>0.14050000000000001</v>
      </c>
      <c r="F2267">
        <v>8.2199999999999995E-2</v>
      </c>
      <c r="G2267">
        <v>7.6880000000000004E-2</v>
      </c>
      <c r="H2267">
        <v>0.39100000000000001</v>
      </c>
      <c r="I2267">
        <v>0.23300000000000001</v>
      </c>
      <c r="J2267">
        <v>0.05</v>
      </c>
      <c r="K2267">
        <v>9.6000000000000002E-2</v>
      </c>
      <c r="L2267">
        <v>0</v>
      </c>
      <c r="M2267">
        <v>0.16400000000000001</v>
      </c>
      <c r="N2267">
        <v>0</v>
      </c>
      <c r="O2267">
        <v>6.6000000000000003E-2</v>
      </c>
      <c r="P2267">
        <v>0</v>
      </c>
      <c r="Q2267" s="3">
        <f>_xlfn.XLOOKUP(A2267&amp;B2267,'original data'!$R$2:$R$3975,'original data'!$Q$2:$Q$3975,,0)</f>
        <v>0.90700000000000003</v>
      </c>
      <c r="R2267" t="str">
        <f t="shared" si="70"/>
        <v>Utah Public Safety2007</v>
      </c>
      <c r="S2267">
        <f t="shared" si="71"/>
        <v>0.31000000000000005</v>
      </c>
    </row>
    <row r="2268" spans="1:19" x14ac:dyDescent="0.35">
      <c r="A2268" t="s">
        <v>138</v>
      </c>
      <c r="B2268">
        <v>2008</v>
      </c>
      <c r="C2268">
        <v>-0.223</v>
      </c>
      <c r="D2268">
        <v>-1.47E-2</v>
      </c>
      <c r="E2268">
        <v>3.56E-2</v>
      </c>
      <c r="F2268">
        <v>4.5699999999999998E-2</v>
      </c>
      <c r="G2268">
        <v>3.3829999999999999E-2</v>
      </c>
      <c r="H2268">
        <v>0.29199999999999998</v>
      </c>
      <c r="I2268">
        <v>0.26100000000000001</v>
      </c>
      <c r="J2268">
        <v>8.2000000000000003E-2</v>
      </c>
      <c r="K2268">
        <v>0.11899999999999999</v>
      </c>
      <c r="L2268">
        <v>0</v>
      </c>
      <c r="M2268">
        <v>0.187</v>
      </c>
      <c r="N2268">
        <v>0</v>
      </c>
      <c r="O2268">
        <v>5.8999999999999997E-2</v>
      </c>
      <c r="P2268">
        <v>0</v>
      </c>
      <c r="Q2268" s="3">
        <f>_xlfn.XLOOKUP(A2268&amp;B2268,'original data'!$R$2:$R$3975,'original data'!$Q$2:$Q$3975,,0)</f>
        <v>0.81599999999999995</v>
      </c>
      <c r="R2268" t="str">
        <f t="shared" si="70"/>
        <v>Utah Public Safety2008</v>
      </c>
      <c r="S2268">
        <f t="shared" si="71"/>
        <v>0.38800000000000001</v>
      </c>
    </row>
    <row r="2269" spans="1:19" x14ac:dyDescent="0.35">
      <c r="A2269" t="s">
        <v>138</v>
      </c>
      <c r="B2269">
        <v>2009</v>
      </c>
      <c r="C2269">
        <v>0.1288</v>
      </c>
      <c r="D2269">
        <v>-1.9800000000000002E-2</v>
      </c>
      <c r="E2269">
        <v>3.4099999999999998E-2</v>
      </c>
      <c r="F2269">
        <v>4.24E-2</v>
      </c>
      <c r="G2269">
        <v>4.3970000000000002E-2</v>
      </c>
      <c r="H2269">
        <v>0.373</v>
      </c>
      <c r="I2269">
        <v>0.23699999999999999</v>
      </c>
      <c r="J2269">
        <v>7.3999999999999996E-2</v>
      </c>
      <c r="K2269">
        <v>0.127</v>
      </c>
      <c r="L2269">
        <v>0</v>
      </c>
      <c r="M2269">
        <v>0.14699999999999999</v>
      </c>
      <c r="N2269">
        <v>0</v>
      </c>
      <c r="O2269">
        <v>4.2000000000000003E-2</v>
      </c>
      <c r="P2269">
        <v>0</v>
      </c>
      <c r="Q2269" s="3">
        <f>_xlfn.XLOOKUP(A2269&amp;B2269,'original data'!$R$2:$R$3975,'original data'!$Q$2:$Q$3975,,0)</f>
        <v>0.80600000000000005</v>
      </c>
      <c r="R2269" t="str">
        <f t="shared" si="70"/>
        <v>Utah Public Safety2009</v>
      </c>
      <c r="S2269">
        <f t="shared" si="71"/>
        <v>0.34799999999999998</v>
      </c>
    </row>
    <row r="2270" spans="1:19" x14ac:dyDescent="0.35">
      <c r="A2270" t="s">
        <v>138</v>
      </c>
      <c r="B2270">
        <v>2010</v>
      </c>
      <c r="C2270">
        <v>0.13730000000000001</v>
      </c>
      <c r="D2270">
        <v>-1.4E-3</v>
      </c>
      <c r="E2270">
        <v>4.1599999999999998E-2</v>
      </c>
      <c r="F2270">
        <v>5.3499999999999999E-2</v>
      </c>
      <c r="G2270">
        <v>5.2949999999999997E-2</v>
      </c>
      <c r="H2270">
        <v>0.35799999999999998</v>
      </c>
      <c r="I2270">
        <v>0.21</v>
      </c>
      <c r="J2270">
        <v>8.7999999999999995E-2</v>
      </c>
      <c r="K2270">
        <v>0.15</v>
      </c>
      <c r="L2270">
        <v>0</v>
      </c>
      <c r="M2270">
        <v>0.14399999999999999</v>
      </c>
      <c r="N2270">
        <v>0</v>
      </c>
      <c r="O2270">
        <v>0.05</v>
      </c>
      <c r="P2270">
        <v>0</v>
      </c>
      <c r="Q2270" s="3">
        <f>_xlfn.XLOOKUP(A2270&amp;B2270,'original data'!$R$2:$R$3975,'original data'!$Q$2:$Q$3975,,0)</f>
        <v>0.77100000000000002</v>
      </c>
      <c r="R2270" t="str">
        <f t="shared" si="70"/>
        <v>Utah Public Safety2010</v>
      </c>
      <c r="S2270">
        <f t="shared" si="71"/>
        <v>0.38200000000000001</v>
      </c>
    </row>
    <row r="2271" spans="1:19" x14ac:dyDescent="0.35">
      <c r="A2271" t="s">
        <v>138</v>
      </c>
      <c r="B2271">
        <v>2011</v>
      </c>
      <c r="C2271">
        <v>2.8899999999999999E-2</v>
      </c>
      <c r="D2271">
        <v>9.6299999999999997E-2</v>
      </c>
      <c r="E2271">
        <v>1.9099999999999999E-2</v>
      </c>
      <c r="F2271">
        <v>6.2100000000000002E-2</v>
      </c>
      <c r="G2271">
        <v>5.074E-2</v>
      </c>
      <c r="H2271">
        <v>0.35199999999999998</v>
      </c>
      <c r="I2271">
        <v>0.19400000000000001</v>
      </c>
      <c r="J2271">
        <v>0.108</v>
      </c>
      <c r="K2271">
        <v>0.158</v>
      </c>
      <c r="L2271">
        <v>0</v>
      </c>
      <c r="M2271">
        <v>0.13900000000000001</v>
      </c>
      <c r="N2271">
        <v>0</v>
      </c>
      <c r="O2271">
        <v>4.9000000000000002E-2</v>
      </c>
      <c r="P2271">
        <v>0</v>
      </c>
      <c r="Q2271" s="3">
        <f>_xlfn.XLOOKUP(A2271&amp;B2271,'original data'!$R$2:$R$3975,'original data'!$Q$2:$Q$3975,,0)</f>
        <v>0.754</v>
      </c>
      <c r="R2271" t="str">
        <f t="shared" si="70"/>
        <v>Utah Public Safety2011</v>
      </c>
      <c r="S2271">
        <f t="shared" si="71"/>
        <v>0.40500000000000003</v>
      </c>
    </row>
    <row r="2272" spans="1:19" x14ac:dyDescent="0.35">
      <c r="A2272" t="s">
        <v>138</v>
      </c>
      <c r="B2272">
        <v>2012</v>
      </c>
      <c r="C2272">
        <v>0.13100000000000001</v>
      </c>
      <c r="D2272">
        <v>9.7500000000000003E-2</v>
      </c>
      <c r="E2272">
        <v>2.9600000000000001E-2</v>
      </c>
      <c r="F2272">
        <v>8.3799999999999999E-2</v>
      </c>
      <c r="G2272">
        <v>5.7209999999999997E-2</v>
      </c>
      <c r="H2272">
        <v>0.36199999999999999</v>
      </c>
      <c r="I2272">
        <v>0.17899999999999999</v>
      </c>
      <c r="J2272">
        <v>0.113</v>
      </c>
      <c r="K2272">
        <v>0.152</v>
      </c>
      <c r="L2272">
        <v>0</v>
      </c>
      <c r="M2272">
        <v>0.13500000000000001</v>
      </c>
      <c r="N2272">
        <v>0</v>
      </c>
      <c r="O2272">
        <v>5.8999999999999997E-2</v>
      </c>
      <c r="P2272">
        <v>0</v>
      </c>
      <c r="Q2272" s="3">
        <f>_xlfn.XLOOKUP(A2272&amp;B2272,'original data'!$R$2:$R$3975,'original data'!$Q$2:$Q$3975,,0)</f>
        <v>0.73</v>
      </c>
      <c r="R2272" t="str">
        <f t="shared" si="70"/>
        <v>Utah Public Safety2012</v>
      </c>
      <c r="S2272">
        <f t="shared" si="71"/>
        <v>0.4</v>
      </c>
    </row>
    <row r="2273" spans="1:19" x14ac:dyDescent="0.35">
      <c r="A2273" t="s">
        <v>138</v>
      </c>
      <c r="B2273">
        <v>2013</v>
      </c>
      <c r="C2273">
        <v>0.1489</v>
      </c>
      <c r="D2273">
        <v>0.1013</v>
      </c>
      <c r="E2273">
        <v>0.1133</v>
      </c>
      <c r="F2273">
        <v>7.3800000000000004E-2</v>
      </c>
      <c r="G2273">
        <v>6.3990000000000005E-2</v>
      </c>
      <c r="H2273">
        <v>0.375</v>
      </c>
      <c r="I2273">
        <v>0.16</v>
      </c>
      <c r="J2273">
        <v>0.11</v>
      </c>
      <c r="K2273">
        <v>0.16700000000000001</v>
      </c>
      <c r="L2273">
        <v>0</v>
      </c>
      <c r="M2273">
        <v>0.122</v>
      </c>
      <c r="N2273">
        <v>0</v>
      </c>
      <c r="O2273">
        <v>6.6000000000000003E-2</v>
      </c>
      <c r="P2273">
        <v>0</v>
      </c>
      <c r="Q2273" s="3">
        <f>_xlfn.XLOOKUP(A2273&amp;B2273,'original data'!$R$2:$R$3975,'original data'!$Q$2:$Q$3975,,0)</f>
        <v>0.79334000000000005</v>
      </c>
      <c r="R2273" t="str">
        <f t="shared" si="70"/>
        <v>Utah Public Safety2013</v>
      </c>
      <c r="S2273">
        <f t="shared" si="71"/>
        <v>0.39900000000000002</v>
      </c>
    </row>
    <row r="2274" spans="1:19" x14ac:dyDescent="0.35">
      <c r="A2274" t="s">
        <v>138</v>
      </c>
      <c r="B2274">
        <v>2014</v>
      </c>
      <c r="C2274">
        <v>7.5200000000000003E-2</v>
      </c>
      <c r="D2274">
        <v>0.11799999999999999</v>
      </c>
      <c r="E2274">
        <v>0.10299999999999999</v>
      </c>
      <c r="F2274">
        <v>6.7900000000000002E-2</v>
      </c>
      <c r="G2274">
        <v>6.479E-2</v>
      </c>
      <c r="H2274">
        <v>0.35499999999999998</v>
      </c>
      <c r="I2274">
        <v>0.157</v>
      </c>
      <c r="J2274">
        <v>0.11799999999999999</v>
      </c>
      <c r="K2274">
        <v>0.17199999999999999</v>
      </c>
      <c r="L2274">
        <v>0</v>
      </c>
      <c r="M2274">
        <v>0.14000000000000001</v>
      </c>
      <c r="N2274">
        <v>0</v>
      </c>
      <c r="O2274">
        <v>5.8000000000000003E-2</v>
      </c>
      <c r="P2274">
        <v>0</v>
      </c>
      <c r="Q2274" s="3">
        <f>_xlfn.XLOOKUP(A2274&amp;B2274,'original data'!$R$2:$R$3975,'original data'!$Q$2:$Q$3975,,0)</f>
        <v>0.83248</v>
      </c>
      <c r="R2274" t="str">
        <f t="shared" si="70"/>
        <v>Utah Public Safety2014</v>
      </c>
      <c r="S2274">
        <f t="shared" si="71"/>
        <v>0.43</v>
      </c>
    </row>
    <row r="2275" spans="1:19" x14ac:dyDescent="0.35">
      <c r="A2275" t="s">
        <v>138</v>
      </c>
      <c r="B2275">
        <v>2015</v>
      </c>
      <c r="C2275">
        <v>1.9199999999999998E-2</v>
      </c>
      <c r="D2275">
        <v>7.9500000000000001E-2</v>
      </c>
      <c r="E2275">
        <v>7.8899999999999998E-2</v>
      </c>
      <c r="F2275">
        <v>6.0199999999999997E-2</v>
      </c>
      <c r="G2275">
        <v>6.1690000000000002E-2</v>
      </c>
      <c r="H2275">
        <v>0.33939999999999998</v>
      </c>
      <c r="I2275">
        <v>0.15809999999999999</v>
      </c>
      <c r="J2275">
        <v>0.1187</v>
      </c>
      <c r="K2275">
        <v>0.15290000000000001</v>
      </c>
      <c r="L2275">
        <v>0</v>
      </c>
      <c r="M2275">
        <v>0.14860000000000001</v>
      </c>
      <c r="N2275">
        <v>0</v>
      </c>
      <c r="O2275">
        <v>8.2299999999999998E-2</v>
      </c>
      <c r="P2275">
        <v>0</v>
      </c>
      <c r="Q2275" s="3">
        <f>_xlfn.XLOOKUP(A2275&amp;B2275,'original data'!$R$2:$R$3975,'original data'!$Q$2:$Q$3975,,0)</f>
        <v>0.82579999999999998</v>
      </c>
      <c r="R2275" t="str">
        <f t="shared" si="70"/>
        <v>Utah Public Safety2015</v>
      </c>
      <c r="S2275">
        <f t="shared" si="71"/>
        <v>0.42020000000000002</v>
      </c>
    </row>
    <row r="2276" spans="1:19" x14ac:dyDescent="0.35">
      <c r="A2276" t="s">
        <v>138</v>
      </c>
      <c r="B2276">
        <v>2016</v>
      </c>
      <c r="C2276">
        <v>8.7900000000000006E-2</v>
      </c>
      <c r="D2276">
        <v>5.9799999999999999E-2</v>
      </c>
      <c r="E2276">
        <v>9.1200000000000003E-2</v>
      </c>
      <c r="F2276">
        <v>5.4699999999999999E-2</v>
      </c>
      <c r="G2276">
        <v>6.3310000000000005E-2</v>
      </c>
      <c r="H2276">
        <v>0.35199999999999998</v>
      </c>
      <c r="I2276">
        <v>0.15</v>
      </c>
      <c r="J2276">
        <v>0.113</v>
      </c>
      <c r="K2276">
        <v>0.156</v>
      </c>
      <c r="L2276">
        <v>0</v>
      </c>
      <c r="M2276">
        <v>0.14699999999999999</v>
      </c>
      <c r="N2276">
        <v>0</v>
      </c>
      <c r="O2276">
        <v>8.2000000000000003E-2</v>
      </c>
      <c r="P2276">
        <v>0</v>
      </c>
      <c r="Q2276" s="3">
        <f>_xlfn.XLOOKUP(A2276&amp;B2276,'original data'!$R$2:$R$3975,'original data'!$Q$2:$Q$3975,,0)</f>
        <v>0.82413000000000003</v>
      </c>
      <c r="R2276" t="str">
        <f t="shared" si="70"/>
        <v>Utah Public Safety2016</v>
      </c>
      <c r="S2276">
        <f t="shared" si="71"/>
        <v>0.41600000000000004</v>
      </c>
    </row>
    <row r="2277" spans="1:19" x14ac:dyDescent="0.35">
      <c r="A2277" t="s">
        <v>138</v>
      </c>
      <c r="B2277">
        <v>2017</v>
      </c>
      <c r="C2277">
        <v>0.13569999999999999</v>
      </c>
      <c r="D2277">
        <v>7.9600000000000004E-2</v>
      </c>
      <c r="E2277">
        <v>9.1999999999999998E-2</v>
      </c>
      <c r="F2277">
        <v>6.08E-2</v>
      </c>
      <c r="G2277">
        <v>6.744E-2</v>
      </c>
      <c r="H2277">
        <v>0.378</v>
      </c>
      <c r="I2277">
        <v>0.14199999999999999</v>
      </c>
      <c r="J2277">
        <v>0.107</v>
      </c>
      <c r="K2277">
        <v>0.13900000000000001</v>
      </c>
      <c r="L2277">
        <v>0</v>
      </c>
      <c r="M2277">
        <v>0.14799999999999999</v>
      </c>
      <c r="N2277">
        <v>0</v>
      </c>
      <c r="O2277">
        <v>8.5999999999999993E-2</v>
      </c>
      <c r="P2277">
        <v>0</v>
      </c>
      <c r="Q2277" s="3">
        <f>_xlfn.XLOOKUP(A2277&amp;B2277,'original data'!$R$2:$R$3975,'original data'!$Q$2:$Q$3975,,0)</f>
        <v>0.84867999999999999</v>
      </c>
      <c r="R2277" t="str">
        <f t="shared" si="70"/>
        <v>Utah Public Safety2017</v>
      </c>
      <c r="S2277">
        <f t="shared" si="71"/>
        <v>0.39400000000000002</v>
      </c>
    </row>
    <row r="2278" spans="1:19" x14ac:dyDescent="0.35">
      <c r="A2278" t="s">
        <v>138</v>
      </c>
      <c r="B2278">
        <v>2018</v>
      </c>
      <c r="C2278">
        <v>-2.2000000000000001E-3</v>
      </c>
      <c r="D2278">
        <v>7.22E-2</v>
      </c>
      <c r="E2278">
        <v>6.7000000000000004E-2</v>
      </c>
      <c r="F2278">
        <v>8.6999999999999994E-2</v>
      </c>
      <c r="G2278">
        <v>6.3439999999999996E-2</v>
      </c>
      <c r="H2278">
        <v>0.35099999999999998</v>
      </c>
      <c r="I2278">
        <v>0.16900000000000001</v>
      </c>
      <c r="J2278">
        <v>0.11700000000000001</v>
      </c>
      <c r="K2278">
        <v>0.14599999999999999</v>
      </c>
      <c r="L2278">
        <v>0</v>
      </c>
      <c r="M2278">
        <v>0.16600000000000001</v>
      </c>
      <c r="N2278">
        <v>0</v>
      </c>
      <c r="O2278">
        <v>5.0999999999999997E-2</v>
      </c>
      <c r="P2278">
        <v>0</v>
      </c>
      <c r="Q2278" s="3">
        <f>_xlfn.XLOOKUP(A2278&amp;B2278,'original data'!$R$2:$R$3975,'original data'!$Q$2:$Q$3975,,0)</f>
        <v>0.84846999999999995</v>
      </c>
      <c r="R2278" t="str">
        <f t="shared" si="70"/>
        <v>Utah Public Safety2018</v>
      </c>
      <c r="S2278">
        <f t="shared" si="71"/>
        <v>0.42900000000000005</v>
      </c>
    </row>
    <row r="2279" spans="1:19" x14ac:dyDescent="0.35">
      <c r="A2279" t="s">
        <v>138</v>
      </c>
      <c r="B2279">
        <v>2019</v>
      </c>
      <c r="C2279">
        <v>0.14449999999999999</v>
      </c>
      <c r="D2279">
        <v>9.0700000000000003E-2</v>
      </c>
      <c r="E2279">
        <v>7.5300000000000006E-2</v>
      </c>
      <c r="F2279">
        <v>8.8900000000000007E-2</v>
      </c>
      <c r="G2279">
        <v>6.7559999999999995E-2</v>
      </c>
      <c r="H2279">
        <v>0.377</v>
      </c>
      <c r="I2279">
        <v>0.17299999999999999</v>
      </c>
      <c r="J2279">
        <v>0.113</v>
      </c>
      <c r="K2279">
        <v>0.14599999999999999</v>
      </c>
      <c r="L2279">
        <v>0</v>
      </c>
      <c r="M2279">
        <v>0.13900000000000001</v>
      </c>
      <c r="N2279">
        <v>0</v>
      </c>
      <c r="O2279">
        <v>5.1999999999999998E-2</v>
      </c>
      <c r="P2279">
        <v>0</v>
      </c>
      <c r="Q2279" s="3">
        <f>_xlfn.XLOOKUP(A2279&amp;B2279,'original data'!$R$2:$R$3975,'original data'!$Q$2:$Q$3975,,0)</f>
        <v>0.85082000000000002</v>
      </c>
      <c r="R2279" t="str">
        <f t="shared" si="70"/>
        <v>Utah Public Safety2019</v>
      </c>
      <c r="S2279">
        <f t="shared" si="71"/>
        <v>0.39800000000000002</v>
      </c>
    </row>
    <row r="2280" spans="1:19" x14ac:dyDescent="0.35">
      <c r="A2280" t="s">
        <v>139</v>
      </c>
      <c r="B2280">
        <v>2001</v>
      </c>
      <c r="C2280">
        <v>-3.1E-2</v>
      </c>
      <c r="D2280">
        <v>3.9E-2</v>
      </c>
      <c r="E2280">
        <v>8.8999999999999996E-2</v>
      </c>
      <c r="G2280">
        <v>-3.1E-2</v>
      </c>
      <c r="H2280">
        <v>0.53800000000000003</v>
      </c>
      <c r="I2280">
        <v>0.33800000000000002</v>
      </c>
      <c r="J2280">
        <v>0</v>
      </c>
      <c r="K2280">
        <v>0</v>
      </c>
      <c r="L2280">
        <v>0</v>
      </c>
      <c r="M2280">
        <v>9.5000000000000001E-2</v>
      </c>
      <c r="N2280">
        <v>0</v>
      </c>
      <c r="O2280">
        <v>2.9000000000000001E-2</v>
      </c>
      <c r="P2280">
        <v>0</v>
      </c>
      <c r="Q2280" s="3">
        <f>_xlfn.XLOOKUP(A2280&amp;B2280,'original data'!$R$2:$R$3975,'original data'!$Q$2:$Q$3975,,0)</f>
        <v>1.0580000000000001</v>
      </c>
      <c r="R2280" t="str">
        <f t="shared" si="70"/>
        <v>Alameda County ERS2001</v>
      </c>
      <c r="S2280">
        <f t="shared" si="71"/>
        <v>9.5000000000000001E-2</v>
      </c>
    </row>
    <row r="2281" spans="1:19" x14ac:dyDescent="0.35">
      <c r="A2281" t="s">
        <v>139</v>
      </c>
      <c r="B2281">
        <v>2002</v>
      </c>
      <c r="C2281">
        <v>-6.8000000000000005E-2</v>
      </c>
      <c r="D2281">
        <v>-3.4000000000000002E-2</v>
      </c>
      <c r="E2281">
        <v>3.9E-2</v>
      </c>
      <c r="G2281">
        <v>-4.9680000000000002E-2</v>
      </c>
      <c r="H2281">
        <v>0.54800000000000004</v>
      </c>
      <c r="I2281">
        <v>0.33900000000000002</v>
      </c>
      <c r="J2281">
        <v>0</v>
      </c>
      <c r="K2281">
        <v>0</v>
      </c>
      <c r="L2281">
        <v>0</v>
      </c>
      <c r="M2281">
        <v>8.8999999999999996E-2</v>
      </c>
      <c r="N2281">
        <v>0</v>
      </c>
      <c r="O2281">
        <v>2.4E-2</v>
      </c>
      <c r="P2281">
        <v>0</v>
      </c>
      <c r="Q2281" s="3">
        <f>_xlfn.XLOOKUP(A2281&amp;B2281,'original data'!$R$2:$R$3975,'original data'!$Q$2:$Q$3975,,0)</f>
        <v>0.92500000000000004</v>
      </c>
      <c r="R2281" t="str">
        <f t="shared" si="70"/>
        <v>Alameda County ERS2002</v>
      </c>
      <c r="S2281">
        <f t="shared" si="71"/>
        <v>8.8999999999999996E-2</v>
      </c>
    </row>
    <row r="2282" spans="1:19" x14ac:dyDescent="0.35">
      <c r="A2282" t="s">
        <v>139</v>
      </c>
      <c r="B2282">
        <v>2003</v>
      </c>
      <c r="C2282">
        <v>0.26700000000000002</v>
      </c>
      <c r="D2282">
        <v>4.7E-2</v>
      </c>
      <c r="E2282">
        <v>5.8999999999999997E-2</v>
      </c>
      <c r="G2282">
        <v>4.5940000000000002E-2</v>
      </c>
      <c r="H2282">
        <v>0.64900000000000002</v>
      </c>
      <c r="I2282">
        <v>0.28599999999999998</v>
      </c>
      <c r="J2282">
        <v>0</v>
      </c>
      <c r="K2282">
        <v>0</v>
      </c>
      <c r="L2282">
        <v>0</v>
      </c>
      <c r="M2282">
        <v>6.4000000000000001E-2</v>
      </c>
      <c r="N2282">
        <v>0</v>
      </c>
      <c r="O2282">
        <v>1E-3</v>
      </c>
      <c r="P2282">
        <v>0</v>
      </c>
      <c r="Q2282" s="3">
        <f>_xlfn.XLOOKUP(A2282&amp;B2282,'original data'!$R$2:$R$3975,'original data'!$Q$2:$Q$3975,,0)</f>
        <v>0.86899999999999999</v>
      </c>
      <c r="R2282" t="str">
        <f t="shared" si="70"/>
        <v>Alameda County ERS2003</v>
      </c>
      <c r="S2282">
        <f t="shared" si="71"/>
        <v>6.4000000000000001E-2</v>
      </c>
    </row>
    <row r="2283" spans="1:19" x14ac:dyDescent="0.35">
      <c r="A2283" t="s">
        <v>139</v>
      </c>
      <c r="B2283">
        <v>2004</v>
      </c>
      <c r="C2283">
        <v>0.123</v>
      </c>
      <c r="D2283">
        <v>9.9000000000000005E-2</v>
      </c>
      <c r="E2283">
        <v>5.1999999999999998E-2</v>
      </c>
      <c r="G2283">
        <v>6.4689999999999998E-2</v>
      </c>
      <c r="H2283">
        <v>0.64300000000000002</v>
      </c>
      <c r="I2283">
        <v>0.30399999999999999</v>
      </c>
      <c r="J2283">
        <v>0</v>
      </c>
      <c r="K2283">
        <v>0</v>
      </c>
      <c r="L2283">
        <v>0</v>
      </c>
      <c r="M2283">
        <v>5.2999999999999999E-2</v>
      </c>
      <c r="N2283">
        <v>0</v>
      </c>
      <c r="O2283">
        <v>0</v>
      </c>
      <c r="P2283">
        <v>0</v>
      </c>
      <c r="Q2283" s="3">
        <f>_xlfn.XLOOKUP(A2283&amp;B2283,'original data'!$R$2:$R$3975,'original data'!$Q$2:$Q$3975,,0)</f>
        <v>0.82099999999999995</v>
      </c>
      <c r="R2283" t="str">
        <f t="shared" si="70"/>
        <v>Alameda County ERS2004</v>
      </c>
      <c r="S2283">
        <f t="shared" si="71"/>
        <v>5.2999999999999999E-2</v>
      </c>
    </row>
    <row r="2284" spans="1:19" x14ac:dyDescent="0.35">
      <c r="A2284" t="s">
        <v>139</v>
      </c>
      <c r="B2284">
        <v>2005</v>
      </c>
      <c r="C2284">
        <v>8.7999999999999995E-2</v>
      </c>
      <c r="D2284">
        <v>0.157</v>
      </c>
      <c r="E2284">
        <v>7.0000000000000007E-2</v>
      </c>
      <c r="G2284">
        <v>6.9309999999999997E-2</v>
      </c>
      <c r="H2284">
        <v>0.65</v>
      </c>
      <c r="I2284">
        <v>0.29799999999999999</v>
      </c>
      <c r="J2284">
        <v>0</v>
      </c>
      <c r="K2284">
        <v>0</v>
      </c>
      <c r="L2284">
        <v>0</v>
      </c>
      <c r="M2284">
        <v>5.1999999999999998E-2</v>
      </c>
      <c r="N2284">
        <v>0</v>
      </c>
      <c r="O2284">
        <v>0</v>
      </c>
      <c r="P2284">
        <v>0</v>
      </c>
      <c r="Q2284" s="3">
        <f>_xlfn.XLOOKUP(A2284&amp;B2284,'original data'!$R$2:$R$3975,'original data'!$Q$2:$Q$3975,,0)</f>
        <v>0.83199999999999996</v>
      </c>
      <c r="R2284" t="str">
        <f t="shared" si="70"/>
        <v>Alameda County ERS2005</v>
      </c>
      <c r="S2284">
        <f t="shared" si="71"/>
        <v>5.1999999999999998E-2</v>
      </c>
    </row>
    <row r="2285" spans="1:19" x14ac:dyDescent="0.35">
      <c r="A2285" t="s">
        <v>139</v>
      </c>
      <c r="B2285">
        <v>2006</v>
      </c>
      <c r="C2285">
        <v>0.14399999999999999</v>
      </c>
      <c r="D2285">
        <v>0.11799999999999999</v>
      </c>
      <c r="E2285">
        <v>0.106</v>
      </c>
      <c r="G2285">
        <v>8.1409999999999996E-2</v>
      </c>
      <c r="H2285">
        <v>0.67</v>
      </c>
      <c r="I2285">
        <v>0.27600000000000002</v>
      </c>
      <c r="J2285">
        <v>0</v>
      </c>
      <c r="K2285">
        <v>0</v>
      </c>
      <c r="L2285">
        <v>0</v>
      </c>
      <c r="M2285">
        <v>5.2999999999999999E-2</v>
      </c>
      <c r="N2285">
        <v>0</v>
      </c>
      <c r="O2285">
        <v>1E-3</v>
      </c>
      <c r="P2285">
        <v>0</v>
      </c>
      <c r="Q2285" s="3">
        <f>_xlfn.XLOOKUP(A2285&amp;B2285,'original data'!$R$2:$R$3975,'original data'!$Q$2:$Q$3975,,0)</f>
        <v>0.85499999999999998</v>
      </c>
      <c r="R2285" t="str">
        <f t="shared" si="70"/>
        <v>Alameda County ERS2006</v>
      </c>
      <c r="S2285">
        <f t="shared" si="71"/>
        <v>5.2999999999999999E-2</v>
      </c>
    </row>
    <row r="2286" spans="1:19" x14ac:dyDescent="0.35">
      <c r="A2286" t="s">
        <v>139</v>
      </c>
      <c r="B2286">
        <v>2007</v>
      </c>
      <c r="C2286">
        <v>8.7999999999999995E-2</v>
      </c>
      <c r="D2286">
        <v>0.106</v>
      </c>
      <c r="E2286">
        <v>0.14000000000000001</v>
      </c>
      <c r="G2286">
        <v>8.2350000000000007E-2</v>
      </c>
      <c r="H2286">
        <v>0.66200000000000003</v>
      </c>
      <c r="I2286">
        <v>0.27</v>
      </c>
      <c r="J2286">
        <v>0</v>
      </c>
      <c r="K2286">
        <v>0</v>
      </c>
      <c r="L2286">
        <v>0</v>
      </c>
      <c r="M2286">
        <v>6.8000000000000005E-2</v>
      </c>
      <c r="N2286">
        <v>0</v>
      </c>
      <c r="O2286">
        <v>0</v>
      </c>
      <c r="P2286">
        <v>0</v>
      </c>
      <c r="Q2286" s="3">
        <f>_xlfn.XLOOKUP(A2286&amp;B2286,'original data'!$R$2:$R$3975,'original data'!$Q$2:$Q$3975,,0)</f>
        <v>0.89200000000000002</v>
      </c>
      <c r="R2286" t="str">
        <f t="shared" si="70"/>
        <v>Alameda County ERS2007</v>
      </c>
      <c r="S2286">
        <f t="shared" si="71"/>
        <v>6.8000000000000005E-2</v>
      </c>
    </row>
    <row r="2287" spans="1:19" x14ac:dyDescent="0.35">
      <c r="A2287" t="s">
        <v>139</v>
      </c>
      <c r="B2287">
        <v>2008</v>
      </c>
      <c r="C2287">
        <v>-0.30299999999999999</v>
      </c>
      <c r="D2287">
        <v>-4.5999999999999999E-2</v>
      </c>
      <c r="E2287">
        <v>1.2E-2</v>
      </c>
      <c r="G2287">
        <v>2.4420000000000001E-2</v>
      </c>
      <c r="H2287">
        <v>0.63200000000000001</v>
      </c>
      <c r="I2287">
        <v>0.27300000000000002</v>
      </c>
      <c r="J2287">
        <v>0</v>
      </c>
      <c r="K2287">
        <v>1E-3</v>
      </c>
      <c r="L2287">
        <v>0</v>
      </c>
      <c r="M2287">
        <v>9.2999999999999999E-2</v>
      </c>
      <c r="N2287">
        <v>0</v>
      </c>
      <c r="O2287">
        <v>1E-3</v>
      </c>
      <c r="P2287">
        <v>0</v>
      </c>
      <c r="Q2287" s="3">
        <f>_xlfn.XLOOKUP(A2287&amp;B2287,'original data'!$R$2:$R$3975,'original data'!$Q$2:$Q$3975,,0)</f>
        <v>0.83899999999999997</v>
      </c>
      <c r="R2287" t="str">
        <f t="shared" si="70"/>
        <v>Alameda County ERS2008</v>
      </c>
      <c r="S2287">
        <f t="shared" si="71"/>
        <v>9.4E-2</v>
      </c>
    </row>
    <row r="2288" spans="1:19" x14ac:dyDescent="0.35">
      <c r="A2288" t="s">
        <v>139</v>
      </c>
      <c r="B2288">
        <v>2009</v>
      </c>
      <c r="C2288">
        <v>0.26600000000000001</v>
      </c>
      <c r="D2288">
        <v>-1.4E-2</v>
      </c>
      <c r="E2288">
        <v>3.5999999999999997E-2</v>
      </c>
      <c r="F2288">
        <v>4.3999999999999997E-2</v>
      </c>
      <c r="G2288">
        <v>4.8800000000000003E-2</v>
      </c>
      <c r="H2288">
        <v>0.68</v>
      </c>
      <c r="I2288">
        <v>0.248</v>
      </c>
      <c r="J2288">
        <v>0</v>
      </c>
      <c r="K2288">
        <v>1.7000000000000001E-2</v>
      </c>
      <c r="L2288">
        <v>0</v>
      </c>
      <c r="M2288">
        <v>5.5E-2</v>
      </c>
      <c r="N2288">
        <v>0</v>
      </c>
      <c r="O2288">
        <v>0</v>
      </c>
      <c r="P2288">
        <v>0</v>
      </c>
      <c r="Q2288" s="3">
        <f>_xlfn.XLOOKUP(A2288&amp;B2288,'original data'!$R$2:$R$3975,'original data'!$Q$2:$Q$3975,,0)</f>
        <v>0.81200000000000006</v>
      </c>
      <c r="R2288" t="str">
        <f t="shared" si="70"/>
        <v>Alameda County ERS2009</v>
      </c>
      <c r="S2288">
        <f t="shared" si="71"/>
        <v>7.2000000000000008E-2</v>
      </c>
    </row>
    <row r="2289" spans="1:19" x14ac:dyDescent="0.35">
      <c r="A2289" t="s">
        <v>139</v>
      </c>
      <c r="B2289">
        <v>2010</v>
      </c>
      <c r="C2289">
        <v>0.14599999999999999</v>
      </c>
      <c r="D2289">
        <v>3.0000000000000001E-3</v>
      </c>
      <c r="E2289">
        <v>4.7E-2</v>
      </c>
      <c r="F2289">
        <v>5.8000000000000003E-2</v>
      </c>
      <c r="G2289">
        <v>5.8139999999999997E-2</v>
      </c>
      <c r="H2289">
        <v>0.66800000000000004</v>
      </c>
      <c r="I2289">
        <v>0.24099999999999999</v>
      </c>
      <c r="J2289">
        <v>0</v>
      </c>
      <c r="K2289">
        <v>3.5999999999999997E-2</v>
      </c>
      <c r="L2289">
        <v>0</v>
      </c>
      <c r="M2289">
        <v>5.2999999999999999E-2</v>
      </c>
      <c r="N2289">
        <v>0</v>
      </c>
      <c r="O2289">
        <v>1E-3</v>
      </c>
      <c r="P2289">
        <v>0</v>
      </c>
      <c r="Q2289" s="3">
        <f>_xlfn.XLOOKUP(A2289&amp;B2289,'original data'!$R$2:$R$3975,'original data'!$Q$2:$Q$3975,,0)</f>
        <v>0.77500000000000002</v>
      </c>
      <c r="R2289" t="str">
        <f t="shared" si="70"/>
        <v>Alameda County ERS2010</v>
      </c>
      <c r="S2289">
        <f t="shared" si="71"/>
        <v>8.8999999999999996E-2</v>
      </c>
    </row>
    <row r="2290" spans="1:19" x14ac:dyDescent="0.35">
      <c r="A2290" t="s">
        <v>139</v>
      </c>
      <c r="B2290">
        <v>2011</v>
      </c>
      <c r="C2290">
        <v>-4.0000000000000001E-3</v>
      </c>
      <c r="D2290">
        <v>0.13</v>
      </c>
      <c r="E2290">
        <v>1.7999999999999999E-2</v>
      </c>
      <c r="F2290">
        <v>6.0999999999999999E-2</v>
      </c>
      <c r="G2290">
        <v>5.2330000000000002E-2</v>
      </c>
      <c r="H2290">
        <v>0.65200000000000002</v>
      </c>
      <c r="I2290">
        <v>0.22600000000000001</v>
      </c>
      <c r="J2290">
        <v>0</v>
      </c>
      <c r="K2290">
        <v>3.6999999999999998E-2</v>
      </c>
      <c r="L2290">
        <v>2.1999999999999999E-2</v>
      </c>
      <c r="M2290">
        <v>6.3E-2</v>
      </c>
      <c r="N2290">
        <v>0</v>
      </c>
      <c r="O2290">
        <v>0</v>
      </c>
      <c r="P2290">
        <v>0</v>
      </c>
      <c r="Q2290" s="3">
        <f>_xlfn.XLOOKUP(A2290&amp;B2290,'original data'!$R$2:$R$3975,'original data'!$Q$2:$Q$3975,,0)</f>
        <v>0.76600000000000001</v>
      </c>
      <c r="R2290" t="str">
        <f t="shared" si="70"/>
        <v>Alameda County ERS2011</v>
      </c>
      <c r="S2290">
        <f t="shared" si="71"/>
        <v>0.122</v>
      </c>
    </row>
    <row r="2291" spans="1:19" x14ac:dyDescent="0.35">
      <c r="A2291" t="s">
        <v>139</v>
      </c>
      <c r="B2291">
        <v>2012</v>
      </c>
      <c r="C2291">
        <v>0.15</v>
      </c>
      <c r="D2291">
        <v>9.5000000000000001E-2</v>
      </c>
      <c r="E2291">
        <v>0.03</v>
      </c>
      <c r="F2291">
        <v>8.3000000000000004E-2</v>
      </c>
      <c r="G2291">
        <v>6.0150000000000002E-2</v>
      </c>
      <c r="H2291">
        <v>0.65200000000000002</v>
      </c>
      <c r="I2291">
        <v>0.17899999999999999</v>
      </c>
      <c r="J2291">
        <v>0</v>
      </c>
      <c r="K2291">
        <v>6.4000000000000001E-2</v>
      </c>
      <c r="L2291">
        <v>0.05</v>
      </c>
      <c r="M2291">
        <v>5.2999999999999999E-2</v>
      </c>
      <c r="N2291">
        <v>0</v>
      </c>
      <c r="O2291">
        <v>0</v>
      </c>
      <c r="P2291">
        <v>0</v>
      </c>
      <c r="Q2291" s="3">
        <f>_xlfn.XLOOKUP(A2291&amp;B2291,'original data'!$R$2:$R$3975,'original data'!$Q$2:$Q$3975,,0)</f>
        <v>0.73899999999999999</v>
      </c>
      <c r="R2291" t="str">
        <f t="shared" si="70"/>
        <v>Alameda County ERS2012</v>
      </c>
      <c r="S2291">
        <f t="shared" si="71"/>
        <v>0.16700000000000001</v>
      </c>
    </row>
    <row r="2292" spans="1:19" x14ac:dyDescent="0.35">
      <c r="A2292" t="s">
        <v>139</v>
      </c>
      <c r="B2292">
        <v>2013</v>
      </c>
      <c r="C2292">
        <v>0.20200000000000001</v>
      </c>
      <c r="D2292">
        <v>0.113</v>
      </c>
      <c r="E2292">
        <v>0.14799999999999999</v>
      </c>
      <c r="F2292">
        <v>7.8E-2</v>
      </c>
      <c r="G2292">
        <v>7.0440000000000003E-2</v>
      </c>
      <c r="H2292">
        <v>0.67600000000000005</v>
      </c>
      <c r="I2292">
        <v>0.153</v>
      </c>
      <c r="J2292">
        <v>0</v>
      </c>
      <c r="K2292">
        <v>6.7000000000000004E-2</v>
      </c>
      <c r="L2292">
        <v>3.9E-2</v>
      </c>
      <c r="M2292">
        <v>6.4000000000000001E-2</v>
      </c>
      <c r="N2292">
        <v>0</v>
      </c>
      <c r="O2292">
        <v>0</v>
      </c>
      <c r="P2292">
        <v>0</v>
      </c>
      <c r="Q2292" s="3">
        <f>_xlfn.XLOOKUP(A2292&amp;B2292,'original data'!$R$2:$R$3975,'original data'!$Q$2:$Q$3975,,0)</f>
        <v>0.75900000000000001</v>
      </c>
      <c r="R2292" t="str">
        <f t="shared" si="70"/>
        <v>Alameda County ERS2013</v>
      </c>
      <c r="S2292">
        <f t="shared" si="71"/>
        <v>0.17</v>
      </c>
    </row>
    <row r="2293" spans="1:19" x14ac:dyDescent="0.35">
      <c r="A2293" t="s">
        <v>139</v>
      </c>
      <c r="B2293">
        <v>2014</v>
      </c>
      <c r="C2293">
        <v>4.6600000000000003E-2</v>
      </c>
      <c r="D2293">
        <v>0.13120000000000001</v>
      </c>
      <c r="E2293">
        <v>0.1056</v>
      </c>
      <c r="F2293">
        <v>7.0300000000000001E-2</v>
      </c>
      <c r="G2293">
        <v>6.8720000000000003E-2</v>
      </c>
      <c r="H2293">
        <v>0.64</v>
      </c>
      <c r="I2293">
        <v>0.16200000000000001</v>
      </c>
      <c r="J2293">
        <v>0</v>
      </c>
      <c r="K2293">
        <v>8.8999999999999996E-2</v>
      </c>
      <c r="L2293">
        <v>4.2000000000000003E-2</v>
      </c>
      <c r="M2293">
        <v>6.6000000000000003E-2</v>
      </c>
      <c r="N2293">
        <v>0</v>
      </c>
      <c r="O2293">
        <v>0</v>
      </c>
      <c r="P2293">
        <v>0</v>
      </c>
      <c r="Q2293" s="3">
        <f>_xlfn.XLOOKUP(A2293&amp;B2293,'original data'!$R$2:$R$3975,'original data'!$Q$2:$Q$3975,,0)</f>
        <v>0.748</v>
      </c>
      <c r="R2293" t="str">
        <f t="shared" si="70"/>
        <v>Alameda County ERS2014</v>
      </c>
      <c r="S2293">
        <f t="shared" si="71"/>
        <v>0.19700000000000001</v>
      </c>
    </row>
    <row r="2294" spans="1:19" x14ac:dyDescent="0.35">
      <c r="A2294" t="s">
        <v>139</v>
      </c>
      <c r="B2294">
        <v>2015</v>
      </c>
      <c r="C2294">
        <v>3.7000000000000002E-3</v>
      </c>
      <c r="D2294">
        <v>8.1100000000000005E-2</v>
      </c>
      <c r="E2294">
        <v>7.6700000000000004E-2</v>
      </c>
      <c r="F2294">
        <v>6.1699999999999998E-2</v>
      </c>
      <c r="G2294">
        <v>6.4250000000000002E-2</v>
      </c>
      <c r="H2294">
        <v>0.60599999999999998</v>
      </c>
      <c r="I2294">
        <v>0.16</v>
      </c>
      <c r="J2294">
        <v>0</v>
      </c>
      <c r="K2294">
        <v>0.12</v>
      </c>
      <c r="L2294">
        <v>3.5000000000000003E-2</v>
      </c>
      <c r="M2294">
        <v>7.3999999999999996E-2</v>
      </c>
      <c r="N2294">
        <v>0</v>
      </c>
      <c r="O2294">
        <v>0</v>
      </c>
      <c r="P2294">
        <v>0</v>
      </c>
      <c r="Q2294" s="3">
        <f>_xlfn.XLOOKUP(A2294&amp;B2294,'original data'!$R$2:$R$3975,'original data'!$Q$2:$Q$3975,,0)</f>
        <v>0.77300000000000002</v>
      </c>
      <c r="R2294" t="str">
        <f t="shared" si="70"/>
        <v>Alameda County ERS2015</v>
      </c>
      <c r="S2294">
        <f t="shared" si="71"/>
        <v>0.22899999999999998</v>
      </c>
    </row>
    <row r="2295" spans="1:19" x14ac:dyDescent="0.35">
      <c r="A2295" t="s">
        <v>139</v>
      </c>
      <c r="B2295">
        <v>2017</v>
      </c>
      <c r="C2295">
        <v>0.19500000000000001</v>
      </c>
      <c r="D2295">
        <v>8.7999999999999995E-2</v>
      </c>
      <c r="E2295">
        <v>0.10199999999999999</v>
      </c>
      <c r="F2295">
        <v>6.5000000000000002E-2</v>
      </c>
      <c r="G2295">
        <v>7.213E-2</v>
      </c>
      <c r="H2295">
        <v>0.64100000000000001</v>
      </c>
      <c r="I2295">
        <v>0.16600000000000001</v>
      </c>
      <c r="J2295">
        <v>5.5E-2</v>
      </c>
      <c r="K2295">
        <v>3.6999999999999998E-2</v>
      </c>
      <c r="L2295">
        <v>3.6999999999999998E-2</v>
      </c>
      <c r="M2295">
        <v>6.4000000000000001E-2</v>
      </c>
      <c r="N2295">
        <v>0</v>
      </c>
      <c r="O2295">
        <v>0</v>
      </c>
      <c r="P2295">
        <v>0</v>
      </c>
      <c r="Q2295" s="3">
        <f>_xlfn.XLOOKUP(A2295&amp;B2295,'original data'!$R$2:$R$3975,'original data'!$Q$2:$Q$3975,,0)</f>
        <v>0.76</v>
      </c>
      <c r="R2295" t="str">
        <f t="shared" si="70"/>
        <v>Alameda County ERS2017</v>
      </c>
      <c r="S2295">
        <f t="shared" si="71"/>
        <v>0.193</v>
      </c>
    </row>
    <row r="2296" spans="1:19" x14ac:dyDescent="0.35">
      <c r="A2296" t="s">
        <v>139</v>
      </c>
      <c r="B2296">
        <v>2018</v>
      </c>
      <c r="C2296">
        <v>-4.0500000000000001E-2</v>
      </c>
      <c r="D2296">
        <v>7.1999999999999995E-2</v>
      </c>
      <c r="E2296">
        <v>5.2999999999999999E-2</v>
      </c>
      <c r="F2296">
        <v>9.9599999999999994E-2</v>
      </c>
      <c r="G2296">
        <v>6.5540000000000001E-2</v>
      </c>
      <c r="H2296">
        <v>0.55000000000000004</v>
      </c>
      <c r="I2296">
        <v>0.17100000000000001</v>
      </c>
      <c r="J2296">
        <v>6.9000000000000006E-2</v>
      </c>
      <c r="K2296">
        <v>9.2999999999999999E-2</v>
      </c>
      <c r="L2296">
        <v>3.9E-2</v>
      </c>
      <c r="M2296">
        <v>7.4999999999999997E-2</v>
      </c>
      <c r="N2296">
        <v>0</v>
      </c>
      <c r="O2296">
        <v>3.0000000000000001E-3</v>
      </c>
      <c r="P2296">
        <v>0</v>
      </c>
      <c r="Q2296" s="3">
        <f>_xlfn.XLOOKUP(A2296&amp;B2296,'original data'!$R$2:$R$3975,'original data'!$Q$2:$Q$3975,,0)</f>
        <v>0.77200000000000002</v>
      </c>
      <c r="R2296" t="str">
        <f t="shared" si="70"/>
        <v>Alameda County ERS2018</v>
      </c>
      <c r="S2296">
        <f t="shared" si="71"/>
        <v>0.27600000000000002</v>
      </c>
    </row>
    <row r="2297" spans="1:19" x14ac:dyDescent="0.35">
      <c r="A2297" t="s">
        <v>139</v>
      </c>
      <c r="B2297">
        <v>2019</v>
      </c>
      <c r="C2297">
        <v>0.18690000000000001</v>
      </c>
      <c r="D2297">
        <v>0.10780000000000001</v>
      </c>
      <c r="E2297">
        <v>7.9600000000000004E-2</v>
      </c>
      <c r="F2297">
        <v>9.2499999999999999E-2</v>
      </c>
      <c r="G2297">
        <v>7.1609999999999993E-2</v>
      </c>
      <c r="H2297">
        <v>0.56000000000000005</v>
      </c>
      <c r="I2297">
        <v>0.158</v>
      </c>
      <c r="J2297">
        <v>6.2E-2</v>
      </c>
      <c r="K2297">
        <v>9.6000000000000002E-2</v>
      </c>
      <c r="L2297">
        <v>0.05</v>
      </c>
      <c r="M2297">
        <v>6.8000000000000005E-2</v>
      </c>
      <c r="N2297">
        <v>0</v>
      </c>
      <c r="O2297">
        <v>6.0000000000000001E-3</v>
      </c>
      <c r="P2297">
        <v>0</v>
      </c>
      <c r="Q2297" s="3">
        <f>_xlfn.XLOOKUP(A2297&amp;B2297,'original data'!$R$2:$R$3975,'original data'!$Q$2:$Q$3975,,0)</f>
        <v>0.77600000000000002</v>
      </c>
      <c r="R2297" t="str">
        <f t="shared" si="70"/>
        <v>Alameda County ERS2019</v>
      </c>
      <c r="S2297">
        <f t="shared" si="71"/>
        <v>0.27600000000000002</v>
      </c>
    </row>
    <row r="2298" spans="1:19" x14ac:dyDescent="0.35">
      <c r="A2298" t="s">
        <v>140</v>
      </c>
      <c r="B2298">
        <v>2001</v>
      </c>
      <c r="C2298">
        <v>-5.4300000000000001E-2</v>
      </c>
      <c r="D2298">
        <v>4.7E-2</v>
      </c>
      <c r="E2298">
        <v>9.2200000000000004E-2</v>
      </c>
      <c r="F2298">
        <v>0.10199999999999999</v>
      </c>
      <c r="G2298">
        <v>-5.4300000000000001E-2</v>
      </c>
      <c r="H2298">
        <v>0.54200000000000004</v>
      </c>
      <c r="I2298">
        <v>0.36</v>
      </c>
      <c r="J2298">
        <v>1.4E-2</v>
      </c>
      <c r="K2298">
        <v>0</v>
      </c>
      <c r="L2298">
        <v>0</v>
      </c>
      <c r="M2298">
        <v>6.7000000000000004E-2</v>
      </c>
      <c r="N2298">
        <v>0</v>
      </c>
      <c r="O2298">
        <v>1.6E-2</v>
      </c>
      <c r="P2298">
        <v>0</v>
      </c>
      <c r="Q2298" s="3">
        <f>_xlfn.XLOOKUP(A2298&amp;B2298,'original data'!$R$2:$R$3975,'original data'!$Q$2:$Q$3975,,0)</f>
        <v>1.0329999999999999</v>
      </c>
      <c r="R2298" t="str">
        <f t="shared" si="70"/>
        <v>Kern County ERS2001</v>
      </c>
      <c r="S2298">
        <f t="shared" si="71"/>
        <v>8.1000000000000003E-2</v>
      </c>
    </row>
    <row r="2299" spans="1:19" x14ac:dyDescent="0.35">
      <c r="A2299" t="s">
        <v>140</v>
      </c>
      <c r="B2299">
        <v>2002</v>
      </c>
      <c r="C2299">
        <v>-5.9700000000000003E-2</v>
      </c>
      <c r="D2299">
        <v>-8.3000000000000001E-3</v>
      </c>
      <c r="E2299">
        <v>4.2700000000000002E-2</v>
      </c>
      <c r="F2299">
        <v>8.7599999999999997E-2</v>
      </c>
      <c r="G2299">
        <v>-5.7000000000000002E-2</v>
      </c>
      <c r="H2299">
        <v>0.56200000000000006</v>
      </c>
      <c r="I2299">
        <v>0.35899999999999999</v>
      </c>
      <c r="J2299">
        <v>1.0999999999999999E-2</v>
      </c>
      <c r="K2299">
        <v>0</v>
      </c>
      <c r="L2299">
        <v>0</v>
      </c>
      <c r="M2299">
        <v>5.8000000000000003E-2</v>
      </c>
      <c r="N2299">
        <v>0</v>
      </c>
      <c r="O2299">
        <v>0.01</v>
      </c>
      <c r="P2299">
        <v>0</v>
      </c>
      <c r="Q2299" s="3">
        <f>_xlfn.XLOOKUP(A2299&amp;B2299,'original data'!$R$2:$R$3975,'original data'!$Q$2:$Q$3975,,0)</f>
        <v>0.93569999999999998</v>
      </c>
      <c r="R2299" t="str">
        <f t="shared" si="70"/>
        <v>Kern County ERS2002</v>
      </c>
      <c r="S2299">
        <f t="shared" si="71"/>
        <v>6.9000000000000006E-2</v>
      </c>
    </row>
    <row r="2300" spans="1:19" x14ac:dyDescent="0.35">
      <c r="A2300" t="s">
        <v>140</v>
      </c>
      <c r="B2300">
        <v>2003</v>
      </c>
      <c r="C2300">
        <v>6.5799999999999997E-2</v>
      </c>
      <c r="D2300">
        <v>-1.7100000000000001E-2</v>
      </c>
      <c r="E2300">
        <v>2.8400000000000002E-2</v>
      </c>
      <c r="F2300">
        <v>8.2100000000000006E-2</v>
      </c>
      <c r="G2300">
        <v>-1.7729999999999999E-2</v>
      </c>
      <c r="H2300">
        <v>0.48899999999999999</v>
      </c>
      <c r="I2300">
        <v>0.27700000000000002</v>
      </c>
      <c r="J2300">
        <v>0.01</v>
      </c>
      <c r="K2300">
        <v>0</v>
      </c>
      <c r="L2300">
        <v>0</v>
      </c>
      <c r="M2300">
        <v>4.2999999999999997E-2</v>
      </c>
      <c r="N2300">
        <v>0</v>
      </c>
      <c r="O2300">
        <v>0.18099999999999999</v>
      </c>
      <c r="P2300">
        <v>0</v>
      </c>
      <c r="Q2300" s="3">
        <f>_xlfn.XLOOKUP(A2300&amp;B2300,'original data'!$R$2:$R$3975,'original data'!$Q$2:$Q$3975,,0)</f>
        <v>0.82689999999999997</v>
      </c>
      <c r="R2300" t="str">
        <f t="shared" si="70"/>
        <v>Kern County ERS2003</v>
      </c>
      <c r="S2300">
        <f t="shared" si="71"/>
        <v>5.2999999999999999E-2</v>
      </c>
    </row>
    <row r="2301" spans="1:19" x14ac:dyDescent="0.35">
      <c r="A2301" t="s">
        <v>140</v>
      </c>
      <c r="B2301">
        <v>2004</v>
      </c>
      <c r="C2301">
        <v>0.1673</v>
      </c>
      <c r="D2301">
        <v>5.3800000000000001E-2</v>
      </c>
      <c r="E2301">
        <v>3.95E-2</v>
      </c>
      <c r="F2301">
        <v>9.3200000000000005E-2</v>
      </c>
      <c r="G2301">
        <v>2.5579999999999999E-2</v>
      </c>
      <c r="H2301">
        <v>0.61199999999999999</v>
      </c>
      <c r="I2301">
        <v>0.313</v>
      </c>
      <c r="J2301">
        <v>1.2E-2</v>
      </c>
      <c r="K2301">
        <v>0</v>
      </c>
      <c r="L2301">
        <v>0</v>
      </c>
      <c r="M2301">
        <v>3.9E-2</v>
      </c>
      <c r="N2301">
        <v>0</v>
      </c>
      <c r="O2301">
        <v>2.4E-2</v>
      </c>
      <c r="P2301">
        <v>0</v>
      </c>
      <c r="Q2301" s="3">
        <f>_xlfn.XLOOKUP(A2301&amp;B2301,'original data'!$R$2:$R$3975,'original data'!$Q$2:$Q$3975,,0)</f>
        <v>0.93600000000000005</v>
      </c>
      <c r="R2301" t="str">
        <f t="shared" si="70"/>
        <v>Kern County ERS2004</v>
      </c>
      <c r="S2301">
        <f t="shared" si="71"/>
        <v>5.1000000000000004E-2</v>
      </c>
    </row>
    <row r="2302" spans="1:19" x14ac:dyDescent="0.35">
      <c r="A2302" t="s">
        <v>140</v>
      </c>
      <c r="B2302">
        <v>2005</v>
      </c>
      <c r="C2302">
        <v>0.1109</v>
      </c>
      <c r="D2302">
        <v>0.1153</v>
      </c>
      <c r="E2302">
        <v>4.3299999999999998E-2</v>
      </c>
      <c r="F2302">
        <v>8.8800000000000004E-2</v>
      </c>
      <c r="G2302">
        <v>4.2099999999999999E-2</v>
      </c>
      <c r="H2302">
        <v>0.61199999999999999</v>
      </c>
      <c r="I2302">
        <v>0.313</v>
      </c>
      <c r="J2302">
        <v>1.2E-2</v>
      </c>
      <c r="K2302">
        <v>0</v>
      </c>
      <c r="L2302">
        <v>0</v>
      </c>
      <c r="M2302">
        <v>3.9E-2</v>
      </c>
      <c r="N2302">
        <v>0</v>
      </c>
      <c r="O2302">
        <v>2.4E-2</v>
      </c>
      <c r="P2302">
        <v>0</v>
      </c>
      <c r="Q2302" s="3">
        <f>_xlfn.XLOOKUP(A2302&amp;B2302,'original data'!$R$2:$R$3975,'original data'!$Q$2:$Q$3975,,0)</f>
        <v>0.86140000000000005</v>
      </c>
      <c r="R2302" t="str">
        <f t="shared" si="70"/>
        <v>Kern County ERS2005</v>
      </c>
      <c r="S2302">
        <f t="shared" si="71"/>
        <v>5.1000000000000004E-2</v>
      </c>
    </row>
    <row r="2303" spans="1:19" x14ac:dyDescent="0.35">
      <c r="A2303" t="s">
        <v>140</v>
      </c>
      <c r="B2303">
        <v>2006</v>
      </c>
      <c r="C2303">
        <v>0.1169</v>
      </c>
      <c r="D2303">
        <v>0.13270000000000001</v>
      </c>
      <c r="E2303">
        <v>7.8200000000000006E-2</v>
      </c>
      <c r="F2303">
        <v>8.5199999999999998E-2</v>
      </c>
      <c r="G2303">
        <v>5.4210000000000001E-2</v>
      </c>
      <c r="H2303">
        <v>0.60499999999999998</v>
      </c>
      <c r="I2303">
        <v>0.28499999999999998</v>
      </c>
      <c r="J2303">
        <v>0.02</v>
      </c>
      <c r="K2303">
        <v>2.9000000000000001E-2</v>
      </c>
      <c r="L2303">
        <v>0</v>
      </c>
      <c r="M2303">
        <v>5.0999999999999997E-2</v>
      </c>
      <c r="N2303">
        <v>0</v>
      </c>
      <c r="O2303">
        <v>0.01</v>
      </c>
      <c r="P2303">
        <v>0</v>
      </c>
      <c r="Q2303" s="3">
        <f>_xlfn.XLOOKUP(A2303&amp;B2303,'original data'!$R$2:$R$3975,'original data'!$Q$2:$Q$3975,,0)</f>
        <v>0.75629999999999997</v>
      </c>
      <c r="R2303" t="str">
        <f t="shared" si="70"/>
        <v>Kern County ERS2006</v>
      </c>
      <c r="S2303">
        <f t="shared" si="71"/>
        <v>0.1</v>
      </c>
    </row>
    <row r="2304" spans="1:19" x14ac:dyDescent="0.35">
      <c r="A2304" t="s">
        <v>140</v>
      </c>
      <c r="B2304">
        <v>2007</v>
      </c>
      <c r="C2304">
        <v>0.184</v>
      </c>
      <c r="D2304">
        <v>0.1368</v>
      </c>
      <c r="E2304">
        <v>0.129</v>
      </c>
      <c r="F2304">
        <v>8.5000000000000006E-2</v>
      </c>
      <c r="G2304">
        <v>7.1840000000000001E-2</v>
      </c>
      <c r="H2304">
        <v>0.60199999999999998</v>
      </c>
      <c r="I2304">
        <v>0.27300000000000002</v>
      </c>
      <c r="J2304">
        <v>3.1E-2</v>
      </c>
      <c r="K2304">
        <v>2.8000000000000001E-2</v>
      </c>
      <c r="L2304">
        <v>0</v>
      </c>
      <c r="M2304">
        <v>4.8000000000000001E-2</v>
      </c>
      <c r="N2304">
        <v>0</v>
      </c>
      <c r="O2304">
        <v>1.7999999999999999E-2</v>
      </c>
      <c r="P2304">
        <v>0</v>
      </c>
      <c r="Q2304" s="3">
        <f>_xlfn.XLOOKUP(A2304&amp;B2304,'original data'!$R$2:$R$3975,'original data'!$Q$2:$Q$3975,,0)</f>
        <v>0.75649999999999995</v>
      </c>
      <c r="R2304" t="str">
        <f t="shared" si="70"/>
        <v>Kern County ERS2007</v>
      </c>
      <c r="S2304">
        <f t="shared" si="71"/>
        <v>0.107</v>
      </c>
    </row>
    <row r="2305" spans="1:19" x14ac:dyDescent="0.35">
      <c r="A2305" t="s">
        <v>140</v>
      </c>
      <c r="B2305">
        <v>2008</v>
      </c>
      <c r="C2305">
        <v>-6.5000000000000002E-2</v>
      </c>
      <c r="D2305">
        <v>7.3300000000000004E-2</v>
      </c>
      <c r="E2305">
        <v>9.98E-2</v>
      </c>
      <c r="F2305">
        <v>6.3500000000000001E-2</v>
      </c>
      <c r="G2305">
        <v>5.3699999999999998E-2</v>
      </c>
      <c r="H2305">
        <v>0.53500000000000003</v>
      </c>
      <c r="I2305">
        <v>0.29899999999999999</v>
      </c>
      <c r="J2305">
        <v>5.3999999999999999E-2</v>
      </c>
      <c r="K2305">
        <v>0.03</v>
      </c>
      <c r="L2305">
        <v>6.4000000000000001E-2</v>
      </c>
      <c r="M2305">
        <v>0</v>
      </c>
      <c r="N2305">
        <v>0</v>
      </c>
      <c r="O2305">
        <v>1.7999999999999999E-2</v>
      </c>
      <c r="P2305">
        <v>0</v>
      </c>
      <c r="Q2305" s="3">
        <f>_xlfn.XLOOKUP(A2305&amp;B2305,'original data'!$R$2:$R$3975,'original data'!$Q$2:$Q$3975,,0)</f>
        <v>0.72299999999999998</v>
      </c>
      <c r="R2305" t="str">
        <f t="shared" si="70"/>
        <v>Kern County ERS2008</v>
      </c>
      <c r="S2305">
        <f t="shared" si="71"/>
        <v>0.14799999999999999</v>
      </c>
    </row>
    <row r="2306" spans="1:19" x14ac:dyDescent="0.35">
      <c r="A2306" t="s">
        <v>140</v>
      </c>
      <c r="B2306">
        <v>2009</v>
      </c>
      <c r="C2306">
        <v>-0.21870000000000001</v>
      </c>
      <c r="D2306">
        <v>-4.7199999999999999E-2</v>
      </c>
      <c r="E2306">
        <v>1.4200000000000001E-2</v>
      </c>
      <c r="F2306">
        <v>2.7199999999999998E-2</v>
      </c>
      <c r="G2306">
        <v>1.9259999999999999E-2</v>
      </c>
      <c r="H2306">
        <v>0.434</v>
      </c>
      <c r="I2306">
        <v>0.33900000000000002</v>
      </c>
      <c r="J2306">
        <v>6.8000000000000005E-2</v>
      </c>
      <c r="K2306">
        <v>3.4000000000000002E-2</v>
      </c>
      <c r="L2306">
        <v>8.1000000000000003E-2</v>
      </c>
      <c r="M2306">
        <v>0</v>
      </c>
      <c r="N2306">
        <v>0</v>
      </c>
      <c r="O2306">
        <v>4.3999999999999997E-2</v>
      </c>
      <c r="P2306">
        <v>0</v>
      </c>
      <c r="Q2306" s="3">
        <f>_xlfn.XLOOKUP(A2306&amp;B2306,'original data'!$R$2:$R$3975,'original data'!$Q$2:$Q$3975,,0)</f>
        <v>0.66100000000000003</v>
      </c>
      <c r="R2306" t="str">
        <f t="shared" si="70"/>
        <v>Kern County ERS2009</v>
      </c>
      <c r="S2306">
        <f t="shared" si="71"/>
        <v>0.183</v>
      </c>
    </row>
    <row r="2307" spans="1:19" x14ac:dyDescent="0.35">
      <c r="A2307" t="s">
        <v>140</v>
      </c>
      <c r="B2307">
        <v>2010</v>
      </c>
      <c r="C2307">
        <v>0.13300000000000001</v>
      </c>
      <c r="D2307">
        <v>-6.1100000000000002E-2</v>
      </c>
      <c r="E2307">
        <v>1.8200000000000001E-2</v>
      </c>
      <c r="F2307">
        <v>3.0700000000000002E-2</v>
      </c>
      <c r="G2307">
        <v>3.0099999999999998E-2</v>
      </c>
      <c r="H2307">
        <v>0.46010000000000001</v>
      </c>
      <c r="I2307">
        <v>0.2964</v>
      </c>
      <c r="J2307">
        <v>7.3200000000000001E-2</v>
      </c>
      <c r="K2307">
        <v>5.3999999999999999E-2</v>
      </c>
      <c r="L2307">
        <v>8.7999999999999995E-2</v>
      </c>
      <c r="M2307">
        <v>0</v>
      </c>
      <c r="N2307">
        <v>0</v>
      </c>
      <c r="O2307">
        <v>2.8299999999999999E-2</v>
      </c>
      <c r="P2307">
        <v>0</v>
      </c>
      <c r="Q2307" s="3">
        <f>_xlfn.XLOOKUP(A2307&amp;B2307,'original data'!$R$2:$R$3975,'original data'!$Q$2:$Q$3975,,0)</f>
        <v>0.627</v>
      </c>
      <c r="R2307" t="str">
        <f t="shared" ref="R2307:R2370" si="72">A2307&amp;B2307</f>
        <v>Kern County ERS2010</v>
      </c>
      <c r="S2307">
        <f t="shared" ref="S2307:S2370" si="73">SUM(J2307:N2307,P2307)</f>
        <v>0.2152</v>
      </c>
    </row>
    <row r="2308" spans="1:19" x14ac:dyDescent="0.35">
      <c r="A2308" t="s">
        <v>140</v>
      </c>
      <c r="B2308">
        <v>2011</v>
      </c>
      <c r="C2308">
        <v>0.192</v>
      </c>
      <c r="D2308">
        <v>1.4E-2</v>
      </c>
      <c r="E2308">
        <v>2.9000000000000001E-2</v>
      </c>
      <c r="F2308">
        <v>5.1999999999999998E-2</v>
      </c>
      <c r="G2308">
        <v>4.3860000000000003E-2</v>
      </c>
      <c r="H2308">
        <v>0.496</v>
      </c>
      <c r="I2308">
        <v>0.24199999999999999</v>
      </c>
      <c r="J2308">
        <v>7.3999999999999996E-2</v>
      </c>
      <c r="K2308">
        <v>5.5E-2</v>
      </c>
      <c r="L2308">
        <v>0.13200000000000001</v>
      </c>
      <c r="M2308">
        <v>0</v>
      </c>
      <c r="N2308">
        <v>0</v>
      </c>
      <c r="O2308">
        <v>1E-3</v>
      </c>
      <c r="P2308">
        <v>0</v>
      </c>
      <c r="Q2308" s="3">
        <f>_xlfn.XLOOKUP(A2308&amp;B2308,'original data'!$R$2:$R$3975,'original data'!$Q$2:$Q$3975,,0)</f>
        <v>0.60799999999999998</v>
      </c>
      <c r="R2308" t="str">
        <f t="shared" si="72"/>
        <v>Kern County ERS2011</v>
      </c>
      <c r="S2308">
        <f t="shared" si="73"/>
        <v>0.26100000000000001</v>
      </c>
    </row>
    <row r="2309" spans="1:19" x14ac:dyDescent="0.35">
      <c r="A2309" t="s">
        <v>140</v>
      </c>
      <c r="B2309">
        <v>2012</v>
      </c>
      <c r="C2309">
        <v>0.01</v>
      </c>
      <c r="D2309">
        <v>0.109</v>
      </c>
      <c r="E2309">
        <v>-1E-3</v>
      </c>
      <c r="F2309">
        <v>6.2E-2</v>
      </c>
      <c r="G2309">
        <v>4.0989999999999999E-2</v>
      </c>
      <c r="H2309">
        <v>0.46800000000000003</v>
      </c>
      <c r="I2309">
        <v>0.316</v>
      </c>
      <c r="J2309">
        <v>7.5999999999999998E-2</v>
      </c>
      <c r="K2309">
        <v>8.2000000000000003E-2</v>
      </c>
      <c r="L2309">
        <v>0</v>
      </c>
      <c r="M2309">
        <v>5.3999999999999999E-2</v>
      </c>
      <c r="N2309">
        <v>0</v>
      </c>
      <c r="O2309">
        <v>4.0000000000000001E-3</v>
      </c>
      <c r="P2309">
        <v>0</v>
      </c>
      <c r="Q2309" s="3">
        <f>_xlfn.XLOOKUP(A2309&amp;B2309,'original data'!$R$2:$R$3975,'original data'!$Q$2:$Q$3975,,0)</f>
        <v>0.60499999999999998</v>
      </c>
      <c r="R2309" t="str">
        <f t="shared" si="72"/>
        <v>Kern County ERS2012</v>
      </c>
      <c r="S2309">
        <f t="shared" si="73"/>
        <v>0.21199999999999999</v>
      </c>
    </row>
    <row r="2310" spans="1:19" x14ac:dyDescent="0.35">
      <c r="A2310" t="s">
        <v>140</v>
      </c>
      <c r="B2310">
        <v>2013</v>
      </c>
      <c r="C2310">
        <v>0.104</v>
      </c>
      <c r="D2310">
        <v>0.1</v>
      </c>
      <c r="E2310">
        <v>3.3000000000000002E-2</v>
      </c>
      <c r="F2310">
        <v>6.6000000000000003E-2</v>
      </c>
      <c r="G2310">
        <v>4.5710000000000001E-2</v>
      </c>
      <c r="H2310">
        <v>0.46800000000000003</v>
      </c>
      <c r="I2310">
        <v>0.32100000000000001</v>
      </c>
      <c r="J2310">
        <v>6.8000000000000005E-2</v>
      </c>
      <c r="K2310">
        <v>3.0000000000000001E-3</v>
      </c>
      <c r="L2310">
        <v>0</v>
      </c>
      <c r="M2310">
        <v>7.5999999999999998E-2</v>
      </c>
      <c r="N2310">
        <v>0</v>
      </c>
      <c r="O2310">
        <v>6.4000000000000001E-2</v>
      </c>
      <c r="P2310">
        <v>0</v>
      </c>
      <c r="Q2310" s="3">
        <f>_xlfn.XLOOKUP(A2310&amp;B2310,'original data'!$R$2:$R$3975,'original data'!$Q$2:$Q$3975,,0)</f>
        <v>0.61099999999999999</v>
      </c>
      <c r="R2310" t="str">
        <f t="shared" si="72"/>
        <v>Kern County ERS2013</v>
      </c>
      <c r="S2310">
        <f t="shared" si="73"/>
        <v>0.14700000000000002</v>
      </c>
    </row>
    <row r="2311" spans="1:19" x14ac:dyDescent="0.35">
      <c r="A2311" t="s">
        <v>140</v>
      </c>
      <c r="B2311">
        <v>2014</v>
      </c>
      <c r="C2311">
        <v>0.15</v>
      </c>
      <c r="D2311">
        <v>8.6999999999999994E-2</v>
      </c>
      <c r="E2311">
        <v>0.11700000000000001</v>
      </c>
      <c r="F2311">
        <v>6.4000000000000001E-2</v>
      </c>
      <c r="G2311">
        <v>5.2839999999999998E-2</v>
      </c>
      <c r="H2311">
        <v>0.49399999999999999</v>
      </c>
      <c r="I2311">
        <v>0.27500000000000002</v>
      </c>
      <c r="J2311">
        <v>0.06</v>
      </c>
      <c r="K2311">
        <v>7.0999999999999994E-2</v>
      </c>
      <c r="L2311">
        <v>0.04</v>
      </c>
      <c r="M2311">
        <v>4.9000000000000002E-2</v>
      </c>
      <c r="N2311">
        <v>0</v>
      </c>
      <c r="O2311">
        <v>1.0999999999999999E-2</v>
      </c>
      <c r="P2311">
        <v>0</v>
      </c>
      <c r="Q2311" s="3">
        <f>_xlfn.XLOOKUP(A2311&amp;B2311,'original data'!$R$2:$R$3975,'original data'!$Q$2:$Q$3975,,0)</f>
        <v>0.60799999999999998</v>
      </c>
      <c r="R2311" t="str">
        <f t="shared" si="72"/>
        <v>Kern County ERS2014</v>
      </c>
      <c r="S2311">
        <f t="shared" si="73"/>
        <v>0.22000000000000003</v>
      </c>
    </row>
    <row r="2312" spans="1:19" x14ac:dyDescent="0.35">
      <c r="A2312" t="s">
        <v>140</v>
      </c>
      <c r="B2312">
        <v>2015</v>
      </c>
      <c r="C2312">
        <v>2.3E-2</v>
      </c>
      <c r="E2312">
        <v>9.6000000000000002E-2</v>
      </c>
      <c r="F2312">
        <v>5.5199999999999999E-2</v>
      </c>
      <c r="G2312">
        <v>5.0819999999999997E-2</v>
      </c>
      <c r="H2312">
        <v>0.49551000000000001</v>
      </c>
      <c r="I2312">
        <v>0.26773000000000002</v>
      </c>
      <c r="J2312">
        <v>5.3949999999999998E-2</v>
      </c>
      <c r="K2312">
        <v>8.2919999999999994E-2</v>
      </c>
      <c r="L2312">
        <v>4.1959999999999997E-2</v>
      </c>
      <c r="M2312">
        <v>5.5939999999999997E-2</v>
      </c>
      <c r="N2312">
        <v>0</v>
      </c>
      <c r="O2312">
        <v>2E-3</v>
      </c>
      <c r="P2312">
        <v>0</v>
      </c>
      <c r="Q2312" s="3">
        <f>_xlfn.XLOOKUP(A2312&amp;B2312,'original data'!$R$2:$R$3975,'original data'!$Q$2:$Q$3975,,0)</f>
        <v>0.64080000000000004</v>
      </c>
      <c r="R2312" t="str">
        <f t="shared" si="72"/>
        <v>Kern County ERS2015</v>
      </c>
      <c r="S2312">
        <f t="shared" si="73"/>
        <v>0.23476999999999998</v>
      </c>
    </row>
    <row r="2313" spans="1:19" x14ac:dyDescent="0.35">
      <c r="A2313" t="s">
        <v>140</v>
      </c>
      <c r="B2313">
        <v>2016</v>
      </c>
      <c r="C2313">
        <v>-7.6E-3</v>
      </c>
      <c r="E2313">
        <v>5.4800000000000001E-2</v>
      </c>
      <c r="F2313">
        <v>4.2810000000000001E-2</v>
      </c>
      <c r="G2313">
        <v>4.7070000000000001E-2</v>
      </c>
      <c r="H2313">
        <v>0.47599999999999998</v>
      </c>
      <c r="I2313">
        <v>0.28599999999999998</v>
      </c>
      <c r="J2313">
        <v>4.4999999999999998E-2</v>
      </c>
      <c r="K2313">
        <v>9.8000000000000004E-2</v>
      </c>
      <c r="L2313">
        <v>3.7999999999999999E-2</v>
      </c>
      <c r="M2313">
        <v>5.0999999999999997E-2</v>
      </c>
      <c r="N2313">
        <v>0</v>
      </c>
      <c r="O2313">
        <v>6.0000000000000001E-3</v>
      </c>
      <c r="P2313">
        <v>0</v>
      </c>
      <c r="Q2313" s="3">
        <f>_xlfn.XLOOKUP(A2313&amp;B2313,'original data'!$R$2:$R$3975,'original data'!$Q$2:$Q$3975,,0)</f>
        <v>0.63400000000000001</v>
      </c>
      <c r="R2313" t="str">
        <f t="shared" si="72"/>
        <v>Kern County ERS2016</v>
      </c>
      <c r="S2313">
        <f t="shared" si="73"/>
        <v>0.23200000000000001</v>
      </c>
    </row>
    <row r="2314" spans="1:19" x14ac:dyDescent="0.35">
      <c r="A2314" t="s">
        <v>140</v>
      </c>
      <c r="B2314">
        <v>2017</v>
      </c>
      <c r="C2314">
        <v>0.12</v>
      </c>
      <c r="E2314">
        <v>7.6899999999999996E-2</v>
      </c>
      <c r="F2314">
        <v>3.703E-2</v>
      </c>
      <c r="G2314">
        <v>5.1229999999999998E-2</v>
      </c>
      <c r="H2314">
        <v>0.3871</v>
      </c>
      <c r="I2314">
        <v>0.38069999999999998</v>
      </c>
      <c r="J2314">
        <v>3.3700000000000001E-2</v>
      </c>
      <c r="K2314">
        <v>9.6000000000000002E-2</v>
      </c>
      <c r="L2314">
        <v>3.9399999999999998E-2</v>
      </c>
      <c r="M2314">
        <v>5.8000000000000003E-2</v>
      </c>
      <c r="N2314">
        <v>0</v>
      </c>
      <c r="O2314">
        <v>5.1000000000000004E-3</v>
      </c>
      <c r="P2314">
        <v>0</v>
      </c>
      <c r="Q2314" s="3">
        <f>_xlfn.XLOOKUP(A2314&amp;B2314,'original data'!$R$2:$R$3975,'original data'!$Q$2:$Q$3975,,0)</f>
        <v>0.63200000000000001</v>
      </c>
      <c r="R2314" t="str">
        <f t="shared" si="72"/>
        <v>Kern County ERS2017</v>
      </c>
      <c r="S2314">
        <f t="shared" si="73"/>
        <v>0.2271</v>
      </c>
    </row>
    <row r="2315" spans="1:19" x14ac:dyDescent="0.35">
      <c r="A2315" t="s">
        <v>140</v>
      </c>
      <c r="B2315">
        <v>2018</v>
      </c>
      <c r="C2315">
        <v>6.8000000000000005E-2</v>
      </c>
      <c r="E2315">
        <v>6.9199999999999998E-2</v>
      </c>
      <c r="F2315">
        <v>5.5E-2</v>
      </c>
      <c r="G2315">
        <v>5.2150000000000002E-2</v>
      </c>
      <c r="H2315">
        <v>0.41570000000000001</v>
      </c>
      <c r="I2315">
        <v>0.35089999999999999</v>
      </c>
      <c r="J2315">
        <v>2.52E-2</v>
      </c>
      <c r="K2315">
        <v>0.1084</v>
      </c>
      <c r="L2315">
        <v>4.2200000000000001E-2</v>
      </c>
      <c r="M2315">
        <v>5.7500000000000002E-2</v>
      </c>
      <c r="N2315">
        <v>0</v>
      </c>
      <c r="O2315">
        <v>1E-4</v>
      </c>
      <c r="P2315">
        <v>0</v>
      </c>
      <c r="Q2315" s="3">
        <f>_xlfn.XLOOKUP(A2315&amp;B2315,'original data'!$R$2:$R$3975,'original data'!$Q$2:$Q$3975,,0)</f>
        <v>0.65100000000000002</v>
      </c>
      <c r="R2315" t="str">
        <f t="shared" si="72"/>
        <v>Kern County ERS2018</v>
      </c>
      <c r="S2315">
        <f t="shared" si="73"/>
        <v>0.23330000000000001</v>
      </c>
    </row>
    <row r="2316" spans="1:19" x14ac:dyDescent="0.35">
      <c r="A2316" t="s">
        <v>140</v>
      </c>
      <c r="B2316">
        <v>2019</v>
      </c>
      <c r="C2316">
        <v>5.6000000000000001E-2</v>
      </c>
      <c r="E2316">
        <v>5.0999999999999997E-2</v>
      </c>
      <c r="F2316">
        <v>8.3059999999999995E-2</v>
      </c>
      <c r="G2316">
        <v>5.2350000000000001E-2</v>
      </c>
      <c r="H2316">
        <v>0.39661999999999997</v>
      </c>
      <c r="I2316">
        <v>0.33522999999999997</v>
      </c>
      <c r="J2316">
        <v>1.9800000000000002E-2</v>
      </c>
      <c r="K2316">
        <v>0.13006999999999999</v>
      </c>
      <c r="L2316">
        <v>3.7990000000000003E-2</v>
      </c>
      <c r="M2316">
        <v>6.4490000000000006E-2</v>
      </c>
      <c r="N2316">
        <v>0</v>
      </c>
      <c r="O2316">
        <v>1.5800000000000002E-2</v>
      </c>
      <c r="P2316">
        <v>0</v>
      </c>
      <c r="Q2316" s="3">
        <f>_xlfn.XLOOKUP(A2316&amp;B2316,'original data'!$R$2:$R$3975,'original data'!$Q$2:$Q$3975,,0)</f>
        <v>0.64800000000000002</v>
      </c>
      <c r="R2316" t="str">
        <f t="shared" si="72"/>
        <v>Kern County ERS2019</v>
      </c>
      <c r="S2316">
        <f t="shared" si="73"/>
        <v>0.25235000000000002</v>
      </c>
    </row>
    <row r="2317" spans="1:19" x14ac:dyDescent="0.35">
      <c r="A2317" t="s">
        <v>140</v>
      </c>
      <c r="B2317">
        <v>2020</v>
      </c>
      <c r="C2317">
        <v>0.03</v>
      </c>
      <c r="D2317">
        <v>4.9000000000000002E-2</v>
      </c>
      <c r="E2317">
        <v>5.0999999999999997E-2</v>
      </c>
      <c r="F2317">
        <v>7.1999999999999995E-2</v>
      </c>
      <c r="G2317">
        <v>5.1220000000000002E-2</v>
      </c>
      <c r="H2317">
        <v>0.39</v>
      </c>
      <c r="I2317">
        <v>0.29599999999999999</v>
      </c>
      <c r="J2317">
        <v>1.2999999999999999E-2</v>
      </c>
      <c r="K2317">
        <v>0.17599999999999999</v>
      </c>
      <c r="L2317">
        <v>3.5000000000000003E-2</v>
      </c>
      <c r="M2317">
        <v>6.2E-2</v>
      </c>
      <c r="N2317">
        <v>0</v>
      </c>
      <c r="O2317">
        <v>2.8000000000000001E-2</v>
      </c>
      <c r="P2317">
        <v>0</v>
      </c>
      <c r="Q2317" s="3">
        <f>_xlfn.XLOOKUP(A2317&amp;B2317,'original data'!$R$2:$R$3975,'original data'!$Q$2:$Q$3975,,0)</f>
        <v>0.64400000000000002</v>
      </c>
      <c r="R2317" t="str">
        <f t="shared" si="72"/>
        <v>Kern County ERS2020</v>
      </c>
      <c r="S2317">
        <f t="shared" si="73"/>
        <v>0.28600000000000003</v>
      </c>
    </row>
    <row r="2318" spans="1:19" x14ac:dyDescent="0.35">
      <c r="A2318" t="s">
        <v>141</v>
      </c>
      <c r="B2318">
        <v>2001</v>
      </c>
      <c r="C2318">
        <v>-3.2199999999999999E-2</v>
      </c>
      <c r="D2318">
        <v>4.9599999999999998E-2</v>
      </c>
      <c r="E2318">
        <v>8.8300000000000003E-2</v>
      </c>
      <c r="G2318">
        <v>-3.2199999999999999E-2</v>
      </c>
      <c r="H2318">
        <v>0.44290000000000002</v>
      </c>
      <c r="I2318">
        <v>0.41039999999999999</v>
      </c>
      <c r="J2318">
        <v>3.8199999999999998E-2</v>
      </c>
      <c r="K2318">
        <v>0</v>
      </c>
      <c r="L2318">
        <v>0</v>
      </c>
      <c r="M2318">
        <v>7.2099999999999997E-2</v>
      </c>
      <c r="N2318">
        <v>0</v>
      </c>
      <c r="O2318">
        <v>3.6400000000000002E-2</v>
      </c>
      <c r="P2318">
        <v>0</v>
      </c>
      <c r="Q2318" s="3">
        <f>_xlfn.XLOOKUP(A2318&amp;B2318,'original data'!$R$2:$R$3975,'original data'!$Q$2:$Q$3975,,0)</f>
        <v>0.94689999999999996</v>
      </c>
      <c r="R2318" t="str">
        <f t="shared" si="72"/>
        <v>Orange County ERS2001</v>
      </c>
      <c r="S2318">
        <f t="shared" si="73"/>
        <v>0.1103</v>
      </c>
    </row>
    <row r="2319" spans="1:19" x14ac:dyDescent="0.35">
      <c r="A2319" t="s">
        <v>141</v>
      </c>
      <c r="B2319">
        <v>2002</v>
      </c>
      <c r="C2319">
        <v>-5.4600000000000003E-2</v>
      </c>
      <c r="D2319">
        <v>-1.8700000000000001E-2</v>
      </c>
      <c r="E2319">
        <v>4.2700000000000002E-2</v>
      </c>
      <c r="G2319">
        <v>-4.3470000000000002E-2</v>
      </c>
      <c r="H2319">
        <v>0.43330000000000002</v>
      </c>
      <c r="I2319">
        <v>0.39910000000000001</v>
      </c>
      <c r="J2319">
        <v>3.9300000000000002E-2</v>
      </c>
      <c r="K2319">
        <v>0</v>
      </c>
      <c r="L2319">
        <v>0</v>
      </c>
      <c r="M2319">
        <v>8.3099999999999993E-2</v>
      </c>
      <c r="N2319">
        <v>0</v>
      </c>
      <c r="O2319">
        <v>4.5199999999999997E-2</v>
      </c>
      <c r="P2319">
        <v>0</v>
      </c>
      <c r="Q2319" s="3">
        <f>_xlfn.XLOOKUP(A2319&amp;B2319,'original data'!$R$2:$R$3975,'original data'!$Q$2:$Q$3975,,0)</f>
        <v>0.8276</v>
      </c>
      <c r="R2319" t="str">
        <f t="shared" si="72"/>
        <v>Orange County ERS2002</v>
      </c>
      <c r="S2319">
        <f t="shared" si="73"/>
        <v>0.12239999999999999</v>
      </c>
    </row>
    <row r="2320" spans="1:19" x14ac:dyDescent="0.35">
      <c r="A2320" t="s">
        <v>141</v>
      </c>
      <c r="B2320">
        <v>2003</v>
      </c>
      <c r="C2320">
        <v>0.19839999999999999</v>
      </c>
      <c r="D2320">
        <v>3.1199999999999999E-2</v>
      </c>
      <c r="E2320">
        <v>5.5500000000000001E-2</v>
      </c>
      <c r="G2320">
        <v>3.1179999999999999E-2</v>
      </c>
      <c r="H2320">
        <v>0.49775000000000003</v>
      </c>
      <c r="I2320">
        <v>0.28571000000000002</v>
      </c>
      <c r="J2320">
        <v>3.0589999999999999E-2</v>
      </c>
      <c r="K2320">
        <v>0</v>
      </c>
      <c r="L2320">
        <v>0</v>
      </c>
      <c r="M2320">
        <v>5.0290000000000001E-2</v>
      </c>
      <c r="N2320">
        <v>0</v>
      </c>
      <c r="O2320">
        <v>0.13566</v>
      </c>
      <c r="P2320">
        <v>0</v>
      </c>
      <c r="Q2320" s="3">
        <f>_xlfn.XLOOKUP(A2320&amp;B2320,'original data'!$R$2:$R$3975,'original data'!$Q$2:$Q$3975,,0)</f>
        <v>0.7853</v>
      </c>
      <c r="R2320" t="str">
        <f t="shared" si="72"/>
        <v>Orange County ERS2003</v>
      </c>
      <c r="S2320">
        <f t="shared" si="73"/>
        <v>8.0880000000000007E-2</v>
      </c>
    </row>
    <row r="2321" spans="1:19" x14ac:dyDescent="0.35">
      <c r="A2321" t="s">
        <v>141</v>
      </c>
      <c r="B2321">
        <v>2004</v>
      </c>
      <c r="C2321">
        <v>0.114</v>
      </c>
      <c r="D2321">
        <v>8.0699999999999994E-2</v>
      </c>
      <c r="E2321">
        <v>4.7600000000000003E-2</v>
      </c>
      <c r="G2321">
        <v>5.1290000000000002E-2</v>
      </c>
      <c r="H2321">
        <v>0.42530000000000001</v>
      </c>
      <c r="I2321">
        <v>0.43669999999999998</v>
      </c>
      <c r="J2321">
        <v>2.6800000000000001E-2</v>
      </c>
      <c r="K2321">
        <v>0</v>
      </c>
      <c r="L2321">
        <v>0</v>
      </c>
      <c r="M2321">
        <v>6.0400000000000002E-2</v>
      </c>
      <c r="N2321">
        <v>0</v>
      </c>
      <c r="O2321">
        <v>5.0799999999999998E-2</v>
      </c>
      <c r="P2321">
        <v>0</v>
      </c>
      <c r="Q2321" s="3">
        <f>_xlfn.XLOOKUP(A2321&amp;B2321,'original data'!$R$2:$R$3975,'original data'!$Q$2:$Q$3975,,0)</f>
        <v>0.70850000000000002</v>
      </c>
      <c r="R2321" t="str">
        <f t="shared" si="72"/>
        <v>Orange County ERS2004</v>
      </c>
      <c r="S2321">
        <f t="shared" si="73"/>
        <v>8.72E-2</v>
      </c>
    </row>
    <row r="2322" spans="1:19" x14ac:dyDescent="0.35">
      <c r="A2322" t="s">
        <v>141</v>
      </c>
      <c r="B2322">
        <v>2005</v>
      </c>
      <c r="C2322">
        <v>8.8300000000000003E-2</v>
      </c>
      <c r="D2322">
        <v>0.1326</v>
      </c>
      <c r="E2322">
        <v>5.8599999999999999E-2</v>
      </c>
      <c r="G2322">
        <v>5.8590000000000003E-2</v>
      </c>
      <c r="H2322">
        <v>0.46800000000000003</v>
      </c>
      <c r="I2322">
        <v>0.37440000000000001</v>
      </c>
      <c r="J2322">
        <v>2.3099999999999999E-2</v>
      </c>
      <c r="K2322">
        <v>4.4900000000000002E-2</v>
      </c>
      <c r="L2322">
        <v>0</v>
      </c>
      <c r="M2322">
        <v>7.6899999999999996E-2</v>
      </c>
      <c r="N2322">
        <v>0</v>
      </c>
      <c r="O2322">
        <v>1.2699999999999999E-2</v>
      </c>
      <c r="P2322">
        <v>0</v>
      </c>
      <c r="Q2322" s="3">
        <f>_xlfn.XLOOKUP(A2322&amp;B2322,'original data'!$R$2:$R$3975,'original data'!$Q$2:$Q$3975,,0)</f>
        <v>0.71530000000000005</v>
      </c>
      <c r="R2322" t="str">
        <f t="shared" si="72"/>
        <v>Orange County ERS2005</v>
      </c>
      <c r="S2322">
        <f t="shared" si="73"/>
        <v>0.1449</v>
      </c>
    </row>
    <row r="2323" spans="1:19" x14ac:dyDescent="0.35">
      <c r="A2323" t="s">
        <v>141</v>
      </c>
      <c r="B2323">
        <v>2006</v>
      </c>
      <c r="C2323">
        <v>0.13550000000000001</v>
      </c>
      <c r="D2323">
        <v>0.1125</v>
      </c>
      <c r="E2323">
        <v>9.2999999999999999E-2</v>
      </c>
      <c r="G2323">
        <v>7.1040000000000006E-2</v>
      </c>
      <c r="H2323">
        <v>0.48110000000000003</v>
      </c>
      <c r="I2323">
        <v>0.36830000000000002</v>
      </c>
      <c r="J2323">
        <v>1.9300000000000001E-2</v>
      </c>
      <c r="K2323">
        <v>4.1399999999999999E-2</v>
      </c>
      <c r="L2323">
        <v>0</v>
      </c>
      <c r="M2323">
        <v>7.6899999999999996E-2</v>
      </c>
      <c r="N2323">
        <v>0</v>
      </c>
      <c r="O2323">
        <v>1.29E-2</v>
      </c>
      <c r="P2323">
        <v>0</v>
      </c>
      <c r="Q2323" s="3">
        <f>_xlfn.XLOOKUP(A2323&amp;B2323,'original data'!$R$2:$R$3975,'original data'!$Q$2:$Q$3975,,0)</f>
        <v>0.73770000000000002</v>
      </c>
      <c r="R2323" t="str">
        <f t="shared" si="72"/>
        <v>Orange County ERS2006</v>
      </c>
      <c r="S2323">
        <f t="shared" si="73"/>
        <v>0.1376</v>
      </c>
    </row>
    <row r="2324" spans="1:19" x14ac:dyDescent="0.35">
      <c r="A2324" t="s">
        <v>141</v>
      </c>
      <c r="B2324">
        <v>2007</v>
      </c>
      <c r="C2324">
        <v>0.1075</v>
      </c>
      <c r="D2324">
        <v>0.1103</v>
      </c>
      <c r="E2324">
        <v>0.12809999999999999</v>
      </c>
      <c r="G2324">
        <v>7.6170000000000002E-2</v>
      </c>
      <c r="H2324">
        <v>0.45100000000000001</v>
      </c>
      <c r="I2324">
        <v>0.40300000000000002</v>
      </c>
      <c r="J2324">
        <v>1.9E-2</v>
      </c>
      <c r="K2324">
        <v>0.04</v>
      </c>
      <c r="L2324">
        <v>0</v>
      </c>
      <c r="M2324">
        <v>7.6999999999999999E-2</v>
      </c>
      <c r="N2324">
        <v>0</v>
      </c>
      <c r="O2324">
        <v>0.01</v>
      </c>
      <c r="P2324">
        <v>0</v>
      </c>
      <c r="Q2324" s="3">
        <f>_xlfn.XLOOKUP(A2324&amp;B2324,'original data'!$R$2:$R$3975,'original data'!$Q$2:$Q$3975,,0)</f>
        <v>0.74080000000000001</v>
      </c>
      <c r="R2324" t="str">
        <f t="shared" si="72"/>
        <v>Orange County ERS2007</v>
      </c>
      <c r="S2324">
        <f t="shared" si="73"/>
        <v>0.13600000000000001</v>
      </c>
    </row>
    <row r="2325" spans="1:19" x14ac:dyDescent="0.35">
      <c r="A2325" t="s">
        <v>141</v>
      </c>
      <c r="B2325">
        <v>2008</v>
      </c>
      <c r="C2325">
        <v>-0.20710000000000001</v>
      </c>
      <c r="D2325">
        <v>-1E-3</v>
      </c>
      <c r="E2325">
        <v>3.8699999999999998E-2</v>
      </c>
      <c r="G2325">
        <v>3.585E-2</v>
      </c>
      <c r="H2325">
        <v>0.31850000000000001</v>
      </c>
      <c r="I2325">
        <v>0.34079999999999999</v>
      </c>
      <c r="J2325">
        <v>2.5899999999999999E-2</v>
      </c>
      <c r="K2325">
        <v>7.8299999999999995E-2</v>
      </c>
      <c r="L2325">
        <v>0.1217</v>
      </c>
      <c r="M2325">
        <v>9.8799999999999999E-2</v>
      </c>
      <c r="N2325">
        <v>0</v>
      </c>
      <c r="O2325">
        <v>1.6E-2</v>
      </c>
      <c r="P2325">
        <v>0</v>
      </c>
      <c r="Q2325" s="3">
        <f>_xlfn.XLOOKUP(A2325&amp;B2325,'original data'!$R$2:$R$3975,'original data'!$Q$2:$Q$3975,,0)</f>
        <v>0.71340000000000003</v>
      </c>
      <c r="R2325" t="str">
        <f t="shared" si="72"/>
        <v>Orange County ERS2008</v>
      </c>
      <c r="S2325">
        <f t="shared" si="73"/>
        <v>0.32469999999999999</v>
      </c>
    </row>
    <row r="2326" spans="1:19" x14ac:dyDescent="0.35">
      <c r="A2326" t="s">
        <v>141</v>
      </c>
      <c r="B2326">
        <v>2009</v>
      </c>
      <c r="C2326">
        <v>0.1852</v>
      </c>
      <c r="D2326">
        <v>1.34E-2</v>
      </c>
      <c r="E2326">
        <v>5.16E-2</v>
      </c>
      <c r="G2326">
        <v>5.1470000000000002E-2</v>
      </c>
      <c r="H2326">
        <v>0.4506</v>
      </c>
      <c r="I2326">
        <v>0.26879999999999998</v>
      </c>
      <c r="J2326">
        <v>2.3300000000000001E-2</v>
      </c>
      <c r="K2326">
        <v>7.0499999999999993E-2</v>
      </c>
      <c r="L2326">
        <v>0.1008</v>
      </c>
      <c r="M2326">
        <v>7.3300000000000004E-2</v>
      </c>
      <c r="N2326">
        <v>0</v>
      </c>
      <c r="O2326">
        <v>1.2699999999999999E-2</v>
      </c>
      <c r="P2326">
        <v>0</v>
      </c>
      <c r="Q2326" s="3">
        <f>_xlfn.XLOOKUP(A2326&amp;B2326,'original data'!$R$2:$R$3975,'original data'!$Q$2:$Q$3975,,0)</f>
        <v>0.68769999999999998</v>
      </c>
      <c r="R2326" t="str">
        <f t="shared" si="72"/>
        <v>Orange County ERS2009</v>
      </c>
      <c r="S2326">
        <f t="shared" si="73"/>
        <v>0.26790000000000003</v>
      </c>
    </row>
    <row r="2327" spans="1:19" x14ac:dyDescent="0.35">
      <c r="A2327" t="s">
        <v>141</v>
      </c>
      <c r="B2327">
        <v>2010</v>
      </c>
      <c r="C2327">
        <v>0.11700000000000001</v>
      </c>
      <c r="D2327">
        <v>1.6299999999999999E-2</v>
      </c>
      <c r="E2327">
        <v>5.7099999999999998E-2</v>
      </c>
      <c r="F2327">
        <v>5.7849999999999999E-2</v>
      </c>
      <c r="G2327">
        <v>5.7849999999999999E-2</v>
      </c>
      <c r="H2327">
        <v>0.44290000000000002</v>
      </c>
      <c r="I2327">
        <v>0.23719999999999999</v>
      </c>
      <c r="J2327">
        <v>2.2499999999999999E-2</v>
      </c>
      <c r="K2327">
        <v>6.9800000000000001E-2</v>
      </c>
      <c r="L2327">
        <v>0.1192</v>
      </c>
      <c r="M2327">
        <v>8.5900000000000004E-2</v>
      </c>
      <c r="N2327">
        <v>0</v>
      </c>
      <c r="O2327">
        <v>1.78E-2</v>
      </c>
      <c r="P2327">
        <v>0</v>
      </c>
      <c r="Q2327" s="3">
        <f>_xlfn.XLOOKUP(A2327&amp;B2327,'original data'!$R$2:$R$3975,'original data'!$Q$2:$Q$3975,,0)</f>
        <v>0.69789999999999996</v>
      </c>
      <c r="R2327" t="str">
        <f t="shared" si="72"/>
        <v>Orange County ERS2010</v>
      </c>
      <c r="S2327">
        <f t="shared" si="73"/>
        <v>0.2974</v>
      </c>
    </row>
    <row r="2328" spans="1:19" x14ac:dyDescent="0.35">
      <c r="A2328" t="s">
        <v>141</v>
      </c>
      <c r="B2328">
        <v>2011</v>
      </c>
      <c r="C2328">
        <v>7.4000000000000003E-3</v>
      </c>
      <c r="D2328">
        <v>0.1007</v>
      </c>
      <c r="E2328">
        <v>3.2000000000000001E-2</v>
      </c>
      <c r="F2328">
        <v>6.2100000000000002E-2</v>
      </c>
      <c r="G2328">
        <v>5.3159999999999999E-2</v>
      </c>
      <c r="H2328">
        <v>0.4</v>
      </c>
      <c r="I2328">
        <v>0.24</v>
      </c>
      <c r="J2328">
        <v>0.03</v>
      </c>
      <c r="K2328">
        <v>7.0000000000000007E-2</v>
      </c>
      <c r="L2328">
        <v>0.16</v>
      </c>
      <c r="M2328">
        <v>0.1</v>
      </c>
      <c r="N2328">
        <v>0</v>
      </c>
      <c r="O2328">
        <v>0</v>
      </c>
      <c r="P2328">
        <v>0</v>
      </c>
      <c r="Q2328" s="3">
        <f>_xlfn.XLOOKUP(A2328&amp;B2328,'original data'!$R$2:$R$3975,'original data'!$Q$2:$Q$3975,,0)</f>
        <v>0.67030000000000001</v>
      </c>
      <c r="R2328" t="str">
        <f t="shared" si="72"/>
        <v>Orange County ERS2011</v>
      </c>
      <c r="S2328">
        <f t="shared" si="73"/>
        <v>0.36</v>
      </c>
    </row>
    <row r="2329" spans="1:19" x14ac:dyDescent="0.35">
      <c r="A2329" t="s">
        <v>141</v>
      </c>
      <c r="B2329">
        <v>2012</v>
      </c>
      <c r="C2329">
        <v>0.1226</v>
      </c>
      <c r="D2329">
        <v>8.1000000000000003E-2</v>
      </c>
      <c r="E2329">
        <v>3.49E-2</v>
      </c>
      <c r="F2329">
        <v>8.0500000000000002E-2</v>
      </c>
      <c r="G2329">
        <v>5.8779999999999999E-2</v>
      </c>
      <c r="H2329">
        <v>0.43</v>
      </c>
      <c r="I2329">
        <v>0.22</v>
      </c>
      <c r="J2329">
        <v>0.03</v>
      </c>
      <c r="K2329">
        <v>0.09</v>
      </c>
      <c r="L2329">
        <v>0.11</v>
      </c>
      <c r="M2329">
        <v>0.1</v>
      </c>
      <c r="N2329">
        <v>0</v>
      </c>
      <c r="O2329">
        <v>0.02</v>
      </c>
      <c r="P2329">
        <v>0</v>
      </c>
      <c r="Q2329" s="3">
        <f>_xlfn.XLOOKUP(A2329&amp;B2329,'original data'!$R$2:$R$3975,'original data'!$Q$2:$Q$3975,,0)</f>
        <v>0.62519999999999998</v>
      </c>
      <c r="R2329" t="str">
        <f t="shared" si="72"/>
        <v>Orange County ERS2012</v>
      </c>
      <c r="S2329">
        <f t="shared" si="73"/>
        <v>0.32999999999999996</v>
      </c>
    </row>
    <row r="2330" spans="1:19" x14ac:dyDescent="0.35">
      <c r="A2330" t="s">
        <v>141</v>
      </c>
      <c r="B2330">
        <v>2013</v>
      </c>
      <c r="C2330">
        <v>0.1114</v>
      </c>
      <c r="D2330">
        <v>7.9299999999999995E-2</v>
      </c>
      <c r="E2330">
        <v>0.1072</v>
      </c>
      <c r="F2330">
        <v>7.2389999999999996E-2</v>
      </c>
      <c r="G2330">
        <v>6.2740000000000004E-2</v>
      </c>
      <c r="H2330">
        <v>0.39</v>
      </c>
      <c r="I2330">
        <v>0.18</v>
      </c>
      <c r="J2330">
        <v>0.04</v>
      </c>
      <c r="K2330">
        <v>0.19</v>
      </c>
      <c r="L2330">
        <v>0.09</v>
      </c>
      <c r="M2330">
        <v>0.09</v>
      </c>
      <c r="N2330">
        <v>0</v>
      </c>
      <c r="O2330">
        <v>0.02</v>
      </c>
      <c r="P2330">
        <v>0</v>
      </c>
      <c r="Q2330" s="3">
        <f>_xlfn.XLOOKUP(A2330&amp;B2330,'original data'!$R$2:$R$3975,'original data'!$Q$2:$Q$3975,,0)</f>
        <v>0.65990000000000004</v>
      </c>
      <c r="R2330" t="str">
        <f t="shared" si="72"/>
        <v>Orange County ERS2013</v>
      </c>
      <c r="S2330">
        <f t="shared" si="73"/>
        <v>0.41000000000000003</v>
      </c>
    </row>
    <row r="2331" spans="1:19" x14ac:dyDescent="0.35">
      <c r="A2331" t="s">
        <v>141</v>
      </c>
      <c r="B2331">
        <v>2014</v>
      </c>
      <c r="C2331">
        <v>4.9299999999999997E-2</v>
      </c>
      <c r="D2331">
        <v>9.3899999999999997E-2</v>
      </c>
      <c r="E2331">
        <v>8.0600000000000005E-2</v>
      </c>
      <c r="F2331">
        <v>6.5989999999999993E-2</v>
      </c>
      <c r="G2331">
        <v>6.1769999999999999E-2</v>
      </c>
      <c r="H2331">
        <v>0.38</v>
      </c>
      <c r="I2331">
        <v>0.17</v>
      </c>
      <c r="J2331">
        <v>0.04</v>
      </c>
      <c r="K2331">
        <v>0.22</v>
      </c>
      <c r="L2331">
        <v>0.08</v>
      </c>
      <c r="M2331">
        <v>0.09</v>
      </c>
      <c r="N2331">
        <v>0</v>
      </c>
      <c r="O2331">
        <v>0.02</v>
      </c>
      <c r="P2331">
        <v>0</v>
      </c>
      <c r="Q2331" s="3">
        <f>_xlfn.XLOOKUP(A2331&amp;B2331,'original data'!$R$2:$R$3975,'original data'!$Q$2:$Q$3975,,0)</f>
        <v>0.6976</v>
      </c>
      <c r="R2331" t="str">
        <f t="shared" si="72"/>
        <v>Orange County ERS2014</v>
      </c>
      <c r="S2331">
        <f t="shared" si="73"/>
        <v>0.43000000000000005</v>
      </c>
    </row>
    <row r="2332" spans="1:19" x14ac:dyDescent="0.35">
      <c r="A2332" t="s">
        <v>141</v>
      </c>
      <c r="B2332">
        <v>2015</v>
      </c>
      <c r="C2332">
        <v>8.9999999999999998E-4</v>
      </c>
      <c r="D2332">
        <v>5.2900000000000003E-2</v>
      </c>
      <c r="E2332">
        <v>5.7099999999999998E-2</v>
      </c>
      <c r="F2332">
        <v>5.7110000000000001E-2</v>
      </c>
      <c r="G2332">
        <v>5.7599999999999998E-2</v>
      </c>
      <c r="H2332">
        <v>0.37</v>
      </c>
      <c r="I2332">
        <v>0.15</v>
      </c>
      <c r="J2332">
        <v>0.05</v>
      </c>
      <c r="K2332">
        <v>0.24</v>
      </c>
      <c r="L2332">
        <v>7.0000000000000007E-2</v>
      </c>
      <c r="M2332">
        <v>0.09</v>
      </c>
      <c r="N2332">
        <v>0</v>
      </c>
      <c r="O2332">
        <v>0.03</v>
      </c>
      <c r="P2332">
        <v>0</v>
      </c>
      <c r="Q2332" s="3">
        <f>_xlfn.XLOOKUP(A2332&amp;B2332,'original data'!$R$2:$R$3975,'original data'!$Q$2:$Q$3975,,0)</f>
        <v>0.71719999999999995</v>
      </c>
      <c r="R2332" t="str">
        <f t="shared" si="72"/>
        <v>Orange County ERS2015</v>
      </c>
      <c r="S2332">
        <f t="shared" si="73"/>
        <v>0.44999999999999996</v>
      </c>
    </row>
    <row r="2333" spans="1:19" x14ac:dyDescent="0.35">
      <c r="A2333" t="s">
        <v>141</v>
      </c>
      <c r="B2333">
        <v>2016</v>
      </c>
      <c r="C2333">
        <v>8.5199999999999998E-2</v>
      </c>
      <c r="D2333">
        <v>4.3200000000000002E-2</v>
      </c>
      <c r="E2333">
        <v>7.0999999999999994E-2</v>
      </c>
      <c r="F2333">
        <v>5.2330000000000002E-2</v>
      </c>
      <c r="G2333">
        <v>5.9299999999999999E-2</v>
      </c>
      <c r="H2333">
        <v>0.36</v>
      </c>
      <c r="I2333">
        <v>0.16</v>
      </c>
      <c r="J2333">
        <v>0.05</v>
      </c>
      <c r="K2333">
        <v>0.24</v>
      </c>
      <c r="L2333">
        <v>7.0000000000000007E-2</v>
      </c>
      <c r="M2333">
        <v>0.08</v>
      </c>
      <c r="N2333">
        <v>0</v>
      </c>
      <c r="O2333">
        <v>0.04</v>
      </c>
      <c r="P2333">
        <v>0</v>
      </c>
      <c r="Q2333" s="3">
        <f>_xlfn.XLOOKUP(A2333&amp;B2333,'original data'!$R$2:$R$3975,'original data'!$Q$2:$Q$3975,,0)</f>
        <v>0.73060000000000003</v>
      </c>
      <c r="R2333" t="str">
        <f t="shared" si="72"/>
        <v>Orange County ERS2016</v>
      </c>
      <c r="S2333">
        <f t="shared" si="73"/>
        <v>0.44</v>
      </c>
    </row>
    <row r="2334" spans="1:19" x14ac:dyDescent="0.35">
      <c r="A2334" t="s">
        <v>141</v>
      </c>
      <c r="B2334">
        <v>2017</v>
      </c>
      <c r="C2334">
        <v>0.14510000000000001</v>
      </c>
      <c r="D2334">
        <v>7.4700000000000003E-2</v>
      </c>
      <c r="E2334">
        <v>7.5800000000000006E-2</v>
      </c>
      <c r="F2334">
        <v>5.5849999999999997E-2</v>
      </c>
      <c r="G2334">
        <v>6.4170000000000005E-2</v>
      </c>
      <c r="H2334">
        <v>0.4</v>
      </c>
      <c r="I2334">
        <v>0.13</v>
      </c>
      <c r="J2334">
        <v>0.09</v>
      </c>
      <c r="K2334">
        <v>0.19</v>
      </c>
      <c r="L2334">
        <v>0.16</v>
      </c>
      <c r="M2334">
        <v>0</v>
      </c>
      <c r="N2334">
        <v>0</v>
      </c>
      <c r="O2334">
        <v>0.03</v>
      </c>
      <c r="P2334">
        <v>0</v>
      </c>
      <c r="Q2334" s="3">
        <f>_xlfn.XLOOKUP(A2334&amp;B2334,'original data'!$R$2:$R$3975,'original data'!$Q$2:$Q$3975,,0)</f>
        <v>0.72299999999999998</v>
      </c>
      <c r="R2334" t="str">
        <f t="shared" si="72"/>
        <v>Orange County ERS2017</v>
      </c>
      <c r="S2334">
        <f t="shared" si="73"/>
        <v>0.44000000000000006</v>
      </c>
    </row>
    <row r="2335" spans="1:19" x14ac:dyDescent="0.35">
      <c r="A2335" t="s">
        <v>141</v>
      </c>
      <c r="B2335">
        <v>2018</v>
      </c>
      <c r="C2335">
        <v>-1.67E-2</v>
      </c>
      <c r="D2335">
        <v>6.9099999999999995E-2</v>
      </c>
      <c r="E2335">
        <v>5.0299999999999997E-2</v>
      </c>
      <c r="F2335">
        <v>7.8820000000000001E-2</v>
      </c>
      <c r="G2335">
        <v>5.951E-2</v>
      </c>
      <c r="H2335">
        <v>0.37</v>
      </c>
      <c r="I2335">
        <v>0.17</v>
      </c>
      <c r="J2335">
        <v>0.1</v>
      </c>
      <c r="K2335">
        <v>0.16</v>
      </c>
      <c r="L2335">
        <v>0.18</v>
      </c>
      <c r="M2335">
        <v>0</v>
      </c>
      <c r="N2335">
        <v>0</v>
      </c>
      <c r="O2335">
        <v>0.02</v>
      </c>
      <c r="P2335">
        <v>0</v>
      </c>
      <c r="Q2335" s="3">
        <f>_xlfn.XLOOKUP(A2335&amp;B2335,'original data'!$R$2:$R$3975,'original data'!$Q$2:$Q$3975,,0)</f>
        <v>0.72430000000000005</v>
      </c>
      <c r="R2335" t="str">
        <f t="shared" si="72"/>
        <v>Orange County ERS2018</v>
      </c>
      <c r="S2335">
        <f t="shared" si="73"/>
        <v>0.44</v>
      </c>
    </row>
    <row r="2336" spans="1:19" x14ac:dyDescent="0.35">
      <c r="A2336" t="s">
        <v>141</v>
      </c>
      <c r="B2336">
        <v>2019</v>
      </c>
      <c r="C2336">
        <v>0.14410000000000001</v>
      </c>
      <c r="D2336">
        <v>8.8099999999999998E-2</v>
      </c>
      <c r="E2336">
        <v>6.9099999999999995E-2</v>
      </c>
      <c r="F2336">
        <v>7.5020000000000003E-2</v>
      </c>
      <c r="G2336">
        <v>6.3799999999999996E-2</v>
      </c>
      <c r="H2336">
        <v>0.39</v>
      </c>
      <c r="I2336">
        <v>0.16</v>
      </c>
      <c r="J2336">
        <v>0.1</v>
      </c>
      <c r="K2336">
        <v>0.2</v>
      </c>
      <c r="L2336">
        <v>0.13</v>
      </c>
      <c r="M2336">
        <v>0</v>
      </c>
      <c r="N2336">
        <v>0</v>
      </c>
      <c r="O2336">
        <v>0.02</v>
      </c>
      <c r="P2336">
        <v>0</v>
      </c>
      <c r="Q2336" s="3">
        <f>_xlfn.XLOOKUP(A2336&amp;B2336,'original data'!$R$2:$R$3975,'original data'!$Q$2:$Q$3975,,0)</f>
        <v>0.73170000000000002</v>
      </c>
      <c r="R2336" t="str">
        <f t="shared" si="72"/>
        <v>Orange County ERS2019</v>
      </c>
      <c r="S2336">
        <f t="shared" si="73"/>
        <v>0.43000000000000005</v>
      </c>
    </row>
    <row r="2337" spans="1:19" x14ac:dyDescent="0.35">
      <c r="A2337" t="s">
        <v>142</v>
      </c>
      <c r="B2337">
        <v>2001</v>
      </c>
      <c r="C2337">
        <v>-4.9000000000000002E-2</v>
      </c>
      <c r="D2337">
        <v>5.3999999999999999E-2</v>
      </c>
      <c r="E2337">
        <v>0.106</v>
      </c>
      <c r="G2337">
        <v>-4.9000000000000002E-2</v>
      </c>
      <c r="H2337">
        <v>0.58150000000000002</v>
      </c>
      <c r="I2337">
        <v>0.27529999999999999</v>
      </c>
      <c r="J2337">
        <v>0</v>
      </c>
      <c r="K2337">
        <v>0</v>
      </c>
      <c r="L2337">
        <v>0</v>
      </c>
      <c r="M2337">
        <v>0.11070000000000001</v>
      </c>
      <c r="N2337">
        <v>0</v>
      </c>
      <c r="O2337">
        <v>3.2500000000000001E-2</v>
      </c>
      <c r="P2337">
        <v>0</v>
      </c>
      <c r="Q2337" s="3">
        <f>_xlfn.XLOOKUP(A2337&amp;B2337,'original data'!$R$2:$R$3975,'original data'!$Q$2:$Q$3975,,0)</f>
        <v>1.077</v>
      </c>
      <c r="R2337" t="str">
        <f t="shared" si="72"/>
        <v>Sacramento County ERS2001</v>
      </c>
      <c r="S2337">
        <f t="shared" si="73"/>
        <v>0.11070000000000001</v>
      </c>
    </row>
    <row r="2338" spans="1:19" x14ac:dyDescent="0.35">
      <c r="A2338" t="s">
        <v>142</v>
      </c>
      <c r="B2338">
        <v>2002</v>
      </c>
      <c r="C2338">
        <v>-5.1999999999999998E-2</v>
      </c>
      <c r="D2338">
        <v>-3.0000000000000001E-3</v>
      </c>
      <c r="E2338">
        <v>5.6000000000000001E-2</v>
      </c>
      <c r="G2338">
        <v>-5.0500000000000003E-2</v>
      </c>
      <c r="H2338">
        <v>0.56540000000000001</v>
      </c>
      <c r="I2338">
        <v>0.3206</v>
      </c>
      <c r="J2338">
        <v>0</v>
      </c>
      <c r="K2338">
        <v>0</v>
      </c>
      <c r="L2338">
        <v>0</v>
      </c>
      <c r="M2338">
        <v>0.11210000000000001</v>
      </c>
      <c r="N2338">
        <v>0</v>
      </c>
      <c r="O2338">
        <v>1.9E-3</v>
      </c>
      <c r="P2338">
        <v>0</v>
      </c>
      <c r="Q2338" s="3">
        <f>_xlfn.XLOOKUP(A2338&amp;B2338,'original data'!$R$2:$R$3975,'original data'!$Q$2:$Q$3975,,0)</f>
        <v>1.071</v>
      </c>
      <c r="R2338" t="str">
        <f t="shared" si="72"/>
        <v>Sacramento County ERS2002</v>
      </c>
      <c r="S2338">
        <f t="shared" si="73"/>
        <v>0.11210000000000001</v>
      </c>
    </row>
    <row r="2339" spans="1:19" x14ac:dyDescent="0.35">
      <c r="A2339" t="s">
        <v>142</v>
      </c>
      <c r="B2339">
        <v>2003</v>
      </c>
      <c r="C2339">
        <v>3.6999999999999998E-2</v>
      </c>
      <c r="D2339">
        <v>-2.1999999999999999E-2</v>
      </c>
      <c r="E2339">
        <v>2.9000000000000001E-2</v>
      </c>
      <c r="G2339">
        <v>-2.2190000000000001E-2</v>
      </c>
      <c r="H2339">
        <v>0.61439999999999995</v>
      </c>
      <c r="I2339">
        <v>0.2797</v>
      </c>
      <c r="J2339">
        <v>0</v>
      </c>
      <c r="K2339">
        <v>0</v>
      </c>
      <c r="L2339">
        <v>0</v>
      </c>
      <c r="M2339">
        <v>9.9099999999999994E-2</v>
      </c>
      <c r="N2339">
        <v>0</v>
      </c>
      <c r="O2339">
        <v>5.8999999999999999E-3</v>
      </c>
      <c r="P2339">
        <v>0</v>
      </c>
      <c r="Q2339" s="3">
        <f>_xlfn.XLOOKUP(A2339&amp;B2339,'original data'!$R$2:$R$3975,'original data'!$Q$2:$Q$3975,,0)</f>
        <v>1.0429999999999999</v>
      </c>
      <c r="R2339" t="str">
        <f t="shared" si="72"/>
        <v>Sacramento County ERS2003</v>
      </c>
      <c r="S2339">
        <f t="shared" si="73"/>
        <v>9.9099999999999994E-2</v>
      </c>
    </row>
    <row r="2340" spans="1:19" x14ac:dyDescent="0.35">
      <c r="A2340" t="s">
        <v>142</v>
      </c>
      <c r="B2340">
        <v>2004</v>
      </c>
      <c r="C2340">
        <v>0.16200000000000001</v>
      </c>
      <c r="D2340">
        <v>4.4999999999999998E-2</v>
      </c>
      <c r="E2340">
        <v>3.5999999999999997E-2</v>
      </c>
      <c r="G2340">
        <v>2.0920000000000001E-2</v>
      </c>
      <c r="H2340">
        <v>0.63700000000000001</v>
      </c>
      <c r="I2340">
        <v>0.26550000000000001</v>
      </c>
      <c r="J2340">
        <v>0</v>
      </c>
      <c r="K2340">
        <v>0</v>
      </c>
      <c r="L2340">
        <v>0</v>
      </c>
      <c r="M2340">
        <v>7.5399999999999995E-2</v>
      </c>
      <c r="N2340">
        <v>0</v>
      </c>
      <c r="O2340">
        <v>2.1000000000000001E-2</v>
      </c>
      <c r="P2340">
        <v>0</v>
      </c>
      <c r="Q2340" s="3">
        <f>_xlfn.XLOOKUP(A2340&amp;B2340,'original data'!$R$2:$R$3975,'original data'!$Q$2:$Q$3975,,0)</f>
        <v>0.93300000000000005</v>
      </c>
      <c r="R2340" t="str">
        <f t="shared" si="72"/>
        <v>Sacramento County ERS2004</v>
      </c>
      <c r="S2340">
        <f t="shared" si="73"/>
        <v>7.5399999999999995E-2</v>
      </c>
    </row>
    <row r="2341" spans="1:19" x14ac:dyDescent="0.35">
      <c r="A2341" t="s">
        <v>142</v>
      </c>
      <c r="B2341">
        <v>2005</v>
      </c>
      <c r="C2341">
        <v>0.10100000000000001</v>
      </c>
      <c r="D2341">
        <v>9.8000000000000004E-2</v>
      </c>
      <c r="E2341">
        <v>3.5999999999999997E-2</v>
      </c>
      <c r="G2341">
        <v>3.6459999999999999E-2</v>
      </c>
      <c r="H2341">
        <v>0.60548000000000002</v>
      </c>
      <c r="I2341">
        <v>0.30059000000000002</v>
      </c>
      <c r="J2341">
        <v>0</v>
      </c>
      <c r="K2341">
        <v>0</v>
      </c>
      <c r="L2341">
        <v>0</v>
      </c>
      <c r="M2341">
        <v>8.1939999999999999E-2</v>
      </c>
      <c r="N2341">
        <v>0</v>
      </c>
      <c r="O2341">
        <v>1.1990000000000001E-2</v>
      </c>
      <c r="P2341">
        <v>0</v>
      </c>
      <c r="Q2341" s="3">
        <f>_xlfn.XLOOKUP(A2341&amp;B2341,'original data'!$R$2:$R$3975,'original data'!$Q$2:$Q$3975,,0)</f>
        <v>0.93200000000000005</v>
      </c>
      <c r="R2341" t="str">
        <f t="shared" si="72"/>
        <v>Sacramento County ERS2005</v>
      </c>
      <c r="S2341">
        <f t="shared" si="73"/>
        <v>8.1939999999999999E-2</v>
      </c>
    </row>
    <row r="2342" spans="1:19" x14ac:dyDescent="0.35">
      <c r="A2342" t="s">
        <v>142</v>
      </c>
      <c r="B2342">
        <v>2006</v>
      </c>
      <c r="C2342">
        <v>0.121</v>
      </c>
      <c r="D2342">
        <v>0.13</v>
      </c>
      <c r="E2342">
        <v>7.1999999999999995E-2</v>
      </c>
      <c r="G2342">
        <v>5.0090000000000003E-2</v>
      </c>
      <c r="H2342">
        <v>0.56720000000000004</v>
      </c>
      <c r="I2342">
        <v>0.21299999999999999</v>
      </c>
      <c r="J2342">
        <v>0</v>
      </c>
      <c r="K2342">
        <v>4.6600000000000003E-2</v>
      </c>
      <c r="L2342">
        <v>0</v>
      </c>
      <c r="M2342">
        <v>0.1207</v>
      </c>
      <c r="N2342">
        <v>0</v>
      </c>
      <c r="O2342">
        <v>5.2499999999999998E-2</v>
      </c>
      <c r="P2342">
        <v>0</v>
      </c>
      <c r="Q2342" s="3">
        <f>_xlfn.XLOOKUP(A2342&amp;B2342,'original data'!$R$2:$R$3975,'original data'!$Q$2:$Q$3975,,0)</f>
        <v>0.93</v>
      </c>
      <c r="R2342" t="str">
        <f t="shared" si="72"/>
        <v>Sacramento County ERS2006</v>
      </c>
      <c r="S2342">
        <f t="shared" si="73"/>
        <v>0.1673</v>
      </c>
    </row>
    <row r="2343" spans="1:19" x14ac:dyDescent="0.35">
      <c r="A2343" t="s">
        <v>142</v>
      </c>
      <c r="B2343">
        <v>2007</v>
      </c>
      <c r="C2343">
        <v>0.18</v>
      </c>
      <c r="D2343">
        <v>0.13400000000000001</v>
      </c>
      <c r="E2343">
        <v>0.12</v>
      </c>
      <c r="G2343">
        <v>6.7739999999999995E-2</v>
      </c>
      <c r="H2343">
        <v>0.59489999999999998</v>
      </c>
      <c r="I2343">
        <v>0.22339999999999999</v>
      </c>
      <c r="J2343">
        <v>0</v>
      </c>
      <c r="K2343">
        <v>0</v>
      </c>
      <c r="L2343">
        <v>0</v>
      </c>
      <c r="M2343">
        <v>0.12659999999999999</v>
      </c>
      <c r="N2343">
        <v>0</v>
      </c>
      <c r="O2343">
        <v>5.5100000000000003E-2</v>
      </c>
      <c r="P2343">
        <v>0</v>
      </c>
      <c r="Q2343" s="3">
        <f>_xlfn.XLOOKUP(A2343&amp;B2343,'original data'!$R$2:$R$3975,'original data'!$Q$2:$Q$3975,,0)</f>
        <v>0.93400000000000005</v>
      </c>
      <c r="R2343" t="str">
        <f t="shared" si="72"/>
        <v>Sacramento County ERS2007</v>
      </c>
      <c r="S2343">
        <f t="shared" si="73"/>
        <v>0.12659999999999999</v>
      </c>
    </row>
    <row r="2344" spans="1:19" x14ac:dyDescent="0.35">
      <c r="A2344" t="s">
        <v>142</v>
      </c>
      <c r="B2344">
        <v>2008</v>
      </c>
      <c r="C2344">
        <v>-4.4999999999999998E-2</v>
      </c>
      <c r="D2344">
        <v>8.2000000000000003E-2</v>
      </c>
      <c r="E2344">
        <v>0.10199999999999999</v>
      </c>
      <c r="G2344">
        <v>5.2949999999999997E-2</v>
      </c>
      <c r="H2344">
        <v>0.46200000000000002</v>
      </c>
      <c r="I2344">
        <v>0.2019</v>
      </c>
      <c r="J2344">
        <v>4.5499999999999999E-2</v>
      </c>
      <c r="K2344">
        <v>0.1109</v>
      </c>
      <c r="L2344">
        <v>0</v>
      </c>
      <c r="M2344">
        <v>0.1381</v>
      </c>
      <c r="N2344">
        <v>0</v>
      </c>
      <c r="O2344">
        <v>4.1599999999999998E-2</v>
      </c>
      <c r="P2344">
        <v>0</v>
      </c>
      <c r="Q2344" s="3">
        <f>_xlfn.XLOOKUP(A2344&amp;B2344,'original data'!$R$2:$R$3975,'original data'!$Q$2:$Q$3975,,0)</f>
        <v>0.93200000000000005</v>
      </c>
      <c r="R2344" t="str">
        <f t="shared" si="72"/>
        <v>Sacramento County ERS2008</v>
      </c>
      <c r="S2344">
        <f t="shared" si="73"/>
        <v>0.29449999999999998</v>
      </c>
    </row>
    <row r="2345" spans="1:19" x14ac:dyDescent="0.35">
      <c r="A2345" t="s">
        <v>142</v>
      </c>
      <c r="B2345">
        <v>2009</v>
      </c>
      <c r="C2345">
        <v>-0.218</v>
      </c>
      <c r="D2345">
        <v>-0.04</v>
      </c>
      <c r="E2345">
        <v>1.7999999999999999E-2</v>
      </c>
      <c r="G2345">
        <v>1.8710000000000001E-2</v>
      </c>
      <c r="H2345">
        <v>0.4758</v>
      </c>
      <c r="I2345">
        <v>0.21110000000000001</v>
      </c>
      <c r="J2345">
        <v>4.8999999999999998E-3</v>
      </c>
      <c r="K2345">
        <v>9.8100000000000007E-2</v>
      </c>
      <c r="L2345">
        <v>0</v>
      </c>
      <c r="M2345">
        <v>0.13500000000000001</v>
      </c>
      <c r="N2345">
        <v>0</v>
      </c>
      <c r="O2345">
        <v>7.51E-2</v>
      </c>
      <c r="P2345">
        <v>0</v>
      </c>
      <c r="Q2345" s="3">
        <f>_xlfn.XLOOKUP(A2345&amp;B2345,'original data'!$R$2:$R$3975,'original data'!$Q$2:$Q$3975,,0)</f>
        <v>0.86</v>
      </c>
      <c r="R2345" t="str">
        <f t="shared" si="72"/>
        <v>Sacramento County ERS2009</v>
      </c>
      <c r="S2345">
        <f t="shared" si="73"/>
        <v>0.23800000000000002</v>
      </c>
    </row>
    <row r="2346" spans="1:19" x14ac:dyDescent="0.35">
      <c r="A2346" t="s">
        <v>142</v>
      </c>
      <c r="B2346">
        <v>2010</v>
      </c>
      <c r="C2346">
        <v>0.13900000000000001</v>
      </c>
      <c r="D2346">
        <v>-5.0999999999999997E-2</v>
      </c>
      <c r="E2346">
        <v>2.3E-2</v>
      </c>
      <c r="F2346">
        <v>3.015E-2</v>
      </c>
      <c r="G2346">
        <v>3.015E-2</v>
      </c>
      <c r="H2346">
        <v>0.50680000000000003</v>
      </c>
      <c r="I2346">
        <v>0.21010000000000001</v>
      </c>
      <c r="J2346">
        <v>7.7000000000000002E-3</v>
      </c>
      <c r="K2346">
        <v>0.10680000000000001</v>
      </c>
      <c r="L2346">
        <v>0</v>
      </c>
      <c r="M2346">
        <v>0.13100000000000001</v>
      </c>
      <c r="N2346">
        <v>0</v>
      </c>
      <c r="O2346">
        <v>3.7600000000000001E-2</v>
      </c>
      <c r="P2346">
        <v>0</v>
      </c>
      <c r="Q2346" s="3">
        <f>_xlfn.XLOOKUP(A2346&amp;B2346,'original data'!$R$2:$R$3975,'original data'!$Q$2:$Q$3975,,0)</f>
        <v>0.877</v>
      </c>
      <c r="R2346" t="str">
        <f t="shared" si="72"/>
        <v>Sacramento County ERS2010</v>
      </c>
      <c r="S2346">
        <f t="shared" si="73"/>
        <v>0.2455</v>
      </c>
    </row>
    <row r="2347" spans="1:19" x14ac:dyDescent="0.35">
      <c r="A2347" t="s">
        <v>142</v>
      </c>
      <c r="B2347">
        <v>2011</v>
      </c>
      <c r="C2347">
        <v>0.22700000000000001</v>
      </c>
      <c r="D2347">
        <v>2.7E-2</v>
      </c>
      <c r="E2347">
        <v>4.1000000000000002E-2</v>
      </c>
      <c r="F2347">
        <v>5.6730000000000003E-2</v>
      </c>
      <c r="G2347">
        <v>4.6649999999999997E-2</v>
      </c>
      <c r="H2347">
        <v>0.53110000000000002</v>
      </c>
      <c r="I2347">
        <v>0.1739</v>
      </c>
      <c r="J2347">
        <v>1.06E-2</v>
      </c>
      <c r="K2347">
        <v>8.8900000000000007E-2</v>
      </c>
      <c r="L2347">
        <v>0</v>
      </c>
      <c r="M2347">
        <v>0.1182</v>
      </c>
      <c r="N2347">
        <v>0</v>
      </c>
      <c r="O2347">
        <v>7.7299999999999994E-2</v>
      </c>
      <c r="P2347">
        <v>0</v>
      </c>
      <c r="Q2347" s="3">
        <f>_xlfn.XLOOKUP(A2347&amp;B2347,'original data'!$R$2:$R$3975,'original data'!$Q$2:$Q$3975,,0)</f>
        <v>0.87</v>
      </c>
      <c r="R2347" t="str">
        <f t="shared" si="72"/>
        <v>Sacramento County ERS2011</v>
      </c>
      <c r="S2347">
        <f t="shared" si="73"/>
        <v>0.2177</v>
      </c>
    </row>
    <row r="2348" spans="1:19" x14ac:dyDescent="0.35">
      <c r="A2348" t="s">
        <v>142</v>
      </c>
      <c r="B2348">
        <v>2012</v>
      </c>
      <c r="C2348">
        <v>5.0000000000000001E-3</v>
      </c>
      <c r="D2348">
        <v>0.11799999999999999</v>
      </c>
      <c r="E2348">
        <v>8.0000000000000002E-3</v>
      </c>
      <c r="F2348">
        <v>6.2920000000000004E-2</v>
      </c>
      <c r="G2348">
        <v>4.3119999999999999E-2</v>
      </c>
      <c r="H2348">
        <v>0.5121</v>
      </c>
      <c r="I2348">
        <v>0.182</v>
      </c>
      <c r="J2348">
        <v>1.7399999999999999E-2</v>
      </c>
      <c r="K2348">
        <v>6.8000000000000005E-2</v>
      </c>
      <c r="L2348">
        <v>1.6799999999999999E-2</v>
      </c>
      <c r="M2348">
        <v>0.12790000000000001</v>
      </c>
      <c r="N2348">
        <v>0</v>
      </c>
      <c r="O2348">
        <v>7.5800000000000006E-2</v>
      </c>
      <c r="P2348">
        <v>0</v>
      </c>
      <c r="Q2348" s="3">
        <f>_xlfn.XLOOKUP(A2348&amp;B2348,'original data'!$R$2:$R$3975,'original data'!$Q$2:$Q$3975,,0)</f>
        <v>0.83299999999999996</v>
      </c>
      <c r="R2348" t="str">
        <f t="shared" si="72"/>
        <v>Sacramento County ERS2012</v>
      </c>
      <c r="S2348">
        <f t="shared" si="73"/>
        <v>0.23010000000000003</v>
      </c>
    </row>
    <row r="2349" spans="1:19" x14ac:dyDescent="0.35">
      <c r="A2349" t="s">
        <v>142</v>
      </c>
      <c r="B2349">
        <v>2013</v>
      </c>
      <c r="C2349">
        <v>0.128</v>
      </c>
      <c r="D2349">
        <v>0.115</v>
      </c>
      <c r="E2349">
        <v>0.04</v>
      </c>
      <c r="F2349">
        <v>7.1900000000000006E-2</v>
      </c>
      <c r="G2349">
        <v>4.9410000000000003E-2</v>
      </c>
      <c r="H2349">
        <v>0.48849999999999999</v>
      </c>
      <c r="I2349">
        <v>0.18820000000000001</v>
      </c>
      <c r="J2349">
        <v>2.46E-2</v>
      </c>
      <c r="K2349">
        <v>8.9800000000000005E-2</v>
      </c>
      <c r="L2349">
        <v>0.13819999999999999</v>
      </c>
      <c r="M2349">
        <v>0</v>
      </c>
      <c r="N2349">
        <v>0</v>
      </c>
      <c r="O2349">
        <v>7.0699999999999999E-2</v>
      </c>
      <c r="P2349">
        <v>0</v>
      </c>
      <c r="Q2349" s="3">
        <f>_xlfn.XLOOKUP(A2349&amp;B2349,'original data'!$R$2:$R$3975,'original data'!$Q$2:$Q$3975,,0)</f>
        <v>0.82799999999999996</v>
      </c>
      <c r="R2349" t="str">
        <f t="shared" si="72"/>
        <v>Sacramento County ERS2013</v>
      </c>
      <c r="S2349">
        <f t="shared" si="73"/>
        <v>0.25259999999999999</v>
      </c>
    </row>
    <row r="2350" spans="1:19" x14ac:dyDescent="0.35">
      <c r="A2350" t="s">
        <v>142</v>
      </c>
      <c r="B2350">
        <v>2014</v>
      </c>
      <c r="C2350">
        <v>0.161</v>
      </c>
      <c r="D2350">
        <v>9.5000000000000001E-2</v>
      </c>
      <c r="E2350">
        <v>0.127</v>
      </c>
      <c r="F2350">
        <v>7.1809999999999999E-2</v>
      </c>
      <c r="G2350">
        <v>5.7020000000000001E-2</v>
      </c>
      <c r="H2350">
        <v>0.48799999999999999</v>
      </c>
      <c r="I2350">
        <v>0.19</v>
      </c>
      <c r="J2350">
        <v>3.7999999999999999E-2</v>
      </c>
      <c r="K2350">
        <v>0.107</v>
      </c>
      <c r="L2350">
        <v>0.14099999999999999</v>
      </c>
      <c r="M2350">
        <v>0</v>
      </c>
      <c r="N2350">
        <v>0</v>
      </c>
      <c r="O2350">
        <v>3.5999999999999997E-2</v>
      </c>
      <c r="P2350">
        <v>0</v>
      </c>
      <c r="Q2350" s="3">
        <f>_xlfn.XLOOKUP(A2350&amp;B2350,'original data'!$R$2:$R$3975,'original data'!$Q$2:$Q$3975,,0)</f>
        <v>0.85199999999999998</v>
      </c>
      <c r="R2350" t="str">
        <f t="shared" si="72"/>
        <v>Sacramento County ERS2014</v>
      </c>
      <c r="S2350">
        <f t="shared" si="73"/>
        <v>0.28599999999999998</v>
      </c>
    </row>
    <row r="2351" spans="1:19" x14ac:dyDescent="0.35">
      <c r="A2351" t="s">
        <v>142</v>
      </c>
      <c r="B2351">
        <v>2015</v>
      </c>
      <c r="C2351">
        <v>2.1999999999999999E-2</v>
      </c>
      <c r="D2351">
        <v>0.10199999999999999</v>
      </c>
      <c r="E2351">
        <v>0.105</v>
      </c>
      <c r="F2351">
        <v>6.386E-2</v>
      </c>
      <c r="G2351">
        <v>5.4640000000000001E-2</v>
      </c>
      <c r="H2351">
        <v>0.44900000000000001</v>
      </c>
      <c r="I2351">
        <v>0.19400000000000001</v>
      </c>
      <c r="J2351">
        <v>0.1</v>
      </c>
      <c r="K2351">
        <v>0.11600000000000001</v>
      </c>
      <c r="L2351">
        <v>0.14000000000000001</v>
      </c>
      <c r="M2351">
        <v>0</v>
      </c>
      <c r="N2351">
        <v>0</v>
      </c>
      <c r="O2351">
        <v>1E-3</v>
      </c>
      <c r="P2351">
        <v>0</v>
      </c>
      <c r="Q2351" s="3">
        <f>_xlfn.XLOOKUP(A2351&amp;B2351,'original data'!$R$2:$R$3975,'original data'!$Q$2:$Q$3975,,0)</f>
        <v>0.86799999999999999</v>
      </c>
      <c r="R2351" t="str">
        <f t="shared" si="72"/>
        <v>Sacramento County ERS2015</v>
      </c>
      <c r="S2351">
        <f t="shared" si="73"/>
        <v>0.35600000000000004</v>
      </c>
    </row>
    <row r="2352" spans="1:19" x14ac:dyDescent="0.35">
      <c r="A2352" t="s">
        <v>142</v>
      </c>
      <c r="B2352">
        <v>2016</v>
      </c>
      <c r="C2352">
        <v>-8.9999999999999993E-3</v>
      </c>
      <c r="D2352">
        <v>5.6000000000000001E-2</v>
      </c>
      <c r="E2352">
        <v>5.8999999999999997E-2</v>
      </c>
      <c r="F2352">
        <v>5.0819999999999997E-2</v>
      </c>
      <c r="G2352">
        <v>5.0549999999999998E-2</v>
      </c>
      <c r="H2352">
        <v>0.45300000000000001</v>
      </c>
      <c r="I2352">
        <v>0.19600000000000001</v>
      </c>
      <c r="J2352">
        <v>9.8000000000000004E-2</v>
      </c>
      <c r="K2352">
        <v>0.122</v>
      </c>
      <c r="L2352">
        <v>0.13100000000000001</v>
      </c>
      <c r="M2352">
        <v>0</v>
      </c>
      <c r="N2352">
        <v>0</v>
      </c>
      <c r="O2352">
        <v>0</v>
      </c>
      <c r="P2352">
        <v>0</v>
      </c>
      <c r="Q2352" s="3">
        <f>_xlfn.XLOOKUP(A2352&amp;B2352,'original data'!$R$2:$R$3975,'original data'!$Q$2:$Q$3975,,0)</f>
        <v>0.873</v>
      </c>
      <c r="R2352" t="str">
        <f t="shared" si="72"/>
        <v>Sacramento County ERS2016</v>
      </c>
      <c r="S2352">
        <f t="shared" si="73"/>
        <v>0.35099999999999998</v>
      </c>
    </row>
    <row r="2353" spans="1:19" x14ac:dyDescent="0.35">
      <c r="A2353" t="s">
        <v>142</v>
      </c>
      <c r="B2353">
        <v>2017</v>
      </c>
      <c r="C2353">
        <v>0.13400000000000001</v>
      </c>
      <c r="D2353">
        <v>4.7E-2</v>
      </c>
      <c r="E2353">
        <v>8.5000000000000006E-2</v>
      </c>
      <c r="F2353">
        <v>4.6649999999999997E-2</v>
      </c>
      <c r="G2353">
        <v>5.5280000000000003E-2</v>
      </c>
      <c r="H2353">
        <v>0.47</v>
      </c>
      <c r="I2353">
        <v>0.18</v>
      </c>
      <c r="J2353">
        <v>7.8E-2</v>
      </c>
      <c r="K2353">
        <v>0.11</v>
      </c>
      <c r="L2353">
        <v>0.13600000000000001</v>
      </c>
      <c r="M2353">
        <v>0</v>
      </c>
      <c r="N2353">
        <v>0</v>
      </c>
      <c r="O2353">
        <v>2.5999999999999999E-2</v>
      </c>
      <c r="P2353">
        <v>0</v>
      </c>
      <c r="Q2353" s="3">
        <f>_xlfn.XLOOKUP(A2353&amp;B2353,'original data'!$R$2:$R$3975,'original data'!$Q$2:$Q$3975,,0)</f>
        <v>0.81100000000000005</v>
      </c>
      <c r="R2353" t="str">
        <f t="shared" si="72"/>
        <v>Sacramento County ERS2017</v>
      </c>
      <c r="S2353">
        <f t="shared" si="73"/>
        <v>0.32400000000000001</v>
      </c>
    </row>
    <row r="2354" spans="1:19" x14ac:dyDescent="0.35">
      <c r="A2354" t="s">
        <v>142</v>
      </c>
      <c r="B2354">
        <v>2018</v>
      </c>
      <c r="C2354">
        <v>9.9000000000000005E-2</v>
      </c>
      <c r="D2354">
        <v>7.2999999999999995E-2</v>
      </c>
      <c r="E2354">
        <v>0.08</v>
      </c>
      <c r="F2354">
        <v>6.1460000000000001E-2</v>
      </c>
      <c r="G2354">
        <v>5.7669999999999999E-2</v>
      </c>
      <c r="H2354">
        <v>0.36736999999999997</v>
      </c>
      <c r="I2354">
        <v>0.22996</v>
      </c>
      <c r="J2354">
        <v>8.3019999999999997E-2</v>
      </c>
      <c r="K2354">
        <v>0.10687000000000001</v>
      </c>
      <c r="L2354">
        <v>6.2979999999999994E-2</v>
      </c>
      <c r="M2354">
        <v>9.0649999999999994E-2</v>
      </c>
      <c r="N2354">
        <v>0</v>
      </c>
      <c r="O2354">
        <v>5.9159999999999997E-2</v>
      </c>
      <c r="P2354">
        <v>0</v>
      </c>
      <c r="Q2354" s="3">
        <f>_xlfn.XLOOKUP(A2354&amp;B2354,'original data'!$R$2:$R$3975,'original data'!$Q$2:$Q$3975,,0)</f>
        <v>0.81399999999999995</v>
      </c>
      <c r="R2354" t="str">
        <f t="shared" si="72"/>
        <v>Sacramento County ERS2018</v>
      </c>
      <c r="S2354">
        <f t="shared" si="73"/>
        <v>0.34351999999999999</v>
      </c>
    </row>
    <row r="2355" spans="1:19" x14ac:dyDescent="0.35">
      <c r="A2355" t="s">
        <v>142</v>
      </c>
      <c r="B2355">
        <v>2019</v>
      </c>
      <c r="C2355">
        <v>6.9000000000000006E-2</v>
      </c>
      <c r="D2355">
        <v>0.10100000000000001</v>
      </c>
      <c r="E2355">
        <v>6.2E-2</v>
      </c>
      <c r="F2355">
        <v>9.5159999999999995E-2</v>
      </c>
      <c r="G2355">
        <v>5.8259999999999999E-2</v>
      </c>
      <c r="H2355">
        <v>0.41899999999999998</v>
      </c>
      <c r="I2355">
        <v>0.19900000000000001</v>
      </c>
      <c r="J2355">
        <v>0.10199999999999999</v>
      </c>
      <c r="K2355">
        <v>0.11600000000000001</v>
      </c>
      <c r="L2355">
        <v>7.0999999999999994E-2</v>
      </c>
      <c r="M2355">
        <v>9.2999999999999999E-2</v>
      </c>
      <c r="N2355">
        <v>0</v>
      </c>
      <c r="O2355">
        <v>0</v>
      </c>
      <c r="P2355">
        <v>0</v>
      </c>
      <c r="Q2355" s="3">
        <f>_xlfn.XLOOKUP(A2355&amp;B2355,'original data'!$R$2:$R$3975,'original data'!$Q$2:$Q$3975,,0)</f>
        <v>0.81599999999999995</v>
      </c>
      <c r="R2355" t="str">
        <f t="shared" si="72"/>
        <v>Sacramento County ERS2019</v>
      </c>
      <c r="S2355">
        <f t="shared" si="73"/>
        <v>0.38200000000000001</v>
      </c>
    </row>
    <row r="2356" spans="1:19" x14ac:dyDescent="0.35">
      <c r="A2356" t="s">
        <v>142</v>
      </c>
      <c r="B2356">
        <v>2020</v>
      </c>
      <c r="C2356">
        <v>2.7E-2</v>
      </c>
      <c r="D2356">
        <v>6.6000000000000003E-2</v>
      </c>
      <c r="E2356">
        <v>6.4000000000000001E-2</v>
      </c>
      <c r="F2356">
        <v>8.3890000000000006E-2</v>
      </c>
      <c r="G2356">
        <v>5.6669999999999998E-2</v>
      </c>
      <c r="H2356">
        <v>0.41699999999999998</v>
      </c>
      <c r="I2356">
        <v>0.20300000000000001</v>
      </c>
      <c r="J2356">
        <v>0.11</v>
      </c>
      <c r="K2356">
        <v>0.112</v>
      </c>
      <c r="L2356">
        <v>6.0999999999999999E-2</v>
      </c>
      <c r="M2356">
        <v>8.6999999999999994E-2</v>
      </c>
      <c r="N2356">
        <v>0</v>
      </c>
      <c r="O2356">
        <v>0.01</v>
      </c>
      <c r="P2356">
        <v>0</v>
      </c>
      <c r="Q2356" s="3">
        <f>_xlfn.XLOOKUP(A2356&amp;B2356,'original data'!$R$2:$R$3975,'original data'!$Q$2:$Q$3975,,0)</f>
        <v>0.80600000000000005</v>
      </c>
      <c r="R2356" t="str">
        <f t="shared" si="72"/>
        <v>Sacramento County ERS2020</v>
      </c>
      <c r="S2356">
        <f t="shared" si="73"/>
        <v>0.37</v>
      </c>
    </row>
    <row r="2357" spans="1:19" x14ac:dyDescent="0.35">
      <c r="A2357" t="s">
        <v>143</v>
      </c>
      <c r="B2357">
        <v>2001</v>
      </c>
      <c r="C2357">
        <v>-4.4999999999999997E-3</v>
      </c>
      <c r="D2357">
        <v>7.8100000000000003E-2</v>
      </c>
      <c r="E2357">
        <v>0.10920000000000001</v>
      </c>
      <c r="G2357">
        <v>-4.4999999999999997E-3</v>
      </c>
      <c r="H2357">
        <v>0.52</v>
      </c>
      <c r="I2357">
        <v>0.28999999999999998</v>
      </c>
      <c r="J2357">
        <v>0</v>
      </c>
      <c r="K2357">
        <v>0</v>
      </c>
      <c r="L2357">
        <v>0</v>
      </c>
      <c r="M2357">
        <v>0.1</v>
      </c>
      <c r="N2357">
        <v>0</v>
      </c>
      <c r="O2357">
        <v>0.09</v>
      </c>
      <c r="P2357">
        <v>0</v>
      </c>
      <c r="Q2357" s="3">
        <f>_xlfn.XLOOKUP(A2357&amp;B2357,'original data'!$R$2:$R$3975,'original data'!$Q$2:$Q$3975,,0)</f>
        <v>0.89900000000000002</v>
      </c>
      <c r="R2357" t="str">
        <f t="shared" si="72"/>
        <v>San Diego City ERS2001</v>
      </c>
      <c r="S2357">
        <f t="shared" si="73"/>
        <v>0.1</v>
      </c>
    </row>
    <row r="2358" spans="1:19" x14ac:dyDescent="0.35">
      <c r="A2358" t="s">
        <v>143</v>
      </c>
      <c r="B2358">
        <v>2002</v>
      </c>
      <c r="C2358">
        <v>-2.4799999999999999E-2</v>
      </c>
      <c r="D2358">
        <v>3.6900000000000002E-2</v>
      </c>
      <c r="E2358">
        <v>6.9699999999999998E-2</v>
      </c>
      <c r="G2358">
        <v>-1.47E-2</v>
      </c>
      <c r="H2358">
        <v>0.51900000000000002</v>
      </c>
      <c r="I2358">
        <v>0.28000000000000003</v>
      </c>
      <c r="J2358">
        <v>0</v>
      </c>
      <c r="K2358">
        <v>0</v>
      </c>
      <c r="L2358">
        <v>0</v>
      </c>
      <c r="M2358">
        <v>0.105</v>
      </c>
      <c r="N2358">
        <v>0</v>
      </c>
      <c r="O2358">
        <v>9.6000000000000002E-2</v>
      </c>
      <c r="P2358">
        <v>0</v>
      </c>
      <c r="Q2358" s="3">
        <f>_xlfn.XLOOKUP(A2358&amp;B2358,'original data'!$R$2:$R$3975,'original data'!$Q$2:$Q$3975,,0)</f>
        <v>0.77300000000000002</v>
      </c>
      <c r="R2358" t="str">
        <f t="shared" si="72"/>
        <v>San Diego City ERS2002</v>
      </c>
      <c r="S2358">
        <f t="shared" si="73"/>
        <v>0.105</v>
      </c>
    </row>
    <row r="2359" spans="1:19" x14ac:dyDescent="0.35">
      <c r="A2359" t="s">
        <v>143</v>
      </c>
      <c r="B2359">
        <v>2003</v>
      </c>
      <c r="C2359">
        <v>5.4399999999999997E-2</v>
      </c>
      <c r="D2359">
        <v>7.1000000000000004E-3</v>
      </c>
      <c r="E2359">
        <v>5.21E-2</v>
      </c>
      <c r="F2359">
        <v>8.7800000000000003E-2</v>
      </c>
      <c r="G2359">
        <v>7.8100000000000001E-3</v>
      </c>
      <c r="H2359">
        <v>0.55300000000000005</v>
      </c>
      <c r="I2359">
        <v>0.35899999999999999</v>
      </c>
      <c r="J2359">
        <v>0</v>
      </c>
      <c r="K2359">
        <v>0</v>
      </c>
      <c r="L2359">
        <v>0</v>
      </c>
      <c r="M2359">
        <v>8.6999999999999994E-2</v>
      </c>
      <c r="N2359">
        <v>0</v>
      </c>
      <c r="O2359">
        <v>1E-3</v>
      </c>
      <c r="P2359">
        <v>0</v>
      </c>
      <c r="Q2359" s="3">
        <f>_xlfn.XLOOKUP(A2359&amp;B2359,'original data'!$R$2:$R$3975,'original data'!$Q$2:$Q$3975,,0)</f>
        <v>0.67200000000000004</v>
      </c>
      <c r="R2359" t="str">
        <f t="shared" si="72"/>
        <v>San Diego City ERS2003</v>
      </c>
      <c r="S2359">
        <f t="shared" si="73"/>
        <v>8.6999999999999994E-2</v>
      </c>
    </row>
    <row r="2360" spans="1:19" x14ac:dyDescent="0.35">
      <c r="A2360" t="s">
        <v>143</v>
      </c>
      <c r="B2360">
        <v>2004</v>
      </c>
      <c r="C2360">
        <v>0.2021</v>
      </c>
      <c r="D2360">
        <v>7.3499999999999996E-2</v>
      </c>
      <c r="E2360">
        <v>7.1800000000000003E-2</v>
      </c>
      <c r="F2360">
        <v>0.1065</v>
      </c>
      <c r="G2360">
        <v>5.3220000000000003E-2</v>
      </c>
      <c r="H2360">
        <v>0.55100000000000005</v>
      </c>
      <c r="I2360">
        <v>0.36099999999999999</v>
      </c>
      <c r="J2360">
        <v>0</v>
      </c>
      <c r="K2360">
        <v>0</v>
      </c>
      <c r="L2360">
        <v>0</v>
      </c>
      <c r="M2360">
        <v>8.5999999999999993E-2</v>
      </c>
      <c r="N2360">
        <v>0</v>
      </c>
      <c r="O2360">
        <v>1E-3</v>
      </c>
      <c r="P2360">
        <v>0</v>
      </c>
      <c r="Q2360" s="3">
        <f>_xlfn.XLOOKUP(A2360&amp;B2360,'original data'!$R$2:$R$3975,'original data'!$Q$2:$Q$3975,,0)</f>
        <v>0.65800000000000003</v>
      </c>
      <c r="R2360" t="str">
        <f t="shared" si="72"/>
        <v>San Diego City ERS2004</v>
      </c>
      <c r="S2360">
        <f t="shared" si="73"/>
        <v>8.5999999999999993E-2</v>
      </c>
    </row>
    <row r="2361" spans="1:19" x14ac:dyDescent="0.35">
      <c r="A2361" t="s">
        <v>143</v>
      </c>
      <c r="B2361">
        <v>2005</v>
      </c>
      <c r="C2361">
        <v>0.108</v>
      </c>
      <c r="D2361">
        <v>0.1198</v>
      </c>
      <c r="E2361">
        <v>6.3500000000000001E-2</v>
      </c>
      <c r="F2361">
        <v>0.1023</v>
      </c>
      <c r="G2361">
        <v>6.3960000000000003E-2</v>
      </c>
      <c r="H2361">
        <v>0.54200000000000004</v>
      </c>
      <c r="I2361">
        <v>0.36699999999999999</v>
      </c>
      <c r="J2361">
        <v>0</v>
      </c>
      <c r="K2361">
        <v>0</v>
      </c>
      <c r="L2361">
        <v>0</v>
      </c>
      <c r="M2361">
        <v>0.09</v>
      </c>
      <c r="N2361">
        <v>0</v>
      </c>
      <c r="O2361">
        <v>1E-3</v>
      </c>
      <c r="P2361">
        <v>0</v>
      </c>
      <c r="Q2361" s="3">
        <f>_xlfn.XLOOKUP(A2361&amp;B2361,'original data'!$R$2:$R$3975,'original data'!$Q$2:$Q$3975,,0)</f>
        <v>0.68200000000000005</v>
      </c>
      <c r="R2361" t="str">
        <f t="shared" si="72"/>
        <v>San Diego City ERS2005</v>
      </c>
      <c r="S2361">
        <f t="shared" si="73"/>
        <v>0.09</v>
      </c>
    </row>
    <row r="2362" spans="1:19" x14ac:dyDescent="0.35">
      <c r="A2362" t="s">
        <v>143</v>
      </c>
      <c r="B2362">
        <v>2006</v>
      </c>
      <c r="C2362">
        <v>0.1273</v>
      </c>
      <c r="D2362">
        <v>0.14510000000000001</v>
      </c>
      <c r="E2362">
        <v>9.0899999999999995E-2</v>
      </c>
      <c r="F2362">
        <v>0.1</v>
      </c>
      <c r="G2362">
        <v>7.4260000000000007E-2</v>
      </c>
      <c r="H2362">
        <v>0.54200000000000004</v>
      </c>
      <c r="I2362">
        <v>0.36699999999999999</v>
      </c>
      <c r="J2362">
        <v>0</v>
      </c>
      <c r="K2362">
        <v>0</v>
      </c>
      <c r="L2362">
        <v>0</v>
      </c>
      <c r="M2362">
        <v>0.09</v>
      </c>
      <c r="N2362">
        <v>0</v>
      </c>
      <c r="O2362">
        <v>1E-3</v>
      </c>
      <c r="P2362">
        <v>0</v>
      </c>
      <c r="Q2362" s="3">
        <f>_xlfn.XLOOKUP(A2362&amp;B2362,'original data'!$R$2:$R$3975,'original data'!$Q$2:$Q$3975,,0)</f>
        <v>0.79900000000000004</v>
      </c>
      <c r="R2362" t="str">
        <f t="shared" si="72"/>
        <v>San Diego City ERS2006</v>
      </c>
      <c r="S2362">
        <f t="shared" si="73"/>
        <v>0.09</v>
      </c>
    </row>
    <row r="2363" spans="1:19" x14ac:dyDescent="0.35">
      <c r="A2363" t="s">
        <v>143</v>
      </c>
      <c r="B2363">
        <v>2007</v>
      </c>
      <c r="C2363">
        <v>0.16500000000000001</v>
      </c>
      <c r="D2363">
        <v>0.13320000000000001</v>
      </c>
      <c r="E2363">
        <v>0.13020000000000001</v>
      </c>
      <c r="F2363">
        <v>9.9599999999999994E-2</v>
      </c>
      <c r="G2363">
        <v>8.6779999999999996E-2</v>
      </c>
      <c r="H2363">
        <v>0.58199999999999996</v>
      </c>
      <c r="I2363">
        <v>0.32800000000000001</v>
      </c>
      <c r="J2363">
        <v>0</v>
      </c>
      <c r="K2363">
        <v>0</v>
      </c>
      <c r="L2363">
        <v>0</v>
      </c>
      <c r="M2363">
        <v>0.09</v>
      </c>
      <c r="N2363">
        <v>0</v>
      </c>
      <c r="O2363">
        <v>0</v>
      </c>
      <c r="P2363">
        <v>0</v>
      </c>
      <c r="Q2363" s="3">
        <f>_xlfn.XLOOKUP(A2363&amp;B2363,'original data'!$R$2:$R$3975,'original data'!$Q$2:$Q$3975,,0)</f>
        <v>0.78800000000000003</v>
      </c>
      <c r="R2363" t="str">
        <f t="shared" si="72"/>
        <v>San Diego City ERS2007</v>
      </c>
      <c r="S2363">
        <f t="shared" si="73"/>
        <v>0.09</v>
      </c>
    </row>
    <row r="2364" spans="1:19" x14ac:dyDescent="0.35">
      <c r="A2364" t="s">
        <v>143</v>
      </c>
      <c r="B2364">
        <v>2008</v>
      </c>
      <c r="C2364">
        <v>-4.6600000000000003E-2</v>
      </c>
      <c r="D2364">
        <v>7.7799999999999994E-2</v>
      </c>
      <c r="E2364">
        <v>0.1077</v>
      </c>
      <c r="F2364">
        <v>7.9600000000000004E-2</v>
      </c>
      <c r="G2364">
        <v>6.9139999999999993E-2</v>
      </c>
      <c r="H2364">
        <v>0.53800000000000003</v>
      </c>
      <c r="I2364">
        <v>0.36</v>
      </c>
      <c r="J2364">
        <v>0</v>
      </c>
      <c r="K2364">
        <v>0</v>
      </c>
      <c r="L2364">
        <v>0</v>
      </c>
      <c r="M2364">
        <v>0.10199999999999999</v>
      </c>
      <c r="N2364">
        <v>0</v>
      </c>
      <c r="O2364">
        <v>0</v>
      </c>
      <c r="P2364">
        <v>0</v>
      </c>
      <c r="Q2364" s="3">
        <f>_xlfn.XLOOKUP(A2364&amp;B2364,'original data'!$R$2:$R$3975,'original data'!$Q$2:$Q$3975,,0)</f>
        <v>0.78100000000000003</v>
      </c>
      <c r="R2364" t="str">
        <f t="shared" si="72"/>
        <v>San Diego City ERS2008</v>
      </c>
      <c r="S2364">
        <f t="shared" si="73"/>
        <v>0.10199999999999999</v>
      </c>
    </row>
    <row r="2365" spans="1:19" x14ac:dyDescent="0.35">
      <c r="A2365" t="s">
        <v>143</v>
      </c>
      <c r="B2365">
        <v>2009</v>
      </c>
      <c r="C2365">
        <v>-0.192</v>
      </c>
      <c r="D2365">
        <v>-3.5000000000000003E-2</v>
      </c>
      <c r="E2365">
        <v>2.3E-2</v>
      </c>
      <c r="F2365">
        <v>4.5999999999999999E-2</v>
      </c>
      <c r="G2365">
        <v>3.6380000000000003E-2</v>
      </c>
      <c r="H2365">
        <v>0.54100000000000004</v>
      </c>
      <c r="I2365">
        <v>0.29499999999999998</v>
      </c>
      <c r="J2365">
        <v>0</v>
      </c>
      <c r="K2365">
        <v>6.7000000000000004E-2</v>
      </c>
      <c r="L2365">
        <v>0</v>
      </c>
      <c r="M2365">
        <v>9.2999999999999999E-2</v>
      </c>
      <c r="N2365">
        <v>0</v>
      </c>
      <c r="O2365">
        <v>4.0000000000000001E-3</v>
      </c>
      <c r="P2365">
        <v>0</v>
      </c>
      <c r="Q2365" s="3">
        <f>_xlfn.XLOOKUP(A2365&amp;B2365,'original data'!$R$2:$R$3975,'original data'!$Q$2:$Q$3975,,0)</f>
        <v>0.66500000000000004</v>
      </c>
      <c r="R2365" t="str">
        <f t="shared" si="72"/>
        <v>San Diego City ERS2009</v>
      </c>
      <c r="S2365">
        <f t="shared" si="73"/>
        <v>0.16</v>
      </c>
    </row>
    <row r="2366" spans="1:19" x14ac:dyDescent="0.35">
      <c r="A2366" t="s">
        <v>143</v>
      </c>
      <c r="B2366">
        <v>2010</v>
      </c>
      <c r="C2366">
        <v>0.13400000000000001</v>
      </c>
      <c r="D2366">
        <v>-4.3999999999999997E-2</v>
      </c>
      <c r="E2366">
        <v>2.8000000000000001E-2</v>
      </c>
      <c r="F2366">
        <v>4.4999999999999998E-2</v>
      </c>
      <c r="G2366">
        <v>4.5749999999999999E-2</v>
      </c>
      <c r="H2366">
        <v>0.55300000000000005</v>
      </c>
      <c r="I2366">
        <v>0.28699999999999998</v>
      </c>
      <c r="J2366">
        <v>8.9999999999999993E-3</v>
      </c>
      <c r="K2366">
        <v>4.5999999999999999E-2</v>
      </c>
      <c r="L2366">
        <v>0</v>
      </c>
      <c r="M2366">
        <v>8.5999999999999993E-2</v>
      </c>
      <c r="N2366">
        <v>0</v>
      </c>
      <c r="O2366">
        <v>1.9E-2</v>
      </c>
      <c r="P2366">
        <v>0</v>
      </c>
      <c r="Q2366" s="3">
        <f>_xlfn.XLOOKUP(A2366&amp;B2366,'original data'!$R$2:$R$3975,'original data'!$Q$2:$Q$3975,,0)</f>
        <v>0.67100000000000004</v>
      </c>
      <c r="R2366" t="str">
        <f t="shared" si="72"/>
        <v>San Diego City ERS2010</v>
      </c>
      <c r="S2366">
        <f t="shared" si="73"/>
        <v>0.14099999999999999</v>
      </c>
    </row>
    <row r="2367" spans="1:19" x14ac:dyDescent="0.35">
      <c r="A2367" t="s">
        <v>143</v>
      </c>
      <c r="B2367">
        <v>2011</v>
      </c>
      <c r="C2367">
        <v>0.24199999999999999</v>
      </c>
      <c r="D2367">
        <v>4.3999999999999997E-2</v>
      </c>
      <c r="E2367">
        <v>4.8000000000000001E-2</v>
      </c>
      <c r="F2367">
        <v>6.9000000000000006E-2</v>
      </c>
      <c r="G2367">
        <v>6.2230000000000001E-2</v>
      </c>
      <c r="H2367">
        <v>0.54500000000000004</v>
      </c>
      <c r="I2367">
        <v>0.28799999999999998</v>
      </c>
      <c r="J2367">
        <v>1.7000000000000001E-2</v>
      </c>
      <c r="K2367">
        <v>6.0000000000000001E-3</v>
      </c>
      <c r="L2367">
        <v>0</v>
      </c>
      <c r="M2367">
        <v>9.9000000000000005E-2</v>
      </c>
      <c r="N2367">
        <v>0</v>
      </c>
      <c r="O2367">
        <v>4.4999999999999998E-2</v>
      </c>
      <c r="P2367">
        <v>0</v>
      </c>
      <c r="Q2367" s="3">
        <f>_xlfn.XLOOKUP(A2367&amp;B2367,'original data'!$R$2:$R$3975,'original data'!$Q$2:$Q$3975,,0)</f>
        <v>0.68500000000000005</v>
      </c>
      <c r="R2367" t="str">
        <f t="shared" si="72"/>
        <v>San Diego City ERS2011</v>
      </c>
      <c r="S2367">
        <f t="shared" si="73"/>
        <v>0.122</v>
      </c>
    </row>
    <row r="2368" spans="1:19" x14ac:dyDescent="0.35">
      <c r="A2368" t="s">
        <v>143</v>
      </c>
      <c r="B2368">
        <v>2012</v>
      </c>
      <c r="C2368">
        <v>8.9999999999999993E-3</v>
      </c>
      <c r="D2368">
        <v>0.124</v>
      </c>
      <c r="E2368">
        <v>1.7999999999999999E-2</v>
      </c>
      <c r="F2368">
        <v>7.2999999999999995E-2</v>
      </c>
      <c r="G2368">
        <v>5.7689999999999998E-2</v>
      </c>
      <c r="H2368">
        <v>0.54200000000000004</v>
      </c>
      <c r="I2368">
        <v>0.30499999999999999</v>
      </c>
      <c r="J2368">
        <v>2.9000000000000001E-2</v>
      </c>
      <c r="K2368">
        <v>5.0000000000000001E-4</v>
      </c>
      <c r="L2368">
        <v>4.0000000000000001E-3</v>
      </c>
      <c r="M2368">
        <v>0.10100000000000001</v>
      </c>
      <c r="N2368">
        <v>0</v>
      </c>
      <c r="O2368">
        <v>1.4E-2</v>
      </c>
      <c r="P2368">
        <v>0</v>
      </c>
      <c r="Q2368" s="3">
        <f>_xlfn.XLOOKUP(A2368&amp;B2368,'original data'!$R$2:$R$3975,'original data'!$Q$2:$Q$3975,,0)</f>
        <v>0.68600000000000005</v>
      </c>
      <c r="R2368" t="str">
        <f t="shared" si="72"/>
        <v>San Diego City ERS2012</v>
      </c>
      <c r="S2368">
        <f t="shared" si="73"/>
        <v>0.13450000000000001</v>
      </c>
    </row>
    <row r="2369" spans="1:19" x14ac:dyDescent="0.35">
      <c r="A2369" t="s">
        <v>143</v>
      </c>
      <c r="B2369">
        <v>2013</v>
      </c>
      <c r="C2369">
        <v>0.13600000000000001</v>
      </c>
      <c r="D2369">
        <v>0.125</v>
      </c>
      <c r="E2369">
        <v>5.5E-2</v>
      </c>
      <c r="F2369">
        <v>8.1000000000000003E-2</v>
      </c>
      <c r="G2369">
        <v>6.3519999999999993E-2</v>
      </c>
      <c r="H2369">
        <v>0.56100000000000005</v>
      </c>
      <c r="I2369">
        <v>0.27200000000000002</v>
      </c>
      <c r="J2369">
        <v>4.2999999999999997E-2</v>
      </c>
      <c r="K2369">
        <v>0</v>
      </c>
      <c r="L2369">
        <v>6.0000000000000001E-3</v>
      </c>
      <c r="M2369">
        <v>9.6000000000000002E-2</v>
      </c>
      <c r="N2369">
        <v>0</v>
      </c>
      <c r="O2369">
        <v>2.1999999999999999E-2</v>
      </c>
      <c r="P2369">
        <v>0</v>
      </c>
      <c r="Q2369" s="3">
        <f>_xlfn.XLOOKUP(A2369&amp;B2369,'original data'!$R$2:$R$3975,'original data'!$Q$2:$Q$3975,,0)</f>
        <v>0.70399999999999996</v>
      </c>
      <c r="R2369" t="str">
        <f t="shared" si="72"/>
        <v>San Diego City ERS2013</v>
      </c>
      <c r="S2369">
        <f t="shared" si="73"/>
        <v>0.14499999999999999</v>
      </c>
    </row>
    <row r="2370" spans="1:19" x14ac:dyDescent="0.35">
      <c r="A2370" t="s">
        <v>143</v>
      </c>
      <c r="B2370">
        <v>2014</v>
      </c>
      <c r="C2370">
        <v>0.16800000000000001</v>
      </c>
      <c r="D2370">
        <v>0.10199999999999999</v>
      </c>
      <c r="E2370">
        <v>0.13500000000000001</v>
      </c>
      <c r="F2370">
        <v>7.8E-2</v>
      </c>
      <c r="G2370">
        <v>7.0660000000000001E-2</v>
      </c>
      <c r="H2370">
        <v>0.51200000000000001</v>
      </c>
      <c r="I2370">
        <v>0.28100000000000003</v>
      </c>
      <c r="J2370">
        <v>5.5E-2</v>
      </c>
      <c r="K2370">
        <v>2.1999999999999999E-2</v>
      </c>
      <c r="L2370">
        <v>7.0000000000000001E-3</v>
      </c>
      <c r="M2370">
        <v>9.6000000000000002E-2</v>
      </c>
      <c r="N2370">
        <v>0</v>
      </c>
      <c r="O2370">
        <v>2.7E-2</v>
      </c>
      <c r="P2370">
        <v>0</v>
      </c>
      <c r="Q2370" s="3">
        <f>_xlfn.XLOOKUP(A2370&amp;B2370,'original data'!$R$2:$R$3975,'original data'!$Q$2:$Q$3975,,0)</f>
        <v>0.74199999999999999</v>
      </c>
      <c r="R2370" t="str">
        <f t="shared" si="72"/>
        <v>San Diego City ERS2014</v>
      </c>
      <c r="S2370">
        <f t="shared" si="73"/>
        <v>0.18</v>
      </c>
    </row>
    <row r="2371" spans="1:19" x14ac:dyDescent="0.35">
      <c r="A2371" t="s">
        <v>143</v>
      </c>
      <c r="B2371">
        <v>2015</v>
      </c>
      <c r="C2371">
        <v>3.3000000000000002E-2</v>
      </c>
      <c r="D2371">
        <v>0.11</v>
      </c>
      <c r="E2371">
        <v>0.114</v>
      </c>
      <c r="F2371">
        <v>7.0000000000000007E-2</v>
      </c>
      <c r="G2371">
        <v>6.8110000000000004E-2</v>
      </c>
      <c r="H2371">
        <v>0.48399999999999999</v>
      </c>
      <c r="I2371">
        <v>0.27100000000000002</v>
      </c>
      <c r="J2371">
        <v>0.106</v>
      </c>
      <c r="K2371">
        <v>2.5999999999999999E-2</v>
      </c>
      <c r="L2371">
        <v>0</v>
      </c>
      <c r="M2371">
        <v>0.1</v>
      </c>
      <c r="N2371">
        <v>0</v>
      </c>
      <c r="O2371">
        <v>1.2999999999999999E-2</v>
      </c>
      <c r="P2371">
        <v>0</v>
      </c>
      <c r="Q2371" s="3">
        <f>_xlfn.XLOOKUP(A2371&amp;B2371,'original data'!$R$2:$R$3975,'original data'!$Q$2:$Q$3975,,0)</f>
        <v>0.75607000000000002</v>
      </c>
      <c r="R2371" t="str">
        <f t="shared" ref="R2371:R2434" si="74">A2371&amp;B2371</f>
        <v>San Diego City ERS2015</v>
      </c>
      <c r="S2371">
        <f t="shared" ref="S2371:S2434" si="75">SUM(J2371:N2371,P2371)</f>
        <v>0.23200000000000001</v>
      </c>
    </row>
    <row r="2372" spans="1:19" x14ac:dyDescent="0.35">
      <c r="A2372" t="s">
        <v>143</v>
      </c>
      <c r="B2372">
        <v>2016</v>
      </c>
      <c r="C2372">
        <v>1.0999999999999999E-2</v>
      </c>
      <c r="D2372">
        <v>6.8000000000000005E-2</v>
      </c>
      <c r="E2372">
        <v>6.9000000000000006E-2</v>
      </c>
      <c r="F2372">
        <v>5.8999999999999997E-2</v>
      </c>
      <c r="G2372">
        <v>6.4449999999999993E-2</v>
      </c>
      <c r="H2372">
        <v>0.44400000000000001</v>
      </c>
      <c r="I2372">
        <v>0.27500000000000002</v>
      </c>
      <c r="J2372">
        <v>0.127</v>
      </c>
      <c r="K2372">
        <v>3.3000000000000002E-2</v>
      </c>
      <c r="L2372">
        <v>0</v>
      </c>
      <c r="M2372">
        <v>0.104</v>
      </c>
      <c r="N2372">
        <v>0</v>
      </c>
      <c r="O2372">
        <v>1.7000000000000001E-2</v>
      </c>
      <c r="P2372">
        <v>0</v>
      </c>
      <c r="Q2372" s="3">
        <f>_xlfn.XLOOKUP(A2372&amp;B2372,'original data'!$R$2:$R$3975,'original data'!$Q$2:$Q$3975,,0)</f>
        <v>0.71621999999999997</v>
      </c>
      <c r="R2372" t="str">
        <f t="shared" si="74"/>
        <v>San Diego City ERS2016</v>
      </c>
      <c r="S2372">
        <f t="shared" si="75"/>
        <v>0.26400000000000001</v>
      </c>
    </row>
    <row r="2373" spans="1:19" x14ac:dyDescent="0.35">
      <c r="A2373" t="s">
        <v>144</v>
      </c>
      <c r="B2373">
        <v>2001</v>
      </c>
      <c r="C2373">
        <v>-0.1</v>
      </c>
      <c r="E2373">
        <v>0.1106</v>
      </c>
      <c r="G2373">
        <v>-0.1</v>
      </c>
      <c r="H2373">
        <v>0.5635</v>
      </c>
      <c r="I2373">
        <v>0.25240000000000001</v>
      </c>
      <c r="J2373">
        <v>3.3099999999999997E-2</v>
      </c>
      <c r="K2373">
        <v>0</v>
      </c>
      <c r="L2373">
        <v>0</v>
      </c>
      <c r="M2373">
        <v>7.6200000000000004E-2</v>
      </c>
      <c r="N2373">
        <v>0</v>
      </c>
      <c r="O2373">
        <v>7.4800000000000005E-2</v>
      </c>
      <c r="P2373">
        <v>0</v>
      </c>
      <c r="Q2373" s="3">
        <f>_xlfn.XLOOKUP(A2373&amp;B2373,'original data'!$R$2:$R$3975,'original data'!$Q$2:$Q$3975,,0)</f>
        <v>1.1890000000000001</v>
      </c>
      <c r="R2373" t="str">
        <f t="shared" si="74"/>
        <v>Los Angeles Fire and Police2001</v>
      </c>
      <c r="S2373">
        <f t="shared" si="75"/>
        <v>0.10930000000000001</v>
      </c>
    </row>
    <row r="2374" spans="1:19" x14ac:dyDescent="0.35">
      <c r="A2374" t="s">
        <v>144</v>
      </c>
      <c r="B2374">
        <v>2002</v>
      </c>
      <c r="C2374">
        <v>-7.9699999999999993E-2</v>
      </c>
      <c r="E2374">
        <v>5.6000000000000001E-2</v>
      </c>
      <c r="G2374">
        <v>-8.9910000000000004E-2</v>
      </c>
      <c r="H2374">
        <v>0.54949999999999999</v>
      </c>
      <c r="I2374">
        <v>0.27739999999999998</v>
      </c>
      <c r="J2374">
        <v>3.5200000000000002E-2</v>
      </c>
      <c r="K2374">
        <v>0</v>
      </c>
      <c r="L2374">
        <v>0</v>
      </c>
      <c r="M2374">
        <v>7.9500000000000001E-2</v>
      </c>
      <c r="N2374">
        <v>0</v>
      </c>
      <c r="O2374">
        <v>5.8400000000000001E-2</v>
      </c>
      <c r="P2374">
        <v>0</v>
      </c>
      <c r="Q2374" s="3">
        <f>_xlfn.XLOOKUP(A2374&amp;B2374,'original data'!$R$2:$R$3975,'original data'!$Q$2:$Q$3975,,0)</f>
        <v>1.083</v>
      </c>
      <c r="R2374" t="str">
        <f t="shared" si="74"/>
        <v>Los Angeles Fire and Police2002</v>
      </c>
      <c r="S2374">
        <f t="shared" si="75"/>
        <v>0.1147</v>
      </c>
    </row>
    <row r="2375" spans="1:19" x14ac:dyDescent="0.35">
      <c r="A2375" t="s">
        <v>144</v>
      </c>
      <c r="B2375">
        <v>2003</v>
      </c>
      <c r="C2375">
        <v>5.4699999999999999E-2</v>
      </c>
      <c r="G2375">
        <v>-4.4049999999999999E-2</v>
      </c>
      <c r="H2375">
        <v>0.54100000000000004</v>
      </c>
      <c r="I2375">
        <v>0.314</v>
      </c>
      <c r="J2375">
        <v>3.5000000000000003E-2</v>
      </c>
      <c r="K2375">
        <v>0</v>
      </c>
      <c r="L2375">
        <v>0</v>
      </c>
      <c r="M2375">
        <v>7.5999999999999998E-2</v>
      </c>
      <c r="N2375">
        <v>0</v>
      </c>
      <c r="O2375">
        <v>3.4000000000000002E-2</v>
      </c>
      <c r="P2375">
        <v>0</v>
      </c>
      <c r="Q2375" s="3">
        <f>_xlfn.XLOOKUP(A2375&amp;B2375,'original data'!$R$2:$R$3975,'original data'!$Q$2:$Q$3975,,0)</f>
        <v>1.0429999999999999</v>
      </c>
      <c r="R2375" t="str">
        <f t="shared" si="74"/>
        <v>Los Angeles Fire and Police2003</v>
      </c>
      <c r="S2375">
        <f t="shared" si="75"/>
        <v>0.111</v>
      </c>
    </row>
    <row r="2376" spans="1:19" x14ac:dyDescent="0.35">
      <c r="A2376" t="s">
        <v>144</v>
      </c>
      <c r="B2376">
        <v>2004</v>
      </c>
      <c r="C2376">
        <v>0.16919999999999999</v>
      </c>
      <c r="E2376">
        <v>3.5099999999999999E-2</v>
      </c>
      <c r="G2376">
        <v>5.3E-3</v>
      </c>
      <c r="H2376">
        <v>0.60299999999999998</v>
      </c>
      <c r="I2376">
        <v>0.28000000000000003</v>
      </c>
      <c r="J2376">
        <v>3.5000000000000003E-2</v>
      </c>
      <c r="K2376">
        <v>0</v>
      </c>
      <c r="L2376">
        <v>0</v>
      </c>
      <c r="M2376">
        <v>6.7000000000000004E-2</v>
      </c>
      <c r="N2376">
        <v>0</v>
      </c>
      <c r="O2376">
        <v>1.4999999999999999E-2</v>
      </c>
      <c r="P2376">
        <v>0</v>
      </c>
      <c r="Q2376" s="3">
        <f>_xlfn.XLOOKUP(A2376&amp;B2376,'original data'!$R$2:$R$3975,'original data'!$Q$2:$Q$3975,,0)</f>
        <v>1.03</v>
      </c>
      <c r="R2376" t="str">
        <f t="shared" si="74"/>
        <v>Los Angeles Fire and Police2004</v>
      </c>
      <c r="S2376">
        <f t="shared" si="75"/>
        <v>0.10200000000000001</v>
      </c>
    </row>
    <row r="2377" spans="1:19" x14ac:dyDescent="0.35">
      <c r="A2377" t="s">
        <v>144</v>
      </c>
      <c r="B2377">
        <v>2005</v>
      </c>
      <c r="C2377">
        <v>0.1007</v>
      </c>
      <c r="D2377">
        <v>0.1062</v>
      </c>
      <c r="E2377">
        <v>2.3199999999999998E-2</v>
      </c>
      <c r="G2377">
        <v>2.3699999999999999E-2</v>
      </c>
      <c r="H2377">
        <v>0.62438000000000005</v>
      </c>
      <c r="I2377">
        <v>0.28072000000000003</v>
      </c>
      <c r="J2377">
        <v>3.1969999999999998E-2</v>
      </c>
      <c r="K2377">
        <v>0</v>
      </c>
      <c r="L2377">
        <v>0</v>
      </c>
      <c r="M2377">
        <v>4.6949999999999999E-2</v>
      </c>
      <c r="N2377">
        <v>0</v>
      </c>
      <c r="O2377">
        <v>1.5980000000000001E-2</v>
      </c>
      <c r="P2377">
        <v>0</v>
      </c>
      <c r="Q2377" s="3">
        <f>_xlfn.XLOOKUP(A2377&amp;B2377,'original data'!$R$2:$R$3975,'original data'!$Q$2:$Q$3975,,0)</f>
        <v>0.94099999999999995</v>
      </c>
      <c r="R2377" t="str">
        <f t="shared" si="74"/>
        <v>Los Angeles Fire and Police2005</v>
      </c>
      <c r="S2377">
        <f t="shared" si="75"/>
        <v>7.891999999999999E-2</v>
      </c>
    </row>
    <row r="2378" spans="1:19" x14ac:dyDescent="0.35">
      <c r="A2378" t="s">
        <v>144</v>
      </c>
      <c r="B2378">
        <v>2006</v>
      </c>
      <c r="C2378">
        <v>0.12479999999999999</v>
      </c>
      <c r="D2378">
        <v>0.1336</v>
      </c>
      <c r="E2378">
        <v>7.17E-2</v>
      </c>
      <c r="G2378">
        <v>3.9890000000000002E-2</v>
      </c>
      <c r="H2378">
        <v>0.61299999999999999</v>
      </c>
      <c r="I2378">
        <v>0.26500000000000001</v>
      </c>
      <c r="J2378">
        <v>3.6999999999999998E-2</v>
      </c>
      <c r="K2378">
        <v>0</v>
      </c>
      <c r="L2378">
        <v>0</v>
      </c>
      <c r="M2378">
        <v>6.2E-2</v>
      </c>
      <c r="N2378">
        <v>0</v>
      </c>
      <c r="O2378">
        <v>2.3E-2</v>
      </c>
      <c r="P2378">
        <v>0</v>
      </c>
      <c r="Q2378" s="3">
        <f>_xlfn.XLOOKUP(A2378&amp;B2378,'original data'!$R$2:$R$3975,'original data'!$Q$2:$Q$3975,,0)</f>
        <v>0.94599999999999995</v>
      </c>
      <c r="R2378" t="str">
        <f t="shared" si="74"/>
        <v>Los Angeles Fire and Police2006</v>
      </c>
      <c r="S2378">
        <f t="shared" si="75"/>
        <v>9.9000000000000005E-2</v>
      </c>
    </row>
    <row r="2379" spans="1:19" x14ac:dyDescent="0.35">
      <c r="A2379" t="s">
        <v>144</v>
      </c>
      <c r="B2379">
        <v>2007</v>
      </c>
      <c r="C2379">
        <v>0.185</v>
      </c>
      <c r="E2379">
        <v>0.12589</v>
      </c>
      <c r="G2379">
        <v>5.9479999999999998E-2</v>
      </c>
      <c r="H2379">
        <v>0.63200000000000001</v>
      </c>
      <c r="I2379">
        <v>0.23499999999999999</v>
      </c>
      <c r="J2379">
        <v>3.4000000000000002E-2</v>
      </c>
      <c r="K2379">
        <v>0.02</v>
      </c>
      <c r="L2379">
        <v>0</v>
      </c>
      <c r="M2379">
        <v>7.0000000000000007E-2</v>
      </c>
      <c r="N2379">
        <v>0</v>
      </c>
      <c r="O2379">
        <v>8.9999999999999993E-3</v>
      </c>
      <c r="P2379">
        <v>0</v>
      </c>
      <c r="Q2379" s="3">
        <f>_xlfn.XLOOKUP(A2379&amp;B2379,'original data'!$R$2:$R$3975,'original data'!$Q$2:$Q$3975,,0)</f>
        <v>0.99199999999999999</v>
      </c>
      <c r="R2379" t="str">
        <f t="shared" si="74"/>
        <v>Los Angeles Fire and Police2007</v>
      </c>
      <c r="S2379">
        <f t="shared" si="75"/>
        <v>0.12400000000000001</v>
      </c>
    </row>
    <row r="2380" spans="1:19" x14ac:dyDescent="0.35">
      <c r="A2380" t="s">
        <v>144</v>
      </c>
      <c r="B2380">
        <v>2008</v>
      </c>
      <c r="C2380">
        <v>-4.58E-2</v>
      </c>
      <c r="D2380">
        <v>8.3500000000000005E-2</v>
      </c>
      <c r="E2380">
        <v>0.105</v>
      </c>
      <c r="G2380">
        <v>4.5710000000000001E-2</v>
      </c>
      <c r="H2380">
        <v>0.60599999999999998</v>
      </c>
      <c r="I2380">
        <v>0.22900000000000001</v>
      </c>
      <c r="J2380">
        <v>4.2000000000000003E-2</v>
      </c>
      <c r="K2380">
        <v>3.2000000000000001E-2</v>
      </c>
      <c r="L2380">
        <v>0</v>
      </c>
      <c r="M2380">
        <v>8.4000000000000005E-2</v>
      </c>
      <c r="N2380">
        <v>0</v>
      </c>
      <c r="O2380">
        <v>7.0000000000000001E-3</v>
      </c>
      <c r="P2380">
        <v>0</v>
      </c>
      <c r="Q2380" s="3">
        <f>_xlfn.XLOOKUP(A2380&amp;B2380,'original data'!$R$2:$R$3975,'original data'!$Q$2:$Q$3975,,0)</f>
        <v>0.99099999999999999</v>
      </c>
      <c r="R2380" t="str">
        <f t="shared" si="74"/>
        <v>Los Angeles Fire and Police2008</v>
      </c>
      <c r="S2380">
        <f t="shared" si="75"/>
        <v>0.15800000000000003</v>
      </c>
    </row>
    <row r="2381" spans="1:19" x14ac:dyDescent="0.35">
      <c r="A2381" t="s">
        <v>144</v>
      </c>
      <c r="B2381">
        <v>2009</v>
      </c>
      <c r="C2381">
        <v>-0.19969999999999999</v>
      </c>
      <c r="D2381">
        <v>-3.3000000000000002E-2</v>
      </c>
      <c r="E2381">
        <v>2.46E-2</v>
      </c>
      <c r="G2381">
        <v>1.5089999999999999E-2</v>
      </c>
      <c r="H2381">
        <v>0.55200000000000005</v>
      </c>
      <c r="I2381">
        <v>0.25700000000000001</v>
      </c>
      <c r="J2381">
        <v>5.5E-2</v>
      </c>
      <c r="K2381">
        <v>4.5999999999999999E-2</v>
      </c>
      <c r="L2381">
        <v>0</v>
      </c>
      <c r="M2381">
        <v>7.5999999999999998E-2</v>
      </c>
      <c r="N2381">
        <v>0</v>
      </c>
      <c r="O2381">
        <v>1.4E-2</v>
      </c>
      <c r="P2381">
        <v>0</v>
      </c>
      <c r="Q2381" s="3">
        <f>_xlfn.XLOOKUP(A2381&amp;B2381,'original data'!$R$2:$R$3975,'original data'!$Q$2:$Q$3975,,0)</f>
        <v>0.96199999999999997</v>
      </c>
      <c r="R2381" t="str">
        <f t="shared" si="74"/>
        <v>Los Angeles Fire and Police2009</v>
      </c>
      <c r="S2381">
        <f t="shared" si="75"/>
        <v>0.17699999999999999</v>
      </c>
    </row>
    <row r="2382" spans="1:19" x14ac:dyDescent="0.35">
      <c r="A2382" t="s">
        <v>144</v>
      </c>
      <c r="B2382">
        <v>2010</v>
      </c>
      <c r="C2382">
        <v>0.1391</v>
      </c>
      <c r="D2382">
        <v>-4.5699999999999998E-2</v>
      </c>
      <c r="E2382">
        <v>2.9899999999999999E-2</v>
      </c>
      <c r="F2382">
        <v>2.6859999999999998E-2</v>
      </c>
      <c r="G2382">
        <v>2.6859999999999998E-2</v>
      </c>
      <c r="H2382">
        <v>0.54200000000000004</v>
      </c>
      <c r="I2382">
        <v>0.255</v>
      </c>
      <c r="J2382">
        <v>6.8000000000000005E-2</v>
      </c>
      <c r="K2382">
        <v>4.3999999999999997E-2</v>
      </c>
      <c r="L2382">
        <v>0</v>
      </c>
      <c r="M2382">
        <v>7.3999999999999996E-2</v>
      </c>
      <c r="N2382">
        <v>0</v>
      </c>
      <c r="O2382">
        <v>1.7000000000000001E-2</v>
      </c>
      <c r="P2382">
        <v>0</v>
      </c>
      <c r="Q2382" s="3">
        <f>_xlfn.XLOOKUP(A2382&amp;B2382,'original data'!$R$2:$R$3975,'original data'!$Q$2:$Q$3975,,0)</f>
        <v>0.91600000000000004</v>
      </c>
      <c r="R2382" t="str">
        <f t="shared" si="74"/>
        <v>Los Angeles Fire and Police2010</v>
      </c>
      <c r="S2382">
        <f t="shared" si="75"/>
        <v>0.186</v>
      </c>
    </row>
    <row r="2383" spans="1:19" x14ac:dyDescent="0.35">
      <c r="A2383" t="s">
        <v>144</v>
      </c>
      <c r="B2383">
        <v>2011</v>
      </c>
      <c r="C2383">
        <v>0.22090000000000001</v>
      </c>
      <c r="D2383">
        <v>3.5799999999999998E-2</v>
      </c>
      <c r="E2383">
        <v>4.6600000000000003E-2</v>
      </c>
      <c r="F2383">
        <v>5.8659999999999997E-2</v>
      </c>
      <c r="G2383">
        <v>4.3139999999999998E-2</v>
      </c>
      <c r="H2383">
        <v>0.58320000000000005</v>
      </c>
      <c r="I2383">
        <v>0.21829999999999999</v>
      </c>
      <c r="J2383">
        <v>7.4099999999999999E-2</v>
      </c>
      <c r="K2383">
        <v>0.04</v>
      </c>
      <c r="L2383">
        <v>0</v>
      </c>
      <c r="M2383">
        <v>7.6200000000000004E-2</v>
      </c>
      <c r="N2383">
        <v>0</v>
      </c>
      <c r="O2383">
        <v>8.2000000000000007E-3</v>
      </c>
      <c r="P2383">
        <v>0</v>
      </c>
      <c r="Q2383" s="3">
        <f>_xlfn.XLOOKUP(A2383&amp;B2383,'original data'!$R$2:$R$3975,'original data'!$Q$2:$Q$3975,,0)</f>
        <v>0.86299999999999999</v>
      </c>
      <c r="R2383" t="str">
        <f t="shared" si="74"/>
        <v>Los Angeles Fire and Police2011</v>
      </c>
      <c r="S2383">
        <f t="shared" si="75"/>
        <v>0.19030000000000002</v>
      </c>
    </row>
    <row r="2384" spans="1:19" x14ac:dyDescent="0.35">
      <c r="A2384" t="s">
        <v>144</v>
      </c>
      <c r="B2384">
        <v>2012</v>
      </c>
      <c r="C2384">
        <v>1.89E-2</v>
      </c>
      <c r="D2384">
        <v>0.1226</v>
      </c>
      <c r="E2384">
        <v>1.54E-2</v>
      </c>
      <c r="F2384">
        <v>6.9489999999999996E-2</v>
      </c>
      <c r="G2384">
        <v>4.1099999999999998E-2</v>
      </c>
      <c r="H2384">
        <v>0.53100000000000003</v>
      </c>
      <c r="I2384">
        <v>0.23380000000000001</v>
      </c>
      <c r="J2384">
        <v>8.5599999999999996E-2</v>
      </c>
      <c r="K2384">
        <v>4.02E-2</v>
      </c>
      <c r="L2384">
        <v>0</v>
      </c>
      <c r="M2384">
        <v>8.8700000000000001E-2</v>
      </c>
      <c r="N2384">
        <v>0</v>
      </c>
      <c r="O2384">
        <v>2.06E-2</v>
      </c>
      <c r="P2384">
        <v>0</v>
      </c>
      <c r="Q2384" s="3">
        <f>_xlfn.XLOOKUP(A2384&amp;B2384,'original data'!$R$2:$R$3975,'original data'!$Q$2:$Q$3975,,0)</f>
        <v>0.83699999999999997</v>
      </c>
      <c r="R2384" t="str">
        <f t="shared" si="74"/>
        <v>Los Angeles Fire and Police2012</v>
      </c>
      <c r="S2384">
        <f t="shared" si="75"/>
        <v>0.2145</v>
      </c>
    </row>
    <row r="2385" spans="1:19" x14ac:dyDescent="0.35">
      <c r="A2385" t="s">
        <v>144</v>
      </c>
      <c r="B2385">
        <v>2013</v>
      </c>
      <c r="C2385">
        <v>0.13009999999999999</v>
      </c>
      <c r="D2385">
        <v>0.1202</v>
      </c>
      <c r="E2385">
        <v>5.0500000000000003E-2</v>
      </c>
      <c r="F2385">
        <v>7.6899999999999996E-2</v>
      </c>
      <c r="G2385">
        <v>4.7690000000000003E-2</v>
      </c>
      <c r="H2385">
        <v>0.57284000000000002</v>
      </c>
      <c r="I2385">
        <v>0.20558000000000001</v>
      </c>
      <c r="J2385">
        <v>8.319E-2</v>
      </c>
      <c r="K2385">
        <v>3.49E-2</v>
      </c>
      <c r="L2385">
        <v>6.9999999999999999E-4</v>
      </c>
      <c r="M2385">
        <v>8.2489999999999994E-2</v>
      </c>
      <c r="N2385">
        <v>0</v>
      </c>
      <c r="O2385">
        <v>2.0299999999999999E-2</v>
      </c>
      <c r="P2385">
        <v>0</v>
      </c>
      <c r="Q2385" s="3">
        <f>_xlfn.XLOOKUP(A2385&amp;B2385,'original data'!$R$2:$R$3975,'original data'!$Q$2:$Q$3975,,0)</f>
        <v>0.83099999999999996</v>
      </c>
      <c r="R2385" t="str">
        <f t="shared" si="74"/>
        <v>Los Angeles Fire and Police2013</v>
      </c>
      <c r="S2385">
        <f t="shared" si="75"/>
        <v>0.20128000000000001</v>
      </c>
    </row>
    <row r="2386" spans="1:19" x14ac:dyDescent="0.35">
      <c r="A2386" t="s">
        <v>144</v>
      </c>
      <c r="B2386">
        <v>2014</v>
      </c>
      <c r="C2386">
        <v>0.1784</v>
      </c>
      <c r="E2386">
        <v>0.1338</v>
      </c>
      <c r="F2386">
        <v>7.4899999999999994E-2</v>
      </c>
      <c r="G2386">
        <v>5.6529999999999997E-2</v>
      </c>
      <c r="H2386">
        <v>0.57920000000000005</v>
      </c>
      <c r="I2386">
        <v>0.20050000000000001</v>
      </c>
      <c r="J2386">
        <v>8.1900000000000001E-2</v>
      </c>
      <c r="K2386">
        <v>0</v>
      </c>
      <c r="L2386">
        <v>1.03E-2</v>
      </c>
      <c r="M2386">
        <v>9.0800000000000006E-2</v>
      </c>
      <c r="N2386">
        <v>0</v>
      </c>
      <c r="O2386">
        <v>3.4000000000000002E-2</v>
      </c>
      <c r="P2386">
        <v>0</v>
      </c>
      <c r="Q2386" s="3">
        <f>_xlfn.XLOOKUP(A2386&amp;B2386,'original data'!$R$2:$R$3975,'original data'!$Q$2:$Q$3975,,0)</f>
        <v>0.86599999999999999</v>
      </c>
      <c r="R2386" t="str">
        <f t="shared" si="74"/>
        <v>Los Angeles Fire and Police2014</v>
      </c>
      <c r="S2386">
        <f t="shared" si="75"/>
        <v>0.183</v>
      </c>
    </row>
    <row r="2387" spans="1:19" x14ac:dyDescent="0.35">
      <c r="A2387" t="s">
        <v>144</v>
      </c>
      <c r="B2387">
        <v>2015</v>
      </c>
      <c r="C2387">
        <v>4.0099999999999997E-2</v>
      </c>
      <c r="E2387">
        <v>0.11169999999999999</v>
      </c>
      <c r="F2387">
        <v>6.9099999999999995E-2</v>
      </c>
      <c r="G2387">
        <v>5.5419999999999997E-2</v>
      </c>
      <c r="H2387">
        <v>0.54800000000000004</v>
      </c>
      <c r="I2387">
        <v>0.217</v>
      </c>
      <c r="J2387">
        <v>8.6699999999999999E-2</v>
      </c>
      <c r="K2387">
        <v>0</v>
      </c>
      <c r="L2387">
        <v>2.7799999999999998E-2</v>
      </c>
      <c r="M2387">
        <v>0.1032</v>
      </c>
      <c r="N2387">
        <v>0</v>
      </c>
      <c r="O2387">
        <v>1.7299999999999999E-2</v>
      </c>
      <c r="P2387">
        <v>0</v>
      </c>
      <c r="Q2387" s="3">
        <f>_xlfn.XLOOKUP(A2387&amp;B2387,'original data'!$R$2:$R$3975,'original data'!$Q$2:$Q$3975,,0)</f>
        <v>0.91500000000000004</v>
      </c>
      <c r="R2387" t="str">
        <f t="shared" si="74"/>
        <v>Los Angeles Fire and Police2015</v>
      </c>
      <c r="S2387">
        <f t="shared" si="75"/>
        <v>0.2177</v>
      </c>
    </row>
    <row r="2388" spans="1:19" x14ac:dyDescent="0.35">
      <c r="A2388" t="s">
        <v>144</v>
      </c>
      <c r="B2388">
        <v>2016</v>
      </c>
      <c r="C2388">
        <v>9.1000000000000004E-3</v>
      </c>
      <c r="E2388">
        <v>7.17E-2</v>
      </c>
      <c r="F2388">
        <v>5.7599999999999998E-2</v>
      </c>
      <c r="G2388">
        <v>5.2470000000000003E-2</v>
      </c>
      <c r="H2388">
        <v>0.51239999999999997</v>
      </c>
      <c r="I2388">
        <v>0.2293</v>
      </c>
      <c r="J2388">
        <v>9.2600000000000002E-2</v>
      </c>
      <c r="K2388">
        <v>0</v>
      </c>
      <c r="L2388">
        <v>3.9399999999999998E-2</v>
      </c>
      <c r="M2388">
        <v>0.10829999999999999</v>
      </c>
      <c r="N2388">
        <v>0</v>
      </c>
      <c r="O2388">
        <v>1.7999999999999999E-2</v>
      </c>
      <c r="P2388">
        <v>0</v>
      </c>
      <c r="Q2388" s="3">
        <f>_xlfn.XLOOKUP(A2388&amp;B2388,'original data'!$R$2:$R$3975,'original data'!$Q$2:$Q$3975,,0)</f>
        <v>0.93899999999999995</v>
      </c>
      <c r="R2388" t="str">
        <f t="shared" si="74"/>
        <v>Los Angeles Fire and Police2016</v>
      </c>
      <c r="S2388">
        <f t="shared" si="75"/>
        <v>0.24030000000000001</v>
      </c>
    </row>
    <row r="2389" spans="1:19" x14ac:dyDescent="0.35">
      <c r="A2389" t="s">
        <v>144</v>
      </c>
      <c r="B2389">
        <v>2017</v>
      </c>
      <c r="C2389">
        <v>0.1313</v>
      </c>
      <c r="E2389">
        <v>9.7000000000000003E-2</v>
      </c>
      <c r="F2389">
        <v>5.2900000000000003E-2</v>
      </c>
      <c r="G2389">
        <v>5.6950000000000001E-2</v>
      </c>
      <c r="H2389">
        <v>0.53469999999999995</v>
      </c>
      <c r="I2389">
        <v>0.20449999999999999</v>
      </c>
      <c r="J2389">
        <v>9.35E-2</v>
      </c>
      <c r="K2389">
        <v>0</v>
      </c>
      <c r="L2389">
        <v>4.1500000000000002E-2</v>
      </c>
      <c r="M2389">
        <v>9.7299999999999998E-2</v>
      </c>
      <c r="N2389">
        <v>0</v>
      </c>
      <c r="O2389">
        <v>2.8400000000000002E-2</v>
      </c>
      <c r="P2389">
        <v>0</v>
      </c>
      <c r="Q2389" s="3">
        <f>_xlfn.XLOOKUP(A2389&amp;B2389,'original data'!$R$2:$R$3975,'original data'!$Q$2:$Q$3975,,0)</f>
        <v>0.91500000000000004</v>
      </c>
      <c r="R2389" t="str">
        <f t="shared" si="74"/>
        <v>Los Angeles Fire and Police2017</v>
      </c>
      <c r="S2389">
        <f t="shared" si="75"/>
        <v>0.23230000000000001</v>
      </c>
    </row>
    <row r="2390" spans="1:19" x14ac:dyDescent="0.35">
      <c r="A2390" t="s">
        <v>144</v>
      </c>
      <c r="B2390">
        <v>2018</v>
      </c>
      <c r="C2390">
        <v>9.2100000000000001E-2</v>
      </c>
      <c r="D2390">
        <v>0.08</v>
      </c>
      <c r="E2390">
        <v>9.11E-2</v>
      </c>
      <c r="F2390">
        <v>7.0599999999999996E-2</v>
      </c>
      <c r="G2390">
        <v>5.8869999999999999E-2</v>
      </c>
      <c r="H2390">
        <v>0.53</v>
      </c>
      <c r="I2390">
        <v>0.1953</v>
      </c>
      <c r="J2390">
        <v>9.9000000000000005E-2</v>
      </c>
      <c r="K2390">
        <v>0</v>
      </c>
      <c r="L2390">
        <v>4.65E-2</v>
      </c>
      <c r="M2390">
        <v>8.3699999999999997E-2</v>
      </c>
      <c r="N2390">
        <v>0</v>
      </c>
      <c r="O2390">
        <v>4.5499999999999999E-2</v>
      </c>
      <c r="P2390">
        <v>0</v>
      </c>
      <c r="Q2390" s="3">
        <f>_xlfn.XLOOKUP(A2390&amp;B2390,'original data'!$R$2:$R$3975,'original data'!$Q$2:$Q$3975,,0)</f>
        <v>0.92900000000000005</v>
      </c>
      <c r="R2390" t="str">
        <f t="shared" si="74"/>
        <v>Los Angeles Fire and Police2018</v>
      </c>
      <c r="S2390">
        <f t="shared" si="75"/>
        <v>0.22920000000000001</v>
      </c>
    </row>
    <row r="2391" spans="1:19" x14ac:dyDescent="0.35">
      <c r="A2391" t="s">
        <v>144</v>
      </c>
      <c r="B2391">
        <v>2019</v>
      </c>
      <c r="C2391">
        <v>6.2100000000000002E-2</v>
      </c>
      <c r="D2391">
        <v>9.7600000000000006E-2</v>
      </c>
      <c r="E2391">
        <v>6.8599999999999994E-2</v>
      </c>
      <c r="F2391">
        <v>0.1013</v>
      </c>
      <c r="G2391">
        <v>5.9040000000000002E-2</v>
      </c>
      <c r="H2391">
        <v>0.51570000000000005</v>
      </c>
      <c r="I2391">
        <v>0.20949999999999999</v>
      </c>
      <c r="J2391">
        <v>0.1051</v>
      </c>
      <c r="K2391">
        <v>0</v>
      </c>
      <c r="L2391">
        <v>4.3499999999999997E-2</v>
      </c>
      <c r="M2391">
        <v>8.5400000000000004E-2</v>
      </c>
      <c r="N2391">
        <v>0</v>
      </c>
      <c r="O2391">
        <v>4.0800000000000003E-2</v>
      </c>
      <c r="P2391">
        <v>0</v>
      </c>
      <c r="Q2391" s="3">
        <f>_xlfn.XLOOKUP(A2391&amp;B2391,'original data'!$R$2:$R$3975,'original data'!$Q$2:$Q$3975,,0)</f>
        <v>0.93600000000000005</v>
      </c>
      <c r="R2391" t="str">
        <f t="shared" si="74"/>
        <v>Los Angeles Fire and Police2019</v>
      </c>
      <c r="S2391">
        <f t="shared" si="75"/>
        <v>0.23400000000000001</v>
      </c>
    </row>
    <row r="2392" spans="1:19" x14ac:dyDescent="0.35">
      <c r="A2392" t="s">
        <v>144</v>
      </c>
      <c r="B2392">
        <v>2020</v>
      </c>
      <c r="C2392">
        <v>3.04E-2</v>
      </c>
      <c r="D2392">
        <v>6.3500000000000001E-2</v>
      </c>
      <c r="E2392">
        <v>6.6299999999999998E-2</v>
      </c>
      <c r="F2392">
        <v>9.0499999999999997E-2</v>
      </c>
      <c r="G2392">
        <v>5.7590000000000002E-2</v>
      </c>
      <c r="H2392">
        <v>0.50760000000000005</v>
      </c>
      <c r="I2392">
        <v>0.22539999999999999</v>
      </c>
      <c r="J2392">
        <v>0.1168</v>
      </c>
      <c r="K2392">
        <v>0</v>
      </c>
      <c r="L2392">
        <v>3.9899999999999998E-2</v>
      </c>
      <c r="M2392">
        <v>8.0199999999999994E-2</v>
      </c>
      <c r="N2392">
        <v>0</v>
      </c>
      <c r="O2392">
        <v>3.0099999999999998E-2</v>
      </c>
      <c r="P2392">
        <v>0</v>
      </c>
      <c r="Q2392" s="3">
        <f>_xlfn.XLOOKUP(A2392&amp;B2392,'original data'!$R$2:$R$3975,'original data'!$Q$2:$Q$3975,,0)</f>
        <v>0.93200000000000005</v>
      </c>
      <c r="R2392" t="str">
        <f t="shared" si="74"/>
        <v>Los Angeles Fire and Police2020</v>
      </c>
      <c r="S2392">
        <f t="shared" si="75"/>
        <v>0.2369</v>
      </c>
    </row>
    <row r="2393" spans="1:19" x14ac:dyDescent="0.35">
      <c r="A2393" t="s">
        <v>145</v>
      </c>
      <c r="B2393">
        <v>2001</v>
      </c>
      <c r="C2393">
        <v>-4.2000000000000003E-2</v>
      </c>
      <c r="D2393">
        <v>6.2E-2</v>
      </c>
      <c r="E2393">
        <v>8.7999999999999995E-2</v>
      </c>
      <c r="G2393">
        <v>-4.2000000000000003E-2</v>
      </c>
      <c r="H2393">
        <v>0.59</v>
      </c>
      <c r="I2393">
        <v>0.32</v>
      </c>
      <c r="J2393">
        <v>0.04</v>
      </c>
      <c r="K2393">
        <v>0</v>
      </c>
      <c r="L2393">
        <v>0</v>
      </c>
      <c r="M2393">
        <v>0.04</v>
      </c>
      <c r="N2393">
        <v>0</v>
      </c>
      <c r="O2393">
        <v>0.01</v>
      </c>
      <c r="P2393">
        <v>0</v>
      </c>
      <c r="Q2393" s="3">
        <f>_xlfn.XLOOKUP(A2393&amp;B2393,'original data'!$R$2:$R$3975,'original data'!$Q$2:$Q$3975,,0)</f>
        <v>1.0805</v>
      </c>
      <c r="R2393" t="str">
        <f t="shared" si="74"/>
        <v>Los Angeles ERS2001</v>
      </c>
      <c r="S2393">
        <f t="shared" si="75"/>
        <v>0.08</v>
      </c>
    </row>
    <row r="2394" spans="1:19" x14ac:dyDescent="0.35">
      <c r="A2394" t="s">
        <v>145</v>
      </c>
      <c r="B2394">
        <v>2002</v>
      </c>
      <c r="C2394">
        <v>-4.8000000000000001E-2</v>
      </c>
      <c r="D2394">
        <v>3.0000000000000001E-3</v>
      </c>
      <c r="E2394">
        <v>0.04</v>
      </c>
      <c r="G2394">
        <v>-4.5010000000000001E-2</v>
      </c>
      <c r="H2394">
        <v>0.56599999999999995</v>
      </c>
      <c r="I2394">
        <v>0.34599999999999997</v>
      </c>
      <c r="J2394">
        <v>3.5000000000000003E-2</v>
      </c>
      <c r="K2394">
        <v>0</v>
      </c>
      <c r="L2394">
        <v>0</v>
      </c>
      <c r="M2394">
        <v>4.5999999999999999E-2</v>
      </c>
      <c r="N2394">
        <v>0</v>
      </c>
      <c r="O2394">
        <v>7.0000000000000001E-3</v>
      </c>
      <c r="P2394">
        <v>0</v>
      </c>
      <c r="Q2394" s="3">
        <f>_xlfn.XLOOKUP(A2394&amp;B2394,'original data'!$R$2:$R$3975,'original data'!$Q$2:$Q$3975,,0)</f>
        <v>0.97350000000000003</v>
      </c>
      <c r="R2394" t="str">
        <f t="shared" si="74"/>
        <v>Los Angeles ERS2002</v>
      </c>
      <c r="S2394">
        <f t="shared" si="75"/>
        <v>8.1000000000000003E-2</v>
      </c>
    </row>
    <row r="2395" spans="1:19" x14ac:dyDescent="0.35">
      <c r="A2395" t="s">
        <v>145</v>
      </c>
      <c r="B2395">
        <v>2003</v>
      </c>
      <c r="C2395">
        <v>4.4999999999999998E-2</v>
      </c>
      <c r="D2395">
        <v>-1.6E-2</v>
      </c>
      <c r="E2395">
        <v>3.5999999999999997E-2</v>
      </c>
      <c r="G2395">
        <v>-1.5900000000000001E-2</v>
      </c>
      <c r="H2395">
        <v>0.627</v>
      </c>
      <c r="I2395">
        <v>0.26800000000000002</v>
      </c>
      <c r="J2395">
        <v>3.7999999999999999E-2</v>
      </c>
      <c r="K2395">
        <v>0</v>
      </c>
      <c r="L2395">
        <v>0</v>
      </c>
      <c r="M2395">
        <v>4.4999999999999998E-2</v>
      </c>
      <c r="N2395">
        <v>0</v>
      </c>
      <c r="O2395">
        <v>2.1999999999999999E-2</v>
      </c>
      <c r="P2395">
        <v>0</v>
      </c>
      <c r="Q2395" s="3">
        <f>_xlfn.XLOOKUP(A2395&amp;B2395,'original data'!$R$2:$R$3975,'original data'!$Q$2:$Q$3975,,0)</f>
        <v>0.91379999999999995</v>
      </c>
      <c r="R2395" t="str">
        <f t="shared" si="74"/>
        <v>Los Angeles ERS2003</v>
      </c>
      <c r="S2395">
        <f t="shared" si="75"/>
        <v>8.299999999999999E-2</v>
      </c>
    </row>
    <row r="2396" spans="1:19" x14ac:dyDescent="0.35">
      <c r="A2396" t="s">
        <v>145</v>
      </c>
      <c r="B2396">
        <v>2004</v>
      </c>
      <c r="C2396">
        <v>0.186</v>
      </c>
      <c r="D2396">
        <v>5.7000000000000002E-2</v>
      </c>
      <c r="E2396">
        <v>4.5999999999999999E-2</v>
      </c>
      <c r="G2396">
        <v>3.1099999999999999E-2</v>
      </c>
      <c r="H2396">
        <v>0.66600000000000004</v>
      </c>
      <c r="I2396">
        <v>0.254</v>
      </c>
      <c r="J2396">
        <v>3.9E-2</v>
      </c>
      <c r="K2396">
        <v>0</v>
      </c>
      <c r="L2396">
        <v>0</v>
      </c>
      <c r="M2396">
        <v>3.2000000000000001E-2</v>
      </c>
      <c r="N2396">
        <v>0</v>
      </c>
      <c r="O2396">
        <v>8.9999999999999993E-3</v>
      </c>
      <c r="P2396">
        <v>0</v>
      </c>
      <c r="Q2396" s="3">
        <f>_xlfn.XLOOKUP(A2396&amp;B2396,'original data'!$R$2:$R$3975,'original data'!$Q$2:$Q$3975,,0)</f>
        <v>0.82520000000000004</v>
      </c>
      <c r="R2396" t="str">
        <f t="shared" si="74"/>
        <v>Los Angeles ERS2004</v>
      </c>
      <c r="S2396">
        <f t="shared" si="75"/>
        <v>7.1000000000000008E-2</v>
      </c>
    </row>
    <row r="2397" spans="1:19" x14ac:dyDescent="0.35">
      <c r="A2397" t="s">
        <v>145</v>
      </c>
      <c r="B2397">
        <v>2005</v>
      </c>
      <c r="C2397">
        <v>0.1</v>
      </c>
      <c r="D2397">
        <v>0.109</v>
      </c>
      <c r="E2397">
        <v>4.3999999999999997E-2</v>
      </c>
      <c r="G2397">
        <v>4.453E-2</v>
      </c>
      <c r="H2397">
        <v>0.65800000000000003</v>
      </c>
      <c r="I2397">
        <v>0.26500000000000001</v>
      </c>
      <c r="J2397">
        <v>4.9000000000000002E-2</v>
      </c>
      <c r="K2397">
        <v>0</v>
      </c>
      <c r="L2397">
        <v>0</v>
      </c>
      <c r="M2397">
        <v>2.5000000000000001E-2</v>
      </c>
      <c r="N2397">
        <v>0</v>
      </c>
      <c r="O2397">
        <v>3.0000000000000001E-3</v>
      </c>
      <c r="P2397">
        <v>0</v>
      </c>
      <c r="Q2397" s="3">
        <f>_xlfn.XLOOKUP(A2397&amp;B2397,'original data'!$R$2:$R$3975,'original data'!$Q$2:$Q$3975,,0)</f>
        <v>0.77170000000000005</v>
      </c>
      <c r="R2397" t="str">
        <f t="shared" si="74"/>
        <v>Los Angeles ERS2005</v>
      </c>
      <c r="S2397">
        <f t="shared" si="75"/>
        <v>7.400000000000001E-2</v>
      </c>
    </row>
    <row r="2398" spans="1:19" x14ac:dyDescent="0.35">
      <c r="A2398" t="s">
        <v>145</v>
      </c>
      <c r="B2398">
        <v>2006</v>
      </c>
      <c r="C2398">
        <v>0.124</v>
      </c>
      <c r="D2398">
        <v>0.13600000000000001</v>
      </c>
      <c r="E2398">
        <v>7.8E-2</v>
      </c>
      <c r="G2398">
        <v>5.7369999999999997E-2</v>
      </c>
      <c r="H2398">
        <v>0.64800000000000002</v>
      </c>
      <c r="I2398">
        <v>0.25</v>
      </c>
      <c r="J2398">
        <v>5.7000000000000002E-2</v>
      </c>
      <c r="K2398">
        <v>0</v>
      </c>
      <c r="L2398">
        <v>0</v>
      </c>
      <c r="M2398">
        <v>0.04</v>
      </c>
      <c r="N2398">
        <v>0</v>
      </c>
      <c r="O2398">
        <v>5.0000000000000001E-3</v>
      </c>
      <c r="P2398">
        <v>0</v>
      </c>
      <c r="Q2398" s="3">
        <f>_xlfn.XLOOKUP(A2398&amp;B2398,'original data'!$R$2:$R$3975,'original data'!$Q$2:$Q$3975,,0)</f>
        <v>0.77759999999999996</v>
      </c>
      <c r="R2398" t="str">
        <f t="shared" si="74"/>
        <v>Los Angeles ERS2006</v>
      </c>
      <c r="S2398">
        <f t="shared" si="75"/>
        <v>9.7000000000000003E-2</v>
      </c>
    </row>
    <row r="2399" spans="1:19" x14ac:dyDescent="0.35">
      <c r="A2399" t="s">
        <v>145</v>
      </c>
      <c r="B2399">
        <v>2007</v>
      </c>
      <c r="C2399">
        <v>0.19500000000000001</v>
      </c>
      <c r="D2399">
        <v>0.13900000000000001</v>
      </c>
      <c r="E2399">
        <v>0.129</v>
      </c>
      <c r="G2399">
        <v>7.6020000000000004E-2</v>
      </c>
      <c r="H2399">
        <v>0.65700000000000003</v>
      </c>
      <c r="I2399">
        <v>0.224</v>
      </c>
      <c r="J2399">
        <v>6.7000000000000004E-2</v>
      </c>
      <c r="K2399">
        <v>0</v>
      </c>
      <c r="L2399">
        <v>0</v>
      </c>
      <c r="M2399">
        <v>4.4999999999999998E-2</v>
      </c>
      <c r="N2399">
        <v>0</v>
      </c>
      <c r="O2399">
        <v>7.0000000000000001E-3</v>
      </c>
      <c r="P2399">
        <v>0</v>
      </c>
      <c r="Q2399" s="3">
        <f>_xlfn.XLOOKUP(A2399&amp;B2399,'original data'!$R$2:$R$3975,'original data'!$Q$2:$Q$3975,,0)</f>
        <v>0.81689999999999996</v>
      </c>
      <c r="R2399" t="str">
        <f t="shared" si="74"/>
        <v>Los Angeles ERS2007</v>
      </c>
      <c r="S2399">
        <f t="shared" si="75"/>
        <v>0.112</v>
      </c>
    </row>
    <row r="2400" spans="1:19" x14ac:dyDescent="0.35">
      <c r="A2400" t="s">
        <v>145</v>
      </c>
      <c r="B2400">
        <v>2008</v>
      </c>
      <c r="C2400">
        <v>-5.7000000000000002E-2</v>
      </c>
      <c r="D2400">
        <v>8.2000000000000003E-2</v>
      </c>
      <c r="E2400">
        <v>0.106</v>
      </c>
      <c r="G2400">
        <v>5.8409999999999997E-2</v>
      </c>
      <c r="H2400">
        <v>0.59799999999999998</v>
      </c>
      <c r="I2400">
        <v>0.248</v>
      </c>
      <c r="J2400">
        <v>8.5999999999999993E-2</v>
      </c>
      <c r="K2400">
        <v>0</v>
      </c>
      <c r="L2400">
        <v>0</v>
      </c>
      <c r="M2400">
        <v>5.8999999999999997E-2</v>
      </c>
      <c r="N2400">
        <v>0</v>
      </c>
      <c r="O2400">
        <v>8.9999999999999993E-3</v>
      </c>
      <c r="P2400">
        <v>0</v>
      </c>
      <c r="Q2400" s="3">
        <f>_xlfn.XLOOKUP(A2400&amp;B2400,'original data'!$R$2:$R$3975,'original data'!$Q$2:$Q$3975,,0)</f>
        <v>0.84370000000000001</v>
      </c>
      <c r="R2400" t="str">
        <f t="shared" si="74"/>
        <v>Los Angeles ERS2008</v>
      </c>
      <c r="S2400">
        <f t="shared" si="75"/>
        <v>0.14499999999999999</v>
      </c>
    </row>
    <row r="2401" spans="1:19" x14ac:dyDescent="0.35">
      <c r="A2401" t="s">
        <v>145</v>
      </c>
      <c r="B2401">
        <v>2009</v>
      </c>
      <c r="C2401">
        <v>-0.19600000000000001</v>
      </c>
      <c r="D2401">
        <v>-3.4000000000000002E-2</v>
      </c>
      <c r="E2401">
        <v>2.1000000000000001E-2</v>
      </c>
      <c r="G2401">
        <v>2.657E-2</v>
      </c>
      <c r="H2401">
        <v>0.56799999999999995</v>
      </c>
      <c r="I2401">
        <v>0.27</v>
      </c>
      <c r="J2401">
        <v>9.2999999999999999E-2</v>
      </c>
      <c r="K2401">
        <v>0</v>
      </c>
      <c r="L2401">
        <v>0</v>
      </c>
      <c r="M2401">
        <v>6.3E-2</v>
      </c>
      <c r="N2401">
        <v>0</v>
      </c>
      <c r="O2401">
        <v>6.0000000000000001E-3</v>
      </c>
      <c r="P2401">
        <v>0</v>
      </c>
      <c r="Q2401" s="3">
        <f>_xlfn.XLOOKUP(A2401&amp;B2401,'original data'!$R$2:$R$3975,'original data'!$Q$2:$Q$3975,,0)</f>
        <v>0.7954</v>
      </c>
      <c r="R2401" t="str">
        <f t="shared" si="74"/>
        <v>Los Angeles ERS2009</v>
      </c>
      <c r="S2401">
        <f t="shared" si="75"/>
        <v>0.156</v>
      </c>
    </row>
    <row r="2402" spans="1:19" x14ac:dyDescent="0.35">
      <c r="A2402" t="s">
        <v>145</v>
      </c>
      <c r="B2402">
        <v>2010</v>
      </c>
      <c r="C2402">
        <v>0.129</v>
      </c>
      <c r="D2402">
        <v>-0.05</v>
      </c>
      <c r="E2402">
        <v>2.9000000000000001E-2</v>
      </c>
      <c r="F2402">
        <v>3.6380000000000003E-2</v>
      </c>
      <c r="G2402">
        <v>3.6380000000000003E-2</v>
      </c>
      <c r="H2402">
        <v>0.55900000000000005</v>
      </c>
      <c r="I2402">
        <v>0.28000000000000003</v>
      </c>
      <c r="J2402">
        <v>0.105</v>
      </c>
      <c r="K2402">
        <v>0</v>
      </c>
      <c r="L2402">
        <v>0</v>
      </c>
      <c r="M2402">
        <v>0.05</v>
      </c>
      <c r="N2402">
        <v>0</v>
      </c>
      <c r="O2402">
        <v>6.0000000000000001E-3</v>
      </c>
      <c r="P2402">
        <v>0</v>
      </c>
      <c r="Q2402" s="3">
        <f>_xlfn.XLOOKUP(A2402&amp;B2402,'original data'!$R$2:$R$3975,'original data'!$Q$2:$Q$3975,,0)</f>
        <v>0.75860000000000005</v>
      </c>
      <c r="R2402" t="str">
        <f t="shared" si="74"/>
        <v>Los Angeles ERS2010</v>
      </c>
      <c r="S2402">
        <f t="shared" si="75"/>
        <v>0.155</v>
      </c>
    </row>
    <row r="2403" spans="1:19" x14ac:dyDescent="0.35">
      <c r="A2403" t="s">
        <v>145</v>
      </c>
      <c r="B2403">
        <v>2011</v>
      </c>
      <c r="C2403">
        <v>0.22600000000000001</v>
      </c>
      <c r="D2403">
        <v>3.6999999999999998E-2</v>
      </c>
      <c r="E2403">
        <v>4.7E-2</v>
      </c>
      <c r="F2403">
        <v>6.2260000000000003E-2</v>
      </c>
      <c r="G2403">
        <v>5.2330000000000002E-2</v>
      </c>
      <c r="H2403">
        <v>0.58599999999999997</v>
      </c>
      <c r="I2403">
        <v>0.246</v>
      </c>
      <c r="J2403">
        <v>0.1</v>
      </c>
      <c r="K2403">
        <v>0</v>
      </c>
      <c r="L2403">
        <v>0</v>
      </c>
      <c r="M2403">
        <v>5.2999999999999999E-2</v>
      </c>
      <c r="N2403">
        <v>0</v>
      </c>
      <c r="O2403">
        <v>1.4999999999999999E-2</v>
      </c>
      <c r="P2403">
        <v>0</v>
      </c>
      <c r="Q2403" s="3">
        <f>_xlfn.XLOOKUP(A2403&amp;B2403,'original data'!$R$2:$R$3975,'original data'!$Q$2:$Q$3975,,0)</f>
        <v>0.72370000000000001</v>
      </c>
      <c r="R2403" t="str">
        <f t="shared" si="74"/>
        <v>Los Angeles ERS2011</v>
      </c>
      <c r="S2403">
        <f t="shared" si="75"/>
        <v>0.153</v>
      </c>
    </row>
    <row r="2404" spans="1:19" x14ac:dyDescent="0.35">
      <c r="A2404" t="s">
        <v>145</v>
      </c>
      <c r="B2404">
        <v>2012</v>
      </c>
      <c r="C2404">
        <v>1.0999999999999999E-2</v>
      </c>
      <c r="D2404">
        <v>0.11899999999999999</v>
      </c>
      <c r="E2404">
        <v>1.2E-2</v>
      </c>
      <c r="F2404">
        <v>6.8669999999999995E-2</v>
      </c>
      <c r="G2404">
        <v>4.8820000000000002E-2</v>
      </c>
      <c r="H2404">
        <v>0.56000000000000005</v>
      </c>
      <c r="I2404">
        <v>0.253</v>
      </c>
      <c r="J2404">
        <v>0.112</v>
      </c>
      <c r="K2404">
        <v>7.0000000000000001E-3</v>
      </c>
      <c r="L2404">
        <v>0</v>
      </c>
      <c r="M2404">
        <v>6.0999999999999999E-2</v>
      </c>
      <c r="N2404">
        <v>0</v>
      </c>
      <c r="O2404">
        <v>7.0000000000000001E-3</v>
      </c>
      <c r="P2404">
        <v>0</v>
      </c>
      <c r="Q2404" s="3">
        <f>_xlfn.XLOOKUP(A2404&amp;B2404,'original data'!$R$2:$R$3975,'original data'!$Q$2:$Q$3975,,0)</f>
        <v>0.69020000000000004</v>
      </c>
      <c r="R2404" t="str">
        <f t="shared" si="74"/>
        <v>Los Angeles ERS2012</v>
      </c>
      <c r="S2404">
        <f t="shared" si="75"/>
        <v>0.18</v>
      </c>
    </row>
    <row r="2405" spans="1:19" x14ac:dyDescent="0.35">
      <c r="A2405" t="s">
        <v>145</v>
      </c>
      <c r="B2405">
        <v>2013</v>
      </c>
      <c r="C2405">
        <v>0.14299999999999999</v>
      </c>
      <c r="D2405">
        <v>0.123</v>
      </c>
      <c r="E2405">
        <v>5.1999999999999998E-2</v>
      </c>
      <c r="F2405">
        <v>7.8289999999999998E-2</v>
      </c>
      <c r="G2405">
        <v>5.5789999999999999E-2</v>
      </c>
      <c r="H2405">
        <v>0.6</v>
      </c>
      <c r="I2405">
        <v>0.22700000000000001</v>
      </c>
      <c r="J2405">
        <v>0.1</v>
      </c>
      <c r="K2405">
        <v>8.0000000000000002E-3</v>
      </c>
      <c r="L2405">
        <v>0</v>
      </c>
      <c r="M2405">
        <v>5.7000000000000002E-2</v>
      </c>
      <c r="N2405">
        <v>0</v>
      </c>
      <c r="O2405">
        <v>8.0000000000000002E-3</v>
      </c>
      <c r="P2405">
        <v>0</v>
      </c>
      <c r="Q2405" s="3">
        <f>_xlfn.XLOOKUP(A2405&amp;B2405,'original data'!$R$2:$R$3975,'original data'!$Q$2:$Q$3975,,0)</f>
        <v>0.68700000000000006</v>
      </c>
      <c r="R2405" t="str">
        <f t="shared" si="74"/>
        <v>Los Angeles ERS2013</v>
      </c>
      <c r="S2405">
        <f t="shared" si="75"/>
        <v>0.16500000000000001</v>
      </c>
    </row>
    <row r="2406" spans="1:19" x14ac:dyDescent="0.35">
      <c r="A2406" t="s">
        <v>145</v>
      </c>
      <c r="B2406">
        <v>2014</v>
      </c>
      <c r="C2406">
        <v>0.184</v>
      </c>
      <c r="D2406">
        <v>0.11</v>
      </c>
      <c r="E2406">
        <v>0.13600000000000001</v>
      </c>
      <c r="F2406">
        <v>7.8109999999999999E-2</v>
      </c>
      <c r="G2406">
        <v>6.4460000000000003E-2</v>
      </c>
      <c r="H2406">
        <v>0.627</v>
      </c>
      <c r="I2406">
        <v>0.19900000000000001</v>
      </c>
      <c r="J2406">
        <v>0.09</v>
      </c>
      <c r="K2406">
        <v>2.1999999999999999E-2</v>
      </c>
      <c r="L2406">
        <v>0</v>
      </c>
      <c r="M2406">
        <v>5.0999999999999997E-2</v>
      </c>
      <c r="N2406">
        <v>0</v>
      </c>
      <c r="O2406">
        <v>1.0999999999999999E-2</v>
      </c>
      <c r="P2406">
        <v>0</v>
      </c>
      <c r="Q2406" s="3">
        <f>_xlfn.XLOOKUP(A2406&amp;B2406,'original data'!$R$2:$R$3975,'original data'!$Q$2:$Q$3975,,0)</f>
        <v>0.67359999999999998</v>
      </c>
      <c r="R2406" t="str">
        <f t="shared" si="74"/>
        <v>Los Angeles ERS2014</v>
      </c>
      <c r="S2406">
        <f t="shared" si="75"/>
        <v>0.16299999999999998</v>
      </c>
    </row>
    <row r="2407" spans="1:19" x14ac:dyDescent="0.35">
      <c r="A2407" t="s">
        <v>145</v>
      </c>
      <c r="B2407">
        <v>2015</v>
      </c>
      <c r="C2407">
        <v>2.5999999999999999E-2</v>
      </c>
      <c r="E2407">
        <v>0.1101</v>
      </c>
      <c r="F2407">
        <v>6.7000000000000004E-2</v>
      </c>
      <c r="G2407">
        <v>6.1859999999999998E-2</v>
      </c>
      <c r="H2407">
        <v>0.57499999999999996</v>
      </c>
      <c r="I2407">
        <v>0.19800000000000001</v>
      </c>
      <c r="J2407">
        <v>9.5000000000000001E-2</v>
      </c>
      <c r="K2407">
        <v>4.2000000000000003E-2</v>
      </c>
      <c r="L2407">
        <v>7.8E-2</v>
      </c>
      <c r="M2407">
        <v>0</v>
      </c>
      <c r="N2407">
        <v>0</v>
      </c>
      <c r="O2407">
        <v>1.2E-2</v>
      </c>
      <c r="P2407">
        <v>0</v>
      </c>
      <c r="Q2407" s="3">
        <f>_xlfn.XLOOKUP(A2407&amp;B2407,'original data'!$R$2:$R$3975,'original data'!$Q$2:$Q$3975,,0)</f>
        <v>0.69350000000000001</v>
      </c>
      <c r="R2407" t="str">
        <f t="shared" si="74"/>
        <v>Los Angeles ERS2015</v>
      </c>
      <c r="S2407">
        <f t="shared" si="75"/>
        <v>0.21500000000000002</v>
      </c>
    </row>
    <row r="2408" spans="1:19" x14ac:dyDescent="0.35">
      <c r="A2408" t="s">
        <v>145</v>
      </c>
      <c r="B2408">
        <v>2016</v>
      </c>
      <c r="C2408">
        <v>3.0000000000000001E-3</v>
      </c>
      <c r="E2408">
        <v>6.8199999999999997E-2</v>
      </c>
      <c r="F2408">
        <v>5.4699999999999999E-2</v>
      </c>
      <c r="G2408">
        <v>5.808E-2</v>
      </c>
      <c r="H2408">
        <v>0.53700000000000003</v>
      </c>
      <c r="I2408">
        <v>0.191</v>
      </c>
      <c r="J2408">
        <v>0.10100000000000001</v>
      </c>
      <c r="K2408">
        <v>0.05</v>
      </c>
      <c r="L2408">
        <v>0.11</v>
      </c>
      <c r="M2408">
        <v>0</v>
      </c>
      <c r="N2408">
        <v>0</v>
      </c>
      <c r="O2408">
        <v>1.0999999999999999E-2</v>
      </c>
      <c r="P2408">
        <v>0</v>
      </c>
      <c r="Q2408" s="3">
        <f>_xlfn.XLOOKUP(A2408&amp;B2408,'original data'!$R$2:$R$3975,'original data'!$Q$2:$Q$3975,,0)</f>
        <v>0.71389999999999998</v>
      </c>
      <c r="R2408" t="str">
        <f t="shared" si="74"/>
        <v>Los Angeles ERS2016</v>
      </c>
      <c r="S2408">
        <f t="shared" si="75"/>
        <v>0.26100000000000001</v>
      </c>
    </row>
    <row r="2409" spans="1:19" x14ac:dyDescent="0.35">
      <c r="A2409" t="s">
        <v>145</v>
      </c>
      <c r="B2409">
        <v>2017</v>
      </c>
      <c r="C2409">
        <v>0.13100000000000001</v>
      </c>
      <c r="E2409">
        <v>9.3100000000000002E-2</v>
      </c>
      <c r="F2409">
        <v>4.9099999999999998E-2</v>
      </c>
      <c r="G2409">
        <v>6.2230000000000001E-2</v>
      </c>
      <c r="H2409">
        <v>0.57499999999999996</v>
      </c>
      <c r="I2409">
        <v>0.17399999999999999</v>
      </c>
      <c r="J2409">
        <v>0.1</v>
      </c>
      <c r="K2409">
        <v>0.05</v>
      </c>
      <c r="L2409">
        <v>9.7000000000000003E-2</v>
      </c>
      <c r="M2409">
        <v>0</v>
      </c>
      <c r="N2409">
        <v>0</v>
      </c>
      <c r="O2409">
        <v>4.0000000000000001E-3</v>
      </c>
      <c r="P2409">
        <v>0</v>
      </c>
      <c r="Q2409" s="3">
        <f>_xlfn.XLOOKUP(A2409&amp;B2409,'original data'!$R$2:$R$3975,'original data'!$Q$2:$Q$3975,,0)</f>
        <v>0.71399999999999997</v>
      </c>
      <c r="R2409" t="str">
        <f t="shared" si="74"/>
        <v>Los Angeles ERS2017</v>
      </c>
      <c r="S2409">
        <f t="shared" si="75"/>
        <v>0.24700000000000003</v>
      </c>
    </row>
    <row r="2410" spans="1:19" x14ac:dyDescent="0.35">
      <c r="A2410" t="s">
        <v>145</v>
      </c>
      <c r="B2410">
        <v>2018</v>
      </c>
      <c r="C2410">
        <v>9.1999999999999998E-2</v>
      </c>
      <c r="D2410">
        <v>7.5999999999999998E-2</v>
      </c>
      <c r="E2410">
        <v>8.6999999999999994E-2</v>
      </c>
      <c r="F2410">
        <v>6.8250000000000005E-2</v>
      </c>
      <c r="G2410">
        <v>6.3869999999999996E-2</v>
      </c>
      <c r="H2410">
        <v>0.57799999999999996</v>
      </c>
      <c r="I2410">
        <v>0.17499999999999999</v>
      </c>
      <c r="J2410">
        <v>0.10299999999999999</v>
      </c>
      <c r="K2410">
        <v>4.5999999999999999E-2</v>
      </c>
      <c r="L2410">
        <v>9.4E-2</v>
      </c>
      <c r="M2410">
        <v>0</v>
      </c>
      <c r="N2410">
        <v>0</v>
      </c>
      <c r="O2410">
        <v>4.0000000000000001E-3</v>
      </c>
      <c r="P2410">
        <v>0</v>
      </c>
      <c r="Q2410" s="3">
        <f>_xlfn.XLOOKUP(A2410&amp;B2410,'original data'!$R$2:$R$3975,'original data'!$Q$2:$Q$3975,,0)</f>
        <v>0.70109999999999995</v>
      </c>
      <c r="R2410" t="str">
        <f t="shared" si="74"/>
        <v>Los Angeles ERS2018</v>
      </c>
      <c r="S2410">
        <f t="shared" si="75"/>
        <v>0.24299999999999999</v>
      </c>
    </row>
    <row r="2411" spans="1:19" x14ac:dyDescent="0.35">
      <c r="A2411" t="s">
        <v>145</v>
      </c>
      <c r="B2411">
        <v>2019</v>
      </c>
      <c r="C2411">
        <v>6.1499999999999999E-2</v>
      </c>
      <c r="D2411">
        <v>9.5200000000000007E-2</v>
      </c>
      <c r="E2411">
        <v>6.3E-2</v>
      </c>
      <c r="F2411">
        <v>9.8350000000000007E-2</v>
      </c>
      <c r="G2411">
        <v>6.3740000000000005E-2</v>
      </c>
      <c r="H2411">
        <v>0.5585</v>
      </c>
      <c r="I2411">
        <v>0.17330000000000001</v>
      </c>
      <c r="J2411">
        <v>0.1115</v>
      </c>
      <c r="K2411">
        <v>5.4899999999999997E-2</v>
      </c>
      <c r="L2411">
        <v>9.8599999999999993E-2</v>
      </c>
      <c r="M2411">
        <v>0</v>
      </c>
      <c r="N2411">
        <v>0</v>
      </c>
      <c r="O2411">
        <v>3.2000000000000002E-3</v>
      </c>
      <c r="P2411">
        <v>0</v>
      </c>
      <c r="Q2411" s="3">
        <f>_xlfn.XLOOKUP(A2411&amp;B2411,'original data'!$R$2:$R$3975,'original data'!$Q$2:$Q$3975,,0)</f>
        <v>0.7127</v>
      </c>
      <c r="R2411" t="str">
        <f t="shared" si="74"/>
        <v>Los Angeles ERS2019</v>
      </c>
      <c r="S2411">
        <f t="shared" si="75"/>
        <v>0.26500000000000001</v>
      </c>
    </row>
    <row r="2412" spans="1:19" x14ac:dyDescent="0.35">
      <c r="A2412" t="s">
        <v>145</v>
      </c>
      <c r="B2412">
        <v>2020</v>
      </c>
      <c r="C2412">
        <v>1.24E-2</v>
      </c>
      <c r="D2412">
        <v>5.4899999999999997E-2</v>
      </c>
      <c r="E2412">
        <v>5.9799999999999999E-2</v>
      </c>
      <c r="F2412">
        <v>8.6440000000000003E-2</v>
      </c>
      <c r="G2412">
        <v>6.1109999999999998E-2</v>
      </c>
      <c r="H2412">
        <v>0.53380000000000005</v>
      </c>
      <c r="I2412">
        <v>0.1673</v>
      </c>
      <c r="J2412">
        <v>0.1125</v>
      </c>
      <c r="K2412">
        <v>5.7000000000000002E-2</v>
      </c>
      <c r="L2412">
        <v>0.1133</v>
      </c>
      <c r="M2412">
        <v>0</v>
      </c>
      <c r="N2412">
        <v>0</v>
      </c>
      <c r="O2412">
        <v>1.61E-2</v>
      </c>
      <c r="P2412">
        <v>0</v>
      </c>
      <c r="Q2412" s="3">
        <f>_xlfn.XLOOKUP(A2412&amp;B2412,'original data'!$R$2:$R$3975,'original data'!$Q$2:$Q$3975,,0)</f>
        <v>0.69379999999999997</v>
      </c>
      <c r="R2412" t="str">
        <f t="shared" si="74"/>
        <v>Los Angeles ERS2020</v>
      </c>
      <c r="S2412">
        <f t="shared" si="75"/>
        <v>0.2828</v>
      </c>
    </row>
    <row r="2413" spans="1:19" x14ac:dyDescent="0.35">
      <c r="A2413" t="s">
        <v>146</v>
      </c>
      <c r="B2413">
        <v>2002</v>
      </c>
      <c r="C2413">
        <v>-4.1599999999999998E-2</v>
      </c>
      <c r="G2413">
        <v>1.983E-2</v>
      </c>
      <c r="H2413">
        <v>0.56999999999999995</v>
      </c>
      <c r="I2413">
        <v>0.31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0.12</v>
      </c>
      <c r="P2413">
        <v>0</v>
      </c>
      <c r="Q2413" s="3">
        <f>_xlfn.XLOOKUP(A2413&amp;B2413,'original data'!$R$2:$R$3975,'original data'!$Q$2:$Q$3975,,0)</f>
        <v>1.0133000000000001</v>
      </c>
      <c r="R2413" t="str">
        <f t="shared" si="74"/>
        <v>Los Angeles Water and Power2002</v>
      </c>
      <c r="S2413">
        <f t="shared" si="75"/>
        <v>0</v>
      </c>
    </row>
    <row r="2414" spans="1:19" x14ac:dyDescent="0.35">
      <c r="A2414" t="s">
        <v>146</v>
      </c>
      <c r="B2414">
        <v>2003</v>
      </c>
      <c r="C2414">
        <v>1.9300000000000001E-2</v>
      </c>
      <c r="G2414">
        <v>1.9650000000000001E-2</v>
      </c>
      <c r="H2414">
        <v>0.55000000000000004</v>
      </c>
      <c r="I2414">
        <v>0.27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0.18</v>
      </c>
      <c r="P2414">
        <v>0</v>
      </c>
      <c r="Q2414" s="3">
        <f>_xlfn.XLOOKUP(A2414&amp;B2414,'original data'!$R$2:$R$3975,'original data'!$Q$2:$Q$3975,,0)</f>
        <v>1.0143</v>
      </c>
      <c r="R2414" t="str">
        <f t="shared" si="74"/>
        <v>Los Angeles Water and Power2003</v>
      </c>
      <c r="S2414">
        <f t="shared" si="75"/>
        <v>0</v>
      </c>
    </row>
    <row r="2415" spans="1:19" x14ac:dyDescent="0.35">
      <c r="A2415" t="s">
        <v>146</v>
      </c>
      <c r="B2415">
        <v>2004</v>
      </c>
      <c r="C2415">
        <v>0.11219999999999999</v>
      </c>
      <c r="G2415">
        <v>4.2040000000000001E-2</v>
      </c>
      <c r="H2415">
        <v>0.63319999999999999</v>
      </c>
      <c r="I2415">
        <v>0.2238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0.14299999999999999</v>
      </c>
      <c r="P2415">
        <v>0</v>
      </c>
      <c r="Q2415" s="3">
        <f>_xlfn.XLOOKUP(A2415&amp;B2415,'original data'!$R$2:$R$3975,'original data'!$Q$2:$Q$3975,,0)</f>
        <v>0.97350000000000003</v>
      </c>
      <c r="R2415" t="str">
        <f t="shared" si="74"/>
        <v>Los Angeles Water and Power2004</v>
      </c>
      <c r="S2415">
        <f t="shared" si="75"/>
        <v>0</v>
      </c>
    </row>
    <row r="2416" spans="1:19" x14ac:dyDescent="0.35">
      <c r="A2416" t="s">
        <v>146</v>
      </c>
      <c r="B2416">
        <v>2005</v>
      </c>
      <c r="C2416">
        <v>7.1599999999999997E-2</v>
      </c>
      <c r="E2416">
        <v>4.7890000000000002E-2</v>
      </c>
      <c r="G2416">
        <v>4.7890000000000002E-2</v>
      </c>
      <c r="H2416">
        <v>0.63900000000000001</v>
      </c>
      <c r="I2416">
        <v>0.35299999999999998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8.0000000000000002E-3</v>
      </c>
      <c r="P2416">
        <v>0</v>
      </c>
      <c r="Q2416" s="3">
        <f>_xlfn.XLOOKUP(A2416&amp;B2416,'original data'!$R$2:$R$3975,'original data'!$Q$2:$Q$3975,,0)</f>
        <v>0.93610000000000004</v>
      </c>
      <c r="R2416" t="str">
        <f t="shared" si="74"/>
        <v>Los Angeles Water and Power2005</v>
      </c>
      <c r="S2416">
        <f t="shared" si="75"/>
        <v>0</v>
      </c>
    </row>
    <row r="2417" spans="1:19" x14ac:dyDescent="0.35">
      <c r="A2417" t="s">
        <v>146</v>
      </c>
      <c r="B2417">
        <v>2006</v>
      </c>
      <c r="C2417">
        <v>8.4500000000000006E-2</v>
      </c>
      <c r="E2417">
        <v>4.8300000000000003E-2</v>
      </c>
      <c r="G2417">
        <v>5.3900000000000003E-2</v>
      </c>
      <c r="H2417">
        <v>0.65</v>
      </c>
      <c r="I2417">
        <v>0.34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0.01</v>
      </c>
      <c r="P2417">
        <v>0</v>
      </c>
      <c r="Q2417" s="3">
        <f>_xlfn.XLOOKUP(A2417&amp;B2417,'original data'!$R$2:$R$3975,'original data'!$Q$2:$Q$3975,,0)</f>
        <v>0.91500000000000004</v>
      </c>
      <c r="R2417" t="str">
        <f t="shared" si="74"/>
        <v>Los Angeles Water and Power2006</v>
      </c>
      <c r="S2417">
        <f t="shared" si="75"/>
        <v>0</v>
      </c>
    </row>
    <row r="2418" spans="1:19" x14ac:dyDescent="0.35">
      <c r="A2418" t="s">
        <v>146</v>
      </c>
      <c r="B2418">
        <v>2007</v>
      </c>
      <c r="C2418">
        <v>0.1658</v>
      </c>
      <c r="E2418">
        <v>8.9599999999999999E-2</v>
      </c>
      <c r="G2418">
        <v>6.9209999999999994E-2</v>
      </c>
      <c r="H2418">
        <v>0.65280000000000005</v>
      </c>
      <c r="I2418">
        <v>0.31530000000000002</v>
      </c>
      <c r="J2418">
        <v>1.18E-2</v>
      </c>
      <c r="K2418">
        <v>0</v>
      </c>
      <c r="L2418">
        <v>0</v>
      </c>
      <c r="M2418">
        <v>7.4000000000000003E-3</v>
      </c>
      <c r="N2418">
        <v>0</v>
      </c>
      <c r="O2418">
        <v>1.2699999999999999E-2</v>
      </c>
      <c r="P2418">
        <v>0</v>
      </c>
      <c r="Q2418" s="3">
        <f>_xlfn.XLOOKUP(A2418&amp;B2418,'original data'!$R$2:$R$3975,'original data'!$Q$2:$Q$3975,,0)</f>
        <v>0.91920000000000002</v>
      </c>
      <c r="R2418" t="str">
        <f t="shared" si="74"/>
        <v>Los Angeles Water and Power2007</v>
      </c>
      <c r="S2418">
        <f t="shared" si="75"/>
        <v>1.9200000000000002E-2</v>
      </c>
    </row>
    <row r="2419" spans="1:19" x14ac:dyDescent="0.35">
      <c r="A2419" t="s">
        <v>146</v>
      </c>
      <c r="B2419">
        <v>2008</v>
      </c>
      <c r="C2419">
        <v>-4.4299999999999999E-2</v>
      </c>
      <c r="E2419">
        <v>7.3400000000000007E-2</v>
      </c>
      <c r="G2419">
        <v>5.4309999999999997E-2</v>
      </c>
      <c r="H2419">
        <v>0.59079999999999999</v>
      </c>
      <c r="I2419">
        <v>0.35670000000000002</v>
      </c>
      <c r="J2419">
        <v>1.7000000000000001E-2</v>
      </c>
      <c r="K2419">
        <v>0</v>
      </c>
      <c r="L2419">
        <v>0</v>
      </c>
      <c r="M2419">
        <v>1.7899999999999999E-2</v>
      </c>
      <c r="N2419">
        <v>0</v>
      </c>
      <c r="O2419">
        <v>1.7600000000000001E-2</v>
      </c>
      <c r="P2419">
        <v>0</v>
      </c>
      <c r="Q2419" s="3">
        <f>_xlfn.XLOOKUP(A2419&amp;B2419,'original data'!$R$2:$R$3975,'original data'!$Q$2:$Q$3975,,0)</f>
        <v>0.95130000000000003</v>
      </c>
      <c r="R2419" t="str">
        <f t="shared" si="74"/>
        <v>Los Angeles Water and Power2008</v>
      </c>
      <c r="S2419">
        <f t="shared" si="75"/>
        <v>3.49E-2</v>
      </c>
    </row>
    <row r="2420" spans="1:19" x14ac:dyDescent="0.35">
      <c r="A2420" t="s">
        <v>146</v>
      </c>
      <c r="B2420">
        <v>2009</v>
      </c>
      <c r="C2420">
        <v>-0.15529999999999999</v>
      </c>
      <c r="E2420">
        <v>1.8800000000000001E-2</v>
      </c>
      <c r="F2420">
        <v>2.6100000000000002E-2</v>
      </c>
      <c r="G2420">
        <v>2.8660000000000001E-2</v>
      </c>
      <c r="H2420">
        <v>0.48070000000000002</v>
      </c>
      <c r="I2420">
        <v>0.4491</v>
      </c>
      <c r="J2420">
        <v>2.06E-2</v>
      </c>
      <c r="K2420">
        <v>0</v>
      </c>
      <c r="L2420">
        <v>0</v>
      </c>
      <c r="M2420">
        <v>1.6899999999999998E-2</v>
      </c>
      <c r="N2420">
        <v>0</v>
      </c>
      <c r="O2420">
        <v>3.27E-2</v>
      </c>
      <c r="P2420">
        <v>0</v>
      </c>
      <c r="Q2420" s="3">
        <f>_xlfn.XLOOKUP(A2420&amp;B2420,'original data'!$R$2:$R$3975,'original data'!$Q$2:$Q$3975,,0)</f>
        <v>0.89970000000000006</v>
      </c>
      <c r="R2420" t="str">
        <f t="shared" si="74"/>
        <v>Los Angeles Water and Power2009</v>
      </c>
      <c r="S2420">
        <f t="shared" si="75"/>
        <v>3.7499999999999999E-2</v>
      </c>
    </row>
    <row r="2421" spans="1:19" x14ac:dyDescent="0.35">
      <c r="A2421" t="s">
        <v>146</v>
      </c>
      <c r="B2421">
        <v>2010</v>
      </c>
      <c r="C2421">
        <v>0.1196</v>
      </c>
      <c r="E2421">
        <v>2.69E-2</v>
      </c>
      <c r="F2421">
        <v>3.6799999999999999E-2</v>
      </c>
      <c r="G2421">
        <v>3.7409999999999999E-2</v>
      </c>
      <c r="H2421">
        <v>0.51</v>
      </c>
      <c r="I2421">
        <v>0.41</v>
      </c>
      <c r="J2421">
        <v>0.01</v>
      </c>
      <c r="K2421">
        <v>0</v>
      </c>
      <c r="L2421">
        <v>0.03</v>
      </c>
      <c r="M2421">
        <v>0.01</v>
      </c>
      <c r="N2421">
        <v>0</v>
      </c>
      <c r="O2421">
        <v>0.03</v>
      </c>
      <c r="P2421">
        <v>0</v>
      </c>
      <c r="Q2421" s="3">
        <f>_xlfn.XLOOKUP(A2421&amp;B2421,'original data'!$R$2:$R$3975,'original data'!$Q$2:$Q$3975,,0)</f>
        <v>0.81459999999999999</v>
      </c>
      <c r="R2421" t="str">
        <f t="shared" si="74"/>
        <v>Los Angeles Water and Power2010</v>
      </c>
      <c r="S2421">
        <f t="shared" si="75"/>
        <v>0.05</v>
      </c>
    </row>
    <row r="2422" spans="1:19" x14ac:dyDescent="0.35">
      <c r="A2422" t="s">
        <v>146</v>
      </c>
      <c r="B2422">
        <v>2011</v>
      </c>
      <c r="C2422">
        <v>0.1918</v>
      </c>
      <c r="E2422">
        <v>4.7699999999999999E-2</v>
      </c>
      <c r="F2422">
        <v>4.8000000000000001E-2</v>
      </c>
      <c r="G2422">
        <v>5.058E-2</v>
      </c>
      <c r="H2422">
        <v>0.57999999999999996</v>
      </c>
      <c r="I2422">
        <v>0.31</v>
      </c>
      <c r="J2422">
        <v>0.01</v>
      </c>
      <c r="K2422">
        <v>0</v>
      </c>
      <c r="L2422">
        <v>0.05</v>
      </c>
      <c r="M2422">
        <v>0.02</v>
      </c>
      <c r="N2422">
        <v>0</v>
      </c>
      <c r="O2422">
        <v>0.03</v>
      </c>
      <c r="P2422">
        <v>0</v>
      </c>
      <c r="Q2422" s="3">
        <f>_xlfn.XLOOKUP(A2422&amp;B2422,'original data'!$R$2:$R$3975,'original data'!$Q$2:$Q$3975,,0)</f>
        <v>0.80289999999999995</v>
      </c>
      <c r="R2422" t="str">
        <f t="shared" si="74"/>
        <v>Los Angeles Water and Power2011</v>
      </c>
      <c r="S2422">
        <f t="shared" si="75"/>
        <v>0.08</v>
      </c>
    </row>
    <row r="2423" spans="1:19" x14ac:dyDescent="0.35">
      <c r="A2423" t="s">
        <v>146</v>
      </c>
      <c r="B2423">
        <v>2012</v>
      </c>
      <c r="C2423">
        <v>6.9999999999999999E-4</v>
      </c>
      <c r="E2423">
        <v>1.47E-2</v>
      </c>
      <c r="F2423">
        <v>5.11E-2</v>
      </c>
      <c r="G2423">
        <v>4.6330000000000003E-2</v>
      </c>
      <c r="H2423">
        <v>0.55445999999999995</v>
      </c>
      <c r="I2423">
        <v>0.27722999999999998</v>
      </c>
      <c r="J2423">
        <v>1.9800000000000002E-2</v>
      </c>
      <c r="K2423">
        <v>5.9409999999999998E-2</v>
      </c>
      <c r="L2423">
        <v>4.9509999999999998E-2</v>
      </c>
      <c r="M2423">
        <v>2.9700000000000001E-2</v>
      </c>
      <c r="N2423">
        <v>0</v>
      </c>
      <c r="O2423">
        <v>9.9000000000000008E-3</v>
      </c>
      <c r="P2423">
        <v>0</v>
      </c>
      <c r="Q2423" s="3">
        <f>_xlfn.XLOOKUP(A2423&amp;B2423,'original data'!$R$2:$R$3975,'original data'!$Q$2:$Q$3975,,0)</f>
        <v>0.78139999999999998</v>
      </c>
      <c r="R2423" t="str">
        <f t="shared" si="74"/>
        <v>Los Angeles Water and Power2012</v>
      </c>
      <c r="S2423">
        <f t="shared" si="75"/>
        <v>0.15842000000000001</v>
      </c>
    </row>
    <row r="2424" spans="1:19" x14ac:dyDescent="0.35">
      <c r="A2424" t="s">
        <v>146</v>
      </c>
      <c r="B2424">
        <v>2013</v>
      </c>
      <c r="C2424">
        <v>0.12479999999999999</v>
      </c>
      <c r="E2424">
        <v>5.16E-2</v>
      </c>
      <c r="F2424">
        <v>6.2100000000000002E-2</v>
      </c>
      <c r="G2424">
        <v>5.2170000000000001E-2</v>
      </c>
      <c r="H2424">
        <v>0.59</v>
      </c>
      <c r="I2424">
        <v>0.24</v>
      </c>
      <c r="J2424">
        <v>0.02</v>
      </c>
      <c r="K2424">
        <v>0.05</v>
      </c>
      <c r="L2424">
        <v>0.05</v>
      </c>
      <c r="M2424">
        <v>0.03</v>
      </c>
      <c r="N2424">
        <v>0</v>
      </c>
      <c r="O2424">
        <v>0.02</v>
      </c>
      <c r="P2424">
        <v>0</v>
      </c>
      <c r="Q2424" s="3">
        <f>_xlfn.XLOOKUP(A2424&amp;B2424,'original data'!$R$2:$R$3975,'original data'!$Q$2:$Q$3975,,0)</f>
        <v>0.78839999999999999</v>
      </c>
      <c r="R2424" t="str">
        <f t="shared" si="74"/>
        <v>Los Angeles Water and Power2013</v>
      </c>
      <c r="S2424">
        <f t="shared" si="75"/>
        <v>0.15000000000000002</v>
      </c>
    </row>
    <row r="2425" spans="1:19" x14ac:dyDescent="0.35">
      <c r="A2425" t="s">
        <v>146</v>
      </c>
      <c r="B2425">
        <v>2014</v>
      </c>
      <c r="C2425">
        <v>0.16930000000000001</v>
      </c>
      <c r="E2425">
        <v>0.1198</v>
      </c>
      <c r="F2425">
        <v>7.1199999999999999E-2</v>
      </c>
      <c r="G2425">
        <v>6.0130000000000003E-2</v>
      </c>
      <c r="H2425">
        <v>0.61</v>
      </c>
      <c r="I2425">
        <v>0.2</v>
      </c>
      <c r="J2425">
        <v>0.02</v>
      </c>
      <c r="K2425">
        <v>7.0000000000000007E-2</v>
      </c>
      <c r="L2425">
        <v>0.06</v>
      </c>
      <c r="M2425">
        <v>0.03</v>
      </c>
      <c r="N2425">
        <v>0</v>
      </c>
      <c r="O2425">
        <v>0.01</v>
      </c>
      <c r="P2425">
        <v>0</v>
      </c>
      <c r="Q2425" s="3">
        <f>_xlfn.XLOOKUP(A2425&amp;B2425,'original data'!$R$2:$R$3975,'original data'!$Q$2:$Q$3975,,0)</f>
        <v>0.80889999999999995</v>
      </c>
      <c r="R2425" t="str">
        <f t="shared" si="74"/>
        <v>Los Angeles Water and Power2014</v>
      </c>
      <c r="S2425">
        <f t="shared" si="75"/>
        <v>0.18000000000000002</v>
      </c>
    </row>
    <row r="2426" spans="1:19" x14ac:dyDescent="0.35">
      <c r="A2426" t="s">
        <v>146</v>
      </c>
      <c r="B2426">
        <v>2015</v>
      </c>
      <c r="C2426">
        <v>4.2999999999999997E-2</v>
      </c>
      <c r="E2426">
        <v>0.1008</v>
      </c>
      <c r="F2426">
        <v>6.7400000000000002E-2</v>
      </c>
      <c r="G2426">
        <v>5.8979999999999998E-2</v>
      </c>
      <c r="H2426">
        <v>0.6</v>
      </c>
      <c r="I2426">
        <v>0.2</v>
      </c>
      <c r="J2426">
        <v>0.03</v>
      </c>
      <c r="K2426">
        <v>7.0000000000000007E-2</v>
      </c>
      <c r="L2426">
        <v>0.05</v>
      </c>
      <c r="M2426">
        <v>0.04</v>
      </c>
      <c r="N2426">
        <v>0</v>
      </c>
      <c r="O2426">
        <v>0.01</v>
      </c>
      <c r="P2426">
        <v>0</v>
      </c>
      <c r="Q2426" s="3">
        <f>_xlfn.XLOOKUP(A2426&amp;B2426,'original data'!$R$2:$R$3975,'original data'!$Q$2:$Q$3975,,0)</f>
        <v>0.86909999999999998</v>
      </c>
      <c r="R2426" t="str">
        <f t="shared" si="74"/>
        <v>Los Angeles Water and Power2015</v>
      </c>
      <c r="S2426">
        <f t="shared" si="75"/>
        <v>0.19000000000000003</v>
      </c>
    </row>
    <row r="2427" spans="1:19" x14ac:dyDescent="0.35">
      <c r="A2427" t="s">
        <v>146</v>
      </c>
      <c r="B2427">
        <v>2016</v>
      </c>
      <c r="C2427">
        <v>8.2000000000000007E-3</v>
      </c>
      <c r="E2427">
        <v>6.59E-2</v>
      </c>
      <c r="F2427">
        <v>5.8099999999999999E-2</v>
      </c>
      <c r="G2427">
        <v>5.5730000000000002E-2</v>
      </c>
      <c r="H2427">
        <v>0.55000000000000004</v>
      </c>
      <c r="I2427">
        <v>0.28000000000000003</v>
      </c>
      <c r="J2427">
        <v>0.03</v>
      </c>
      <c r="K2427">
        <v>0.02</v>
      </c>
      <c r="L2427">
        <v>0.05</v>
      </c>
      <c r="M2427">
        <v>0.06</v>
      </c>
      <c r="N2427">
        <v>0</v>
      </c>
      <c r="O2427">
        <v>0.01</v>
      </c>
      <c r="P2427">
        <v>0</v>
      </c>
      <c r="Q2427" s="3">
        <f>_xlfn.XLOOKUP(A2427&amp;B2427,'original data'!$R$2:$R$3975,'original data'!$Q$2:$Q$3975,,0)</f>
        <v>0.8417</v>
      </c>
      <c r="R2427" t="str">
        <f t="shared" si="74"/>
        <v>Los Angeles Water and Power2016</v>
      </c>
      <c r="S2427">
        <f t="shared" si="75"/>
        <v>0.16</v>
      </c>
    </row>
    <row r="2428" spans="1:19" x14ac:dyDescent="0.35">
      <c r="A2428" t="s">
        <v>146</v>
      </c>
      <c r="B2428">
        <v>2017</v>
      </c>
      <c r="C2428">
        <v>0.1273</v>
      </c>
      <c r="E2428">
        <v>9.0200000000000002E-2</v>
      </c>
      <c r="F2428">
        <v>5.8099999999999999E-2</v>
      </c>
      <c r="G2428">
        <v>5.9810000000000002E-2</v>
      </c>
      <c r="H2428">
        <v>0.57999999999999996</v>
      </c>
      <c r="I2428">
        <v>0.26</v>
      </c>
      <c r="J2428">
        <v>0.03</v>
      </c>
      <c r="K2428">
        <v>0.01</v>
      </c>
      <c r="L2428">
        <v>0.05</v>
      </c>
      <c r="M2428">
        <v>0.06</v>
      </c>
      <c r="N2428">
        <v>0</v>
      </c>
      <c r="O2428">
        <v>0.01</v>
      </c>
      <c r="P2428">
        <v>0</v>
      </c>
      <c r="Q2428" s="3">
        <f>_xlfn.XLOOKUP(A2428&amp;B2428,'original data'!$R$2:$R$3975,'original data'!$Q$2:$Q$3975,,0)</f>
        <v>0.87960000000000005</v>
      </c>
      <c r="R2428" t="str">
        <f t="shared" si="74"/>
        <v>Los Angeles Water and Power2017</v>
      </c>
      <c r="S2428">
        <f t="shared" si="75"/>
        <v>0.15</v>
      </c>
    </row>
    <row r="2429" spans="1:19" x14ac:dyDescent="0.35">
      <c r="A2429" t="s">
        <v>146</v>
      </c>
      <c r="B2429">
        <v>2018</v>
      </c>
      <c r="C2429">
        <v>8.8400000000000006E-2</v>
      </c>
      <c r="E2429">
        <v>8.4599999999999995E-2</v>
      </c>
      <c r="F2429">
        <v>7.1300000000000002E-2</v>
      </c>
      <c r="G2429">
        <v>6.1379999999999997E-2</v>
      </c>
      <c r="H2429">
        <v>0.56000000000000005</v>
      </c>
      <c r="I2429">
        <v>0.24</v>
      </c>
      <c r="J2429">
        <v>0.04</v>
      </c>
      <c r="K2429">
        <v>0.05</v>
      </c>
      <c r="L2429">
        <v>0.04</v>
      </c>
      <c r="M2429">
        <v>0.06</v>
      </c>
      <c r="N2429">
        <v>0</v>
      </c>
      <c r="O2429">
        <v>0.01</v>
      </c>
      <c r="P2429">
        <v>0</v>
      </c>
      <c r="Q2429" s="3">
        <f>_xlfn.XLOOKUP(A2429&amp;B2429,'original data'!$R$2:$R$3975,'original data'!$Q$2:$Q$3975,,0)</f>
        <v>0.91069999999999995</v>
      </c>
      <c r="R2429" t="str">
        <f t="shared" si="74"/>
        <v>Los Angeles Water and Power2018</v>
      </c>
      <c r="S2429">
        <f t="shared" si="75"/>
        <v>0.19</v>
      </c>
    </row>
    <row r="2430" spans="1:19" x14ac:dyDescent="0.35">
      <c r="A2430" t="s">
        <v>146</v>
      </c>
      <c r="B2430">
        <v>2019</v>
      </c>
      <c r="C2430">
        <v>6.4699999999999994E-2</v>
      </c>
      <c r="E2430">
        <v>6.6900000000000001E-2</v>
      </c>
      <c r="F2430">
        <v>8.7900000000000006E-2</v>
      </c>
      <c r="G2430">
        <v>6.1559999999999997E-2</v>
      </c>
      <c r="H2430">
        <v>0.53900000000000003</v>
      </c>
      <c r="I2430">
        <v>0.23799999999999999</v>
      </c>
      <c r="J2430">
        <v>5.0999999999999997E-2</v>
      </c>
      <c r="K2430">
        <v>4.7E-2</v>
      </c>
      <c r="L2430">
        <v>4.3999999999999997E-2</v>
      </c>
      <c r="M2430">
        <v>6.9000000000000006E-2</v>
      </c>
      <c r="N2430">
        <v>0</v>
      </c>
      <c r="O2430">
        <v>1.0999999999999999E-2</v>
      </c>
      <c r="P2430">
        <v>0</v>
      </c>
      <c r="Q2430" s="3">
        <f>_xlfn.XLOOKUP(A2430&amp;B2430,'original data'!$R$2:$R$3975,'original data'!$Q$2:$Q$3975,,0)</f>
        <v>0.92230000000000001</v>
      </c>
      <c r="R2430" t="str">
        <f t="shared" si="74"/>
        <v>Los Angeles Water and Power2019</v>
      </c>
      <c r="S2430">
        <f t="shared" si="75"/>
        <v>0.21100000000000002</v>
      </c>
    </row>
    <row r="2431" spans="1:19" x14ac:dyDescent="0.35">
      <c r="A2431" t="s">
        <v>146</v>
      </c>
      <c r="B2431">
        <v>2020</v>
      </c>
      <c r="C2431">
        <v>3.5499999999999997E-2</v>
      </c>
      <c r="E2431">
        <v>6.3799999999999996E-2</v>
      </c>
      <c r="F2431">
        <v>7.8899999999999998E-2</v>
      </c>
      <c r="G2431">
        <v>6.0240000000000002E-2</v>
      </c>
      <c r="H2431">
        <v>0.53100000000000003</v>
      </c>
      <c r="I2431">
        <v>0.24</v>
      </c>
      <c r="J2431">
        <v>5.6000000000000001E-2</v>
      </c>
      <c r="K2431">
        <v>4.2999999999999997E-2</v>
      </c>
      <c r="L2431">
        <v>4.3999999999999997E-2</v>
      </c>
      <c r="M2431">
        <v>7.4999999999999997E-2</v>
      </c>
      <c r="N2431">
        <v>0</v>
      </c>
      <c r="O2431">
        <v>1.0999999999999999E-2</v>
      </c>
      <c r="P2431">
        <v>0</v>
      </c>
      <c r="Q2431" s="3">
        <f>_xlfn.XLOOKUP(A2431&amp;B2431,'original data'!$R$2:$R$3975,'original data'!$Q$2:$Q$3975,,0)</f>
        <v>0.93920000000000003</v>
      </c>
      <c r="R2431" t="str">
        <f t="shared" si="74"/>
        <v>Los Angeles Water and Power2020</v>
      </c>
      <c r="S2431">
        <f t="shared" si="75"/>
        <v>0.21800000000000003</v>
      </c>
    </row>
    <row r="2432" spans="1:19" x14ac:dyDescent="0.35">
      <c r="A2432" t="s">
        <v>147</v>
      </c>
      <c r="B2432">
        <v>2001</v>
      </c>
      <c r="C2432">
        <v>-3.0000000000000001E-3</v>
      </c>
      <c r="D2432">
        <v>4.8000000000000001E-2</v>
      </c>
      <c r="E2432">
        <v>6.6000000000000003E-2</v>
      </c>
      <c r="G2432">
        <v>-3.0000000000000001E-3</v>
      </c>
      <c r="H2432">
        <v>0.57999999999999996</v>
      </c>
      <c r="I2432">
        <v>0.36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0.06</v>
      </c>
      <c r="P2432">
        <v>0</v>
      </c>
      <c r="Q2432" s="3">
        <f>_xlfn.XLOOKUP(A2432&amp;B2432,'original data'!$R$2:$R$3975,'original data'!$Q$2:$Q$3975,,0)</f>
        <v>0.21</v>
      </c>
      <c r="R2432" t="str">
        <f t="shared" si="74"/>
        <v>West Virginia Teachers2001</v>
      </c>
      <c r="S2432">
        <f t="shared" si="75"/>
        <v>0</v>
      </c>
    </row>
    <row r="2433" spans="1:19" x14ac:dyDescent="0.35">
      <c r="A2433" t="s">
        <v>147</v>
      </c>
      <c r="B2433">
        <v>2002</v>
      </c>
      <c r="C2433">
        <v>-0.03</v>
      </c>
      <c r="D2433">
        <v>1.4999999999999999E-2</v>
      </c>
      <c r="E2433">
        <v>4.2999999999999997E-2</v>
      </c>
      <c r="G2433">
        <v>-1.6590000000000001E-2</v>
      </c>
      <c r="H2433">
        <v>0.56999999999999995</v>
      </c>
      <c r="I2433">
        <v>0.36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7.0000000000000007E-2</v>
      </c>
      <c r="P2433">
        <v>0</v>
      </c>
      <c r="Q2433" s="3">
        <f>_xlfn.XLOOKUP(A2433&amp;B2433,'original data'!$R$2:$R$3975,'original data'!$Q$2:$Q$3975,,0)</f>
        <v>0.192</v>
      </c>
      <c r="R2433" t="str">
        <f t="shared" si="74"/>
        <v>West Virginia Teachers2002</v>
      </c>
      <c r="S2433">
        <f t="shared" si="75"/>
        <v>0</v>
      </c>
    </row>
    <row r="2434" spans="1:19" x14ac:dyDescent="0.35">
      <c r="A2434" t="s">
        <v>147</v>
      </c>
      <c r="B2434">
        <v>2003</v>
      </c>
      <c r="C2434">
        <v>4.8000000000000001E-2</v>
      </c>
      <c r="D2434">
        <v>5.0000000000000001E-3</v>
      </c>
      <c r="E2434">
        <v>3.2000000000000001E-2</v>
      </c>
      <c r="G2434">
        <v>4.4799999999999996E-3</v>
      </c>
      <c r="H2434">
        <v>0.59</v>
      </c>
      <c r="I2434">
        <v>0.34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7.0000000000000007E-2</v>
      </c>
      <c r="P2434">
        <v>0</v>
      </c>
      <c r="Q2434" s="3">
        <f>_xlfn.XLOOKUP(A2434&amp;B2434,'original data'!$R$2:$R$3975,'original data'!$Q$2:$Q$3975,,0)</f>
        <v>0.191</v>
      </c>
      <c r="R2434" t="str">
        <f t="shared" si="74"/>
        <v>West Virginia Teachers2003</v>
      </c>
      <c r="S2434">
        <f t="shared" si="75"/>
        <v>0</v>
      </c>
    </row>
    <row r="2435" spans="1:19" x14ac:dyDescent="0.35">
      <c r="A2435" t="s">
        <v>147</v>
      </c>
      <c r="B2435">
        <v>2004</v>
      </c>
      <c r="C2435">
        <v>0.151</v>
      </c>
      <c r="D2435">
        <v>5.3999999999999999E-2</v>
      </c>
      <c r="E2435">
        <v>4.8000000000000001E-2</v>
      </c>
      <c r="G2435">
        <v>3.9260000000000003E-2</v>
      </c>
      <c r="H2435">
        <v>0.57999999999999996</v>
      </c>
      <c r="I2435">
        <v>0.36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0.06</v>
      </c>
      <c r="P2435">
        <v>0</v>
      </c>
      <c r="Q2435" s="3">
        <f>_xlfn.XLOOKUP(A2435&amp;B2435,'original data'!$R$2:$R$3975,'original data'!$Q$2:$Q$3975,,0)</f>
        <v>0.222</v>
      </c>
      <c r="R2435" t="str">
        <f t="shared" ref="R2435:R2498" si="76">A2435&amp;B2435</f>
        <v>West Virginia Teachers2004</v>
      </c>
      <c r="S2435">
        <f t="shared" ref="S2435:S2498" si="77">SUM(J2435:N2435,P2435)</f>
        <v>0</v>
      </c>
    </row>
    <row r="2436" spans="1:19" x14ac:dyDescent="0.35">
      <c r="A2436" t="s">
        <v>147</v>
      </c>
      <c r="B2436">
        <v>2005</v>
      </c>
      <c r="C2436">
        <v>0.106</v>
      </c>
      <c r="D2436">
        <v>0.1</v>
      </c>
      <c r="E2436">
        <v>5.1999999999999998E-2</v>
      </c>
      <c r="G2436">
        <v>5.228E-2</v>
      </c>
      <c r="H2436">
        <v>0.59</v>
      </c>
      <c r="I2436">
        <v>0.41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 s="3">
        <f>_xlfn.XLOOKUP(A2436&amp;B2436,'original data'!$R$2:$R$3975,'original data'!$Q$2:$Q$3975,,0)</f>
        <v>0.246</v>
      </c>
      <c r="R2436" t="str">
        <f t="shared" si="76"/>
        <v>West Virginia Teachers2005</v>
      </c>
      <c r="S2436">
        <f t="shared" si="77"/>
        <v>0</v>
      </c>
    </row>
    <row r="2437" spans="1:19" x14ac:dyDescent="0.35">
      <c r="A2437" t="s">
        <v>147</v>
      </c>
      <c r="B2437">
        <v>2006</v>
      </c>
      <c r="C2437">
        <v>9.6000000000000002E-2</v>
      </c>
      <c r="D2437">
        <v>0.11700000000000001</v>
      </c>
      <c r="E2437">
        <v>7.1999999999999995E-2</v>
      </c>
      <c r="G2437">
        <v>5.944E-2</v>
      </c>
      <c r="H2437">
        <v>0.53</v>
      </c>
      <c r="I2437">
        <v>0.47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 s="3">
        <f>_xlfn.XLOOKUP(A2437&amp;B2437,'original data'!$R$2:$R$3975,'original data'!$Q$2:$Q$3975,,0)</f>
        <v>0.316</v>
      </c>
      <c r="R2437" t="str">
        <f t="shared" si="76"/>
        <v>West Virginia Teachers2006</v>
      </c>
      <c r="S2437">
        <f t="shared" si="77"/>
        <v>0</v>
      </c>
    </row>
    <row r="2438" spans="1:19" x14ac:dyDescent="0.35">
      <c r="A2438" t="s">
        <v>147</v>
      </c>
      <c r="B2438">
        <v>2007</v>
      </c>
      <c r="C2438">
        <v>0.17399999999999999</v>
      </c>
      <c r="D2438">
        <v>0.125</v>
      </c>
      <c r="E2438">
        <v>0.114</v>
      </c>
      <c r="F2438">
        <v>7.8E-2</v>
      </c>
      <c r="G2438">
        <v>7.51E-2</v>
      </c>
      <c r="H2438">
        <v>0.43</v>
      </c>
      <c r="I2438">
        <v>0.56999999999999995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 s="3">
        <f>_xlfn.XLOOKUP(A2438&amp;B2438,'original data'!$R$2:$R$3975,'original data'!$Q$2:$Q$3975,,0)</f>
        <v>0.51300000000000001</v>
      </c>
      <c r="R2438" t="str">
        <f t="shared" si="76"/>
        <v>West Virginia Teachers2007</v>
      </c>
      <c r="S2438">
        <f t="shared" si="77"/>
        <v>0</v>
      </c>
    </row>
    <row r="2439" spans="1:19" x14ac:dyDescent="0.35">
      <c r="A2439" t="s">
        <v>147</v>
      </c>
      <c r="B2439">
        <v>2008</v>
      </c>
      <c r="C2439">
        <v>-7.6999999999999999E-2</v>
      </c>
      <c r="D2439">
        <v>5.8999999999999997E-2</v>
      </c>
      <c r="E2439">
        <v>8.5999999999999993E-2</v>
      </c>
      <c r="F2439">
        <v>5.8999999999999997E-2</v>
      </c>
      <c r="G2439">
        <v>5.4789999999999998E-2</v>
      </c>
      <c r="H2439">
        <v>0.59</v>
      </c>
      <c r="I2439">
        <v>0.3</v>
      </c>
      <c r="J2439">
        <v>0.11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 s="3">
        <f>_xlfn.XLOOKUP(A2439&amp;B2439,'original data'!$R$2:$R$3975,'original data'!$Q$2:$Q$3975,,0)</f>
        <v>0.5</v>
      </c>
      <c r="R2439" t="str">
        <f t="shared" si="76"/>
        <v>West Virginia Teachers2008</v>
      </c>
      <c r="S2439">
        <f t="shared" si="77"/>
        <v>0.11</v>
      </c>
    </row>
    <row r="2440" spans="1:19" x14ac:dyDescent="0.35">
      <c r="A2440" t="s">
        <v>147</v>
      </c>
      <c r="B2440">
        <v>2009</v>
      </c>
      <c r="C2440">
        <v>-0.161</v>
      </c>
      <c r="D2440">
        <v>-3.1E-2</v>
      </c>
      <c r="E2440">
        <v>0.02</v>
      </c>
      <c r="F2440">
        <v>3.4000000000000002E-2</v>
      </c>
      <c r="G2440">
        <v>2.8309999999999998E-2</v>
      </c>
      <c r="H2440">
        <v>0.50800000000000001</v>
      </c>
      <c r="I2440">
        <v>0.3</v>
      </c>
      <c r="J2440">
        <v>7.8E-2</v>
      </c>
      <c r="K2440">
        <v>0.109</v>
      </c>
      <c r="L2440">
        <v>0</v>
      </c>
      <c r="M2440">
        <v>5.0000000000000001E-3</v>
      </c>
      <c r="N2440">
        <v>0</v>
      </c>
      <c r="O2440">
        <v>0</v>
      </c>
      <c r="P2440">
        <v>0</v>
      </c>
      <c r="Q2440" s="3">
        <f>_xlfn.XLOOKUP(A2440&amp;B2440,'original data'!$R$2:$R$3975,'original data'!$Q$2:$Q$3975,,0)</f>
        <v>0.41299999999999998</v>
      </c>
      <c r="R2440" t="str">
        <f t="shared" si="76"/>
        <v>West Virginia Teachers2009</v>
      </c>
      <c r="S2440">
        <f t="shared" si="77"/>
        <v>0.192</v>
      </c>
    </row>
    <row r="2441" spans="1:19" x14ac:dyDescent="0.35">
      <c r="A2441" t="s">
        <v>147</v>
      </c>
      <c r="B2441">
        <v>2010</v>
      </c>
      <c r="C2441">
        <v>0.152</v>
      </c>
      <c r="D2441">
        <v>-3.6999999999999998E-2</v>
      </c>
      <c r="E2441">
        <v>2.8000000000000001E-2</v>
      </c>
      <c r="F2441">
        <v>0.04</v>
      </c>
      <c r="G2441">
        <v>4.0050000000000002E-2</v>
      </c>
      <c r="H2441">
        <v>0.47199999999999998</v>
      </c>
      <c r="I2441">
        <v>0.26200000000000001</v>
      </c>
      <c r="J2441">
        <v>0.107</v>
      </c>
      <c r="K2441">
        <v>0.10100000000000001</v>
      </c>
      <c r="L2441">
        <v>0</v>
      </c>
      <c r="M2441">
        <v>5.8000000000000003E-2</v>
      </c>
      <c r="N2441">
        <v>0</v>
      </c>
      <c r="O2441">
        <v>0</v>
      </c>
      <c r="P2441">
        <v>0</v>
      </c>
      <c r="Q2441" s="3">
        <f>_xlfn.XLOOKUP(A2441&amp;B2441,'original data'!$R$2:$R$3975,'original data'!$Q$2:$Q$3975,,0)</f>
        <v>0.46500000000000002</v>
      </c>
      <c r="R2441" t="str">
        <f t="shared" si="76"/>
        <v>West Virginia Teachers2010</v>
      </c>
      <c r="S2441">
        <f t="shared" si="77"/>
        <v>0.26600000000000001</v>
      </c>
    </row>
    <row r="2442" spans="1:19" x14ac:dyDescent="0.35">
      <c r="A2442" t="s">
        <v>147</v>
      </c>
      <c r="B2442">
        <v>2011</v>
      </c>
      <c r="C2442">
        <v>0.20499999999999999</v>
      </c>
      <c r="D2442">
        <v>5.1999999999999998E-2</v>
      </c>
      <c r="E2442">
        <v>4.8000000000000001E-2</v>
      </c>
      <c r="F2442">
        <v>0.06</v>
      </c>
      <c r="G2442">
        <v>5.407E-2</v>
      </c>
      <c r="H2442">
        <v>0.48599999999999999</v>
      </c>
      <c r="I2442">
        <v>0.30599999999999999</v>
      </c>
      <c r="J2442">
        <v>9.9000000000000005E-2</v>
      </c>
      <c r="K2442">
        <v>8.5000000000000006E-2</v>
      </c>
      <c r="L2442">
        <v>0</v>
      </c>
      <c r="M2442">
        <v>2.4E-2</v>
      </c>
      <c r="N2442">
        <v>0</v>
      </c>
      <c r="O2442">
        <v>0</v>
      </c>
      <c r="P2442">
        <v>0</v>
      </c>
      <c r="Q2442" s="3">
        <f>_xlfn.XLOOKUP(A2442&amp;B2442,'original data'!$R$2:$R$3975,'original data'!$Q$2:$Q$3975,,0)</f>
        <v>0.53700000000000003</v>
      </c>
      <c r="R2442" t="str">
        <f t="shared" si="76"/>
        <v>West Virginia Teachers2011</v>
      </c>
      <c r="S2442">
        <f t="shared" si="77"/>
        <v>0.20799999999999999</v>
      </c>
    </row>
    <row r="2443" spans="1:19" x14ac:dyDescent="0.35">
      <c r="A2443" t="s">
        <v>147</v>
      </c>
      <c r="B2443">
        <v>2012</v>
      </c>
      <c r="C2443">
        <v>0.01</v>
      </c>
      <c r="D2443">
        <v>0.11899999999999999</v>
      </c>
      <c r="E2443">
        <v>1.7000000000000001E-2</v>
      </c>
      <c r="F2443">
        <v>6.4000000000000001E-2</v>
      </c>
      <c r="G2443">
        <v>5.0319999999999997E-2</v>
      </c>
      <c r="H2443">
        <v>0.495</v>
      </c>
      <c r="I2443">
        <v>0.23799999999999999</v>
      </c>
      <c r="J2443">
        <v>0.10100000000000001</v>
      </c>
      <c r="K2443">
        <v>0.10299999999999999</v>
      </c>
      <c r="L2443">
        <v>0</v>
      </c>
      <c r="M2443">
        <v>6.3E-2</v>
      </c>
      <c r="N2443">
        <v>0</v>
      </c>
      <c r="O2443">
        <v>0</v>
      </c>
      <c r="P2443">
        <v>0</v>
      </c>
      <c r="Q2443" s="3">
        <f>_xlfn.XLOOKUP(A2443&amp;B2443,'original data'!$R$2:$R$3975,'original data'!$Q$2:$Q$3975,,0)</f>
        <v>0.53</v>
      </c>
      <c r="R2443" t="str">
        <f t="shared" si="76"/>
        <v>West Virginia Teachers2012</v>
      </c>
      <c r="S2443">
        <f t="shared" si="77"/>
        <v>0.26700000000000002</v>
      </c>
    </row>
    <row r="2444" spans="1:19" x14ac:dyDescent="0.35">
      <c r="A2444" t="s">
        <v>147</v>
      </c>
      <c r="B2444">
        <v>2013</v>
      </c>
      <c r="C2444">
        <v>0.13</v>
      </c>
      <c r="D2444">
        <v>0.112</v>
      </c>
      <c r="E2444">
        <v>5.8999999999999997E-2</v>
      </c>
      <c r="F2444">
        <v>7.1999999999999995E-2</v>
      </c>
      <c r="G2444">
        <v>5.6250000000000001E-2</v>
      </c>
      <c r="H2444">
        <v>0.501</v>
      </c>
      <c r="I2444">
        <v>0.224</v>
      </c>
      <c r="J2444">
        <v>9.5000000000000001E-2</v>
      </c>
      <c r="K2444">
        <v>0.1</v>
      </c>
      <c r="L2444">
        <v>0</v>
      </c>
      <c r="M2444">
        <v>0.08</v>
      </c>
      <c r="N2444">
        <v>0</v>
      </c>
      <c r="O2444">
        <v>0</v>
      </c>
      <c r="P2444">
        <v>0</v>
      </c>
      <c r="Q2444" s="3">
        <f>_xlfn.XLOOKUP(A2444&amp;B2444,'original data'!$R$2:$R$3975,'original data'!$Q$2:$Q$3975,,0)</f>
        <v>0.57899999999999996</v>
      </c>
      <c r="R2444" t="str">
        <f t="shared" si="76"/>
        <v>West Virginia Teachers2013</v>
      </c>
      <c r="S2444">
        <f t="shared" si="77"/>
        <v>0.27500000000000002</v>
      </c>
    </row>
    <row r="2445" spans="1:19" x14ac:dyDescent="0.35">
      <c r="A2445" t="s">
        <v>147</v>
      </c>
      <c r="B2445">
        <v>2014</v>
      </c>
      <c r="C2445">
        <v>0.17899999999999999</v>
      </c>
      <c r="D2445">
        <v>0.104</v>
      </c>
      <c r="E2445">
        <v>0.13300000000000001</v>
      </c>
      <c r="F2445">
        <v>7.4999999999999997E-2</v>
      </c>
      <c r="G2445">
        <v>6.4570000000000002E-2</v>
      </c>
      <c r="H2445">
        <v>0.54200000000000004</v>
      </c>
      <c r="I2445">
        <v>0.17199999999999999</v>
      </c>
      <c r="J2445">
        <v>9.6000000000000002E-2</v>
      </c>
      <c r="K2445">
        <v>0.1</v>
      </c>
      <c r="L2445">
        <v>0</v>
      </c>
      <c r="M2445">
        <v>0.09</v>
      </c>
      <c r="N2445">
        <v>0</v>
      </c>
      <c r="O2445">
        <v>0</v>
      </c>
      <c r="P2445">
        <v>0</v>
      </c>
      <c r="Q2445" s="3">
        <f>_xlfn.XLOOKUP(A2445&amp;B2445,'original data'!$R$2:$R$3975,'original data'!$Q$2:$Q$3975,,0)</f>
        <v>0.66200000000000003</v>
      </c>
      <c r="R2445" t="str">
        <f t="shared" si="76"/>
        <v>West Virginia Teachers2014</v>
      </c>
      <c r="S2445">
        <f t="shared" si="77"/>
        <v>0.28600000000000003</v>
      </c>
    </row>
    <row r="2446" spans="1:19" x14ac:dyDescent="0.35">
      <c r="A2446" t="s">
        <v>147</v>
      </c>
      <c r="B2446">
        <v>2015</v>
      </c>
      <c r="C2446">
        <v>0.04</v>
      </c>
      <c r="D2446">
        <v>0.115</v>
      </c>
      <c r="E2446">
        <v>0.11</v>
      </c>
      <c r="F2446">
        <v>6.8000000000000005E-2</v>
      </c>
      <c r="G2446">
        <v>6.2920000000000004E-2</v>
      </c>
      <c r="H2446">
        <v>0.53600000000000003</v>
      </c>
      <c r="I2446">
        <v>0.157</v>
      </c>
      <c r="J2446">
        <v>9.7000000000000003E-2</v>
      </c>
      <c r="K2446">
        <v>0.106</v>
      </c>
      <c r="L2446">
        <v>0</v>
      </c>
      <c r="M2446">
        <v>0.104</v>
      </c>
      <c r="N2446">
        <v>0</v>
      </c>
      <c r="O2446">
        <v>0</v>
      </c>
      <c r="P2446">
        <v>0</v>
      </c>
      <c r="Q2446" s="3">
        <f>_xlfn.XLOOKUP(A2446&amp;B2446,'original data'!$R$2:$R$3975,'original data'!$Q$2:$Q$3975,,0)</f>
        <v>0.65981000000000001</v>
      </c>
      <c r="R2446" t="str">
        <f t="shared" si="76"/>
        <v>West Virginia Teachers2015</v>
      </c>
      <c r="S2446">
        <f t="shared" si="77"/>
        <v>0.307</v>
      </c>
    </row>
    <row r="2447" spans="1:19" x14ac:dyDescent="0.35">
      <c r="A2447" t="s">
        <v>147</v>
      </c>
      <c r="B2447">
        <v>2016</v>
      </c>
      <c r="C2447">
        <v>-1E-3</v>
      </c>
      <c r="D2447">
        <v>7.0000000000000007E-2</v>
      </c>
      <c r="E2447">
        <v>6.9000000000000006E-2</v>
      </c>
      <c r="F2447">
        <v>5.8000000000000003E-2</v>
      </c>
      <c r="G2447">
        <v>5.8810000000000001E-2</v>
      </c>
      <c r="H2447">
        <v>0.53700000000000003</v>
      </c>
      <c r="I2447">
        <v>0.14899999999999999</v>
      </c>
      <c r="J2447">
        <v>0.10299999999999999</v>
      </c>
      <c r="K2447">
        <v>0.10199999999999999</v>
      </c>
      <c r="L2447">
        <v>0</v>
      </c>
      <c r="M2447">
        <v>0.109</v>
      </c>
      <c r="N2447">
        <v>0</v>
      </c>
      <c r="O2447">
        <v>0</v>
      </c>
      <c r="P2447">
        <v>0</v>
      </c>
      <c r="Q2447" s="3">
        <f>_xlfn.XLOOKUP(A2447&amp;B2447,'original data'!$R$2:$R$3975,'original data'!$Q$2:$Q$3975,,0)</f>
        <v>0.65410000000000001</v>
      </c>
      <c r="R2447" t="str">
        <f t="shared" si="76"/>
        <v>West Virginia Teachers2016</v>
      </c>
      <c r="S2447">
        <f t="shared" si="77"/>
        <v>0.314</v>
      </c>
    </row>
    <row r="2448" spans="1:19" x14ac:dyDescent="0.35">
      <c r="A2448" t="s">
        <v>147</v>
      </c>
      <c r="B2448">
        <v>2017</v>
      </c>
      <c r="C2448">
        <v>0.157</v>
      </c>
      <c r="D2448">
        <v>6.3E-2</v>
      </c>
      <c r="E2448">
        <v>9.9000000000000005E-2</v>
      </c>
      <c r="F2448">
        <v>5.7000000000000002E-2</v>
      </c>
      <c r="G2448">
        <v>6.4339999999999994E-2</v>
      </c>
      <c r="H2448">
        <v>0.52300000000000002</v>
      </c>
      <c r="I2448">
        <v>0.154</v>
      </c>
      <c r="J2448">
        <v>0.10299999999999999</v>
      </c>
      <c r="K2448">
        <v>0.114</v>
      </c>
      <c r="L2448">
        <v>0</v>
      </c>
      <c r="M2448">
        <v>0.106</v>
      </c>
      <c r="N2448">
        <v>0</v>
      </c>
      <c r="O2448">
        <v>0</v>
      </c>
      <c r="P2448">
        <v>0</v>
      </c>
      <c r="Q2448" s="3">
        <f>_xlfn.XLOOKUP(A2448&amp;B2448,'original data'!$R$2:$R$3975,'original data'!$Q$2:$Q$3975,,0)</f>
        <v>0.67054000000000002</v>
      </c>
      <c r="R2448" t="str">
        <f t="shared" si="76"/>
        <v>West Virginia Teachers2017</v>
      </c>
      <c r="S2448">
        <f t="shared" si="77"/>
        <v>0.32300000000000001</v>
      </c>
    </row>
    <row r="2449" spans="1:19" x14ac:dyDescent="0.35">
      <c r="A2449" t="s">
        <v>147</v>
      </c>
      <c r="B2449">
        <v>2018</v>
      </c>
      <c r="C2449">
        <v>9.7000000000000003E-2</v>
      </c>
      <c r="D2449">
        <v>8.2000000000000003E-2</v>
      </c>
      <c r="E2449">
        <v>9.1999999999999998E-2</v>
      </c>
      <c r="F2449">
        <v>7.4999999999999997E-2</v>
      </c>
      <c r="G2449">
        <v>6.6129999999999994E-2</v>
      </c>
      <c r="H2449">
        <v>0.497</v>
      </c>
      <c r="I2449">
        <v>0.14799999999999999</v>
      </c>
      <c r="J2449">
        <v>0.11144</v>
      </c>
      <c r="K2449">
        <v>0.14762</v>
      </c>
      <c r="L2449">
        <v>0</v>
      </c>
      <c r="M2449">
        <v>9.5939999999999998E-2</v>
      </c>
      <c r="N2449">
        <v>0</v>
      </c>
      <c r="O2449">
        <v>0</v>
      </c>
      <c r="P2449">
        <v>0</v>
      </c>
      <c r="Q2449" s="3">
        <f>_xlfn.XLOOKUP(A2449&amp;B2449,'original data'!$R$2:$R$3975,'original data'!$Q$2:$Q$3975,,0)</f>
        <v>0.69565999999999995</v>
      </c>
      <c r="R2449" t="str">
        <f t="shared" si="76"/>
        <v>West Virginia Teachers2018</v>
      </c>
      <c r="S2449">
        <f t="shared" si="77"/>
        <v>0.35499999999999998</v>
      </c>
    </row>
    <row r="2450" spans="1:19" x14ac:dyDescent="0.35">
      <c r="A2450" t="s">
        <v>147</v>
      </c>
      <c r="B2450">
        <v>2019</v>
      </c>
      <c r="C2450">
        <v>0.06</v>
      </c>
      <c r="D2450">
        <v>0.104</v>
      </c>
      <c r="E2450">
        <v>6.9000000000000006E-2</v>
      </c>
      <c r="F2450">
        <v>0.10100000000000001</v>
      </c>
      <c r="G2450">
        <v>6.5809999999999994E-2</v>
      </c>
      <c r="H2450">
        <v>0.499</v>
      </c>
      <c r="I2450">
        <v>0.128</v>
      </c>
      <c r="J2450">
        <v>0.11733</v>
      </c>
      <c r="K2450">
        <v>0.15465999999999999</v>
      </c>
      <c r="L2450">
        <v>0</v>
      </c>
      <c r="M2450">
        <v>0.10101</v>
      </c>
      <c r="N2450">
        <v>0</v>
      </c>
      <c r="O2450">
        <v>0</v>
      </c>
      <c r="P2450">
        <v>0</v>
      </c>
      <c r="Q2450" s="3">
        <f>_xlfn.XLOOKUP(A2450&amp;B2450,'original data'!$R$2:$R$3975,'original data'!$Q$2:$Q$3975,,0)</f>
        <v>0.71118000000000003</v>
      </c>
      <c r="R2450" t="str">
        <f t="shared" si="76"/>
        <v>West Virginia Teachers2019</v>
      </c>
      <c r="S2450">
        <f t="shared" si="77"/>
        <v>0.373</v>
      </c>
    </row>
    <row r="2451" spans="1:19" x14ac:dyDescent="0.35">
      <c r="A2451" t="s">
        <v>147</v>
      </c>
      <c r="B2451">
        <v>2020</v>
      </c>
      <c r="C2451">
        <v>3.2000000000000001E-2</v>
      </c>
      <c r="D2451">
        <v>6.3E-2</v>
      </c>
      <c r="E2451">
        <v>6.8000000000000005E-2</v>
      </c>
      <c r="F2451">
        <v>8.8999999999999996E-2</v>
      </c>
      <c r="G2451">
        <v>6.4089999999999994E-2</v>
      </c>
      <c r="H2451">
        <v>0.4945</v>
      </c>
      <c r="I2451">
        <v>0.1293</v>
      </c>
      <c r="J2451">
        <v>0.19497999999999999</v>
      </c>
      <c r="K2451">
        <v>7.7399999999999997E-2</v>
      </c>
      <c r="L2451">
        <v>0</v>
      </c>
      <c r="M2451">
        <v>0.10383000000000001</v>
      </c>
      <c r="N2451">
        <v>0</v>
      </c>
      <c r="O2451">
        <v>0</v>
      </c>
      <c r="P2451">
        <v>0</v>
      </c>
      <c r="Q2451" s="3">
        <f>_xlfn.XLOOKUP(A2451&amp;B2451,'original data'!$R$2:$R$3975,'original data'!$Q$2:$Q$3975,,0)</f>
        <v>0.71118000000000003</v>
      </c>
      <c r="R2451" t="str">
        <f t="shared" si="76"/>
        <v>West Virginia Teachers2020</v>
      </c>
      <c r="S2451">
        <f t="shared" si="77"/>
        <v>0.37620999999999993</v>
      </c>
    </row>
    <row r="2452" spans="1:19" x14ac:dyDescent="0.35">
      <c r="A2452" t="s">
        <v>148</v>
      </c>
      <c r="B2452">
        <v>2006</v>
      </c>
      <c r="C2452">
        <v>9.74E-2</v>
      </c>
      <c r="E2452">
        <v>6.5600000000000006E-2</v>
      </c>
      <c r="F2452">
        <v>8.0600000000000005E-2</v>
      </c>
      <c r="H2452">
        <v>0.59560000000000002</v>
      </c>
      <c r="I2452">
        <v>0.33989999999999998</v>
      </c>
      <c r="J2452">
        <v>0</v>
      </c>
      <c r="K2452">
        <v>0</v>
      </c>
      <c r="L2452">
        <v>0</v>
      </c>
      <c r="M2452">
        <v>3.2199999999999999E-2</v>
      </c>
      <c r="N2452">
        <v>0</v>
      </c>
      <c r="O2452">
        <v>3.2300000000000002E-2</v>
      </c>
      <c r="P2452">
        <v>0</v>
      </c>
      <c r="Q2452" s="3">
        <f>_xlfn.XLOOKUP(A2452&amp;B2452,'original data'!$R$2:$R$3975,'original data'!$Q$2:$Q$3975,,0)</f>
        <v>0.79100000000000004</v>
      </c>
      <c r="R2452" t="str">
        <f t="shared" si="76"/>
        <v>Louisiana Schools2006</v>
      </c>
      <c r="S2452">
        <f t="shared" si="77"/>
        <v>3.2199999999999999E-2</v>
      </c>
    </row>
    <row r="2453" spans="1:19" x14ac:dyDescent="0.35">
      <c r="A2453" t="s">
        <v>148</v>
      </c>
      <c r="B2453">
        <v>2007</v>
      </c>
      <c r="C2453">
        <v>0.1552</v>
      </c>
      <c r="D2453">
        <v>9.8199999999999996E-2</v>
      </c>
      <c r="E2453">
        <v>9.1800000000000007E-2</v>
      </c>
      <c r="H2453">
        <v>0.61919999999999997</v>
      </c>
      <c r="I2453">
        <v>0.2661</v>
      </c>
      <c r="J2453">
        <v>4.0000000000000001E-3</v>
      </c>
      <c r="K2453">
        <v>0</v>
      </c>
      <c r="L2453">
        <v>0</v>
      </c>
      <c r="M2453">
        <v>6.4000000000000001E-2</v>
      </c>
      <c r="N2453">
        <v>0</v>
      </c>
      <c r="O2453">
        <v>4.6699999999999998E-2</v>
      </c>
      <c r="P2453">
        <v>0</v>
      </c>
      <c r="Q2453" s="3">
        <f>_xlfn.XLOOKUP(A2453&amp;B2453,'original data'!$R$2:$R$3975,'original data'!$Q$2:$Q$3975,,0)</f>
        <v>0.8</v>
      </c>
      <c r="R2453" t="str">
        <f t="shared" si="76"/>
        <v>Louisiana Schools2007</v>
      </c>
      <c r="S2453">
        <f t="shared" si="77"/>
        <v>6.8000000000000005E-2</v>
      </c>
    </row>
    <row r="2454" spans="1:19" x14ac:dyDescent="0.35">
      <c r="A2454" t="s">
        <v>148</v>
      </c>
      <c r="B2454">
        <v>2008</v>
      </c>
      <c r="C2454">
        <v>-4.8300000000000003E-2</v>
      </c>
      <c r="D2454">
        <v>5.1799999999999999E-2</v>
      </c>
      <c r="E2454">
        <v>7.2099999999999997E-2</v>
      </c>
      <c r="H2454">
        <v>0.59640000000000004</v>
      </c>
      <c r="I2454">
        <v>0.28510000000000002</v>
      </c>
      <c r="J2454">
        <v>1.01E-2</v>
      </c>
      <c r="K2454">
        <v>0</v>
      </c>
      <c r="L2454">
        <v>0</v>
      </c>
      <c r="M2454">
        <v>6.5699999999999995E-2</v>
      </c>
      <c r="N2454">
        <v>0</v>
      </c>
      <c r="O2454">
        <v>4.2700000000000002E-2</v>
      </c>
      <c r="P2454">
        <v>0</v>
      </c>
      <c r="Q2454" s="3">
        <f>_xlfn.XLOOKUP(A2454&amp;B2454,'original data'!$R$2:$R$3975,'original data'!$Q$2:$Q$3975,,0)</f>
        <v>0.76600000000000001</v>
      </c>
      <c r="R2454" t="str">
        <f t="shared" si="76"/>
        <v>Louisiana Schools2008</v>
      </c>
      <c r="S2454">
        <f t="shared" si="77"/>
        <v>7.5799999999999992E-2</v>
      </c>
    </row>
    <row r="2455" spans="1:19" x14ac:dyDescent="0.35">
      <c r="A2455" t="s">
        <v>148</v>
      </c>
      <c r="B2455">
        <v>2009</v>
      </c>
      <c r="C2455">
        <v>-0.16539999999999999</v>
      </c>
      <c r="D2455">
        <v>-2.8199999999999999E-2</v>
      </c>
      <c r="E2455">
        <v>1.03E-2</v>
      </c>
      <c r="F2455">
        <v>2.5000000000000001E-2</v>
      </c>
      <c r="H2455">
        <v>0.58450000000000002</v>
      </c>
      <c r="I2455">
        <v>0.32850000000000001</v>
      </c>
      <c r="J2455">
        <v>1.78E-2</v>
      </c>
      <c r="K2455">
        <v>0</v>
      </c>
      <c r="L2455">
        <v>0</v>
      </c>
      <c r="M2455">
        <v>5.3900000000000003E-2</v>
      </c>
      <c r="N2455">
        <v>0</v>
      </c>
      <c r="O2455">
        <v>1.5299999999999999E-2</v>
      </c>
      <c r="P2455">
        <v>0</v>
      </c>
      <c r="Q2455" s="3">
        <f>_xlfn.XLOOKUP(A2455&amp;B2455,'original data'!$R$2:$R$3975,'original data'!$Q$2:$Q$3975,,0)</f>
        <v>0.65500000000000003</v>
      </c>
      <c r="R2455" t="str">
        <f t="shared" si="76"/>
        <v>Louisiana Schools2009</v>
      </c>
      <c r="S2455">
        <f t="shared" si="77"/>
        <v>7.17E-2</v>
      </c>
    </row>
    <row r="2456" spans="1:19" x14ac:dyDescent="0.35">
      <c r="A2456" t="s">
        <v>148</v>
      </c>
      <c r="B2456">
        <v>2010</v>
      </c>
      <c r="C2456">
        <v>0.13289999999999999</v>
      </c>
      <c r="D2456">
        <v>-3.4299999999999997E-2</v>
      </c>
      <c r="E2456">
        <v>1.95E-2</v>
      </c>
      <c r="F2456">
        <v>2.9700000000000001E-2</v>
      </c>
      <c r="H2456">
        <v>0.59143999999999997</v>
      </c>
      <c r="I2456">
        <v>0.31667000000000001</v>
      </c>
      <c r="J2456">
        <v>2.8000000000000001E-2</v>
      </c>
      <c r="K2456">
        <v>0</v>
      </c>
      <c r="L2456">
        <v>0</v>
      </c>
      <c r="M2456">
        <v>4.4900000000000002E-2</v>
      </c>
      <c r="N2456">
        <v>0</v>
      </c>
      <c r="O2456">
        <v>1.9E-2</v>
      </c>
      <c r="P2456">
        <v>0</v>
      </c>
      <c r="Q2456" s="3">
        <f>_xlfn.XLOOKUP(A2456&amp;B2456,'original data'!$R$2:$R$3975,'original data'!$Q$2:$Q$3975,,0)</f>
        <v>0.61</v>
      </c>
      <c r="R2456" t="str">
        <f t="shared" si="76"/>
        <v>Louisiana Schools2010</v>
      </c>
      <c r="S2456">
        <f t="shared" si="77"/>
        <v>7.2900000000000006E-2</v>
      </c>
    </row>
    <row r="2457" spans="1:19" x14ac:dyDescent="0.35">
      <c r="A2457" t="s">
        <v>148</v>
      </c>
      <c r="B2457">
        <v>2011</v>
      </c>
      <c r="C2457">
        <v>0.23949999999999999</v>
      </c>
      <c r="D2457">
        <v>5.4800000000000001E-2</v>
      </c>
      <c r="E2457">
        <v>5.2299999999999999E-2</v>
      </c>
      <c r="F2457">
        <v>5.3999999999999999E-2</v>
      </c>
      <c r="H2457">
        <v>0.61473999999999995</v>
      </c>
      <c r="I2457">
        <v>0.25857000000000002</v>
      </c>
      <c r="J2457">
        <v>0.05</v>
      </c>
      <c r="K2457">
        <v>0</v>
      </c>
      <c r="L2457">
        <v>0</v>
      </c>
      <c r="M2457">
        <v>5.9889999999999999E-2</v>
      </c>
      <c r="N2457">
        <v>0</v>
      </c>
      <c r="O2457">
        <v>1.6799999999999999E-2</v>
      </c>
      <c r="P2457">
        <v>0</v>
      </c>
      <c r="Q2457" s="3">
        <f>_xlfn.XLOOKUP(A2457&amp;B2457,'original data'!$R$2:$R$3975,'original data'!$Q$2:$Q$3975,,0)</f>
        <v>0.59899999999999998</v>
      </c>
      <c r="R2457" t="str">
        <f t="shared" si="76"/>
        <v>Louisiana Schools2011</v>
      </c>
      <c r="S2457">
        <f t="shared" si="77"/>
        <v>0.10989</v>
      </c>
    </row>
    <row r="2458" spans="1:19" x14ac:dyDescent="0.35">
      <c r="A2458" t="s">
        <v>148</v>
      </c>
      <c r="B2458">
        <v>2012</v>
      </c>
      <c r="C2458">
        <v>2.46E-2</v>
      </c>
      <c r="D2458">
        <v>0.12970000000000001</v>
      </c>
      <c r="E2458">
        <v>2.7699999999999999E-2</v>
      </c>
      <c r="F2458">
        <v>5.9299999999999999E-2</v>
      </c>
      <c r="H2458">
        <v>0.61380000000000001</v>
      </c>
      <c r="I2458">
        <v>0.253</v>
      </c>
      <c r="J2458">
        <v>4.2500000000000003E-2</v>
      </c>
      <c r="K2458">
        <v>0</v>
      </c>
      <c r="L2458">
        <v>4.8999999999999998E-3</v>
      </c>
      <c r="M2458">
        <v>8.4000000000000005E-2</v>
      </c>
      <c r="N2458">
        <v>0</v>
      </c>
      <c r="O2458">
        <v>1.8E-3</v>
      </c>
      <c r="P2458">
        <v>0</v>
      </c>
      <c r="Q2458" s="3">
        <f>_xlfn.XLOOKUP(A2458&amp;B2458,'original data'!$R$2:$R$3975,'original data'!$Q$2:$Q$3975,,0)</f>
        <v>0.61599999999999999</v>
      </c>
      <c r="R2458" t="str">
        <f t="shared" si="76"/>
        <v>Louisiana Schools2012</v>
      </c>
      <c r="S2458">
        <f t="shared" si="77"/>
        <v>0.13140000000000002</v>
      </c>
    </row>
    <row r="2459" spans="1:19" x14ac:dyDescent="0.35">
      <c r="A2459" t="s">
        <v>148</v>
      </c>
      <c r="B2459">
        <v>2013</v>
      </c>
      <c r="C2459">
        <v>0.1411</v>
      </c>
      <c r="D2459">
        <v>0.1321</v>
      </c>
      <c r="E2459">
        <v>6.5500000000000003E-2</v>
      </c>
      <c r="F2459">
        <v>6.88E-2</v>
      </c>
      <c r="H2459">
        <v>0.62704000000000004</v>
      </c>
      <c r="I2459">
        <v>0.22517999999999999</v>
      </c>
      <c r="J2459">
        <v>5.0299999999999997E-2</v>
      </c>
      <c r="K2459">
        <v>0</v>
      </c>
      <c r="L2459">
        <v>9.5999999999999992E-3</v>
      </c>
      <c r="M2459">
        <v>8.5290000000000005E-2</v>
      </c>
      <c r="N2459">
        <v>0</v>
      </c>
      <c r="O2459">
        <v>2.5999999999999999E-3</v>
      </c>
      <c r="P2459">
        <v>0</v>
      </c>
      <c r="Q2459" s="3">
        <f>_xlfn.XLOOKUP(A2459&amp;B2459,'original data'!$R$2:$R$3975,'original data'!$Q$2:$Q$3975,,0)</f>
        <v>0.621</v>
      </c>
      <c r="R2459" t="str">
        <f t="shared" si="76"/>
        <v>Louisiana Schools2013</v>
      </c>
      <c r="S2459">
        <f t="shared" si="77"/>
        <v>0.14518999999999999</v>
      </c>
    </row>
    <row r="2460" spans="1:19" x14ac:dyDescent="0.35">
      <c r="A2460" t="s">
        <v>148</v>
      </c>
      <c r="B2460">
        <v>2014</v>
      </c>
      <c r="C2460">
        <v>0.1716</v>
      </c>
      <c r="D2460">
        <v>0.111</v>
      </c>
      <c r="E2460">
        <v>0.14050000000000001</v>
      </c>
      <c r="F2460">
        <v>7.3499999999999996E-2</v>
      </c>
      <c r="H2460">
        <v>0.60670000000000002</v>
      </c>
      <c r="I2460">
        <v>0.20730000000000001</v>
      </c>
      <c r="J2460">
        <v>6.2199999999999998E-2</v>
      </c>
      <c r="K2460">
        <v>0</v>
      </c>
      <c r="L2460">
        <v>0</v>
      </c>
      <c r="M2460">
        <v>9.0999999999999998E-2</v>
      </c>
      <c r="N2460">
        <v>0</v>
      </c>
      <c r="O2460">
        <v>3.2800000000000003E-2</v>
      </c>
      <c r="P2460">
        <v>0</v>
      </c>
      <c r="Q2460" s="3">
        <f>_xlfn.XLOOKUP(A2460&amp;B2460,'original data'!$R$2:$R$3975,'original data'!$Q$2:$Q$3975,,0)</f>
        <v>0.66900000000000004</v>
      </c>
      <c r="R2460" t="str">
        <f t="shared" si="76"/>
        <v>Louisiana Schools2014</v>
      </c>
      <c r="S2460">
        <f t="shared" si="77"/>
        <v>0.1532</v>
      </c>
    </row>
    <row r="2461" spans="1:19" x14ac:dyDescent="0.35">
      <c r="A2461" t="s">
        <v>148</v>
      </c>
      <c r="B2461">
        <v>2015</v>
      </c>
      <c r="C2461">
        <v>3.1300000000000001E-2</v>
      </c>
      <c r="D2461">
        <v>0.1157</v>
      </c>
      <c r="E2461">
        <v>0.1205</v>
      </c>
      <c r="F2461">
        <v>6.88E-2</v>
      </c>
      <c r="H2461">
        <v>0.62053999999999998</v>
      </c>
      <c r="I2461">
        <v>0.21188000000000001</v>
      </c>
      <c r="J2461">
        <v>5.3499999999999999E-2</v>
      </c>
      <c r="K2461">
        <v>0</v>
      </c>
      <c r="L2461">
        <v>9.4999999999999998E-3</v>
      </c>
      <c r="M2461">
        <v>0.10299</v>
      </c>
      <c r="N2461">
        <v>0</v>
      </c>
      <c r="O2461">
        <v>1.6000000000000001E-3</v>
      </c>
      <c r="P2461">
        <v>0</v>
      </c>
      <c r="Q2461" s="3">
        <f>_xlfn.XLOOKUP(A2461&amp;B2461,'original data'!$R$2:$R$3975,'original data'!$Q$2:$Q$3975,,0)</f>
        <v>0.70709999999999995</v>
      </c>
      <c r="R2461" t="str">
        <f t="shared" si="76"/>
        <v>Louisiana Schools2015</v>
      </c>
      <c r="S2461">
        <f t="shared" si="77"/>
        <v>0.16599</v>
      </c>
    </row>
    <row r="2462" spans="1:19" x14ac:dyDescent="0.35">
      <c r="A2462" t="s">
        <v>148</v>
      </c>
      <c r="B2462">
        <v>2016</v>
      </c>
      <c r="C2462">
        <v>-1.9E-3</v>
      </c>
      <c r="D2462">
        <v>6.6799999999999998E-2</v>
      </c>
      <c r="E2462">
        <v>7.2900000000000006E-2</v>
      </c>
      <c r="F2462">
        <v>6.2700000000000006E-2</v>
      </c>
      <c r="H2462">
        <v>0.48670000000000002</v>
      </c>
      <c r="I2462">
        <v>0.33050000000000002</v>
      </c>
      <c r="J2462">
        <v>5.1299999999999998E-2</v>
      </c>
      <c r="K2462">
        <v>0</v>
      </c>
      <c r="L2462">
        <v>9.7999999999999997E-3</v>
      </c>
      <c r="M2462">
        <v>0.11799999999999999</v>
      </c>
      <c r="N2462">
        <v>0</v>
      </c>
      <c r="O2462">
        <v>3.5999999999999999E-3</v>
      </c>
      <c r="P2462">
        <v>0</v>
      </c>
      <c r="Q2462" s="3">
        <f>_xlfn.XLOOKUP(A2462&amp;B2462,'original data'!$R$2:$R$3975,'original data'!$Q$2:$Q$3975,,0)</f>
        <v>0.72540000000000004</v>
      </c>
      <c r="R2462" t="str">
        <f t="shared" si="76"/>
        <v>Louisiana Schools2016</v>
      </c>
      <c r="S2462">
        <f t="shared" si="77"/>
        <v>0.17909999999999998</v>
      </c>
    </row>
    <row r="2463" spans="1:19" x14ac:dyDescent="0.35">
      <c r="A2463" t="s">
        <v>148</v>
      </c>
      <c r="B2463">
        <v>2017</v>
      </c>
      <c r="C2463">
        <v>0.14369999999999999</v>
      </c>
      <c r="D2463">
        <v>5.7099999999999998E-2</v>
      </c>
      <c r="E2463">
        <v>9.7299999999999998E-2</v>
      </c>
      <c r="F2463">
        <v>6.1899999999999997E-2</v>
      </c>
      <c r="H2463">
        <v>0.53469999999999995</v>
      </c>
      <c r="I2463">
        <v>0.29499999999999998</v>
      </c>
      <c r="J2463">
        <v>4.4699999999999997E-2</v>
      </c>
      <c r="K2463">
        <v>0</v>
      </c>
      <c r="L2463">
        <v>8.8000000000000005E-3</v>
      </c>
      <c r="M2463">
        <v>0.1052</v>
      </c>
      <c r="N2463">
        <v>0</v>
      </c>
      <c r="O2463">
        <v>1.1599999999999999E-2</v>
      </c>
      <c r="P2463">
        <v>0</v>
      </c>
      <c r="Q2463" s="3">
        <f>_xlfn.XLOOKUP(A2463&amp;B2463,'original data'!$R$2:$R$3975,'original data'!$Q$2:$Q$3975,,0)</f>
        <v>0.74160000000000004</v>
      </c>
      <c r="R2463" t="str">
        <f t="shared" si="76"/>
        <v>Louisiana Schools2017</v>
      </c>
      <c r="S2463">
        <f t="shared" si="77"/>
        <v>0.15870000000000001</v>
      </c>
    </row>
    <row r="2464" spans="1:19" x14ac:dyDescent="0.35">
      <c r="A2464" t="s">
        <v>148</v>
      </c>
      <c r="B2464">
        <v>2018</v>
      </c>
      <c r="C2464">
        <v>6.6199999999999995E-2</v>
      </c>
      <c r="D2464">
        <v>6.8599999999999994E-2</v>
      </c>
      <c r="E2464">
        <v>8.2199999999999995E-2</v>
      </c>
      <c r="F2464">
        <v>7.3999999999999996E-2</v>
      </c>
      <c r="H2464">
        <v>0.57647000000000004</v>
      </c>
      <c r="I2464">
        <v>0.26352999999999999</v>
      </c>
      <c r="J2464">
        <v>4.752E-2</v>
      </c>
      <c r="K2464">
        <v>0</v>
      </c>
      <c r="L2464">
        <v>2.2620000000000001E-2</v>
      </c>
      <c r="M2464">
        <v>8.2100000000000006E-2</v>
      </c>
      <c r="N2464">
        <v>0</v>
      </c>
      <c r="O2464">
        <v>7.77E-3</v>
      </c>
      <c r="P2464">
        <v>0</v>
      </c>
      <c r="Q2464" s="3">
        <f>_xlfn.XLOOKUP(A2464&amp;B2464,'original data'!$R$2:$R$3975,'original data'!$Q$2:$Q$3975,,0)</f>
        <v>0.74590000000000001</v>
      </c>
      <c r="R2464" t="str">
        <f t="shared" si="76"/>
        <v>Louisiana Schools2018</v>
      </c>
      <c r="S2464">
        <f t="shared" si="77"/>
        <v>0.15224000000000001</v>
      </c>
    </row>
    <row r="2465" spans="1:19" x14ac:dyDescent="0.35">
      <c r="A2465" t="s">
        <v>148</v>
      </c>
      <c r="B2465">
        <v>2019</v>
      </c>
      <c r="C2465">
        <v>5.1700000000000003E-2</v>
      </c>
      <c r="D2465">
        <v>8.6900000000000005E-2</v>
      </c>
      <c r="E2465">
        <v>5.8099999999999999E-2</v>
      </c>
      <c r="F2465">
        <v>9.9199999999999997E-2</v>
      </c>
      <c r="H2465">
        <v>0.496</v>
      </c>
      <c r="I2465">
        <v>0.28010000000000002</v>
      </c>
      <c r="J2465">
        <v>3.56E-2</v>
      </c>
      <c r="K2465">
        <v>0</v>
      </c>
      <c r="L2465">
        <v>5.5100000000000003E-2</v>
      </c>
      <c r="M2465">
        <v>0.1205</v>
      </c>
      <c r="N2465">
        <v>0</v>
      </c>
      <c r="O2465">
        <v>1.2699999999999999E-2</v>
      </c>
      <c r="P2465">
        <v>0</v>
      </c>
      <c r="Q2465" s="3">
        <f>_xlfn.XLOOKUP(A2465&amp;B2465,'original data'!$R$2:$R$3975,'original data'!$Q$2:$Q$3975,,0)</f>
        <v>0.74390000000000001</v>
      </c>
      <c r="R2465" t="str">
        <f t="shared" si="76"/>
        <v>Louisiana Schools2019</v>
      </c>
      <c r="S2465">
        <f t="shared" si="77"/>
        <v>0.2112</v>
      </c>
    </row>
    <row r="2466" spans="1:19" x14ac:dyDescent="0.35">
      <c r="A2466" t="s">
        <v>149</v>
      </c>
      <c r="B2466">
        <v>2001</v>
      </c>
      <c r="C2466">
        <v>-4.4400000000000002E-2</v>
      </c>
      <c r="D2466">
        <v>2.52E-2</v>
      </c>
      <c r="E2466">
        <v>9.1700000000000004E-2</v>
      </c>
      <c r="G2466">
        <v>-4.4400000000000002E-2</v>
      </c>
      <c r="H2466">
        <v>0.56000000000000005</v>
      </c>
      <c r="I2466">
        <v>0.439</v>
      </c>
      <c r="J2466">
        <v>1E-3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 s="3">
        <f>_xlfn.XLOOKUP(A2466&amp;B2466,'original data'!$R$2:$R$3975,'original data'!$Q$2:$Q$3975,,0)</f>
        <v>1.0316000000000001</v>
      </c>
      <c r="R2466" t="str">
        <f t="shared" si="76"/>
        <v>Wyoming Public Employees2001</v>
      </c>
      <c r="S2466">
        <f t="shared" si="77"/>
        <v>1E-3</v>
      </c>
    </row>
    <row r="2467" spans="1:19" x14ac:dyDescent="0.35">
      <c r="A2467" t="s">
        <v>149</v>
      </c>
      <c r="B2467">
        <v>2002</v>
      </c>
      <c r="C2467">
        <v>-9.2899999999999996E-2</v>
      </c>
      <c r="D2467">
        <v>-4.9700000000000001E-2</v>
      </c>
      <c r="E2467">
        <v>3.0700000000000002E-2</v>
      </c>
      <c r="G2467">
        <v>-6.8970000000000004E-2</v>
      </c>
      <c r="H2467">
        <v>0.54300000000000004</v>
      </c>
      <c r="I2467">
        <v>0.442</v>
      </c>
      <c r="J2467">
        <v>1.4999999999999999E-2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 s="3">
        <f>_xlfn.XLOOKUP(A2467&amp;B2467,'original data'!$R$2:$R$3975,'original data'!$Q$2:$Q$3975,,0)</f>
        <v>0.9224</v>
      </c>
      <c r="R2467" t="str">
        <f t="shared" si="76"/>
        <v>Wyoming Public Employees2002</v>
      </c>
      <c r="S2467">
        <f t="shared" si="77"/>
        <v>1.4999999999999999E-2</v>
      </c>
    </row>
    <row r="2468" spans="1:19" x14ac:dyDescent="0.35">
      <c r="A2468" t="s">
        <v>149</v>
      </c>
      <c r="B2468">
        <v>2003</v>
      </c>
      <c r="C2468">
        <v>0.21</v>
      </c>
      <c r="D2468">
        <v>1.6E-2</v>
      </c>
      <c r="E2468">
        <v>3.4099999999999998E-2</v>
      </c>
      <c r="G2468">
        <v>1.6029999999999999E-2</v>
      </c>
      <c r="H2468">
        <v>0.69799999999999995</v>
      </c>
      <c r="I2468">
        <v>0.29299999999999998</v>
      </c>
      <c r="J2468">
        <v>8.9999999999999993E-3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 s="3">
        <f>_xlfn.XLOOKUP(A2468&amp;B2468,'original data'!$R$2:$R$3975,'original data'!$Q$2:$Q$3975,,0)</f>
        <v>0.91739999999999999</v>
      </c>
      <c r="R2468" t="str">
        <f t="shared" si="76"/>
        <v>Wyoming Public Employees2003</v>
      </c>
      <c r="S2468">
        <f t="shared" si="77"/>
        <v>8.9999999999999993E-3</v>
      </c>
    </row>
    <row r="2469" spans="1:19" x14ac:dyDescent="0.35">
      <c r="A2469" t="s">
        <v>149</v>
      </c>
      <c r="B2469">
        <v>2004</v>
      </c>
      <c r="C2469">
        <v>0.1154</v>
      </c>
      <c r="D2469">
        <v>6.9800000000000001E-2</v>
      </c>
      <c r="E2469">
        <v>2.98E-2</v>
      </c>
      <c r="F2469">
        <v>0.1032</v>
      </c>
      <c r="G2469">
        <v>4.0009999999999997E-2</v>
      </c>
      <c r="H2469">
        <v>0.63100000000000001</v>
      </c>
      <c r="I2469">
        <v>0.28999999999999998</v>
      </c>
      <c r="J2469">
        <v>5.5E-2</v>
      </c>
      <c r="K2469">
        <v>0</v>
      </c>
      <c r="L2469">
        <v>0</v>
      </c>
      <c r="M2469">
        <v>2.4E-2</v>
      </c>
      <c r="N2469">
        <v>0</v>
      </c>
      <c r="O2469">
        <v>0</v>
      </c>
      <c r="P2469">
        <v>0</v>
      </c>
      <c r="Q2469" s="3">
        <f>_xlfn.XLOOKUP(A2469&amp;B2469,'original data'!$R$2:$R$3975,'original data'!$Q$2:$Q$3975,,0)</f>
        <v>0.95960000000000001</v>
      </c>
      <c r="R2469" t="str">
        <f t="shared" si="76"/>
        <v>Wyoming Public Employees2004</v>
      </c>
      <c r="S2469">
        <f t="shared" si="77"/>
        <v>7.9000000000000001E-2</v>
      </c>
    </row>
    <row r="2470" spans="1:19" x14ac:dyDescent="0.35">
      <c r="A2470" t="s">
        <v>149</v>
      </c>
      <c r="B2470">
        <v>2005</v>
      </c>
      <c r="C2470">
        <v>8.2199999999999995E-2</v>
      </c>
      <c r="D2470">
        <v>0.1346</v>
      </c>
      <c r="E2470">
        <v>4.8300000000000003E-2</v>
      </c>
      <c r="F2470">
        <v>8.6599999999999996E-2</v>
      </c>
      <c r="G2470">
        <v>4.8309999999999999E-2</v>
      </c>
      <c r="H2470">
        <v>0.61899999999999999</v>
      </c>
      <c r="I2470">
        <v>0.29099999999999998</v>
      </c>
      <c r="J2470">
        <v>1.6E-2</v>
      </c>
      <c r="K2470">
        <v>0</v>
      </c>
      <c r="L2470">
        <v>0</v>
      </c>
      <c r="M2470">
        <v>7.3999999999999996E-2</v>
      </c>
      <c r="N2470">
        <v>0</v>
      </c>
      <c r="O2470">
        <v>0</v>
      </c>
      <c r="P2470">
        <v>0</v>
      </c>
      <c r="Q2470" s="3">
        <f>_xlfn.XLOOKUP(A2470&amp;B2470,'original data'!$R$2:$R$3975,'original data'!$Q$2:$Q$3975,,0)</f>
        <v>0.95130000000000003</v>
      </c>
      <c r="R2470" t="str">
        <f t="shared" si="76"/>
        <v>Wyoming Public Employees2005</v>
      </c>
      <c r="S2470">
        <f t="shared" si="77"/>
        <v>0.09</v>
      </c>
    </row>
    <row r="2471" spans="1:19" x14ac:dyDescent="0.35">
      <c r="A2471" t="s">
        <v>149</v>
      </c>
      <c r="B2471">
        <v>2006</v>
      </c>
      <c r="C2471">
        <v>0.1263</v>
      </c>
      <c r="D2471">
        <v>0.10780000000000001</v>
      </c>
      <c r="E2471">
        <v>8.3400000000000002E-2</v>
      </c>
      <c r="F2471">
        <v>8.7499999999999994E-2</v>
      </c>
      <c r="G2471">
        <v>6.0929999999999998E-2</v>
      </c>
      <c r="H2471">
        <v>0.60599999999999998</v>
      </c>
      <c r="I2471">
        <v>0.29899999999999999</v>
      </c>
      <c r="J2471">
        <v>4.2000000000000003E-2</v>
      </c>
      <c r="K2471">
        <v>0</v>
      </c>
      <c r="L2471">
        <v>0</v>
      </c>
      <c r="M2471">
        <v>5.2999999999999999E-2</v>
      </c>
      <c r="N2471">
        <v>0</v>
      </c>
      <c r="O2471">
        <v>0</v>
      </c>
      <c r="P2471">
        <v>0</v>
      </c>
      <c r="Q2471" s="3">
        <f>_xlfn.XLOOKUP(A2471&amp;B2471,'original data'!$R$2:$R$3975,'original data'!$Q$2:$Q$3975,,0)</f>
        <v>0.94369999999999998</v>
      </c>
      <c r="R2471" t="str">
        <f t="shared" si="76"/>
        <v>Wyoming Public Employees2006</v>
      </c>
      <c r="S2471">
        <f t="shared" si="77"/>
        <v>9.5000000000000001E-2</v>
      </c>
    </row>
    <row r="2472" spans="1:19" x14ac:dyDescent="0.35">
      <c r="A2472" t="s">
        <v>149</v>
      </c>
      <c r="B2472">
        <v>2007</v>
      </c>
      <c r="C2472">
        <v>7.4399999999999994E-2</v>
      </c>
      <c r="D2472">
        <v>9.4100000000000003E-2</v>
      </c>
      <c r="E2472">
        <v>0.1207</v>
      </c>
      <c r="F2472">
        <v>7.4700000000000003E-2</v>
      </c>
      <c r="G2472">
        <v>6.2839999999999993E-2</v>
      </c>
      <c r="H2472">
        <v>0.6</v>
      </c>
      <c r="I2472">
        <v>0.314</v>
      </c>
      <c r="J2472">
        <v>2.7E-2</v>
      </c>
      <c r="K2472">
        <v>0</v>
      </c>
      <c r="L2472">
        <v>0</v>
      </c>
      <c r="M2472">
        <v>5.8999999999999997E-2</v>
      </c>
      <c r="N2472">
        <v>0</v>
      </c>
      <c r="O2472">
        <v>0</v>
      </c>
      <c r="P2472">
        <v>0</v>
      </c>
      <c r="Q2472" s="3">
        <f>_xlfn.XLOOKUP(A2472&amp;B2472,'original data'!$R$2:$R$3975,'original data'!$Q$2:$Q$3975,,0)</f>
        <v>0.93979999999999997</v>
      </c>
      <c r="R2472" t="str">
        <f t="shared" si="76"/>
        <v>Wyoming Public Employees2007</v>
      </c>
      <c r="S2472">
        <f t="shared" si="77"/>
        <v>8.5999999999999993E-2</v>
      </c>
    </row>
    <row r="2473" spans="1:19" x14ac:dyDescent="0.35">
      <c r="A2473" t="s">
        <v>149</v>
      </c>
      <c r="B2473">
        <v>2008</v>
      </c>
      <c r="C2473">
        <v>-0.29630000000000001</v>
      </c>
      <c r="D2473">
        <v>-5.21E-2</v>
      </c>
      <c r="E2473">
        <v>5.4999999999999997E-3</v>
      </c>
      <c r="F2473">
        <v>1.9699999999999999E-2</v>
      </c>
      <c r="G2473">
        <v>9.4500000000000001E-3</v>
      </c>
      <c r="H2473">
        <v>0.54500000000000004</v>
      </c>
      <c r="I2473">
        <v>0.27400000000000002</v>
      </c>
      <c r="J2473">
        <v>6.5000000000000002E-2</v>
      </c>
      <c r="K2473">
        <v>0</v>
      </c>
      <c r="L2473">
        <v>0</v>
      </c>
      <c r="M2473">
        <v>0.11600000000000001</v>
      </c>
      <c r="N2473">
        <v>0</v>
      </c>
      <c r="O2473">
        <v>0</v>
      </c>
      <c r="P2473">
        <v>0</v>
      </c>
      <c r="Q2473" s="3">
        <f>_xlfn.XLOOKUP(A2473&amp;B2473,'original data'!$R$2:$R$3975,'original data'!$Q$2:$Q$3975,,0)</f>
        <v>0.78600000000000003</v>
      </c>
      <c r="R2473" t="str">
        <f t="shared" si="76"/>
        <v>Wyoming Public Employees2008</v>
      </c>
      <c r="S2473">
        <f t="shared" si="77"/>
        <v>0.18099999999999999</v>
      </c>
    </row>
    <row r="2474" spans="1:19" x14ac:dyDescent="0.35">
      <c r="A2474" t="s">
        <v>149</v>
      </c>
      <c r="B2474">
        <v>2009</v>
      </c>
      <c r="C2474">
        <v>0.23799999999999999</v>
      </c>
      <c r="D2474">
        <v>-2.1999999999999999E-2</v>
      </c>
      <c r="E2474">
        <v>2.7E-2</v>
      </c>
      <c r="F2474">
        <v>2.8000000000000001E-2</v>
      </c>
      <c r="G2474">
        <v>3.2599999999999997E-2</v>
      </c>
      <c r="H2474">
        <v>0.57242999999999999</v>
      </c>
      <c r="I2474">
        <v>0.27572000000000002</v>
      </c>
      <c r="J2474">
        <v>5.1950000000000003E-2</v>
      </c>
      <c r="K2474">
        <v>3.2969999999999999E-2</v>
      </c>
      <c r="L2474">
        <v>0</v>
      </c>
      <c r="M2474">
        <v>0</v>
      </c>
      <c r="N2474">
        <v>0</v>
      </c>
      <c r="O2474">
        <v>6.6930000000000003E-2</v>
      </c>
      <c r="P2474">
        <v>0</v>
      </c>
      <c r="Q2474" s="3">
        <f>_xlfn.XLOOKUP(A2474&amp;B2474,'original data'!$R$2:$R$3975,'original data'!$Q$2:$Q$3975,,0)</f>
        <v>0.87509999999999999</v>
      </c>
      <c r="R2474" t="str">
        <f t="shared" si="76"/>
        <v>Wyoming Public Employees2009</v>
      </c>
      <c r="S2474">
        <f t="shared" si="77"/>
        <v>8.4919999999999995E-2</v>
      </c>
    </row>
    <row r="2475" spans="1:19" x14ac:dyDescent="0.35">
      <c r="A2475" t="s">
        <v>149</v>
      </c>
      <c r="B2475">
        <v>2011</v>
      </c>
      <c r="C2475">
        <v>-1.2E-2</v>
      </c>
      <c r="D2475">
        <v>0.113</v>
      </c>
      <c r="E2475">
        <v>6.0000000000000001E-3</v>
      </c>
      <c r="F2475">
        <v>4.2000000000000003E-2</v>
      </c>
      <c r="G2475">
        <v>3.7339999999999998E-2</v>
      </c>
      <c r="H2475">
        <v>0.54246000000000005</v>
      </c>
      <c r="I2475">
        <v>0.25574000000000002</v>
      </c>
      <c r="J2475">
        <v>0.1009</v>
      </c>
      <c r="K2475">
        <v>0.1009</v>
      </c>
      <c r="L2475">
        <v>0</v>
      </c>
      <c r="M2475">
        <v>0</v>
      </c>
      <c r="N2475">
        <v>0</v>
      </c>
      <c r="O2475">
        <v>0</v>
      </c>
      <c r="P2475">
        <v>0</v>
      </c>
      <c r="Q2475" s="3">
        <f>_xlfn.XLOOKUP(A2475&amp;B2475,'original data'!$R$2:$R$3975,'original data'!$Q$2:$Q$3975,,0)</f>
        <v>0.81869999999999998</v>
      </c>
      <c r="R2475" t="str">
        <f t="shared" si="76"/>
        <v>Wyoming Public Employees2011</v>
      </c>
      <c r="S2475">
        <f t="shared" si="77"/>
        <v>0.20180000000000001</v>
      </c>
    </row>
    <row r="2476" spans="1:19" x14ac:dyDescent="0.35">
      <c r="A2476" t="s">
        <v>149</v>
      </c>
      <c r="B2476">
        <v>2012</v>
      </c>
      <c r="C2476">
        <v>0.13700000000000001</v>
      </c>
      <c r="D2476">
        <v>8.4000000000000005E-2</v>
      </c>
      <c r="E2476">
        <v>1.9E-2</v>
      </c>
      <c r="F2476">
        <v>6.6000000000000003E-2</v>
      </c>
      <c r="G2476">
        <v>4.53E-2</v>
      </c>
      <c r="H2476">
        <v>0.52300000000000002</v>
      </c>
      <c r="I2476">
        <v>0.28699999999999998</v>
      </c>
      <c r="J2476">
        <v>8.5000000000000006E-2</v>
      </c>
      <c r="K2476">
        <v>0.105</v>
      </c>
      <c r="L2476">
        <v>0</v>
      </c>
      <c r="M2476">
        <v>0</v>
      </c>
      <c r="N2476">
        <v>0</v>
      </c>
      <c r="O2476">
        <v>0</v>
      </c>
      <c r="P2476">
        <v>0</v>
      </c>
      <c r="Q2476" s="3">
        <f>_xlfn.XLOOKUP(A2476&amp;B2476,'original data'!$R$2:$R$3975,'original data'!$Q$2:$Q$3975,,0)</f>
        <v>0.78559999999999997</v>
      </c>
      <c r="R2476" t="str">
        <f t="shared" si="76"/>
        <v>Wyoming Public Employees2012</v>
      </c>
      <c r="S2476">
        <f t="shared" si="77"/>
        <v>0.19</v>
      </c>
    </row>
    <row r="2477" spans="1:19" x14ac:dyDescent="0.35">
      <c r="A2477" t="s">
        <v>149</v>
      </c>
      <c r="B2477">
        <v>2013</v>
      </c>
      <c r="C2477">
        <v>0.13200000000000001</v>
      </c>
      <c r="D2477">
        <v>8.4000000000000005E-2</v>
      </c>
      <c r="E2477">
        <v>0.122</v>
      </c>
      <c r="F2477">
        <v>0.06</v>
      </c>
      <c r="G2477">
        <v>5.1729999999999998E-2</v>
      </c>
      <c r="H2477">
        <v>0.53946000000000005</v>
      </c>
      <c r="I2477">
        <v>0.28072000000000003</v>
      </c>
      <c r="J2477">
        <v>8.3919999999999995E-2</v>
      </c>
      <c r="K2477">
        <v>9.5899999999999999E-2</v>
      </c>
      <c r="L2477">
        <v>0</v>
      </c>
      <c r="M2477">
        <v>0</v>
      </c>
      <c r="N2477">
        <v>0</v>
      </c>
      <c r="O2477">
        <v>0</v>
      </c>
      <c r="P2477">
        <v>0</v>
      </c>
      <c r="Q2477" s="3">
        <f>_xlfn.XLOOKUP(A2477&amp;B2477,'original data'!$R$2:$R$3975,'original data'!$Q$2:$Q$3975,,0)</f>
        <v>0.7762</v>
      </c>
      <c r="R2477" t="str">
        <f t="shared" si="76"/>
        <v>Wyoming Public Employees2013</v>
      </c>
      <c r="S2477">
        <f t="shared" si="77"/>
        <v>0.17981999999999998</v>
      </c>
    </row>
    <row r="2478" spans="1:19" x14ac:dyDescent="0.35">
      <c r="A2478" t="s">
        <v>149</v>
      </c>
      <c r="B2478">
        <v>2014</v>
      </c>
      <c r="C2478">
        <v>4.7E-2</v>
      </c>
      <c r="D2478">
        <v>0.105</v>
      </c>
      <c r="E2478">
        <v>8.5999999999999993E-2</v>
      </c>
      <c r="F2478">
        <v>5.2999999999999999E-2</v>
      </c>
      <c r="G2478">
        <v>5.1389999999999998E-2</v>
      </c>
      <c r="H2478">
        <v>0.58199999999999996</v>
      </c>
      <c r="I2478">
        <v>0.187</v>
      </c>
      <c r="J2478">
        <v>8.5000000000000006E-2</v>
      </c>
      <c r="K2478">
        <v>0.14599999999999999</v>
      </c>
      <c r="L2478">
        <v>0</v>
      </c>
      <c r="M2478">
        <v>0</v>
      </c>
      <c r="N2478">
        <v>0</v>
      </c>
      <c r="O2478">
        <v>0</v>
      </c>
      <c r="P2478">
        <v>0</v>
      </c>
      <c r="Q2478" s="3">
        <f>_xlfn.XLOOKUP(A2478&amp;B2478,'original data'!$R$2:$R$3975,'original data'!$Q$2:$Q$3975,,0)</f>
        <v>0.78959999999999997</v>
      </c>
      <c r="R2478" t="str">
        <f t="shared" si="76"/>
        <v>Wyoming Public Employees2014</v>
      </c>
      <c r="S2478">
        <f t="shared" si="77"/>
        <v>0.23099999999999998</v>
      </c>
    </row>
    <row r="2479" spans="1:19" x14ac:dyDescent="0.35">
      <c r="A2479" t="s">
        <v>149</v>
      </c>
      <c r="B2479">
        <v>2015</v>
      </c>
      <c r="C2479">
        <v>-3.0000000000000001E-3</v>
      </c>
      <c r="D2479">
        <v>5.8000000000000003E-2</v>
      </c>
      <c r="E2479">
        <v>5.8999999999999997E-2</v>
      </c>
      <c r="F2479">
        <v>4.4999999999999998E-2</v>
      </c>
      <c r="G2479">
        <v>4.7669999999999997E-2</v>
      </c>
      <c r="H2479">
        <v>0.57599999999999996</v>
      </c>
      <c r="I2479">
        <v>0.188</v>
      </c>
      <c r="J2479">
        <v>0.104</v>
      </c>
      <c r="K2479">
        <v>0.13100000000000001</v>
      </c>
      <c r="L2479">
        <v>0</v>
      </c>
      <c r="M2479">
        <v>0</v>
      </c>
      <c r="N2479">
        <v>0</v>
      </c>
      <c r="O2479">
        <v>0</v>
      </c>
      <c r="P2479">
        <v>0</v>
      </c>
      <c r="Q2479" s="3">
        <f>_xlfn.XLOOKUP(A2479&amp;B2479,'original data'!$R$2:$R$3975,'original data'!$Q$2:$Q$3975,,0)</f>
        <v>0.78210000000000002</v>
      </c>
      <c r="R2479" t="str">
        <f t="shared" si="76"/>
        <v>Wyoming Public Employees2015</v>
      </c>
      <c r="S2479">
        <f t="shared" si="77"/>
        <v>0.23499999999999999</v>
      </c>
    </row>
    <row r="2480" spans="1:19" x14ac:dyDescent="0.35">
      <c r="A2480" t="s">
        <v>149</v>
      </c>
      <c r="B2480">
        <v>2016</v>
      </c>
      <c r="C2480">
        <v>7.5999999999999998E-2</v>
      </c>
      <c r="D2480">
        <v>3.9E-2</v>
      </c>
      <c r="E2480">
        <v>7.5999999999999998E-2</v>
      </c>
      <c r="F2480">
        <v>4.1000000000000002E-2</v>
      </c>
      <c r="G2480">
        <v>4.9419999999999999E-2</v>
      </c>
      <c r="H2480">
        <v>0.53946000000000005</v>
      </c>
      <c r="I2480">
        <v>0.16384000000000001</v>
      </c>
      <c r="J2480">
        <v>0.12188</v>
      </c>
      <c r="K2480">
        <v>0.16583000000000001</v>
      </c>
      <c r="L2480">
        <v>0</v>
      </c>
      <c r="M2480">
        <v>0</v>
      </c>
      <c r="N2480">
        <v>0</v>
      </c>
      <c r="O2480">
        <v>8.9899999999999997E-3</v>
      </c>
      <c r="P2480">
        <v>0</v>
      </c>
      <c r="Q2480" s="3">
        <f>_xlfn.XLOOKUP(A2480&amp;B2480,'original data'!$R$2:$R$3975,'original data'!$Q$2:$Q$3975,,0)</f>
        <v>0.78139999999999998</v>
      </c>
      <c r="R2480" t="str">
        <f t="shared" si="76"/>
        <v>Wyoming Public Employees2016</v>
      </c>
      <c r="S2480">
        <f t="shared" si="77"/>
        <v>0.28771000000000002</v>
      </c>
    </row>
    <row r="2481" spans="1:19" x14ac:dyDescent="0.35">
      <c r="A2481" t="s">
        <v>149</v>
      </c>
      <c r="B2481">
        <v>2017</v>
      </c>
      <c r="C2481">
        <v>0.14199999999999999</v>
      </c>
      <c r="D2481">
        <v>6.93E-2</v>
      </c>
      <c r="E2481">
        <v>7.7299999999999994E-2</v>
      </c>
      <c r="F2481">
        <v>4.7699999999999999E-2</v>
      </c>
      <c r="G2481">
        <v>5.4649999999999997E-2</v>
      </c>
      <c r="H2481">
        <v>0.46899999999999997</v>
      </c>
      <c r="I2481">
        <v>0.23300000000000001</v>
      </c>
      <c r="J2481">
        <v>0.11799999999999999</v>
      </c>
      <c r="K2481">
        <v>0.16500000000000001</v>
      </c>
      <c r="L2481">
        <v>0</v>
      </c>
      <c r="M2481">
        <v>0</v>
      </c>
      <c r="N2481">
        <v>0</v>
      </c>
      <c r="O2481">
        <v>1.4999999999999999E-2</v>
      </c>
      <c r="P2481">
        <v>0</v>
      </c>
      <c r="Q2481" s="3">
        <f>_xlfn.XLOOKUP(A2481&amp;B2481,'original data'!$R$2:$R$3975,'original data'!$Q$2:$Q$3975,,0)</f>
        <v>0.76280000000000003</v>
      </c>
      <c r="R2481" t="str">
        <f t="shared" si="76"/>
        <v>Wyoming Public Employees2017</v>
      </c>
      <c r="S2481">
        <f t="shared" si="77"/>
        <v>0.28300000000000003</v>
      </c>
    </row>
    <row r="2482" spans="1:19" x14ac:dyDescent="0.35">
      <c r="A2482" t="s">
        <v>149</v>
      </c>
      <c r="B2482">
        <v>2018</v>
      </c>
      <c r="C2482">
        <v>-3.5200000000000002E-2</v>
      </c>
      <c r="D2482">
        <v>5.8099999999999999E-2</v>
      </c>
      <c r="E2482">
        <v>4.3200000000000002E-2</v>
      </c>
      <c r="F2482">
        <v>8.1900000000000001E-2</v>
      </c>
      <c r="G2482">
        <v>4.9450000000000001E-2</v>
      </c>
      <c r="H2482">
        <v>0.48399999999999999</v>
      </c>
      <c r="I2482">
        <v>0.16800000000000001</v>
      </c>
      <c r="J2482">
        <v>0.152</v>
      </c>
      <c r="K2482">
        <v>0.17799999999999999</v>
      </c>
      <c r="L2482">
        <v>0</v>
      </c>
      <c r="M2482">
        <v>0</v>
      </c>
      <c r="N2482">
        <v>0</v>
      </c>
      <c r="O2482">
        <v>1.7999999999999999E-2</v>
      </c>
      <c r="P2482">
        <v>0</v>
      </c>
      <c r="Q2482" s="3">
        <f>_xlfn.XLOOKUP(A2482&amp;B2482,'original data'!$R$2:$R$3975,'original data'!$Q$2:$Q$3975,,0)</f>
        <v>0.74150000000000005</v>
      </c>
      <c r="R2482" t="str">
        <f t="shared" si="76"/>
        <v>Wyoming Public Employees2018</v>
      </c>
      <c r="S2482">
        <f t="shared" si="77"/>
        <v>0.32999999999999996</v>
      </c>
    </row>
    <row r="2483" spans="1:19" x14ac:dyDescent="0.35">
      <c r="A2483" t="s">
        <v>149</v>
      </c>
      <c r="B2483">
        <v>2019</v>
      </c>
      <c r="C2483">
        <v>0.18720000000000001</v>
      </c>
      <c r="D2483">
        <v>9.3600000000000003E-2</v>
      </c>
      <c r="E2483">
        <v>6.9699999999999998E-2</v>
      </c>
      <c r="F2483">
        <v>7.8E-2</v>
      </c>
      <c r="G2483">
        <v>5.6279999999999997E-2</v>
      </c>
      <c r="H2483">
        <v>0.46385999999999999</v>
      </c>
      <c r="I2483">
        <v>0.18395</v>
      </c>
      <c r="J2483">
        <v>0.16214999999999999</v>
      </c>
      <c r="K2483">
        <v>0.16805</v>
      </c>
      <c r="L2483">
        <v>0</v>
      </c>
      <c r="M2483">
        <v>0</v>
      </c>
      <c r="N2483">
        <v>0</v>
      </c>
      <c r="O2483">
        <v>2.1989999999999999E-2</v>
      </c>
      <c r="P2483">
        <v>0</v>
      </c>
      <c r="Q2483" s="3">
        <f>_xlfn.XLOOKUP(A2483&amp;B2483,'original data'!$R$2:$R$3975,'original data'!$Q$2:$Q$3975,,0)</f>
        <v>0.73160000000000003</v>
      </c>
      <c r="R2483" t="str">
        <f t="shared" si="76"/>
        <v>Wyoming Public Employees2019</v>
      </c>
      <c r="S2483">
        <f t="shared" si="77"/>
        <v>0.33019999999999999</v>
      </c>
    </row>
    <row r="2484" spans="1:19" x14ac:dyDescent="0.35">
      <c r="A2484" t="s">
        <v>150</v>
      </c>
      <c r="B2484">
        <v>2001</v>
      </c>
      <c r="C2484">
        <v>-3.0000000000000001E-3</v>
      </c>
      <c r="D2484">
        <v>4.9000000000000002E-2</v>
      </c>
      <c r="E2484">
        <v>6.7000000000000004E-2</v>
      </c>
      <c r="G2484">
        <v>-3.0000000000000001E-3</v>
      </c>
      <c r="H2484">
        <v>0.59</v>
      </c>
      <c r="I2484">
        <v>0.41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 s="3">
        <f>_xlfn.XLOOKUP(A2484&amp;B2484,'original data'!$R$2:$R$3975,'original data'!$Q$2:$Q$3975,,0)</f>
        <v>0.84399999999999997</v>
      </c>
      <c r="R2484" t="str">
        <f t="shared" si="76"/>
        <v>West Virginia PERS2001</v>
      </c>
      <c r="S2484">
        <f t="shared" si="77"/>
        <v>0</v>
      </c>
    </row>
    <row r="2485" spans="1:19" x14ac:dyDescent="0.35">
      <c r="A2485" t="s">
        <v>150</v>
      </c>
      <c r="B2485">
        <v>2002</v>
      </c>
      <c r="C2485">
        <v>-2.9000000000000001E-2</v>
      </c>
      <c r="D2485">
        <v>1.4999999999999999E-2</v>
      </c>
      <c r="E2485">
        <v>4.3999999999999997E-2</v>
      </c>
      <c r="G2485">
        <v>-1.609E-2</v>
      </c>
      <c r="H2485">
        <v>0.59</v>
      </c>
      <c r="I2485">
        <v>0.4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0.01</v>
      </c>
      <c r="P2485">
        <v>0</v>
      </c>
      <c r="Q2485" s="3">
        <f>_xlfn.XLOOKUP(A2485&amp;B2485,'original data'!$R$2:$R$3975,'original data'!$Q$2:$Q$3975,,0)</f>
        <v>0.754</v>
      </c>
      <c r="R2485" t="str">
        <f t="shared" si="76"/>
        <v>West Virginia PERS2002</v>
      </c>
      <c r="S2485">
        <f t="shared" si="77"/>
        <v>0</v>
      </c>
    </row>
    <row r="2486" spans="1:19" x14ac:dyDescent="0.35">
      <c r="A2486" t="s">
        <v>150</v>
      </c>
      <c r="B2486">
        <v>2003</v>
      </c>
      <c r="C2486">
        <v>4.9000000000000002E-2</v>
      </c>
      <c r="D2486">
        <v>5.0000000000000001E-3</v>
      </c>
      <c r="E2486">
        <v>3.3000000000000002E-2</v>
      </c>
      <c r="G2486">
        <v>5.1500000000000001E-3</v>
      </c>
      <c r="H2486">
        <v>0.61</v>
      </c>
      <c r="I2486">
        <v>0.38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0.01</v>
      </c>
      <c r="P2486">
        <v>0</v>
      </c>
      <c r="Q2486" s="3">
        <f>_xlfn.XLOOKUP(A2486&amp;B2486,'original data'!$R$2:$R$3975,'original data'!$Q$2:$Q$3975,,0)</f>
        <v>0.73099999999999998</v>
      </c>
      <c r="R2486" t="str">
        <f t="shared" si="76"/>
        <v>West Virginia PERS2003</v>
      </c>
      <c r="S2486">
        <f t="shared" si="77"/>
        <v>0</v>
      </c>
    </row>
    <row r="2487" spans="1:19" x14ac:dyDescent="0.35">
      <c r="A2487" t="s">
        <v>150</v>
      </c>
      <c r="B2487">
        <v>2004</v>
      </c>
      <c r="C2487">
        <v>0.152</v>
      </c>
      <c r="D2487">
        <v>5.5E-2</v>
      </c>
      <c r="E2487">
        <v>4.8000000000000001E-2</v>
      </c>
      <c r="G2487">
        <v>4.0009999999999997E-2</v>
      </c>
      <c r="H2487">
        <v>0.61</v>
      </c>
      <c r="I2487">
        <v>0.38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0.01</v>
      </c>
      <c r="P2487">
        <v>0</v>
      </c>
      <c r="Q2487" s="3">
        <f>_xlfn.XLOOKUP(A2487&amp;B2487,'original data'!$R$2:$R$3975,'original data'!$Q$2:$Q$3975,,0)</f>
        <v>0.8</v>
      </c>
      <c r="R2487" t="str">
        <f t="shared" si="76"/>
        <v>West Virginia PERS2004</v>
      </c>
      <c r="S2487">
        <f t="shared" si="77"/>
        <v>0</v>
      </c>
    </row>
    <row r="2488" spans="1:19" x14ac:dyDescent="0.35">
      <c r="A2488" t="s">
        <v>150</v>
      </c>
      <c r="B2488">
        <v>2005</v>
      </c>
      <c r="C2488">
        <v>0.107</v>
      </c>
      <c r="D2488">
        <v>0.10199999999999999</v>
      </c>
      <c r="E2488">
        <v>5.2999999999999999E-2</v>
      </c>
      <c r="G2488">
        <v>5.3069999999999999E-2</v>
      </c>
      <c r="H2488">
        <v>0.60396000000000005</v>
      </c>
      <c r="I2488">
        <v>0.38613999999999998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9.9000000000000008E-3</v>
      </c>
      <c r="P2488">
        <v>0</v>
      </c>
      <c r="Q2488" s="3">
        <f>_xlfn.XLOOKUP(A2488&amp;B2488,'original data'!$R$2:$R$3975,'original data'!$Q$2:$Q$3975,,0)</f>
        <v>0.83599999999999997</v>
      </c>
      <c r="R2488" t="str">
        <f t="shared" si="76"/>
        <v>West Virginia PERS2005</v>
      </c>
      <c r="S2488">
        <f t="shared" si="77"/>
        <v>0</v>
      </c>
    </row>
    <row r="2489" spans="1:19" x14ac:dyDescent="0.35">
      <c r="A2489" t="s">
        <v>150</v>
      </c>
      <c r="B2489">
        <v>2006</v>
      </c>
      <c r="C2489">
        <v>9.5000000000000001E-2</v>
      </c>
      <c r="D2489">
        <v>0.11799999999999999</v>
      </c>
      <c r="E2489">
        <v>7.4999999999999997E-2</v>
      </c>
      <c r="G2489">
        <v>5.9950000000000003E-2</v>
      </c>
      <c r="H2489">
        <v>0.57425999999999999</v>
      </c>
      <c r="I2489">
        <v>0.41583999999999999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9.9000000000000008E-3</v>
      </c>
      <c r="P2489">
        <v>0</v>
      </c>
      <c r="Q2489" s="3">
        <f>_xlfn.XLOOKUP(A2489&amp;B2489,'original data'!$R$2:$R$3975,'original data'!$Q$2:$Q$3975,,0)</f>
        <v>0.86799999999999999</v>
      </c>
      <c r="R2489" t="str">
        <f t="shared" si="76"/>
        <v>West Virginia PERS2006</v>
      </c>
      <c r="S2489">
        <f t="shared" si="77"/>
        <v>0</v>
      </c>
    </row>
    <row r="2490" spans="1:19" x14ac:dyDescent="0.35">
      <c r="A2490" t="s">
        <v>150</v>
      </c>
      <c r="B2490">
        <v>2007</v>
      </c>
      <c r="C2490">
        <v>0.17599999999999999</v>
      </c>
      <c r="D2490">
        <v>0.125</v>
      </c>
      <c r="E2490">
        <v>0.115</v>
      </c>
      <c r="F2490">
        <v>7.9000000000000001E-2</v>
      </c>
      <c r="G2490">
        <v>7.5800000000000006E-2</v>
      </c>
      <c r="H2490">
        <v>0.61385999999999996</v>
      </c>
      <c r="I2490">
        <v>0.37624000000000002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9.9000000000000008E-3</v>
      </c>
      <c r="P2490">
        <v>0</v>
      </c>
      <c r="Q2490" s="3">
        <f>_xlfn.XLOOKUP(A2490&amp;B2490,'original data'!$R$2:$R$3975,'original data'!$Q$2:$Q$3975,,0)</f>
        <v>0.97</v>
      </c>
      <c r="R2490" t="str">
        <f t="shared" si="76"/>
        <v>West Virginia PERS2007</v>
      </c>
      <c r="S2490">
        <f t="shared" si="77"/>
        <v>0</v>
      </c>
    </row>
    <row r="2491" spans="1:19" x14ac:dyDescent="0.35">
      <c r="A2491" t="s">
        <v>150</v>
      </c>
      <c r="B2491">
        <v>2008</v>
      </c>
      <c r="C2491">
        <v>-6.5000000000000002E-2</v>
      </c>
      <c r="D2491">
        <v>6.4000000000000001E-2</v>
      </c>
      <c r="E2491">
        <v>8.8999999999999996E-2</v>
      </c>
      <c r="F2491">
        <v>6.0999999999999999E-2</v>
      </c>
      <c r="G2491">
        <v>5.7099999999999998E-2</v>
      </c>
      <c r="H2491">
        <v>0.48</v>
      </c>
      <c r="I2491">
        <v>0.41</v>
      </c>
      <c r="J2491">
        <v>0.11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 s="3">
        <f>_xlfn.XLOOKUP(A2491&amp;B2491,'original data'!$R$2:$R$3975,'original data'!$Q$2:$Q$3975,,0)</f>
        <v>0.84199999999999997</v>
      </c>
      <c r="R2491" t="str">
        <f t="shared" si="76"/>
        <v>West Virginia PERS2008</v>
      </c>
      <c r="S2491">
        <f t="shared" si="77"/>
        <v>0.11</v>
      </c>
    </row>
    <row r="2492" spans="1:19" x14ac:dyDescent="0.35">
      <c r="A2492" t="s">
        <v>150</v>
      </c>
      <c r="B2492">
        <v>2009</v>
      </c>
      <c r="C2492">
        <v>-0.156</v>
      </c>
      <c r="D2492">
        <v>-2.5000000000000001E-2</v>
      </c>
      <c r="E2492">
        <v>2.4E-2</v>
      </c>
      <c r="F2492">
        <v>3.5999999999999997E-2</v>
      </c>
      <c r="G2492">
        <v>3.0980000000000001E-2</v>
      </c>
      <c r="H2492">
        <v>0.51144000000000001</v>
      </c>
      <c r="I2492">
        <v>0.28656999999999999</v>
      </c>
      <c r="J2492">
        <v>7.7609999999999998E-2</v>
      </c>
      <c r="K2492">
        <v>0.11443</v>
      </c>
      <c r="L2492">
        <v>0</v>
      </c>
      <c r="M2492">
        <v>4.9800000000000001E-3</v>
      </c>
      <c r="N2492">
        <v>0</v>
      </c>
      <c r="O2492">
        <v>4.9800000000000001E-3</v>
      </c>
      <c r="P2492">
        <v>0</v>
      </c>
      <c r="Q2492" s="3">
        <f>_xlfn.XLOOKUP(A2492&amp;B2492,'original data'!$R$2:$R$3975,'original data'!$Q$2:$Q$3975,,0)</f>
        <v>0.79700000000000004</v>
      </c>
      <c r="R2492" t="str">
        <f t="shared" si="76"/>
        <v>West Virginia PERS2009</v>
      </c>
      <c r="S2492">
        <f t="shared" si="77"/>
        <v>0.19702</v>
      </c>
    </row>
    <row r="2493" spans="1:19" x14ac:dyDescent="0.35">
      <c r="A2493" t="s">
        <v>150</v>
      </c>
      <c r="B2493">
        <v>2010</v>
      </c>
      <c r="C2493">
        <v>0.16</v>
      </c>
      <c r="D2493">
        <v>-2.9000000000000001E-2</v>
      </c>
      <c r="E2493">
        <v>3.3000000000000002E-2</v>
      </c>
      <c r="F2493">
        <v>4.2999999999999997E-2</v>
      </c>
      <c r="G2493">
        <v>4.3209999999999998E-2</v>
      </c>
      <c r="H2493">
        <v>0.47510000000000002</v>
      </c>
      <c r="I2493">
        <v>0.251</v>
      </c>
      <c r="J2493">
        <v>0.10857</v>
      </c>
      <c r="K2493">
        <v>0.10259</v>
      </c>
      <c r="L2493">
        <v>0</v>
      </c>
      <c r="M2493">
        <v>5.8770000000000003E-2</v>
      </c>
      <c r="N2493">
        <v>0</v>
      </c>
      <c r="O2493">
        <v>3.98E-3</v>
      </c>
      <c r="P2493">
        <v>0</v>
      </c>
      <c r="Q2493" s="3">
        <f>_xlfn.XLOOKUP(A2493&amp;B2493,'original data'!$R$2:$R$3975,'original data'!$Q$2:$Q$3975,,0)</f>
        <v>0.746</v>
      </c>
      <c r="R2493" t="str">
        <f t="shared" si="76"/>
        <v>West Virginia PERS2010</v>
      </c>
      <c r="S2493">
        <f t="shared" si="77"/>
        <v>0.26993</v>
      </c>
    </row>
    <row r="2494" spans="1:19" x14ac:dyDescent="0.35">
      <c r="A2494" t="s">
        <v>150</v>
      </c>
      <c r="B2494">
        <v>2011</v>
      </c>
      <c r="C2494">
        <v>0.20699999999999999</v>
      </c>
      <c r="D2494">
        <v>5.7000000000000002E-2</v>
      </c>
      <c r="E2494">
        <v>5.3999999999999999E-2</v>
      </c>
      <c r="F2494">
        <v>6.3E-2</v>
      </c>
      <c r="G2494">
        <v>5.713E-2</v>
      </c>
      <c r="H2494">
        <v>0.501</v>
      </c>
      <c r="I2494">
        <v>0.28088000000000002</v>
      </c>
      <c r="J2494">
        <v>0.10059999999999999</v>
      </c>
      <c r="K2494">
        <v>8.8650000000000007E-2</v>
      </c>
      <c r="L2494">
        <v>0</v>
      </c>
      <c r="M2494">
        <v>2.4899999999999999E-2</v>
      </c>
      <c r="N2494">
        <v>0</v>
      </c>
      <c r="O2494">
        <v>3.98E-3</v>
      </c>
      <c r="P2494">
        <v>0</v>
      </c>
      <c r="Q2494" s="3">
        <f>_xlfn.XLOOKUP(A2494&amp;B2494,'original data'!$R$2:$R$3975,'original data'!$Q$2:$Q$3975,,0)</f>
        <v>0.78400000000000003</v>
      </c>
      <c r="R2494" t="str">
        <f t="shared" si="76"/>
        <v>West Virginia PERS2011</v>
      </c>
      <c r="S2494">
        <f t="shared" si="77"/>
        <v>0.21415000000000001</v>
      </c>
    </row>
    <row r="2495" spans="1:19" x14ac:dyDescent="0.35">
      <c r="A2495" t="s">
        <v>150</v>
      </c>
      <c r="B2495">
        <v>2012</v>
      </c>
      <c r="C2495">
        <v>1.0999999999999999E-2</v>
      </c>
      <c r="D2495">
        <v>0.123</v>
      </c>
      <c r="E2495">
        <v>2.1999999999999999E-2</v>
      </c>
      <c r="F2495">
        <v>6.8000000000000005E-2</v>
      </c>
      <c r="G2495">
        <v>5.321E-2</v>
      </c>
      <c r="H2495">
        <v>0.49104999999999999</v>
      </c>
      <c r="I2495">
        <v>0.23956</v>
      </c>
      <c r="J2495">
        <v>9.9400000000000002E-2</v>
      </c>
      <c r="K2495">
        <v>0.10138999999999999</v>
      </c>
      <c r="L2495">
        <v>0</v>
      </c>
      <c r="M2495">
        <v>6.2619999999999995E-2</v>
      </c>
      <c r="N2495">
        <v>0</v>
      </c>
      <c r="O2495">
        <v>5.96E-3</v>
      </c>
      <c r="P2495">
        <v>0</v>
      </c>
      <c r="Q2495" s="3">
        <f>_xlfn.XLOOKUP(A2495&amp;B2495,'original data'!$R$2:$R$3975,'original data'!$Q$2:$Q$3975,,0)</f>
        <v>0.77600000000000002</v>
      </c>
      <c r="R2495" t="str">
        <f t="shared" si="76"/>
        <v>West Virginia PERS2012</v>
      </c>
      <c r="S2495">
        <f t="shared" si="77"/>
        <v>0.26340999999999998</v>
      </c>
    </row>
    <row r="2496" spans="1:19" x14ac:dyDescent="0.35">
      <c r="A2496" t="s">
        <v>150</v>
      </c>
      <c r="B2496">
        <v>2013</v>
      </c>
      <c r="C2496">
        <v>0.13100000000000001</v>
      </c>
      <c r="D2496">
        <v>0.113</v>
      </c>
      <c r="E2496">
        <v>6.2E-2</v>
      </c>
      <c r="F2496">
        <v>7.5999999999999998E-2</v>
      </c>
      <c r="G2496">
        <v>5.8999999999999997E-2</v>
      </c>
      <c r="H2496">
        <v>0.50946999999999998</v>
      </c>
      <c r="I2496">
        <v>0.20738000000000001</v>
      </c>
      <c r="J2496">
        <v>9.6710000000000004E-2</v>
      </c>
      <c r="K2496">
        <v>0.1017</v>
      </c>
      <c r="L2496">
        <v>0</v>
      </c>
      <c r="M2496">
        <v>8.1759999999999999E-2</v>
      </c>
      <c r="N2496">
        <v>0</v>
      </c>
      <c r="O2496">
        <v>2.99E-3</v>
      </c>
      <c r="P2496">
        <v>0</v>
      </c>
      <c r="Q2496" s="3">
        <f>_xlfn.XLOOKUP(A2496&amp;B2496,'original data'!$R$2:$R$3975,'original data'!$Q$2:$Q$3975,,0)</f>
        <v>0.79700000000000004</v>
      </c>
      <c r="R2496" t="str">
        <f t="shared" si="76"/>
        <v>West Virginia PERS2013</v>
      </c>
      <c r="S2496">
        <f t="shared" si="77"/>
        <v>0.28017000000000003</v>
      </c>
    </row>
    <row r="2497" spans="1:19" x14ac:dyDescent="0.35">
      <c r="A2497" t="s">
        <v>150</v>
      </c>
      <c r="B2497">
        <v>2014</v>
      </c>
      <c r="C2497">
        <v>0.17899999999999999</v>
      </c>
      <c r="D2497">
        <v>0.105</v>
      </c>
      <c r="E2497">
        <v>0.13600000000000001</v>
      </c>
      <c r="F2497">
        <v>7.8E-2</v>
      </c>
      <c r="G2497">
        <v>6.7150000000000001E-2</v>
      </c>
      <c r="H2497">
        <v>0.55135000000000001</v>
      </c>
      <c r="I2497">
        <v>0.15354000000000001</v>
      </c>
      <c r="J2497">
        <v>9.7710000000000005E-2</v>
      </c>
      <c r="K2497">
        <v>0.10269</v>
      </c>
      <c r="L2497">
        <v>0</v>
      </c>
      <c r="M2497">
        <v>9.1730000000000006E-2</v>
      </c>
      <c r="N2497">
        <v>0</v>
      </c>
      <c r="O2497">
        <v>2.99E-3</v>
      </c>
      <c r="P2497">
        <v>0</v>
      </c>
      <c r="Q2497" s="3">
        <f>_xlfn.XLOOKUP(A2497&amp;B2497,'original data'!$R$2:$R$3975,'original data'!$Q$2:$Q$3975,,0)</f>
        <v>0.83099999999999996</v>
      </c>
      <c r="R2497" t="str">
        <f t="shared" si="76"/>
        <v>West Virginia PERS2014</v>
      </c>
      <c r="S2497">
        <f t="shared" si="77"/>
        <v>0.29213</v>
      </c>
    </row>
    <row r="2498" spans="1:19" x14ac:dyDescent="0.35">
      <c r="A2498" t="s">
        <v>150</v>
      </c>
      <c r="B2498">
        <v>2015</v>
      </c>
      <c r="C2498">
        <v>3.9E-2</v>
      </c>
      <c r="D2498">
        <v>0.115</v>
      </c>
      <c r="E2498">
        <v>0.111</v>
      </c>
      <c r="F2498">
        <v>7.0999999999999994E-2</v>
      </c>
      <c r="G2498">
        <v>6.5250000000000002E-2</v>
      </c>
      <c r="H2498">
        <v>0.54083999999999999</v>
      </c>
      <c r="I2498">
        <v>0.14741000000000001</v>
      </c>
      <c r="J2498">
        <v>9.7610000000000002E-2</v>
      </c>
      <c r="K2498">
        <v>0.10657</v>
      </c>
      <c r="L2498">
        <v>0</v>
      </c>
      <c r="M2498">
        <v>0.10359</v>
      </c>
      <c r="N2498">
        <v>0</v>
      </c>
      <c r="O2498">
        <v>3.98E-3</v>
      </c>
      <c r="P2498">
        <v>0</v>
      </c>
      <c r="Q2498" s="3">
        <f>_xlfn.XLOOKUP(A2498&amp;B2498,'original data'!$R$2:$R$3975,'original data'!$Q$2:$Q$3975,,0)</f>
        <v>0.86783999999999994</v>
      </c>
      <c r="R2498" t="str">
        <f t="shared" si="76"/>
        <v>West Virginia PERS2015</v>
      </c>
      <c r="S2498">
        <f t="shared" si="77"/>
        <v>0.30776999999999999</v>
      </c>
    </row>
    <row r="2499" spans="1:19" x14ac:dyDescent="0.35">
      <c r="A2499" t="s">
        <v>150</v>
      </c>
      <c r="B2499">
        <v>2016</v>
      </c>
      <c r="C2499">
        <v>-1E-3</v>
      </c>
      <c r="D2499">
        <v>7.0000000000000007E-2</v>
      </c>
      <c r="E2499">
        <v>7.0000000000000007E-2</v>
      </c>
      <c r="F2499">
        <v>6.2E-2</v>
      </c>
      <c r="G2499">
        <v>6.0979999999999999E-2</v>
      </c>
      <c r="H2499">
        <v>0.54400000000000004</v>
      </c>
      <c r="I2499">
        <v>0.13300000000000001</v>
      </c>
      <c r="J2499">
        <v>0.104</v>
      </c>
      <c r="K2499">
        <v>0.109</v>
      </c>
      <c r="L2499">
        <v>0</v>
      </c>
      <c r="M2499">
        <v>0.109</v>
      </c>
      <c r="N2499">
        <v>0</v>
      </c>
      <c r="O2499">
        <v>1E-3</v>
      </c>
      <c r="P2499">
        <v>0</v>
      </c>
      <c r="Q2499" s="3">
        <f>_xlfn.XLOOKUP(A2499&amp;B2499,'original data'!$R$2:$R$3975,'original data'!$Q$2:$Q$3975,,0)</f>
        <v>0.89012999999999998</v>
      </c>
      <c r="R2499" t="str">
        <f t="shared" ref="R2499:R2562" si="78">A2499&amp;B2499</f>
        <v>West Virginia PERS2016</v>
      </c>
      <c r="S2499">
        <f t="shared" ref="S2499:S2562" si="79">SUM(J2499:N2499,P2499)</f>
        <v>0.32200000000000001</v>
      </c>
    </row>
    <row r="2500" spans="1:19" x14ac:dyDescent="0.35">
      <c r="A2500" t="s">
        <v>150</v>
      </c>
      <c r="B2500">
        <v>2017</v>
      </c>
      <c r="C2500">
        <v>0.158</v>
      </c>
      <c r="D2500">
        <v>6.4000000000000001E-2</v>
      </c>
      <c r="E2500">
        <v>9.9000000000000005E-2</v>
      </c>
      <c r="F2500">
        <v>0.06</v>
      </c>
      <c r="G2500">
        <v>6.6460000000000005E-2</v>
      </c>
      <c r="H2500">
        <v>0.53300000000000003</v>
      </c>
      <c r="I2500">
        <v>0.14099999999999999</v>
      </c>
      <c r="J2500">
        <v>0.105</v>
      </c>
      <c r="K2500">
        <v>0.115</v>
      </c>
      <c r="L2500">
        <v>0</v>
      </c>
      <c r="M2500">
        <v>0.104</v>
      </c>
      <c r="N2500">
        <v>0</v>
      </c>
      <c r="O2500">
        <v>2E-3</v>
      </c>
      <c r="P2500">
        <v>0</v>
      </c>
      <c r="Q2500" s="3">
        <f>_xlfn.XLOOKUP(A2500&amp;B2500,'original data'!$R$2:$R$3975,'original data'!$Q$2:$Q$3975,,0)</f>
        <v>0.91451000000000005</v>
      </c>
      <c r="R2500" t="str">
        <f t="shared" si="78"/>
        <v>West Virginia PERS2017</v>
      </c>
      <c r="S2500">
        <f t="shared" si="79"/>
        <v>0.32400000000000001</v>
      </c>
    </row>
    <row r="2501" spans="1:19" x14ac:dyDescent="0.35">
      <c r="A2501" t="s">
        <v>150</v>
      </c>
      <c r="B2501">
        <v>2018</v>
      </c>
      <c r="C2501">
        <v>9.8000000000000004E-2</v>
      </c>
      <c r="D2501">
        <v>8.3000000000000004E-2</v>
      </c>
      <c r="E2501">
        <v>9.2999999999999999E-2</v>
      </c>
      <c r="F2501">
        <v>7.6999999999999999E-2</v>
      </c>
      <c r="G2501">
        <v>6.8190000000000001E-2</v>
      </c>
      <c r="H2501">
        <v>0.503</v>
      </c>
      <c r="I2501">
        <v>0.13600000000000001</v>
      </c>
      <c r="J2501">
        <v>0.11325</v>
      </c>
      <c r="K2501">
        <v>0.14924999999999999</v>
      </c>
      <c r="L2501">
        <v>0</v>
      </c>
      <c r="M2501">
        <v>9.7500000000000003E-2</v>
      </c>
      <c r="N2501">
        <v>0</v>
      </c>
      <c r="O2501">
        <v>1E-3</v>
      </c>
      <c r="P2501">
        <v>0</v>
      </c>
      <c r="Q2501" s="3">
        <f>_xlfn.XLOOKUP(A2501&amp;B2501,'original data'!$R$2:$R$3975,'original data'!$Q$2:$Q$3975,,0)</f>
        <v>0.92935000000000001</v>
      </c>
      <c r="R2501" t="str">
        <f t="shared" si="78"/>
        <v>West Virginia PERS2018</v>
      </c>
      <c r="S2501">
        <f t="shared" si="79"/>
        <v>0.36</v>
      </c>
    </row>
    <row r="2502" spans="1:19" x14ac:dyDescent="0.35">
      <c r="A2502" t="s">
        <v>150</v>
      </c>
      <c r="B2502">
        <v>2019</v>
      </c>
      <c r="C2502">
        <v>0.06</v>
      </c>
      <c r="D2502">
        <v>0.104</v>
      </c>
      <c r="E2502">
        <v>6.9000000000000006E-2</v>
      </c>
      <c r="F2502">
        <v>0.10199999999999999</v>
      </c>
      <c r="G2502">
        <v>6.7750000000000005E-2</v>
      </c>
      <c r="H2502">
        <v>0.503</v>
      </c>
      <c r="I2502">
        <v>0.12</v>
      </c>
      <c r="J2502">
        <v>0.11823</v>
      </c>
      <c r="K2502">
        <v>0.15472</v>
      </c>
      <c r="L2502">
        <v>0</v>
      </c>
      <c r="M2502">
        <v>0.10049</v>
      </c>
      <c r="N2502">
        <v>0</v>
      </c>
      <c r="O2502">
        <v>2E-3</v>
      </c>
      <c r="P2502">
        <v>0</v>
      </c>
      <c r="Q2502" s="3">
        <f>_xlfn.XLOOKUP(A2502&amp;B2502,'original data'!$R$2:$R$3975,'original data'!$Q$2:$Q$3975,,0)</f>
        <v>0.9385</v>
      </c>
      <c r="R2502" t="str">
        <f t="shared" si="78"/>
        <v>West Virginia PERS2019</v>
      </c>
      <c r="S2502">
        <f t="shared" si="79"/>
        <v>0.37343999999999999</v>
      </c>
    </row>
    <row r="2503" spans="1:19" x14ac:dyDescent="0.35">
      <c r="A2503" t="s">
        <v>150</v>
      </c>
      <c r="B2503">
        <v>2020</v>
      </c>
      <c r="C2503">
        <v>3.3000000000000002E-2</v>
      </c>
      <c r="D2503">
        <v>6.3E-2</v>
      </c>
      <c r="E2503">
        <v>6.8000000000000005E-2</v>
      </c>
      <c r="F2503">
        <v>8.8999999999999996E-2</v>
      </c>
      <c r="G2503">
        <v>6.5989999999999993E-2</v>
      </c>
      <c r="H2503">
        <v>0.49365999999999999</v>
      </c>
      <c r="I2503">
        <v>0.11401</v>
      </c>
      <c r="J2503">
        <v>0.19583999999999999</v>
      </c>
      <c r="K2503">
        <v>7.714E-2</v>
      </c>
      <c r="L2503">
        <v>0</v>
      </c>
      <c r="M2503">
        <v>0.10428</v>
      </c>
      <c r="N2503">
        <v>0</v>
      </c>
      <c r="O2503">
        <v>1.507E-2</v>
      </c>
      <c r="P2503">
        <v>0</v>
      </c>
      <c r="Q2503" s="3">
        <f>_xlfn.XLOOKUP(A2503&amp;B2503,'original data'!$R$2:$R$3975,'original data'!$Q$2:$Q$3975,,0)</f>
        <v>0.9385</v>
      </c>
      <c r="R2503" t="str">
        <f t="shared" si="78"/>
        <v>West Virginia PERS2020</v>
      </c>
      <c r="S2503">
        <f t="shared" si="79"/>
        <v>0.37725999999999998</v>
      </c>
    </row>
    <row r="2504" spans="1:19" x14ac:dyDescent="0.35">
      <c r="A2504" t="s">
        <v>124</v>
      </c>
      <c r="B2504">
        <v>2014</v>
      </c>
      <c r="C2504">
        <v>7.5200000000000003E-2</v>
      </c>
      <c r="D2504">
        <v>0.11799999999999999</v>
      </c>
      <c r="E2504">
        <v>0.10299999999999999</v>
      </c>
      <c r="F2504">
        <v>6.7900000000000002E-2</v>
      </c>
      <c r="G2504">
        <v>6.479E-2</v>
      </c>
      <c r="H2504">
        <v>0.35499999999999998</v>
      </c>
      <c r="I2504">
        <v>0.157</v>
      </c>
      <c r="J2504">
        <v>0.11799999999999999</v>
      </c>
      <c r="K2504">
        <v>0.17199999999999999</v>
      </c>
      <c r="L2504">
        <v>0</v>
      </c>
      <c r="M2504">
        <v>0.14000000000000001</v>
      </c>
      <c r="N2504">
        <v>0</v>
      </c>
      <c r="O2504">
        <v>5.8000000000000003E-2</v>
      </c>
      <c r="P2504">
        <v>0</v>
      </c>
      <c r="Q2504" s="3">
        <f>_xlfn.XLOOKUP(A2504&amp;B2504,'original data'!$R$2:$R$3975,'original data'!$Q$2:$Q$3975,,0)</f>
        <v>0.85799999999999998</v>
      </c>
      <c r="R2504" t="str">
        <f t="shared" si="78"/>
        <v>Utah Noncontributory2014</v>
      </c>
      <c r="S2504">
        <f t="shared" si="79"/>
        <v>0.43</v>
      </c>
    </row>
    <row r="2505" spans="1:19" x14ac:dyDescent="0.35">
      <c r="A2505" t="s">
        <v>124</v>
      </c>
      <c r="B2505">
        <v>2015</v>
      </c>
      <c r="C2505">
        <v>1.9199999999999998E-2</v>
      </c>
      <c r="D2505">
        <v>7.9500000000000001E-2</v>
      </c>
      <c r="E2505">
        <v>7.8899999999999998E-2</v>
      </c>
      <c r="F2505">
        <v>6.0199999999999997E-2</v>
      </c>
      <c r="G2505">
        <v>6.1690000000000002E-2</v>
      </c>
      <c r="H2505">
        <v>0.33939999999999998</v>
      </c>
      <c r="I2505">
        <v>0.15809999999999999</v>
      </c>
      <c r="J2505">
        <v>0.1187</v>
      </c>
      <c r="K2505">
        <v>0.15290000000000001</v>
      </c>
      <c r="L2505">
        <v>0</v>
      </c>
      <c r="M2505">
        <v>0.14860000000000001</v>
      </c>
      <c r="N2505">
        <v>0</v>
      </c>
      <c r="O2505">
        <v>8.2299999999999998E-2</v>
      </c>
      <c r="P2505">
        <v>0</v>
      </c>
      <c r="Q2505" s="3">
        <f>_xlfn.XLOOKUP(A2505&amp;B2505,'original data'!$R$2:$R$3975,'original data'!$Q$2:$Q$3975,,0)</f>
        <v>0.85399999999999998</v>
      </c>
      <c r="R2505" t="str">
        <f t="shared" si="78"/>
        <v>Utah Noncontributory2015</v>
      </c>
      <c r="S2505">
        <f t="shared" si="79"/>
        <v>0.42020000000000002</v>
      </c>
    </row>
    <row r="2506" spans="1:19" x14ac:dyDescent="0.35">
      <c r="A2506" t="s">
        <v>124</v>
      </c>
      <c r="B2506">
        <v>2016</v>
      </c>
      <c r="C2506">
        <v>8.7900000000000006E-2</v>
      </c>
      <c r="D2506">
        <v>5.9799999999999999E-2</v>
      </c>
      <c r="E2506">
        <v>9.1200000000000003E-2</v>
      </c>
      <c r="F2506">
        <v>5.4699999999999999E-2</v>
      </c>
      <c r="G2506">
        <v>6.3310000000000005E-2</v>
      </c>
      <c r="H2506">
        <v>0.35199999999999998</v>
      </c>
      <c r="I2506">
        <v>0.15</v>
      </c>
      <c r="J2506">
        <v>0.113</v>
      </c>
      <c r="K2506">
        <v>0.156</v>
      </c>
      <c r="L2506">
        <v>0</v>
      </c>
      <c r="M2506">
        <v>0.14699999999999999</v>
      </c>
      <c r="N2506">
        <v>0</v>
      </c>
      <c r="O2506">
        <v>8.2000000000000003E-2</v>
      </c>
      <c r="P2506">
        <v>0</v>
      </c>
      <c r="Q2506" s="3">
        <f>_xlfn.XLOOKUP(A2506&amp;B2506,'original data'!$R$2:$R$3975,'original data'!$Q$2:$Q$3975,,0)</f>
        <v>0.85499999999999998</v>
      </c>
      <c r="R2506" t="str">
        <f t="shared" si="78"/>
        <v>Utah Noncontributory2016</v>
      </c>
      <c r="S2506">
        <f t="shared" si="79"/>
        <v>0.41600000000000004</v>
      </c>
    </row>
    <row r="2507" spans="1:19" x14ac:dyDescent="0.35">
      <c r="A2507" t="s">
        <v>124</v>
      </c>
      <c r="B2507">
        <v>2017</v>
      </c>
      <c r="C2507">
        <v>0.13569999999999999</v>
      </c>
      <c r="D2507">
        <v>7.9600000000000004E-2</v>
      </c>
      <c r="E2507">
        <v>9.1999999999999998E-2</v>
      </c>
      <c r="F2507">
        <v>6.08E-2</v>
      </c>
      <c r="G2507">
        <v>6.744E-2</v>
      </c>
      <c r="H2507">
        <v>0.378</v>
      </c>
      <c r="I2507">
        <v>0.14199999999999999</v>
      </c>
      <c r="J2507">
        <v>0.107</v>
      </c>
      <c r="K2507">
        <v>0.13900000000000001</v>
      </c>
      <c r="L2507">
        <v>0</v>
      </c>
      <c r="M2507">
        <v>0.14799999999999999</v>
      </c>
      <c r="N2507">
        <v>0</v>
      </c>
      <c r="O2507">
        <v>8.5999999999999993E-2</v>
      </c>
      <c r="P2507">
        <v>0</v>
      </c>
      <c r="Q2507" s="3">
        <f>_xlfn.XLOOKUP(A2507&amp;B2507,'original data'!$R$2:$R$3975,'original data'!$Q$2:$Q$3975,,0)</f>
        <v>0.877</v>
      </c>
      <c r="R2507" t="str">
        <f t="shared" si="78"/>
        <v>Utah Noncontributory2017</v>
      </c>
      <c r="S2507">
        <f t="shared" si="79"/>
        <v>0.39400000000000002</v>
      </c>
    </row>
    <row r="2508" spans="1:19" x14ac:dyDescent="0.35">
      <c r="A2508" t="s">
        <v>124</v>
      </c>
      <c r="B2508">
        <v>2018</v>
      </c>
      <c r="C2508">
        <v>-2.2000000000000001E-3</v>
      </c>
      <c r="D2508">
        <v>7.22E-2</v>
      </c>
      <c r="E2508">
        <v>6.7000000000000004E-2</v>
      </c>
      <c r="F2508">
        <v>8.6999999999999994E-2</v>
      </c>
      <c r="G2508">
        <v>6.3439999999999996E-2</v>
      </c>
      <c r="H2508">
        <v>0.35099999999999998</v>
      </c>
      <c r="I2508">
        <v>0.16900000000000001</v>
      </c>
      <c r="J2508">
        <v>0.11700000000000001</v>
      </c>
      <c r="K2508">
        <v>0.14599999999999999</v>
      </c>
      <c r="L2508">
        <v>0</v>
      </c>
      <c r="M2508">
        <v>0.16600000000000001</v>
      </c>
      <c r="N2508">
        <v>0</v>
      </c>
      <c r="O2508">
        <v>5.0999999999999997E-2</v>
      </c>
      <c r="P2508">
        <v>0</v>
      </c>
      <c r="Q2508" s="3">
        <f>_xlfn.XLOOKUP(A2508&amp;B2508,'original data'!$R$2:$R$3975,'original data'!$Q$2:$Q$3975,,0)</f>
        <v>0.874</v>
      </c>
      <c r="R2508" t="str">
        <f t="shared" si="78"/>
        <v>Utah Noncontributory2018</v>
      </c>
      <c r="S2508">
        <f t="shared" si="79"/>
        <v>0.42900000000000005</v>
      </c>
    </row>
    <row r="2509" spans="1:19" x14ac:dyDescent="0.35">
      <c r="A2509" t="s">
        <v>124</v>
      </c>
      <c r="B2509">
        <v>2019</v>
      </c>
      <c r="C2509">
        <v>0.14449999999999999</v>
      </c>
      <c r="D2509">
        <v>9.0700000000000003E-2</v>
      </c>
      <c r="E2509">
        <v>7.5300000000000006E-2</v>
      </c>
      <c r="F2509">
        <v>8.8900000000000007E-2</v>
      </c>
      <c r="G2509">
        <v>6.7559999999999995E-2</v>
      </c>
      <c r="H2509">
        <v>0.377</v>
      </c>
      <c r="I2509">
        <v>0.17299999999999999</v>
      </c>
      <c r="J2509">
        <v>0.113</v>
      </c>
      <c r="K2509">
        <v>0.14599999999999999</v>
      </c>
      <c r="L2509">
        <v>0</v>
      </c>
      <c r="M2509">
        <v>0.13900000000000001</v>
      </c>
      <c r="N2509">
        <v>0</v>
      </c>
      <c r="O2509">
        <v>5.1999999999999998E-2</v>
      </c>
      <c r="P2509">
        <v>0</v>
      </c>
      <c r="Q2509" s="3">
        <f>_xlfn.XLOOKUP(A2509&amp;B2509,'original data'!$R$2:$R$3975,'original data'!$Q$2:$Q$3975,,0)</f>
        <v>0.875</v>
      </c>
      <c r="R2509" t="str">
        <f t="shared" si="78"/>
        <v>Utah Noncontributory2019</v>
      </c>
      <c r="S2509">
        <f t="shared" si="79"/>
        <v>0.39800000000000002</v>
      </c>
    </row>
    <row r="2510" spans="1:19" x14ac:dyDescent="0.35">
      <c r="A2510" t="s">
        <v>151</v>
      </c>
      <c r="B2510">
        <v>2001</v>
      </c>
      <c r="C2510">
        <v>-0.17069999999999999</v>
      </c>
      <c r="D2510">
        <v>3.3599999999999998E-2</v>
      </c>
      <c r="E2510">
        <v>0.1052</v>
      </c>
      <c r="F2510">
        <v>0.10780000000000001</v>
      </c>
      <c r="G2510">
        <v>-0.17069999999999999</v>
      </c>
      <c r="H2510">
        <v>0.67</v>
      </c>
      <c r="I2510">
        <v>0.26800000000000002</v>
      </c>
      <c r="J2510">
        <v>2.5000000000000001E-2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3.6999999999999998E-2</v>
      </c>
      <c r="Q2510" s="3">
        <f>_xlfn.XLOOKUP(A2510&amp;B2510,'original data'!$R$2:$R$3975,'original data'!$Q$2:$Q$3975,,0)</f>
        <v>1.4</v>
      </c>
      <c r="R2510" t="str">
        <f t="shared" si="78"/>
        <v>Arizona State Corrections Officers2001</v>
      </c>
      <c r="S2510">
        <f t="shared" si="79"/>
        <v>6.2E-2</v>
      </c>
    </row>
    <row r="2511" spans="1:19" x14ac:dyDescent="0.35">
      <c r="A2511" t="s">
        <v>151</v>
      </c>
      <c r="B2511">
        <v>2002</v>
      </c>
      <c r="C2511">
        <v>-0.14729999999999999</v>
      </c>
      <c r="E2511">
        <v>2.76E-2</v>
      </c>
      <c r="F2511">
        <v>7.4499999999999997E-2</v>
      </c>
      <c r="G2511">
        <v>-0.15908</v>
      </c>
      <c r="H2511">
        <v>0.58599999999999997</v>
      </c>
      <c r="I2511">
        <v>0.32</v>
      </c>
      <c r="J2511">
        <v>5.0999999999999997E-2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4.2999999999999997E-2</v>
      </c>
      <c r="Q2511" s="3">
        <f>_xlfn.XLOOKUP(A2511&amp;B2511,'original data'!$R$2:$R$3975,'original data'!$Q$2:$Q$3975,,0)</f>
        <v>1.238</v>
      </c>
      <c r="R2511" t="str">
        <f t="shared" si="78"/>
        <v>Arizona State Corrections Officers2002</v>
      </c>
      <c r="S2511">
        <f t="shared" si="79"/>
        <v>9.4E-2</v>
      </c>
    </row>
    <row r="2512" spans="1:19" x14ac:dyDescent="0.35">
      <c r="A2512" t="s">
        <v>151</v>
      </c>
      <c r="B2512">
        <v>2003</v>
      </c>
      <c r="C2512">
        <v>6.1499999999999999E-2</v>
      </c>
      <c r="D2512">
        <v>-9.1200000000000003E-2</v>
      </c>
      <c r="E2512">
        <v>-1E-4</v>
      </c>
      <c r="F2512">
        <v>7.1800000000000003E-2</v>
      </c>
      <c r="G2512">
        <v>-9.1179999999999997E-2</v>
      </c>
      <c r="H2512">
        <v>0.59399999999999997</v>
      </c>
      <c r="I2512">
        <v>0.27400000000000002</v>
      </c>
      <c r="J2512">
        <v>6.6000000000000003E-2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6.6000000000000003E-2</v>
      </c>
      <c r="Q2512" s="3">
        <f>_xlfn.XLOOKUP(A2512&amp;B2512,'original data'!$R$2:$R$3975,'original data'!$Q$2:$Q$3975,,0)</f>
        <v>1.1439999999999999</v>
      </c>
      <c r="R2512" t="str">
        <f t="shared" si="78"/>
        <v>Arizona State Corrections Officers2003</v>
      </c>
      <c r="S2512">
        <f t="shared" si="79"/>
        <v>0.13200000000000001</v>
      </c>
    </row>
    <row r="2513" spans="1:19" x14ac:dyDescent="0.35">
      <c r="A2513" t="s">
        <v>151</v>
      </c>
      <c r="B2513">
        <v>2004</v>
      </c>
      <c r="C2513">
        <v>0.1477</v>
      </c>
      <c r="D2513">
        <v>1.2800000000000001E-2</v>
      </c>
      <c r="E2513">
        <v>-5.0000000000000001E-3</v>
      </c>
      <c r="F2513">
        <v>8.7499999999999994E-2</v>
      </c>
      <c r="G2513">
        <v>-3.6580000000000001E-2</v>
      </c>
      <c r="H2513">
        <v>0.71099999999999997</v>
      </c>
      <c r="I2513">
        <v>0.18</v>
      </c>
      <c r="J2513">
        <v>4.7E-2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6.2E-2</v>
      </c>
      <c r="Q2513" s="3">
        <f>_xlfn.XLOOKUP(A2513&amp;B2513,'original data'!$R$2:$R$3975,'original data'!$Q$2:$Q$3975,,0)</f>
        <v>1.048</v>
      </c>
      <c r="R2513" t="str">
        <f t="shared" si="78"/>
        <v>Arizona State Corrections Officers2004</v>
      </c>
      <c r="S2513">
        <f t="shared" si="79"/>
        <v>0.109</v>
      </c>
    </row>
    <row r="2514" spans="1:19" x14ac:dyDescent="0.35">
      <c r="A2514" t="s">
        <v>151</v>
      </c>
      <c r="B2514">
        <v>2005</v>
      </c>
      <c r="C2514">
        <v>9.2299999999999993E-2</v>
      </c>
      <c r="D2514">
        <v>9.9900000000000003E-2</v>
      </c>
      <c r="E2514">
        <v>-1.21E-2</v>
      </c>
      <c r="F2514">
        <v>7.9899999999999999E-2</v>
      </c>
      <c r="G2514">
        <v>-1.209E-2</v>
      </c>
      <c r="H2514">
        <v>0.69499999999999995</v>
      </c>
      <c r="I2514">
        <v>0.20599999999999999</v>
      </c>
      <c r="J2514">
        <v>5.6000000000000001E-2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4.2000000000000003E-2</v>
      </c>
      <c r="Q2514" s="3">
        <f>_xlfn.XLOOKUP(A2514&amp;B2514,'original data'!$R$2:$R$3975,'original data'!$Q$2:$Q$3975,,0)</f>
        <v>0.96399999999999997</v>
      </c>
      <c r="R2514" t="str">
        <f t="shared" si="78"/>
        <v>Arizona State Corrections Officers2005</v>
      </c>
      <c r="S2514">
        <f t="shared" si="79"/>
        <v>9.8000000000000004E-2</v>
      </c>
    </row>
    <row r="2515" spans="1:19" x14ac:dyDescent="0.35">
      <c r="A2515" t="s">
        <v>151</v>
      </c>
      <c r="B2515">
        <v>2006</v>
      </c>
      <c r="C2515">
        <v>8.1699999999999995E-2</v>
      </c>
      <c r="D2515">
        <v>0.1067</v>
      </c>
      <c r="E2515">
        <v>4.1700000000000001E-2</v>
      </c>
      <c r="F2515">
        <v>7.2900000000000006E-2</v>
      </c>
      <c r="G2515">
        <v>2.96E-3</v>
      </c>
      <c r="H2515">
        <v>0.69189999999999996</v>
      </c>
      <c r="I2515">
        <v>0.21360000000000001</v>
      </c>
      <c r="J2515">
        <v>6.1000000000000004E-3</v>
      </c>
      <c r="K2515">
        <v>0</v>
      </c>
      <c r="L2515">
        <v>0</v>
      </c>
      <c r="M2515">
        <v>2.7099999999999999E-2</v>
      </c>
      <c r="N2515">
        <v>0</v>
      </c>
      <c r="O2515">
        <v>4.8500000000000001E-2</v>
      </c>
      <c r="P2515">
        <v>1.2800000000000001E-2</v>
      </c>
      <c r="Q2515" s="3">
        <f>_xlfn.XLOOKUP(A2515&amp;B2515,'original data'!$R$2:$R$3975,'original data'!$Q$2:$Q$3975,,0)</f>
        <v>0.93700000000000006</v>
      </c>
      <c r="R2515" t="str">
        <f t="shared" si="78"/>
        <v>Arizona State Corrections Officers2006</v>
      </c>
      <c r="S2515">
        <f t="shared" si="79"/>
        <v>4.5999999999999999E-2</v>
      </c>
    </row>
    <row r="2516" spans="1:19" x14ac:dyDescent="0.35">
      <c r="A2516" t="s">
        <v>151</v>
      </c>
      <c r="B2516">
        <v>2007</v>
      </c>
      <c r="C2516">
        <v>0.16769999999999999</v>
      </c>
      <c r="D2516">
        <v>0.1132</v>
      </c>
      <c r="E2516">
        <v>0.10929999999999999</v>
      </c>
      <c r="F2516">
        <v>6.7500000000000004E-2</v>
      </c>
      <c r="G2516">
        <v>2.4989999999999998E-2</v>
      </c>
      <c r="H2516">
        <v>0.69320000000000004</v>
      </c>
      <c r="I2516">
        <v>0.2011</v>
      </c>
      <c r="J2516">
        <v>1.1299999999999999E-2</v>
      </c>
      <c r="K2516">
        <v>0</v>
      </c>
      <c r="L2516">
        <v>0</v>
      </c>
      <c r="M2516">
        <v>2.12E-2</v>
      </c>
      <c r="N2516">
        <v>0</v>
      </c>
      <c r="O2516">
        <v>4.5699999999999998E-2</v>
      </c>
      <c r="P2516">
        <v>2.7400000000000001E-2</v>
      </c>
      <c r="Q2516" s="3">
        <f>_xlfn.XLOOKUP(A2516&amp;B2516,'original data'!$R$2:$R$3975,'original data'!$Q$2:$Q$3975,,0)</f>
        <v>0.88500000000000001</v>
      </c>
      <c r="R2516" t="str">
        <f t="shared" si="78"/>
        <v>Arizona State Corrections Officers2007</v>
      </c>
      <c r="S2516">
        <f t="shared" si="79"/>
        <v>5.9900000000000002E-2</v>
      </c>
    </row>
    <row r="2517" spans="1:19" x14ac:dyDescent="0.35">
      <c r="A2517" t="s">
        <v>151</v>
      </c>
      <c r="B2517">
        <v>2008</v>
      </c>
      <c r="C2517">
        <v>-7.0499999999999993E-2</v>
      </c>
      <c r="D2517">
        <v>5.5E-2</v>
      </c>
      <c r="E2517">
        <v>8.0399999999999999E-2</v>
      </c>
      <c r="F2517">
        <v>3.9399999999999998E-2</v>
      </c>
      <c r="G2517">
        <v>1.2540000000000001E-2</v>
      </c>
      <c r="H2517">
        <v>0.65959999999999996</v>
      </c>
      <c r="I2517">
        <v>0.24790000000000001</v>
      </c>
      <c r="J2517">
        <v>1.41E-2</v>
      </c>
      <c r="K2517">
        <v>0</v>
      </c>
      <c r="L2517">
        <v>0</v>
      </c>
      <c r="M2517">
        <v>3.6499999999999998E-2</v>
      </c>
      <c r="N2517">
        <v>0</v>
      </c>
      <c r="O2517">
        <v>4.1799999999999997E-2</v>
      </c>
      <c r="P2517">
        <v>0</v>
      </c>
      <c r="Q2517" s="3">
        <f>_xlfn.XLOOKUP(A2517&amp;B2517,'original data'!$R$2:$R$3975,'original data'!$Q$2:$Q$3975,,0)</f>
        <v>0.90300000000000002</v>
      </c>
      <c r="R2517" t="str">
        <f t="shared" si="78"/>
        <v>Arizona State Corrections Officers2008</v>
      </c>
      <c r="S2517">
        <f t="shared" si="79"/>
        <v>5.0599999999999999E-2</v>
      </c>
    </row>
    <row r="2518" spans="1:19" x14ac:dyDescent="0.35">
      <c r="A2518" t="s">
        <v>151</v>
      </c>
      <c r="B2518">
        <v>2009</v>
      </c>
      <c r="C2518">
        <v>-0.1799</v>
      </c>
      <c r="D2518">
        <v>-3.8100000000000002E-2</v>
      </c>
      <c r="E2518">
        <v>1.0200000000000001E-2</v>
      </c>
      <c r="F2518">
        <v>2.5999999999999999E-3</v>
      </c>
      <c r="G2518">
        <v>-1.09E-2</v>
      </c>
      <c r="H2518">
        <v>0.54859999999999998</v>
      </c>
      <c r="I2518">
        <v>0.31950000000000001</v>
      </c>
      <c r="J2518">
        <v>2.7199999999999998E-2</v>
      </c>
      <c r="K2518">
        <v>0</v>
      </c>
      <c r="L2518">
        <v>0</v>
      </c>
      <c r="M2518">
        <v>9.0300000000000005E-2</v>
      </c>
      <c r="N2518">
        <v>0</v>
      </c>
      <c r="O2518">
        <v>1.44E-2</v>
      </c>
      <c r="P2518">
        <v>0</v>
      </c>
      <c r="Q2518" s="3">
        <f>_xlfn.XLOOKUP(A2518&amp;B2518,'original data'!$R$2:$R$3975,'original data'!$Q$2:$Q$3975,,0)</f>
        <v>0.86399999999999999</v>
      </c>
      <c r="R2518" t="str">
        <f t="shared" si="78"/>
        <v>Arizona State Corrections Officers2009</v>
      </c>
      <c r="S2518">
        <f t="shared" si="79"/>
        <v>0.11750000000000001</v>
      </c>
    </row>
    <row r="2519" spans="1:19" x14ac:dyDescent="0.35">
      <c r="A2519" t="s">
        <v>151</v>
      </c>
      <c r="B2519">
        <v>2010</v>
      </c>
      <c r="C2519">
        <v>0.13469999999999999</v>
      </c>
      <c r="D2519">
        <v>-4.7199999999999999E-2</v>
      </c>
      <c r="E2519">
        <v>1.7899999999999999E-2</v>
      </c>
      <c r="F2519">
        <v>2.8E-3</v>
      </c>
      <c r="G2519">
        <v>2.7799999999999999E-3</v>
      </c>
      <c r="H2519">
        <v>0.40960000000000002</v>
      </c>
      <c r="I2519">
        <v>0.18959999999999999</v>
      </c>
      <c r="J2519">
        <v>7.8700000000000006E-2</v>
      </c>
      <c r="K2519">
        <v>0.16500000000000001</v>
      </c>
      <c r="L2519">
        <v>4.3099999999999999E-2</v>
      </c>
      <c r="M2519">
        <v>9.8500000000000004E-2</v>
      </c>
      <c r="N2519">
        <v>0</v>
      </c>
      <c r="O2519">
        <v>1.0699999999999999E-2</v>
      </c>
      <c r="P2519">
        <v>0</v>
      </c>
      <c r="Q2519" s="3">
        <f>_xlfn.XLOOKUP(A2519&amp;B2519,'original data'!$R$2:$R$3975,'original data'!$Q$2:$Q$3975,,0)</f>
        <v>0.83799999999999997</v>
      </c>
      <c r="R2519" t="str">
        <f t="shared" si="78"/>
        <v>Arizona State Corrections Officers2010</v>
      </c>
      <c r="S2519">
        <f t="shared" si="79"/>
        <v>0.38530000000000009</v>
      </c>
    </row>
    <row r="2520" spans="1:19" x14ac:dyDescent="0.35">
      <c r="A2520" t="s">
        <v>151</v>
      </c>
      <c r="B2520">
        <v>2011</v>
      </c>
      <c r="C2520">
        <v>0.17369999999999999</v>
      </c>
      <c r="D2520">
        <v>2.98E-2</v>
      </c>
      <c r="E2520">
        <v>3.4599999999999999E-2</v>
      </c>
      <c r="F2520">
        <v>3.8100000000000002E-2</v>
      </c>
      <c r="G2520">
        <v>1.7229999999999999E-2</v>
      </c>
      <c r="H2520">
        <v>0.35360000000000003</v>
      </c>
      <c r="I2520">
        <v>0.18559999999999999</v>
      </c>
      <c r="J2520">
        <v>7.9399999999999998E-2</v>
      </c>
      <c r="K2520">
        <v>0.20519999999999999</v>
      </c>
      <c r="L2520">
        <v>5.3900000000000003E-2</v>
      </c>
      <c r="M2520">
        <v>0.10630000000000001</v>
      </c>
      <c r="N2520">
        <v>0</v>
      </c>
      <c r="O2520">
        <v>1.6E-2</v>
      </c>
      <c r="P2520">
        <v>0</v>
      </c>
      <c r="Q2520" s="3">
        <f>_xlfn.XLOOKUP(A2520&amp;B2520,'original data'!$R$2:$R$3975,'original data'!$Q$2:$Q$3975,,0)</f>
        <v>0.76600000000000001</v>
      </c>
      <c r="R2520" t="str">
        <f t="shared" si="78"/>
        <v>Arizona State Corrections Officers2011</v>
      </c>
      <c r="S2520">
        <f t="shared" si="79"/>
        <v>0.44479999999999997</v>
      </c>
    </row>
    <row r="2521" spans="1:19" x14ac:dyDescent="0.35">
      <c r="A2521" t="s">
        <v>151</v>
      </c>
      <c r="B2521">
        <v>2012</v>
      </c>
      <c r="C2521">
        <v>-7.9000000000000008E-3</v>
      </c>
      <c r="D2521">
        <v>9.7299999999999998E-2</v>
      </c>
      <c r="E2521">
        <v>1.4E-3</v>
      </c>
      <c r="F2521">
        <v>5.3999999999999999E-2</v>
      </c>
      <c r="G2521">
        <v>1.511E-2</v>
      </c>
      <c r="H2521">
        <v>0.33360000000000001</v>
      </c>
      <c r="I2521">
        <v>0.13789999999999999</v>
      </c>
      <c r="J2521">
        <v>0.1019</v>
      </c>
      <c r="K2521">
        <v>0.21510000000000001</v>
      </c>
      <c r="L2521">
        <v>6.2300000000000001E-2</v>
      </c>
      <c r="M2521">
        <v>0.12709999999999999</v>
      </c>
      <c r="N2521">
        <v>0</v>
      </c>
      <c r="O2521">
        <v>2.1999999999999999E-2</v>
      </c>
      <c r="P2521">
        <v>0</v>
      </c>
      <c r="Q2521" s="3">
        <f>_xlfn.XLOOKUP(A2521&amp;B2521,'original data'!$R$2:$R$3975,'original data'!$Q$2:$Q$3975,,0)</f>
        <v>0.70699999999999996</v>
      </c>
      <c r="R2521" t="str">
        <f t="shared" si="78"/>
        <v>Arizona State Corrections Officers2012</v>
      </c>
      <c r="S2521">
        <f t="shared" si="79"/>
        <v>0.50639999999999996</v>
      </c>
    </row>
    <row r="2522" spans="1:19" x14ac:dyDescent="0.35">
      <c r="A2522" t="s">
        <v>151</v>
      </c>
      <c r="B2522">
        <v>2013</v>
      </c>
      <c r="C2522">
        <v>0.10639999999999999</v>
      </c>
      <c r="D2522">
        <v>8.8200000000000001E-2</v>
      </c>
      <c r="E2522">
        <v>3.7499999999999999E-2</v>
      </c>
      <c r="F2522">
        <v>5.8400000000000001E-2</v>
      </c>
      <c r="G2522">
        <v>2.1860000000000001E-2</v>
      </c>
      <c r="H2522">
        <v>0.32300000000000001</v>
      </c>
      <c r="I2522">
        <v>0.1109</v>
      </c>
      <c r="J2522">
        <v>0.11310000000000001</v>
      </c>
      <c r="K2522">
        <v>0.23910000000000001</v>
      </c>
      <c r="L2522">
        <v>6.3899999999999998E-2</v>
      </c>
      <c r="M2522">
        <v>0.1323</v>
      </c>
      <c r="N2522">
        <v>0</v>
      </c>
      <c r="O2522">
        <v>1.77E-2</v>
      </c>
      <c r="P2522">
        <v>0</v>
      </c>
      <c r="Q2522" s="3">
        <f>_xlfn.XLOOKUP(A2522&amp;B2522,'original data'!$R$2:$R$3975,'original data'!$Q$2:$Q$3975,,0)</f>
        <v>0.66900000000000004</v>
      </c>
      <c r="R2522" t="str">
        <f t="shared" si="78"/>
        <v>Arizona State Corrections Officers2013</v>
      </c>
      <c r="S2522">
        <f t="shared" si="79"/>
        <v>0.5484</v>
      </c>
    </row>
    <row r="2523" spans="1:19" x14ac:dyDescent="0.35">
      <c r="A2523" t="s">
        <v>151</v>
      </c>
      <c r="B2523">
        <v>2014</v>
      </c>
      <c r="C2523">
        <v>0.1328</v>
      </c>
      <c r="D2523">
        <v>7.6499999999999999E-2</v>
      </c>
      <c r="E2523">
        <v>0.10680000000000001</v>
      </c>
      <c r="F2523">
        <v>5.7700000000000001E-2</v>
      </c>
      <c r="G2523">
        <v>2.9409999999999999E-2</v>
      </c>
      <c r="H2523">
        <v>0.30459999999999998</v>
      </c>
      <c r="I2523">
        <v>9.4500000000000001E-2</v>
      </c>
      <c r="J2523">
        <v>0.1331</v>
      </c>
      <c r="K2523">
        <v>0.253</v>
      </c>
      <c r="L2523">
        <v>6.8400000000000002E-2</v>
      </c>
      <c r="M2523">
        <v>0.1075</v>
      </c>
      <c r="N2523">
        <v>0</v>
      </c>
      <c r="O2523">
        <v>3.8899999999999997E-2</v>
      </c>
      <c r="P2523">
        <v>0</v>
      </c>
      <c r="Q2523" s="3">
        <f>_xlfn.XLOOKUP(A2523&amp;B2523,'original data'!$R$2:$R$3975,'original data'!$Q$2:$Q$3975,,0)</f>
        <v>0.57299999999999995</v>
      </c>
      <c r="R2523" t="str">
        <f t="shared" si="78"/>
        <v>Arizona State Corrections Officers2014</v>
      </c>
      <c r="S2523">
        <f t="shared" si="79"/>
        <v>0.56200000000000006</v>
      </c>
    </row>
    <row r="2524" spans="1:19" x14ac:dyDescent="0.35">
      <c r="A2524" t="s">
        <v>151</v>
      </c>
      <c r="B2524">
        <v>2015</v>
      </c>
      <c r="C2524">
        <v>3.6799999999999999E-2</v>
      </c>
      <c r="D2524">
        <v>9.2200000000000004E-2</v>
      </c>
      <c r="E2524">
        <v>8.6900000000000005E-2</v>
      </c>
      <c r="F2524">
        <v>5.2200000000000003E-2</v>
      </c>
      <c r="G2524">
        <v>2.9899999999999999E-2</v>
      </c>
      <c r="H2524">
        <v>0.29909999999999998</v>
      </c>
      <c r="I2524">
        <v>7.5999999999999998E-2</v>
      </c>
      <c r="J2524">
        <v>0.14380000000000001</v>
      </c>
      <c r="K2524">
        <v>0.26340000000000002</v>
      </c>
      <c r="L2524">
        <v>7.9899999999999999E-2</v>
      </c>
      <c r="M2524">
        <v>9.9299999999999999E-2</v>
      </c>
      <c r="N2524">
        <v>0</v>
      </c>
      <c r="O2524">
        <v>3.85E-2</v>
      </c>
      <c r="P2524">
        <v>0</v>
      </c>
      <c r="Q2524" s="3">
        <f>_xlfn.XLOOKUP(A2524&amp;B2524,'original data'!$R$2:$R$3975,'original data'!$Q$2:$Q$3975,,0)</f>
        <v>0.57299999999999995</v>
      </c>
      <c r="R2524" t="str">
        <f t="shared" si="78"/>
        <v>Arizona State Corrections Officers2015</v>
      </c>
      <c r="S2524">
        <f t="shared" si="79"/>
        <v>0.58640000000000003</v>
      </c>
    </row>
    <row r="2525" spans="1:19" x14ac:dyDescent="0.35">
      <c r="A2525" t="s">
        <v>151</v>
      </c>
      <c r="B2525">
        <v>2016</v>
      </c>
      <c r="C2525">
        <v>6.3E-3</v>
      </c>
      <c r="D2525">
        <v>5.7099999999999998E-2</v>
      </c>
      <c r="E2525">
        <v>5.3999999999999999E-2</v>
      </c>
      <c r="F2525">
        <v>4.4499999999999998E-2</v>
      </c>
      <c r="G2525">
        <v>2.8410000000000001E-2</v>
      </c>
      <c r="H2525">
        <v>0.29799999999999999</v>
      </c>
      <c r="I2525">
        <v>5.9700000000000003E-2</v>
      </c>
      <c r="J2525">
        <v>0.1502</v>
      </c>
      <c r="K2525">
        <v>0.2767</v>
      </c>
      <c r="L2525">
        <v>9.6299999999999997E-2</v>
      </c>
      <c r="M2525">
        <v>9.6600000000000005E-2</v>
      </c>
      <c r="N2525">
        <v>0</v>
      </c>
      <c r="O2525">
        <v>2.2499999999999999E-2</v>
      </c>
      <c r="P2525">
        <v>0</v>
      </c>
      <c r="Q2525" s="3">
        <f>_xlfn.XLOOKUP(A2525&amp;B2525,'original data'!$R$2:$R$3975,'original data'!$Q$2:$Q$3975,,0)</f>
        <v>0.57299999999999995</v>
      </c>
      <c r="R2525" t="str">
        <f t="shared" si="78"/>
        <v>Arizona State Corrections Officers2016</v>
      </c>
      <c r="S2525">
        <f t="shared" si="79"/>
        <v>0.61980000000000002</v>
      </c>
    </row>
    <row r="2526" spans="1:19" x14ac:dyDescent="0.35">
      <c r="A2526" t="s">
        <v>151</v>
      </c>
      <c r="B2526">
        <v>2017</v>
      </c>
      <c r="C2526">
        <v>0.11849999999999999</v>
      </c>
      <c r="D2526">
        <v>5.2699999999999997E-2</v>
      </c>
      <c r="E2526">
        <v>7.9500000000000001E-2</v>
      </c>
      <c r="F2526">
        <v>3.9800000000000002E-2</v>
      </c>
      <c r="G2526">
        <v>3.3500000000000002E-2</v>
      </c>
      <c r="H2526">
        <v>0.3044</v>
      </c>
      <c r="I2526">
        <v>5.45E-2</v>
      </c>
      <c r="J2526">
        <v>0.13880000000000001</v>
      </c>
      <c r="K2526">
        <v>0.28899999999999998</v>
      </c>
      <c r="L2526">
        <v>0.10100000000000001</v>
      </c>
      <c r="M2526">
        <v>9.3600000000000003E-2</v>
      </c>
      <c r="N2526">
        <v>0</v>
      </c>
      <c r="O2526">
        <v>1.8700000000000001E-2</v>
      </c>
      <c r="P2526">
        <v>0</v>
      </c>
      <c r="Q2526" s="3">
        <f>_xlfn.XLOOKUP(A2526&amp;B2526,'original data'!$R$2:$R$3975,'original data'!$Q$2:$Q$3975,,0)</f>
        <v>0.495</v>
      </c>
      <c r="R2526" t="str">
        <f t="shared" si="78"/>
        <v>Arizona State Corrections Officers2017</v>
      </c>
      <c r="S2526">
        <f t="shared" si="79"/>
        <v>0.62239999999999995</v>
      </c>
    </row>
    <row r="2527" spans="1:19" x14ac:dyDescent="0.35">
      <c r="A2527" t="s">
        <v>151</v>
      </c>
      <c r="B2527">
        <v>2018</v>
      </c>
      <c r="C2527">
        <v>7.0699999999999999E-2</v>
      </c>
      <c r="D2527">
        <v>6.4100000000000004E-2</v>
      </c>
      <c r="E2527">
        <v>7.1800000000000003E-2</v>
      </c>
      <c r="F2527">
        <v>5.4800000000000001E-2</v>
      </c>
      <c r="G2527">
        <v>3.5529999999999999E-2</v>
      </c>
      <c r="H2527">
        <v>0.30026999999999998</v>
      </c>
      <c r="I2527">
        <v>5.8389999999999997E-2</v>
      </c>
      <c r="J2527">
        <v>0.13319</v>
      </c>
      <c r="K2527">
        <v>0.30557000000000001</v>
      </c>
      <c r="L2527">
        <v>7.8689999999999996E-2</v>
      </c>
      <c r="M2527">
        <v>8.4390000000000007E-2</v>
      </c>
      <c r="N2527">
        <v>0</v>
      </c>
      <c r="O2527">
        <v>3.95E-2</v>
      </c>
      <c r="P2527">
        <v>0</v>
      </c>
      <c r="Q2527" s="3">
        <f>_xlfn.XLOOKUP(A2527&amp;B2527,'original data'!$R$2:$R$3975,'original data'!$Q$2:$Q$3975,,0)</f>
        <v>0.54100000000000004</v>
      </c>
      <c r="R2527" t="str">
        <f t="shared" si="78"/>
        <v>Arizona State Corrections Officers2018</v>
      </c>
      <c r="S2527">
        <f t="shared" si="79"/>
        <v>0.60184000000000004</v>
      </c>
    </row>
    <row r="2528" spans="1:19" x14ac:dyDescent="0.35">
      <c r="A2528" t="s">
        <v>151</v>
      </c>
      <c r="B2528">
        <v>2019</v>
      </c>
      <c r="C2528">
        <v>5.45E-2</v>
      </c>
      <c r="D2528">
        <v>8.09E-2</v>
      </c>
      <c r="E2528">
        <v>5.67E-2</v>
      </c>
      <c r="F2528">
        <v>8.14E-2</v>
      </c>
      <c r="G2528">
        <v>3.6519999999999997E-2</v>
      </c>
      <c r="H2528">
        <v>0.33579999999999999</v>
      </c>
      <c r="I2528">
        <v>5.7799999999999997E-2</v>
      </c>
      <c r="J2528">
        <v>0.13100000000000001</v>
      </c>
      <c r="K2528">
        <v>0.2833</v>
      </c>
      <c r="L2528">
        <v>8.43E-2</v>
      </c>
      <c r="M2528">
        <v>7.5499999999999998E-2</v>
      </c>
      <c r="N2528">
        <v>0</v>
      </c>
      <c r="O2528">
        <v>3.2300000000000002E-2</v>
      </c>
      <c r="P2528">
        <v>0</v>
      </c>
      <c r="Q2528" s="3">
        <f>_xlfn.XLOOKUP(A2528&amp;B2528,'original data'!$R$2:$R$3975,'original data'!$Q$2:$Q$3975,,0)</f>
        <v>0.53100000000000003</v>
      </c>
      <c r="R2528" t="str">
        <f t="shared" si="78"/>
        <v>Arizona State Corrections Officers2019</v>
      </c>
      <c r="S2528">
        <f t="shared" si="79"/>
        <v>0.57409999999999994</v>
      </c>
    </row>
    <row r="2529" spans="1:19" x14ac:dyDescent="0.35">
      <c r="A2529" t="s">
        <v>151</v>
      </c>
      <c r="B2529">
        <v>2020</v>
      </c>
      <c r="C2529">
        <v>8.9999999999999993E-3</v>
      </c>
      <c r="E2529">
        <v>5.0979999999999998E-2</v>
      </c>
      <c r="F2529">
        <v>6.9000000000000006E-2</v>
      </c>
      <c r="H2529">
        <v>0.38969999999999999</v>
      </c>
      <c r="I2529">
        <v>1.2E-2</v>
      </c>
      <c r="J2529">
        <v>0.26950000000000002</v>
      </c>
      <c r="K2529">
        <v>0.2676</v>
      </c>
      <c r="L2529">
        <v>2.2700000000000001E-2</v>
      </c>
      <c r="M2529">
        <v>0</v>
      </c>
      <c r="N2529">
        <v>9.4000000000000004E-3</v>
      </c>
      <c r="O2529">
        <v>2.9100000000000001E-2</v>
      </c>
      <c r="P2529">
        <v>0</v>
      </c>
      <c r="Q2529" s="3">
        <f>_xlfn.XLOOKUP(A2529&amp;B2529,'original data'!$R$2:$R$3975,'original data'!$Q$2:$Q$3975,,0)</f>
        <v>0.52100000000000002</v>
      </c>
      <c r="R2529" t="str">
        <f t="shared" si="78"/>
        <v>Arizona State Corrections Officers2020</v>
      </c>
      <c r="S2529">
        <f t="shared" si="79"/>
        <v>0.56920000000000004</v>
      </c>
    </row>
    <row r="2530" spans="1:19" x14ac:dyDescent="0.35">
      <c r="A2530" t="s">
        <v>152</v>
      </c>
      <c r="B2530">
        <v>2002</v>
      </c>
      <c r="C2530">
        <v>-8.8999999999999996E-2</v>
      </c>
      <c r="E2530">
        <v>3.9E-2</v>
      </c>
      <c r="G2530">
        <v>-6.4329999999999998E-2</v>
      </c>
      <c r="H2530">
        <v>0.59499999999999997</v>
      </c>
      <c r="I2530">
        <v>0.251</v>
      </c>
      <c r="J2530">
        <v>0</v>
      </c>
      <c r="K2530">
        <v>0</v>
      </c>
      <c r="L2530">
        <v>0</v>
      </c>
      <c r="M2530">
        <v>0.11700000000000001</v>
      </c>
      <c r="N2530">
        <v>0</v>
      </c>
      <c r="O2530">
        <v>3.5999999999999997E-2</v>
      </c>
      <c r="P2530">
        <v>0</v>
      </c>
      <c r="Q2530" s="3">
        <f>_xlfn.XLOOKUP(A2530&amp;B2530,'original data'!$R$2:$R$3975,'original data'!$Q$2:$Q$3975,,0)</f>
        <v>1.1359999999999999</v>
      </c>
      <c r="R2530" t="str">
        <f t="shared" si="78"/>
        <v>Pennsylvania Municipal2002</v>
      </c>
      <c r="S2530">
        <f t="shared" si="79"/>
        <v>0.11700000000000001</v>
      </c>
    </row>
    <row r="2531" spans="1:19" x14ac:dyDescent="0.35">
      <c r="A2531" t="s">
        <v>152</v>
      </c>
      <c r="B2531">
        <v>2003</v>
      </c>
      <c r="C2531">
        <v>0.23699999999999999</v>
      </c>
      <c r="D2531">
        <v>2.7E-2</v>
      </c>
      <c r="E2531">
        <v>0.05</v>
      </c>
      <c r="G2531">
        <v>2.6919999999999999E-2</v>
      </c>
      <c r="H2531">
        <v>0.65900000000000003</v>
      </c>
      <c r="I2531">
        <v>0.224</v>
      </c>
      <c r="J2531">
        <v>0</v>
      </c>
      <c r="K2531">
        <v>0</v>
      </c>
      <c r="L2531">
        <v>0</v>
      </c>
      <c r="M2531">
        <v>0.10100000000000001</v>
      </c>
      <c r="N2531">
        <v>0</v>
      </c>
      <c r="O2531">
        <v>1.6E-2</v>
      </c>
      <c r="P2531">
        <v>0</v>
      </c>
      <c r="Q2531" s="3">
        <f>_xlfn.XLOOKUP(A2531&amp;B2531,'original data'!$R$2:$R$3975,'original data'!$Q$2:$Q$3975,,0)</f>
        <v>1.0918600000000001</v>
      </c>
      <c r="R2531" t="str">
        <f t="shared" si="78"/>
        <v>Pennsylvania Municipal2003</v>
      </c>
      <c r="S2531">
        <f t="shared" si="79"/>
        <v>0.10100000000000001</v>
      </c>
    </row>
    <row r="2532" spans="1:19" x14ac:dyDescent="0.35">
      <c r="A2532" t="s">
        <v>152</v>
      </c>
      <c r="B2532">
        <v>2004</v>
      </c>
      <c r="C2532">
        <v>0.13100000000000001</v>
      </c>
      <c r="D2532">
        <v>8.4000000000000005E-2</v>
      </c>
      <c r="E2532">
        <v>4.4999999999999998E-2</v>
      </c>
      <c r="G2532">
        <v>5.2010000000000001E-2</v>
      </c>
      <c r="H2532">
        <v>0.66</v>
      </c>
      <c r="I2532">
        <v>0.22900000000000001</v>
      </c>
      <c r="J2532">
        <v>0</v>
      </c>
      <c r="K2532">
        <v>0</v>
      </c>
      <c r="L2532">
        <v>0</v>
      </c>
      <c r="M2532">
        <v>9.4E-2</v>
      </c>
      <c r="N2532">
        <v>0</v>
      </c>
      <c r="O2532">
        <v>1.6E-2</v>
      </c>
      <c r="P2532">
        <v>0</v>
      </c>
      <c r="Q2532" s="3">
        <f>_xlfn.XLOOKUP(A2532&amp;B2532,'original data'!$R$2:$R$3975,'original data'!$Q$2:$Q$3975,,0)</f>
        <v>1.056</v>
      </c>
      <c r="R2532" t="str">
        <f t="shared" si="78"/>
        <v>Pennsylvania Municipal2004</v>
      </c>
      <c r="S2532">
        <f t="shared" si="79"/>
        <v>9.4E-2</v>
      </c>
    </row>
    <row r="2533" spans="1:19" x14ac:dyDescent="0.35">
      <c r="A2533" t="s">
        <v>152</v>
      </c>
      <c r="B2533">
        <v>2005</v>
      </c>
      <c r="C2533">
        <v>8.5999999999999993E-2</v>
      </c>
      <c r="D2533">
        <v>0.14899999999999999</v>
      </c>
      <c r="E2533">
        <v>5.8999999999999997E-2</v>
      </c>
      <c r="G2533">
        <v>5.8720000000000001E-2</v>
      </c>
      <c r="H2533">
        <v>0.67300000000000004</v>
      </c>
      <c r="I2533">
        <v>0.23799999999999999</v>
      </c>
      <c r="J2533">
        <v>0</v>
      </c>
      <c r="K2533">
        <v>0</v>
      </c>
      <c r="L2533">
        <v>0</v>
      </c>
      <c r="M2533">
        <v>6.5000000000000002E-2</v>
      </c>
      <c r="N2533">
        <v>0</v>
      </c>
      <c r="O2533">
        <v>2.3E-2</v>
      </c>
      <c r="P2533">
        <v>0</v>
      </c>
      <c r="Q2533" s="3">
        <f>_xlfn.XLOOKUP(A2533&amp;B2533,'original data'!$R$2:$R$3975,'original data'!$Q$2:$Q$3975,,0)</f>
        <v>1.04853</v>
      </c>
      <c r="R2533" t="str">
        <f t="shared" si="78"/>
        <v>Pennsylvania Municipal2005</v>
      </c>
      <c r="S2533">
        <f t="shared" si="79"/>
        <v>6.5000000000000002E-2</v>
      </c>
    </row>
    <row r="2534" spans="1:19" x14ac:dyDescent="0.35">
      <c r="A2534" t="s">
        <v>152</v>
      </c>
      <c r="B2534">
        <v>2006</v>
      </c>
      <c r="C2534">
        <v>0.126</v>
      </c>
      <c r="D2534">
        <v>0.114</v>
      </c>
      <c r="E2534">
        <v>9.1999999999999998E-2</v>
      </c>
      <c r="G2534">
        <v>6.9650000000000004E-2</v>
      </c>
      <c r="H2534">
        <v>0.69330999999999998</v>
      </c>
      <c r="I2534">
        <v>0.22577</v>
      </c>
      <c r="J2534">
        <v>0</v>
      </c>
      <c r="K2534">
        <v>0</v>
      </c>
      <c r="L2534">
        <v>0</v>
      </c>
      <c r="M2534">
        <v>6.6930000000000003E-2</v>
      </c>
      <c r="N2534">
        <v>0</v>
      </c>
      <c r="O2534">
        <v>1.3990000000000001E-2</v>
      </c>
      <c r="P2534">
        <v>0</v>
      </c>
      <c r="Q2534" s="3">
        <f>_xlfn.XLOOKUP(A2534&amp;B2534,'original data'!$R$2:$R$3975,'original data'!$Q$2:$Q$3975,,0)</f>
        <v>1.042</v>
      </c>
      <c r="R2534" t="str">
        <f t="shared" si="78"/>
        <v>Pennsylvania Municipal2006</v>
      </c>
      <c r="S2534">
        <f t="shared" si="79"/>
        <v>6.6930000000000003E-2</v>
      </c>
    </row>
    <row r="2535" spans="1:19" x14ac:dyDescent="0.35">
      <c r="A2535" t="s">
        <v>152</v>
      </c>
      <c r="B2535">
        <v>2007</v>
      </c>
      <c r="C2535">
        <v>8.2000000000000003E-2</v>
      </c>
      <c r="D2535">
        <v>9.8000000000000004E-2</v>
      </c>
      <c r="E2535">
        <v>0.13100000000000001</v>
      </c>
      <c r="G2535">
        <v>7.1400000000000005E-2</v>
      </c>
      <c r="H2535">
        <v>0.65700000000000003</v>
      </c>
      <c r="I2535">
        <v>0.22500000000000001</v>
      </c>
      <c r="J2535">
        <v>0</v>
      </c>
      <c r="K2535">
        <v>0</v>
      </c>
      <c r="L2535">
        <v>0</v>
      </c>
      <c r="M2535">
        <v>9.4E-2</v>
      </c>
      <c r="N2535">
        <v>0</v>
      </c>
      <c r="O2535">
        <v>2.4E-2</v>
      </c>
      <c r="P2535">
        <v>0</v>
      </c>
      <c r="Q2535" s="3">
        <f>_xlfn.XLOOKUP(A2535&amp;B2535,'original data'!$R$2:$R$3975,'original data'!$Q$2:$Q$3975,,0)</f>
        <v>1.0589999999999999</v>
      </c>
      <c r="R2535" t="str">
        <f t="shared" si="78"/>
        <v>Pennsylvania Municipal2007</v>
      </c>
      <c r="S2535">
        <f t="shared" si="79"/>
        <v>9.4E-2</v>
      </c>
    </row>
    <row r="2536" spans="1:19" x14ac:dyDescent="0.35">
      <c r="A2536" t="s">
        <v>152</v>
      </c>
      <c r="B2536">
        <v>2008</v>
      </c>
      <c r="C2536">
        <v>-0.248</v>
      </c>
      <c r="D2536">
        <v>-2.9000000000000001E-2</v>
      </c>
      <c r="E2536">
        <v>2.4E-2</v>
      </c>
      <c r="G2536">
        <v>2.503E-2</v>
      </c>
      <c r="H2536">
        <v>0.6</v>
      </c>
      <c r="I2536">
        <v>0.22600000000000001</v>
      </c>
      <c r="J2536">
        <v>0</v>
      </c>
      <c r="K2536">
        <v>0</v>
      </c>
      <c r="L2536">
        <v>0</v>
      </c>
      <c r="M2536">
        <v>0.14899999999999999</v>
      </c>
      <c r="N2536">
        <v>0</v>
      </c>
      <c r="O2536">
        <v>2.4E-2</v>
      </c>
      <c r="P2536">
        <v>0</v>
      </c>
      <c r="Q2536" s="3">
        <f>_xlfn.XLOOKUP(A2536&amp;B2536,'original data'!$R$2:$R$3975,'original data'!$Q$2:$Q$3975,,0)</f>
        <v>1.0609999999999999</v>
      </c>
      <c r="R2536" t="str">
        <f t="shared" si="78"/>
        <v>Pennsylvania Municipal2008</v>
      </c>
      <c r="S2536">
        <f t="shared" si="79"/>
        <v>0.14899999999999999</v>
      </c>
    </row>
    <row r="2537" spans="1:19" x14ac:dyDescent="0.35">
      <c r="A2537" t="s">
        <v>152</v>
      </c>
      <c r="B2537">
        <v>2009</v>
      </c>
      <c r="C2537">
        <v>0.188</v>
      </c>
      <c r="E2537">
        <v>3.4009999999999999E-2</v>
      </c>
      <c r="G2537">
        <v>4.197E-2</v>
      </c>
      <c r="H2537">
        <v>0.67200000000000004</v>
      </c>
      <c r="I2537">
        <v>0.191</v>
      </c>
      <c r="J2537">
        <v>0</v>
      </c>
      <c r="K2537">
        <v>0</v>
      </c>
      <c r="L2537">
        <v>0</v>
      </c>
      <c r="M2537">
        <v>0.112</v>
      </c>
      <c r="N2537">
        <v>0</v>
      </c>
      <c r="O2537">
        <v>2.5000000000000001E-2</v>
      </c>
      <c r="P2537">
        <v>0</v>
      </c>
      <c r="Q2537" s="3">
        <f>_xlfn.XLOOKUP(A2537&amp;B2537,'original data'!$R$2:$R$3975,'original data'!$Q$2:$Q$3975,,0)</f>
        <v>1.038</v>
      </c>
      <c r="R2537" t="str">
        <f t="shared" si="78"/>
        <v>Pennsylvania Municipal2009</v>
      </c>
      <c r="S2537">
        <f t="shared" si="79"/>
        <v>0.112</v>
      </c>
    </row>
    <row r="2538" spans="1:19" x14ac:dyDescent="0.35">
      <c r="A2538" t="s">
        <v>152</v>
      </c>
      <c r="B2538">
        <v>2010</v>
      </c>
      <c r="C2538">
        <v>0.13800000000000001</v>
      </c>
      <c r="D2538">
        <v>5.0000000000000001E-3</v>
      </c>
      <c r="E2538">
        <v>4.3999999999999997E-2</v>
      </c>
      <c r="F2538">
        <v>5.0999999999999997E-2</v>
      </c>
      <c r="G2538">
        <v>5.1200000000000002E-2</v>
      </c>
      <c r="H2538">
        <v>0.66103000000000001</v>
      </c>
      <c r="I2538">
        <v>0.17893000000000001</v>
      </c>
      <c r="J2538">
        <v>0</v>
      </c>
      <c r="K2538">
        <v>0</v>
      </c>
      <c r="L2538">
        <v>4.6719999999999998E-2</v>
      </c>
      <c r="M2538">
        <v>8.0519999999999994E-2</v>
      </c>
      <c r="N2538">
        <v>0</v>
      </c>
      <c r="O2538">
        <v>3.2800000000000003E-2</v>
      </c>
      <c r="P2538">
        <v>0</v>
      </c>
      <c r="Q2538" s="3">
        <f>_xlfn.XLOOKUP(A2538&amp;B2538,'original data'!$R$2:$R$3975,'original data'!$Q$2:$Q$3975,,0)</f>
        <v>1.024</v>
      </c>
      <c r="R2538" t="str">
        <f t="shared" si="78"/>
        <v>Pennsylvania Municipal2010</v>
      </c>
      <c r="S2538">
        <f t="shared" si="79"/>
        <v>0.12723999999999999</v>
      </c>
    </row>
    <row r="2539" spans="1:19" x14ac:dyDescent="0.35">
      <c r="A2539" t="s">
        <v>152</v>
      </c>
      <c r="B2539">
        <v>2011</v>
      </c>
      <c r="C2539">
        <v>-1.9E-2</v>
      </c>
      <c r="D2539">
        <v>9.9000000000000005E-2</v>
      </c>
      <c r="E2539">
        <v>1.4999999999999999E-2</v>
      </c>
      <c r="F2539">
        <v>5.2999999999999999E-2</v>
      </c>
      <c r="G2539">
        <v>4.4609999999999997E-2</v>
      </c>
      <c r="H2539">
        <v>0.627</v>
      </c>
      <c r="I2539">
        <v>0.20200000000000001</v>
      </c>
      <c r="J2539">
        <v>0</v>
      </c>
      <c r="K2539">
        <v>0</v>
      </c>
      <c r="L2539">
        <v>4.5999999999999999E-2</v>
      </c>
      <c r="M2539">
        <v>0.11</v>
      </c>
      <c r="N2539">
        <v>0</v>
      </c>
      <c r="O2539">
        <v>1.4999999999999999E-2</v>
      </c>
      <c r="P2539">
        <v>0</v>
      </c>
      <c r="Q2539" s="3">
        <f>_xlfn.XLOOKUP(A2539&amp;B2539,'original data'!$R$2:$R$3975,'original data'!$Q$2:$Q$3975,,0)</f>
        <v>1.038</v>
      </c>
      <c r="R2539" t="str">
        <f t="shared" si="78"/>
        <v>Pennsylvania Municipal2011</v>
      </c>
      <c r="S2539">
        <f t="shared" si="79"/>
        <v>0.156</v>
      </c>
    </row>
    <row r="2540" spans="1:19" x14ac:dyDescent="0.35">
      <c r="A2540" t="s">
        <v>152</v>
      </c>
      <c r="B2540">
        <v>2012</v>
      </c>
      <c r="C2540">
        <v>0.13200000000000001</v>
      </c>
      <c r="D2540">
        <v>8.2000000000000003E-2</v>
      </c>
      <c r="E2540">
        <v>2.5000000000000001E-2</v>
      </c>
      <c r="F2540">
        <v>7.6999999999999999E-2</v>
      </c>
      <c r="G2540">
        <v>5.1630000000000002E-2</v>
      </c>
      <c r="H2540">
        <v>0.628</v>
      </c>
      <c r="I2540">
        <v>0.19500000000000001</v>
      </c>
      <c r="J2540">
        <v>0</v>
      </c>
      <c r="K2540">
        <v>0</v>
      </c>
      <c r="L2540">
        <v>4.2000000000000003E-2</v>
      </c>
      <c r="M2540">
        <v>0.107</v>
      </c>
      <c r="N2540">
        <v>0</v>
      </c>
      <c r="O2540">
        <v>2.8000000000000001E-2</v>
      </c>
      <c r="P2540">
        <v>0</v>
      </c>
      <c r="Q2540" s="3">
        <f>_xlfn.XLOOKUP(A2540&amp;B2540,'original data'!$R$2:$R$3975,'original data'!$Q$2:$Q$3975,,0)</f>
        <v>0.99099999999999999</v>
      </c>
      <c r="R2540" t="str">
        <f t="shared" si="78"/>
        <v>Pennsylvania Municipal2012</v>
      </c>
      <c r="S2540">
        <f t="shared" si="79"/>
        <v>0.14899999999999999</v>
      </c>
    </row>
    <row r="2541" spans="1:19" x14ac:dyDescent="0.35">
      <c r="A2541" t="s">
        <v>152</v>
      </c>
      <c r="B2541">
        <v>2013</v>
      </c>
      <c r="C2541">
        <v>0.19400000000000001</v>
      </c>
      <c r="D2541">
        <v>0.1</v>
      </c>
      <c r="E2541">
        <v>0.124</v>
      </c>
      <c r="F2541">
        <v>7.2999999999999995E-2</v>
      </c>
      <c r="G2541">
        <v>6.1949999999999998E-2</v>
      </c>
      <c r="H2541">
        <v>0.68432000000000004</v>
      </c>
      <c r="I2541">
        <v>0.13986000000000001</v>
      </c>
      <c r="J2541">
        <v>0</v>
      </c>
      <c r="K2541">
        <v>0</v>
      </c>
      <c r="L2541">
        <v>4.6949999999999999E-2</v>
      </c>
      <c r="M2541">
        <v>0.10589</v>
      </c>
      <c r="N2541">
        <v>0</v>
      </c>
      <c r="O2541">
        <v>2.298E-2</v>
      </c>
      <c r="P2541">
        <v>0</v>
      </c>
      <c r="Q2541" s="3">
        <f>_xlfn.XLOOKUP(A2541&amp;B2541,'original data'!$R$2:$R$3975,'original data'!$Q$2:$Q$3975,,0)</f>
        <v>0.98399999999999999</v>
      </c>
      <c r="R2541" t="str">
        <f t="shared" si="78"/>
        <v>Pennsylvania Municipal2013</v>
      </c>
      <c r="S2541">
        <f t="shared" si="79"/>
        <v>0.15284</v>
      </c>
    </row>
    <row r="2542" spans="1:19" x14ac:dyDescent="0.35">
      <c r="A2542" t="s">
        <v>152</v>
      </c>
      <c r="B2542">
        <v>2014</v>
      </c>
      <c r="C2542">
        <v>5.7000000000000002E-2</v>
      </c>
      <c r="D2542">
        <v>0.126</v>
      </c>
      <c r="E2542">
        <v>9.8000000000000004E-2</v>
      </c>
      <c r="F2542">
        <v>6.6000000000000003E-2</v>
      </c>
      <c r="G2542">
        <v>6.1600000000000002E-2</v>
      </c>
      <c r="H2542">
        <v>0.66500000000000004</v>
      </c>
      <c r="I2542">
        <v>0.14699999999999999</v>
      </c>
      <c r="J2542">
        <v>0</v>
      </c>
      <c r="K2542">
        <v>0</v>
      </c>
      <c r="L2542">
        <v>4.2000000000000003E-2</v>
      </c>
      <c r="M2542">
        <v>0.11899999999999999</v>
      </c>
      <c r="N2542">
        <v>0</v>
      </c>
      <c r="O2542">
        <v>2.7E-2</v>
      </c>
      <c r="P2542">
        <v>0</v>
      </c>
      <c r="Q2542" s="3">
        <f>_xlfn.XLOOKUP(A2542&amp;B2542,'original data'!$R$2:$R$3975,'original data'!$Q$2:$Q$3975,,0)</f>
        <v>1.0069999999999999</v>
      </c>
      <c r="R2542" t="str">
        <f t="shared" si="78"/>
        <v>Pennsylvania Municipal2014</v>
      </c>
      <c r="S2542">
        <f t="shared" si="79"/>
        <v>0.161</v>
      </c>
    </row>
    <row r="2543" spans="1:19" x14ac:dyDescent="0.35">
      <c r="A2543" t="s">
        <v>152</v>
      </c>
      <c r="B2543">
        <v>2015</v>
      </c>
      <c r="C2543">
        <v>1E-3</v>
      </c>
      <c r="D2543">
        <v>8.1000000000000003E-2</v>
      </c>
      <c r="E2543">
        <v>7.0999999999999994E-2</v>
      </c>
      <c r="F2543">
        <v>5.7000000000000002E-2</v>
      </c>
      <c r="G2543">
        <v>5.7450000000000001E-2</v>
      </c>
      <c r="H2543">
        <v>0.66200000000000003</v>
      </c>
      <c r="I2543">
        <v>0.14099999999999999</v>
      </c>
      <c r="J2543">
        <v>0</v>
      </c>
      <c r="K2543">
        <v>0</v>
      </c>
      <c r="L2543">
        <v>5.6000000000000001E-2</v>
      </c>
      <c r="M2543">
        <v>0.124</v>
      </c>
      <c r="N2543">
        <v>0</v>
      </c>
      <c r="O2543">
        <v>1.7000000000000001E-2</v>
      </c>
      <c r="P2543">
        <v>0</v>
      </c>
      <c r="Q2543" s="3">
        <f>_xlfn.XLOOKUP(A2543&amp;B2543,'original data'!$R$2:$R$3975,'original data'!$Q$2:$Q$3975,,0)</f>
        <v>1.0009999999999999</v>
      </c>
      <c r="R2543" t="str">
        <f t="shared" si="78"/>
        <v>Pennsylvania Municipal2015</v>
      </c>
      <c r="S2543">
        <f t="shared" si="79"/>
        <v>0.18</v>
      </c>
    </row>
    <row r="2544" spans="1:19" x14ac:dyDescent="0.35">
      <c r="A2544" t="s">
        <v>152</v>
      </c>
      <c r="B2544">
        <v>2016</v>
      </c>
      <c r="C2544">
        <v>8.6999999999999994E-2</v>
      </c>
      <c r="D2544">
        <v>4.8000000000000001E-2</v>
      </c>
      <c r="E2544">
        <v>9.1999999999999998E-2</v>
      </c>
      <c r="F2544">
        <v>5.3999999999999999E-2</v>
      </c>
      <c r="G2544">
        <v>5.9270000000000003E-2</v>
      </c>
      <c r="H2544">
        <v>0.64900000000000002</v>
      </c>
      <c r="I2544">
        <v>0.13100000000000001</v>
      </c>
      <c r="J2544">
        <v>0</v>
      </c>
      <c r="K2544">
        <v>0</v>
      </c>
      <c r="L2544">
        <v>6.2E-2</v>
      </c>
      <c r="M2544">
        <v>0.13500000000000001</v>
      </c>
      <c r="N2544">
        <v>0</v>
      </c>
      <c r="O2544">
        <v>2.3E-2</v>
      </c>
      <c r="P2544">
        <v>0</v>
      </c>
      <c r="Q2544" s="3">
        <f>_xlfn.XLOOKUP(A2544&amp;B2544,'original data'!$R$2:$R$3975,'original data'!$Q$2:$Q$3975,,0)</f>
        <v>0.97799999999999998</v>
      </c>
      <c r="R2544" t="str">
        <f t="shared" si="78"/>
        <v>Pennsylvania Municipal2016</v>
      </c>
      <c r="S2544">
        <f t="shared" si="79"/>
        <v>0.19700000000000001</v>
      </c>
    </row>
    <row r="2545" spans="1:19" x14ac:dyDescent="0.35">
      <c r="A2545" t="s">
        <v>152</v>
      </c>
      <c r="B2545">
        <v>2017</v>
      </c>
      <c r="C2545">
        <v>0.184</v>
      </c>
      <c r="D2545">
        <v>8.7999999999999995E-2</v>
      </c>
      <c r="E2545">
        <v>0.10199999999999999</v>
      </c>
      <c r="F2545">
        <v>6.3E-2</v>
      </c>
      <c r="G2545">
        <v>6.6229999999999997E-2</v>
      </c>
      <c r="H2545">
        <v>0.66400000000000003</v>
      </c>
      <c r="I2545">
        <v>0.13900000000000001</v>
      </c>
      <c r="J2545">
        <v>0</v>
      </c>
      <c r="K2545">
        <v>0</v>
      </c>
      <c r="L2545">
        <v>5.3999999999999999E-2</v>
      </c>
      <c r="M2545">
        <v>0.122</v>
      </c>
      <c r="N2545">
        <v>0</v>
      </c>
      <c r="O2545">
        <v>2.1000000000000001E-2</v>
      </c>
      <c r="P2545">
        <v>0</v>
      </c>
      <c r="Q2545" s="3">
        <f>_xlfn.XLOOKUP(A2545&amp;B2545,'original data'!$R$2:$R$3975,'original data'!$Q$2:$Q$3975,,0)</f>
        <v>1.002</v>
      </c>
      <c r="R2545" t="str">
        <f t="shared" si="78"/>
        <v>Pennsylvania Municipal2017</v>
      </c>
      <c r="S2545">
        <f t="shared" si="79"/>
        <v>0.17599999999999999</v>
      </c>
    </row>
    <row r="2546" spans="1:19" x14ac:dyDescent="0.35">
      <c r="A2546" t="s">
        <v>152</v>
      </c>
      <c r="B2546">
        <v>2018</v>
      </c>
      <c r="C2546">
        <v>-4.1000000000000002E-2</v>
      </c>
      <c r="D2546">
        <v>7.2999999999999995E-2</v>
      </c>
      <c r="E2546">
        <v>5.5E-2</v>
      </c>
      <c r="F2546">
        <v>8.8999999999999996E-2</v>
      </c>
      <c r="G2546">
        <v>5.9970000000000002E-2</v>
      </c>
      <c r="H2546">
        <v>0.61799999999999999</v>
      </c>
      <c r="I2546">
        <v>0.14699999999999999</v>
      </c>
      <c r="J2546">
        <v>0</v>
      </c>
      <c r="K2546">
        <v>0</v>
      </c>
      <c r="L2546">
        <v>5.8999999999999997E-2</v>
      </c>
      <c r="M2546">
        <v>0.14799999999999999</v>
      </c>
      <c r="N2546">
        <v>0</v>
      </c>
      <c r="O2546">
        <v>2.8000000000000001E-2</v>
      </c>
      <c r="P2546">
        <v>0</v>
      </c>
      <c r="Q2546" s="3">
        <f>_xlfn.XLOOKUP(A2546&amp;B2546,'original data'!$R$2:$R$3975,'original data'!$Q$2:$Q$3975,,0)</f>
        <v>1.004</v>
      </c>
      <c r="R2546" t="str">
        <f t="shared" si="78"/>
        <v>Pennsylvania Municipal2018</v>
      </c>
      <c r="S2546">
        <f t="shared" si="79"/>
        <v>0.20699999999999999</v>
      </c>
    </row>
    <row r="2547" spans="1:19" x14ac:dyDescent="0.35">
      <c r="A2547" t="s">
        <v>153</v>
      </c>
      <c r="B2547">
        <v>2001</v>
      </c>
      <c r="C2547">
        <v>-5.96E-2</v>
      </c>
      <c r="D2547">
        <v>6.2300000000000001E-2</v>
      </c>
      <c r="E2547">
        <v>0.1108</v>
      </c>
      <c r="G2547">
        <v>-5.96E-2</v>
      </c>
      <c r="H2547">
        <v>0.51</v>
      </c>
      <c r="I2547">
        <v>0.25600000000000001</v>
      </c>
      <c r="J2547">
        <v>0.13400000000000001</v>
      </c>
      <c r="K2547">
        <v>0</v>
      </c>
      <c r="L2547">
        <v>0</v>
      </c>
      <c r="M2547">
        <v>8.5000000000000006E-2</v>
      </c>
      <c r="N2547">
        <v>0</v>
      </c>
      <c r="O2547">
        <v>1.2999999999999999E-2</v>
      </c>
      <c r="P2547">
        <v>0</v>
      </c>
      <c r="Q2547" s="3">
        <f>_xlfn.XLOOKUP(A2547&amp;B2547,'original data'!$R$2:$R$3975,'original data'!$Q$2:$Q$3975,,0)</f>
        <v>1.54413</v>
      </c>
      <c r="R2547" t="str">
        <f t="shared" si="78"/>
        <v>Washington LEOFF Plan 22001</v>
      </c>
      <c r="S2547">
        <f t="shared" si="79"/>
        <v>0.21900000000000003</v>
      </c>
    </row>
    <row r="2548" spans="1:19" x14ac:dyDescent="0.35">
      <c r="A2548" t="s">
        <v>153</v>
      </c>
      <c r="B2548">
        <v>2002</v>
      </c>
      <c r="C2548">
        <v>-6.4000000000000001E-2</v>
      </c>
      <c r="D2548">
        <v>1.6999999999999999E-3</v>
      </c>
      <c r="E2548">
        <v>5.5300000000000002E-2</v>
      </c>
      <c r="G2548">
        <v>-6.1800000000000001E-2</v>
      </c>
      <c r="H2548">
        <v>0.48299999999999998</v>
      </c>
      <c r="I2548">
        <v>0.28000000000000003</v>
      </c>
      <c r="J2548">
        <v>0.13200000000000001</v>
      </c>
      <c r="K2548">
        <v>0</v>
      </c>
      <c r="L2548">
        <v>0</v>
      </c>
      <c r="M2548">
        <v>9.1999999999999998E-2</v>
      </c>
      <c r="N2548">
        <v>0</v>
      </c>
      <c r="O2548">
        <v>1.2999999999999999E-2</v>
      </c>
      <c r="P2548">
        <v>0</v>
      </c>
      <c r="Q2548" s="3">
        <f>_xlfn.XLOOKUP(A2548&amp;B2548,'original data'!$R$2:$R$3975,'original data'!$Q$2:$Q$3975,,0)</f>
        <v>1.3660300000000001</v>
      </c>
      <c r="R2548" t="str">
        <f t="shared" si="78"/>
        <v>Washington LEOFF Plan 22002</v>
      </c>
      <c r="S2548">
        <f t="shared" si="79"/>
        <v>0.224</v>
      </c>
    </row>
    <row r="2549" spans="1:19" x14ac:dyDescent="0.35">
      <c r="A2549" t="s">
        <v>153</v>
      </c>
      <c r="B2549">
        <v>2003</v>
      </c>
      <c r="C2549">
        <v>4.1500000000000002E-2</v>
      </c>
      <c r="D2549">
        <v>-2.8500000000000001E-2</v>
      </c>
      <c r="E2549">
        <v>3.1699999999999999E-2</v>
      </c>
      <c r="G2549">
        <v>-2.8559999999999999E-2</v>
      </c>
      <c r="H2549">
        <v>0.47699999999999998</v>
      </c>
      <c r="I2549">
        <v>0.27300000000000002</v>
      </c>
      <c r="J2549">
        <v>0.14399999999999999</v>
      </c>
      <c r="K2549">
        <v>0</v>
      </c>
      <c r="L2549">
        <v>0</v>
      </c>
      <c r="M2549">
        <v>9.4E-2</v>
      </c>
      <c r="N2549">
        <v>0</v>
      </c>
      <c r="O2549">
        <v>1.2E-2</v>
      </c>
      <c r="P2549">
        <v>0</v>
      </c>
      <c r="Q2549" s="3">
        <f>_xlfn.XLOOKUP(A2549&amp;B2549,'original data'!$R$2:$R$3975,'original data'!$Q$2:$Q$3975,,0)</f>
        <v>1.2490399999999999</v>
      </c>
      <c r="R2549" t="str">
        <f t="shared" si="78"/>
        <v>Washington LEOFF Plan 22003</v>
      </c>
      <c r="S2549">
        <f t="shared" si="79"/>
        <v>0.23799999999999999</v>
      </c>
    </row>
    <row r="2550" spans="1:19" x14ac:dyDescent="0.35">
      <c r="A2550" t="s">
        <v>153</v>
      </c>
      <c r="B2550">
        <v>2005</v>
      </c>
      <c r="C2550">
        <v>0.13339999999999999</v>
      </c>
      <c r="D2550">
        <v>0.1071</v>
      </c>
      <c r="E2550">
        <v>3.6299999999999999E-2</v>
      </c>
      <c r="G2550">
        <v>3.8159999999999999E-2</v>
      </c>
      <c r="H2550">
        <v>0.49170000000000003</v>
      </c>
      <c r="I2550">
        <v>0.25950000000000001</v>
      </c>
      <c r="J2550">
        <v>0.14560000000000001</v>
      </c>
      <c r="K2550">
        <v>0</v>
      </c>
      <c r="L2550">
        <v>0</v>
      </c>
      <c r="M2550">
        <v>9.3100000000000002E-2</v>
      </c>
      <c r="N2550">
        <v>0</v>
      </c>
      <c r="O2550">
        <v>1.01E-2</v>
      </c>
      <c r="P2550">
        <v>0</v>
      </c>
      <c r="Q2550" s="3">
        <f>_xlfn.XLOOKUP(A2550&amp;B2550,'original data'!$R$2:$R$3975,'original data'!$Q$2:$Q$3975,,0)</f>
        <v>1.13544</v>
      </c>
      <c r="R2550" t="str">
        <f t="shared" si="78"/>
        <v>Washington LEOFF Plan 22005</v>
      </c>
      <c r="S2550">
        <f t="shared" si="79"/>
        <v>0.23870000000000002</v>
      </c>
    </row>
    <row r="2551" spans="1:19" x14ac:dyDescent="0.35">
      <c r="A2551" t="s">
        <v>153</v>
      </c>
      <c r="B2551">
        <v>2006</v>
      </c>
      <c r="C2551">
        <v>0.16689999999999999</v>
      </c>
      <c r="D2551">
        <v>0.1547</v>
      </c>
      <c r="E2551">
        <v>8.5099999999999995E-2</v>
      </c>
      <c r="G2551">
        <v>5.858E-2</v>
      </c>
      <c r="H2551">
        <v>0.47749999999999998</v>
      </c>
      <c r="I2551">
        <v>0.24060000000000001</v>
      </c>
      <c r="J2551">
        <v>0.16789999999999999</v>
      </c>
      <c r="K2551">
        <v>0</v>
      </c>
      <c r="L2551">
        <v>0</v>
      </c>
      <c r="M2551">
        <v>0.105</v>
      </c>
      <c r="N2551">
        <v>0</v>
      </c>
      <c r="O2551">
        <v>8.9999999999999993E-3</v>
      </c>
      <c r="P2551">
        <v>0</v>
      </c>
      <c r="Q2551" s="3">
        <f>_xlfn.XLOOKUP(A2551&amp;B2551,'original data'!$R$2:$R$3975,'original data'!$Q$2:$Q$3975,,0)</f>
        <v>1.15673</v>
      </c>
      <c r="R2551" t="str">
        <f t="shared" si="78"/>
        <v>Washington LEOFF Plan 22006</v>
      </c>
      <c r="S2551">
        <f t="shared" si="79"/>
        <v>0.27289999999999998</v>
      </c>
    </row>
    <row r="2552" spans="1:19" x14ac:dyDescent="0.35">
      <c r="A2552" t="s">
        <v>153</v>
      </c>
      <c r="B2552">
        <v>2007</v>
      </c>
      <c r="C2552">
        <v>0.21329999999999999</v>
      </c>
      <c r="D2552">
        <v>0.16969999999999999</v>
      </c>
      <c r="E2552">
        <v>0.1399</v>
      </c>
      <c r="G2552">
        <v>7.9409999999999994E-2</v>
      </c>
      <c r="H2552">
        <v>0.4708</v>
      </c>
      <c r="I2552">
        <v>0.23449999999999999</v>
      </c>
      <c r="J2552">
        <v>0.183</v>
      </c>
      <c r="K2552">
        <v>6.9999999999999999E-4</v>
      </c>
      <c r="L2552">
        <v>0</v>
      </c>
      <c r="M2552">
        <v>0.11020000000000001</v>
      </c>
      <c r="N2552">
        <v>0</v>
      </c>
      <c r="O2552">
        <v>8.0000000000000004E-4</v>
      </c>
      <c r="P2552">
        <v>0</v>
      </c>
      <c r="Q2552" s="3">
        <f>_xlfn.XLOOKUP(A2552&amp;B2552,'original data'!$R$2:$R$3975,'original data'!$Q$2:$Q$3975,,0)</f>
        <v>1.288</v>
      </c>
      <c r="R2552" t="str">
        <f t="shared" si="78"/>
        <v>Washington LEOFF Plan 22007</v>
      </c>
      <c r="S2552">
        <f t="shared" si="79"/>
        <v>0.29389999999999999</v>
      </c>
    </row>
    <row r="2553" spans="1:19" x14ac:dyDescent="0.35">
      <c r="A2553" t="s">
        <v>153</v>
      </c>
      <c r="B2553">
        <v>2008</v>
      </c>
      <c r="C2553">
        <v>-1.24E-2</v>
      </c>
      <c r="D2553">
        <v>0.1182</v>
      </c>
      <c r="E2553">
        <v>0.1303</v>
      </c>
      <c r="G2553">
        <v>6.7489999999999994E-2</v>
      </c>
      <c r="H2553">
        <v>0.38669999999999999</v>
      </c>
      <c r="I2553">
        <v>0.2336</v>
      </c>
      <c r="J2553">
        <v>0.2228</v>
      </c>
      <c r="K2553">
        <v>8.8999999999999999E-3</v>
      </c>
      <c r="L2553">
        <v>7.1999999999999998E-3</v>
      </c>
      <c r="M2553">
        <v>0.13969999999999999</v>
      </c>
      <c r="N2553">
        <v>0</v>
      </c>
      <c r="O2553">
        <v>1E-3</v>
      </c>
      <c r="P2553">
        <v>0</v>
      </c>
      <c r="Q2553" s="3">
        <f>_xlfn.XLOOKUP(A2553&amp;B2553,'original data'!$R$2:$R$3975,'original data'!$Q$2:$Q$3975,,0)</f>
        <v>1.3340000000000001</v>
      </c>
      <c r="R2553" t="str">
        <f t="shared" si="78"/>
        <v>Washington LEOFF Plan 22008</v>
      </c>
      <c r="S2553">
        <f t="shared" si="79"/>
        <v>0.37859999999999999</v>
      </c>
    </row>
    <row r="2554" spans="1:19" x14ac:dyDescent="0.35">
      <c r="A2554" t="s">
        <v>153</v>
      </c>
      <c r="B2554">
        <v>2009</v>
      </c>
      <c r="C2554">
        <v>-0.22839999999999999</v>
      </c>
      <c r="D2554">
        <v>-2.58E-2</v>
      </c>
      <c r="E2554">
        <v>4.0500000000000001E-2</v>
      </c>
      <c r="G2554">
        <v>2.9669999999999998E-2</v>
      </c>
      <c r="H2554">
        <v>0.36009999999999998</v>
      </c>
      <c r="I2554">
        <v>0.23150000000000001</v>
      </c>
      <c r="J2554">
        <v>0.21229999999999999</v>
      </c>
      <c r="K2554">
        <v>8.0000000000000002E-3</v>
      </c>
      <c r="L2554">
        <v>1.11E-2</v>
      </c>
      <c r="M2554">
        <v>0.17530000000000001</v>
      </c>
      <c r="N2554">
        <v>0</v>
      </c>
      <c r="O2554">
        <v>1.6000000000000001E-3</v>
      </c>
      <c r="P2554">
        <v>0</v>
      </c>
      <c r="Q2554" s="3">
        <f>_xlfn.XLOOKUP(A2554&amp;B2554,'original data'!$R$2:$R$3975,'original data'!$Q$2:$Q$3975,,0)</f>
        <v>1.2789999999999999</v>
      </c>
      <c r="R2554" t="str">
        <f t="shared" si="78"/>
        <v>Washington LEOFF Plan 22009</v>
      </c>
      <c r="S2554">
        <f t="shared" si="79"/>
        <v>0.40670000000000001</v>
      </c>
    </row>
    <row r="2555" spans="1:19" x14ac:dyDescent="0.35">
      <c r="A2555" t="s">
        <v>153</v>
      </c>
      <c r="B2555">
        <v>2010</v>
      </c>
      <c r="C2555">
        <v>0.13220000000000001</v>
      </c>
      <c r="D2555">
        <v>-4.8000000000000001E-2</v>
      </c>
      <c r="E2555">
        <v>4.0800000000000003E-2</v>
      </c>
      <c r="F2555">
        <v>3.9489999999999997E-2</v>
      </c>
      <c r="G2555">
        <v>3.9489999999999997E-2</v>
      </c>
      <c r="H2555">
        <v>0.34710000000000002</v>
      </c>
      <c r="I2555">
        <v>0.21890000000000001</v>
      </c>
      <c r="J2555">
        <v>0.2576</v>
      </c>
      <c r="K2555">
        <v>8.3000000000000001E-3</v>
      </c>
      <c r="L2555">
        <v>1.1599999999999999E-2</v>
      </c>
      <c r="M2555">
        <v>0.1421</v>
      </c>
      <c r="N2555">
        <v>0</v>
      </c>
      <c r="O2555">
        <v>1.44E-2</v>
      </c>
      <c r="P2555">
        <v>0</v>
      </c>
      <c r="Q2555" s="3">
        <f>_xlfn.XLOOKUP(A2555&amp;B2555,'original data'!$R$2:$R$3975,'original data'!$Q$2:$Q$3975,,0)</f>
        <v>1.19</v>
      </c>
      <c r="R2555" t="str">
        <f t="shared" si="78"/>
        <v>Washington LEOFF Plan 22010</v>
      </c>
      <c r="S2555">
        <f t="shared" si="79"/>
        <v>0.41959999999999997</v>
      </c>
    </row>
    <row r="2556" spans="1:19" x14ac:dyDescent="0.35">
      <c r="A2556" t="s">
        <v>153</v>
      </c>
      <c r="B2556">
        <v>2011</v>
      </c>
      <c r="C2556">
        <v>0.2114</v>
      </c>
      <c r="D2556">
        <v>1.9E-2</v>
      </c>
      <c r="E2556">
        <v>4.8599999999999997E-2</v>
      </c>
      <c r="F2556">
        <v>6.615E-2</v>
      </c>
      <c r="G2556">
        <v>5.4059999999999997E-2</v>
      </c>
      <c r="H2556">
        <v>0.36830000000000002</v>
      </c>
      <c r="I2556">
        <v>0.19550000000000001</v>
      </c>
      <c r="J2556">
        <v>0.25090000000000001</v>
      </c>
      <c r="K2556">
        <v>2.0400000000000001E-2</v>
      </c>
      <c r="L2556">
        <v>1.15E-2</v>
      </c>
      <c r="M2556">
        <v>0.13769999999999999</v>
      </c>
      <c r="N2556">
        <v>0</v>
      </c>
      <c r="O2556">
        <v>1.5699999999999999E-2</v>
      </c>
      <c r="P2556">
        <v>0</v>
      </c>
      <c r="Q2556" s="3">
        <f>_xlfn.XLOOKUP(A2556&amp;B2556,'original data'!$R$2:$R$3975,'original data'!$Q$2:$Q$3975,,0)</f>
        <v>1.1870000000000001</v>
      </c>
      <c r="R2556" t="str">
        <f t="shared" si="78"/>
        <v>Washington LEOFF Plan 22011</v>
      </c>
      <c r="S2556">
        <f t="shared" si="79"/>
        <v>0.42049999999999998</v>
      </c>
    </row>
    <row r="2557" spans="1:19" x14ac:dyDescent="0.35">
      <c r="A2557" t="s">
        <v>153</v>
      </c>
      <c r="B2557">
        <v>2012</v>
      </c>
      <c r="C2557">
        <v>1.4E-2</v>
      </c>
      <c r="D2557">
        <v>0.1162</v>
      </c>
      <c r="E2557">
        <v>1.17E-2</v>
      </c>
      <c r="F2557">
        <v>7.4719999999999995E-2</v>
      </c>
      <c r="G2557">
        <v>5.0659999999999997E-2</v>
      </c>
      <c r="H2557">
        <v>0.36020000000000002</v>
      </c>
      <c r="I2557">
        <v>0.22159999999999999</v>
      </c>
      <c r="J2557">
        <v>0.26019999999999999</v>
      </c>
      <c r="K2557">
        <v>5.7000000000000002E-3</v>
      </c>
      <c r="L2557">
        <v>1.35E-2</v>
      </c>
      <c r="M2557">
        <v>0.13689999999999999</v>
      </c>
      <c r="N2557">
        <v>0</v>
      </c>
      <c r="O2557">
        <v>1.9E-3</v>
      </c>
      <c r="P2557">
        <v>0</v>
      </c>
      <c r="Q2557" s="3">
        <f>_xlfn.XLOOKUP(A2557&amp;B2557,'original data'!$R$2:$R$3975,'original data'!$Q$2:$Q$3975,,0)</f>
        <v>1.1890000000000001</v>
      </c>
      <c r="R2557" t="str">
        <f t="shared" si="78"/>
        <v>Washington LEOFF Plan 22012</v>
      </c>
      <c r="S2557">
        <f t="shared" si="79"/>
        <v>0.4163</v>
      </c>
    </row>
    <row r="2558" spans="1:19" x14ac:dyDescent="0.35">
      <c r="A2558" t="s">
        <v>153</v>
      </c>
      <c r="B2558">
        <v>2013</v>
      </c>
      <c r="C2558">
        <v>0.1236</v>
      </c>
      <c r="D2558">
        <v>0.1133</v>
      </c>
      <c r="E2558">
        <v>3.8100000000000002E-2</v>
      </c>
      <c r="F2558">
        <v>8.2900000000000001E-2</v>
      </c>
      <c r="G2558">
        <v>5.6099999999999997E-2</v>
      </c>
      <c r="H2558">
        <v>0.37709999999999999</v>
      </c>
      <c r="I2558">
        <v>0.2263</v>
      </c>
      <c r="J2558">
        <v>0.23810000000000001</v>
      </c>
      <c r="K2558">
        <v>5.3E-3</v>
      </c>
      <c r="L2558">
        <v>1.52E-2</v>
      </c>
      <c r="M2558">
        <v>0.13619999999999999</v>
      </c>
      <c r="N2558">
        <v>0</v>
      </c>
      <c r="O2558">
        <v>1.8E-3</v>
      </c>
      <c r="P2558">
        <v>0</v>
      </c>
      <c r="Q2558" s="3">
        <f>_xlfn.XLOOKUP(A2558&amp;B2558,'original data'!$R$2:$R$3975,'original data'!$Q$2:$Q$3975,,0)</f>
        <v>1.1459999999999999</v>
      </c>
      <c r="R2558" t="str">
        <f t="shared" si="78"/>
        <v>Washington LEOFF Plan 22013</v>
      </c>
      <c r="S2558">
        <f t="shared" si="79"/>
        <v>0.39479999999999998</v>
      </c>
    </row>
    <row r="2559" spans="1:19" x14ac:dyDescent="0.35">
      <c r="A2559" t="s">
        <v>153</v>
      </c>
      <c r="B2559">
        <v>2014</v>
      </c>
      <c r="C2559">
        <v>0.1706</v>
      </c>
      <c r="D2559">
        <v>0.1007</v>
      </c>
      <c r="E2559">
        <v>0.1283</v>
      </c>
      <c r="F2559">
        <v>8.3500000000000005E-2</v>
      </c>
      <c r="G2559">
        <v>6.3890000000000002E-2</v>
      </c>
      <c r="H2559">
        <v>0.37969999999999998</v>
      </c>
      <c r="I2559">
        <v>0.2505</v>
      </c>
      <c r="J2559">
        <v>0.223</v>
      </c>
      <c r="K2559">
        <v>4.4000000000000003E-3</v>
      </c>
      <c r="L2559">
        <v>1.6299999999999999E-2</v>
      </c>
      <c r="M2559">
        <v>0.1236</v>
      </c>
      <c r="N2559">
        <v>0</v>
      </c>
      <c r="O2559">
        <v>2.3999999999999998E-3</v>
      </c>
      <c r="P2559">
        <v>0</v>
      </c>
      <c r="Q2559" s="3">
        <f>_xlfn.XLOOKUP(A2559&amp;B2559,'original data'!$R$2:$R$3975,'original data'!$Q$2:$Q$3975,,0)</f>
        <v>1.07</v>
      </c>
      <c r="R2559" t="str">
        <f t="shared" si="78"/>
        <v>Washington LEOFF Plan 22014</v>
      </c>
      <c r="S2559">
        <f t="shared" si="79"/>
        <v>0.36730000000000002</v>
      </c>
    </row>
    <row r="2560" spans="1:19" x14ac:dyDescent="0.35">
      <c r="A2560" t="s">
        <v>153</v>
      </c>
      <c r="B2560">
        <v>2015</v>
      </c>
      <c r="C2560">
        <v>4.9299999999999997E-2</v>
      </c>
      <c r="D2560">
        <v>0.1134</v>
      </c>
      <c r="E2560">
        <v>0.1113</v>
      </c>
      <c r="F2560">
        <v>7.5499999999999998E-2</v>
      </c>
      <c r="G2560">
        <v>6.2909999999999994E-2</v>
      </c>
      <c r="H2560">
        <v>0.37269999999999998</v>
      </c>
      <c r="I2560">
        <v>0.23760000000000001</v>
      </c>
      <c r="J2560">
        <v>0.22040000000000001</v>
      </c>
      <c r="K2560">
        <v>3.2000000000000002E-3</v>
      </c>
      <c r="L2560">
        <v>1.95E-2</v>
      </c>
      <c r="M2560">
        <v>0.14449999999999999</v>
      </c>
      <c r="N2560">
        <v>0</v>
      </c>
      <c r="O2560">
        <v>2.0999999999999999E-3</v>
      </c>
      <c r="P2560">
        <v>0</v>
      </c>
      <c r="Q2560" s="3">
        <f>_xlfn.XLOOKUP(A2560&amp;B2560,'original data'!$R$2:$R$3975,'original data'!$Q$2:$Q$3975,,0)</f>
        <v>1.05</v>
      </c>
      <c r="R2560" t="str">
        <f t="shared" si="78"/>
        <v>Washington LEOFF Plan 22015</v>
      </c>
      <c r="S2560">
        <f t="shared" si="79"/>
        <v>0.3876</v>
      </c>
    </row>
    <row r="2561" spans="1:19" x14ac:dyDescent="0.35">
      <c r="A2561" t="s">
        <v>153</v>
      </c>
      <c r="B2561">
        <v>2016</v>
      </c>
      <c r="C2561">
        <v>2.6499999999999999E-2</v>
      </c>
      <c r="D2561">
        <v>8.0299999999999996E-2</v>
      </c>
      <c r="E2561">
        <v>7.51E-2</v>
      </c>
      <c r="F2561">
        <v>6.1800000000000001E-2</v>
      </c>
      <c r="G2561">
        <v>6.0600000000000001E-2</v>
      </c>
      <c r="H2561">
        <v>0.3795</v>
      </c>
      <c r="I2561">
        <v>0.22040000000000001</v>
      </c>
      <c r="J2561">
        <v>0.20960000000000001</v>
      </c>
      <c r="K2561">
        <v>6.9999999999999999E-4</v>
      </c>
      <c r="L2561">
        <v>2.9399999999999999E-2</v>
      </c>
      <c r="M2561">
        <v>0.1578</v>
      </c>
      <c r="N2561">
        <v>0</v>
      </c>
      <c r="O2561">
        <v>2.5999999999999999E-3</v>
      </c>
      <c r="P2561">
        <v>0</v>
      </c>
      <c r="Q2561" s="3">
        <f>_xlfn.XLOOKUP(A2561&amp;B2561,'original data'!$R$2:$R$3975,'original data'!$Q$2:$Q$3975,,0)</f>
        <v>1.05</v>
      </c>
      <c r="R2561" t="str">
        <f t="shared" si="78"/>
        <v>Washington LEOFF Plan 22016</v>
      </c>
      <c r="S2561">
        <f t="shared" si="79"/>
        <v>0.39750000000000002</v>
      </c>
    </row>
    <row r="2562" spans="1:19" x14ac:dyDescent="0.35">
      <c r="A2562" t="s">
        <v>153</v>
      </c>
      <c r="B2562">
        <v>2017</v>
      </c>
      <c r="C2562">
        <v>0.13439999999999999</v>
      </c>
      <c r="D2562">
        <v>6.9099999999999995E-2</v>
      </c>
      <c r="E2562">
        <v>9.9500000000000005E-2</v>
      </c>
      <c r="F2562">
        <v>5.4699999999999999E-2</v>
      </c>
      <c r="G2562">
        <v>6.4799999999999996E-2</v>
      </c>
      <c r="H2562">
        <v>0.39379999999999998</v>
      </c>
      <c r="I2562">
        <v>0.19309999999999999</v>
      </c>
      <c r="J2562">
        <v>0.20399999999999999</v>
      </c>
      <c r="K2562">
        <v>2.9999999999999997E-4</v>
      </c>
      <c r="L2562">
        <v>3.8100000000000002E-2</v>
      </c>
      <c r="M2562">
        <v>0.1699</v>
      </c>
      <c r="N2562">
        <v>0</v>
      </c>
      <c r="O2562">
        <v>8.0000000000000004E-4</v>
      </c>
      <c r="P2562">
        <v>0</v>
      </c>
      <c r="Q2562" s="3">
        <f>_xlfn.XLOOKUP(A2562&amp;B2562,'original data'!$R$2:$R$3975,'original data'!$Q$2:$Q$3975,,0)</f>
        <v>1.0900000000000001</v>
      </c>
      <c r="R2562" t="str">
        <f t="shared" si="78"/>
        <v>Washington LEOFF Plan 22017</v>
      </c>
      <c r="S2562">
        <f t="shared" si="79"/>
        <v>0.4123</v>
      </c>
    </row>
    <row r="2563" spans="1:19" x14ac:dyDescent="0.35">
      <c r="A2563" t="s">
        <v>153</v>
      </c>
      <c r="B2563">
        <v>2018</v>
      </c>
      <c r="C2563">
        <v>0.10199999999999999</v>
      </c>
      <c r="D2563">
        <v>8.6699999999999999E-2</v>
      </c>
      <c r="E2563">
        <v>9.5299999999999996E-2</v>
      </c>
      <c r="F2563">
        <v>6.6299999999999998E-2</v>
      </c>
      <c r="G2563">
        <v>6.6839999999999997E-2</v>
      </c>
      <c r="H2563">
        <v>0.34239999999999998</v>
      </c>
      <c r="I2563">
        <v>0.23519999999999999</v>
      </c>
      <c r="J2563">
        <v>0.2059</v>
      </c>
      <c r="K2563">
        <v>4.0000000000000002E-4</v>
      </c>
      <c r="L2563">
        <v>4.36E-2</v>
      </c>
      <c r="M2563">
        <v>0.17169999999999999</v>
      </c>
      <c r="N2563">
        <v>0</v>
      </c>
      <c r="O2563">
        <v>8.0000000000000004E-4</v>
      </c>
      <c r="P2563">
        <v>0</v>
      </c>
      <c r="Q2563" s="3">
        <f>_xlfn.XLOOKUP(A2563&amp;B2563,'original data'!$R$2:$R$3975,'original data'!$Q$2:$Q$3975,,0)</f>
        <v>1.08</v>
      </c>
      <c r="R2563" t="str">
        <f t="shared" ref="R2563:R2626" si="80">A2563&amp;B2563</f>
        <v>Washington LEOFF Plan 22018</v>
      </c>
      <c r="S2563">
        <f t="shared" ref="S2563:S2626" si="81">SUM(J2563:N2563,P2563)</f>
        <v>0.42159999999999997</v>
      </c>
    </row>
    <row r="2564" spans="1:19" x14ac:dyDescent="0.35">
      <c r="A2564" t="s">
        <v>153</v>
      </c>
      <c r="B2564">
        <v>2019</v>
      </c>
      <c r="C2564">
        <v>8.3599999999999994E-2</v>
      </c>
      <c r="D2564">
        <v>0.1065</v>
      </c>
      <c r="E2564">
        <v>7.85E-2</v>
      </c>
      <c r="F2564">
        <v>0.1031</v>
      </c>
      <c r="G2564">
        <v>6.7710000000000006E-2</v>
      </c>
      <c r="H2564">
        <v>0.33360000000000001</v>
      </c>
      <c r="I2564">
        <v>0.215</v>
      </c>
      <c r="J2564">
        <v>0.21490000000000001</v>
      </c>
      <c r="K2564">
        <v>1.4E-3</v>
      </c>
      <c r="L2564">
        <v>5.1299999999999998E-2</v>
      </c>
      <c r="M2564">
        <v>0.1825</v>
      </c>
      <c r="N2564">
        <v>0</v>
      </c>
      <c r="O2564">
        <v>1.2999999999999999E-3</v>
      </c>
      <c r="P2564">
        <v>0</v>
      </c>
      <c r="Q2564" s="3">
        <f>_xlfn.XLOOKUP(A2564&amp;B2564,'original data'!$R$2:$R$3975,'original data'!$Q$2:$Q$3975,,0)</f>
        <v>1.1100000000000001</v>
      </c>
      <c r="R2564" t="str">
        <f t="shared" si="80"/>
        <v>Washington LEOFF Plan 22019</v>
      </c>
      <c r="S2564">
        <f t="shared" si="81"/>
        <v>0.4501</v>
      </c>
    </row>
    <row r="2565" spans="1:19" x14ac:dyDescent="0.35">
      <c r="A2565" t="s">
        <v>153</v>
      </c>
      <c r="B2565">
        <v>2020</v>
      </c>
      <c r="C2565">
        <v>3.7100000000000001E-2</v>
      </c>
      <c r="D2565">
        <v>7.3899999999999993E-2</v>
      </c>
      <c r="E2565">
        <v>7.5999999999999998E-2</v>
      </c>
      <c r="F2565">
        <v>9.35E-2</v>
      </c>
      <c r="G2565">
        <v>6.6159999999999997E-2</v>
      </c>
      <c r="H2565">
        <v>0.33560000000000001</v>
      </c>
      <c r="I2565">
        <v>0.21290000000000001</v>
      </c>
      <c r="J2565">
        <v>0.21029999999999999</v>
      </c>
      <c r="K2565">
        <v>2.3999999999999998E-3</v>
      </c>
      <c r="L2565">
        <v>5.3600000000000002E-2</v>
      </c>
      <c r="M2565">
        <v>0.18429999999999999</v>
      </c>
      <c r="N2565">
        <v>0</v>
      </c>
      <c r="O2565">
        <v>8.9999999999999998E-4</v>
      </c>
      <c r="P2565">
        <v>0</v>
      </c>
      <c r="Q2565" s="3">
        <f>_xlfn.XLOOKUP(A2565&amp;B2565,'original data'!$R$2:$R$3975,'original data'!$Q$2:$Q$3975,,0)</f>
        <v>1.1100000000000001</v>
      </c>
      <c r="R2565" t="str">
        <f t="shared" si="80"/>
        <v>Washington LEOFF Plan 22020</v>
      </c>
      <c r="S2565">
        <f t="shared" si="81"/>
        <v>0.4506</v>
      </c>
    </row>
    <row r="2566" spans="1:19" x14ac:dyDescent="0.35">
      <c r="A2566" t="s">
        <v>154</v>
      </c>
      <c r="B2566">
        <v>2001</v>
      </c>
      <c r="C2566">
        <v>-5.96E-2</v>
      </c>
      <c r="D2566">
        <v>6.2300000000000001E-2</v>
      </c>
      <c r="E2566">
        <v>0.1108</v>
      </c>
      <c r="G2566">
        <v>-5.96E-2</v>
      </c>
      <c r="H2566">
        <v>0.51</v>
      </c>
      <c r="I2566">
        <v>0.25600000000000001</v>
      </c>
      <c r="J2566">
        <v>0.13400000000000001</v>
      </c>
      <c r="K2566">
        <v>0</v>
      </c>
      <c r="L2566">
        <v>0</v>
      </c>
      <c r="M2566">
        <v>8.5000000000000006E-2</v>
      </c>
      <c r="N2566">
        <v>0</v>
      </c>
      <c r="O2566">
        <v>1.2999999999999999E-2</v>
      </c>
      <c r="P2566">
        <v>0</v>
      </c>
      <c r="Q2566" s="3">
        <f>_xlfn.XLOOKUP(A2566&amp;B2566,'original data'!$R$2:$R$3975,'original data'!$Q$2:$Q$3975,,0)</f>
        <v>1.9739599999999999</v>
      </c>
      <c r="R2566" t="str">
        <f t="shared" si="80"/>
        <v>Washington Teachers Plan 2/32001</v>
      </c>
      <c r="S2566">
        <f t="shared" si="81"/>
        <v>0.21900000000000003</v>
      </c>
    </row>
    <row r="2567" spans="1:19" x14ac:dyDescent="0.35">
      <c r="A2567" t="s">
        <v>154</v>
      </c>
      <c r="B2567">
        <v>2002</v>
      </c>
      <c r="C2567">
        <v>-6.4000000000000001E-2</v>
      </c>
      <c r="D2567">
        <v>1.6999999999999999E-3</v>
      </c>
      <c r="E2567">
        <v>5.5300000000000002E-2</v>
      </c>
      <c r="G2567">
        <v>-6.1800000000000001E-2</v>
      </c>
      <c r="H2567">
        <v>0.48299999999999998</v>
      </c>
      <c r="I2567">
        <v>0.28000000000000003</v>
      </c>
      <c r="J2567">
        <v>0.13200000000000001</v>
      </c>
      <c r="K2567">
        <v>0</v>
      </c>
      <c r="L2567">
        <v>0</v>
      </c>
      <c r="M2567">
        <v>9.1999999999999998E-2</v>
      </c>
      <c r="N2567">
        <v>0</v>
      </c>
      <c r="O2567">
        <v>1.2999999999999999E-2</v>
      </c>
      <c r="P2567">
        <v>0</v>
      </c>
      <c r="Q2567" s="3">
        <f>_xlfn.XLOOKUP(A2567&amp;B2567,'original data'!$R$2:$R$3975,'original data'!$Q$2:$Q$3975,,0)</f>
        <v>1.82264</v>
      </c>
      <c r="R2567" t="str">
        <f t="shared" si="80"/>
        <v>Washington Teachers Plan 2/32002</v>
      </c>
      <c r="S2567">
        <f t="shared" si="81"/>
        <v>0.224</v>
      </c>
    </row>
    <row r="2568" spans="1:19" x14ac:dyDescent="0.35">
      <c r="A2568" t="s">
        <v>154</v>
      </c>
      <c r="B2568">
        <v>2003</v>
      </c>
      <c r="C2568">
        <v>4.1500000000000002E-2</v>
      </c>
      <c r="D2568">
        <v>-2.8500000000000001E-2</v>
      </c>
      <c r="E2568">
        <v>3.1699999999999999E-2</v>
      </c>
      <c r="G2568">
        <v>-2.8559999999999999E-2</v>
      </c>
      <c r="H2568">
        <v>0.47699999999999998</v>
      </c>
      <c r="I2568">
        <v>0.27300000000000002</v>
      </c>
      <c r="J2568">
        <v>0.14399999999999999</v>
      </c>
      <c r="K2568">
        <v>0</v>
      </c>
      <c r="L2568">
        <v>0</v>
      </c>
      <c r="M2568">
        <v>9.4E-2</v>
      </c>
      <c r="N2568">
        <v>0</v>
      </c>
      <c r="O2568">
        <v>1.2E-2</v>
      </c>
      <c r="P2568">
        <v>0</v>
      </c>
      <c r="Q2568" s="3">
        <f>_xlfn.XLOOKUP(A2568&amp;B2568,'original data'!$R$2:$R$3975,'original data'!$Q$2:$Q$3975,,0)</f>
        <v>1.6358699999999999</v>
      </c>
      <c r="R2568" t="str">
        <f t="shared" si="80"/>
        <v>Washington Teachers Plan 2/32003</v>
      </c>
      <c r="S2568">
        <f t="shared" si="81"/>
        <v>0.23799999999999999</v>
      </c>
    </row>
    <row r="2569" spans="1:19" x14ac:dyDescent="0.35">
      <c r="A2569" t="s">
        <v>154</v>
      </c>
      <c r="B2569">
        <v>2005</v>
      </c>
      <c r="C2569">
        <v>0.13339999999999999</v>
      </c>
      <c r="D2569">
        <v>0.1071</v>
      </c>
      <c r="E2569">
        <v>3.6299999999999999E-2</v>
      </c>
      <c r="G2569">
        <v>3.8159999999999999E-2</v>
      </c>
      <c r="H2569">
        <v>0.49170000000000003</v>
      </c>
      <c r="I2569">
        <v>0.25950000000000001</v>
      </c>
      <c r="J2569">
        <v>0.14560000000000001</v>
      </c>
      <c r="K2569">
        <v>0</v>
      </c>
      <c r="L2569">
        <v>0</v>
      </c>
      <c r="M2569">
        <v>9.3100000000000002E-2</v>
      </c>
      <c r="N2569">
        <v>0</v>
      </c>
      <c r="O2569">
        <v>1.01E-2</v>
      </c>
      <c r="P2569">
        <v>0</v>
      </c>
      <c r="Q2569" s="3">
        <f>_xlfn.XLOOKUP(A2569&amp;B2569,'original data'!$R$2:$R$3975,'original data'!$Q$2:$Q$3975,,0)</f>
        <v>1.3448800000000001</v>
      </c>
      <c r="R2569" t="str">
        <f t="shared" si="80"/>
        <v>Washington Teachers Plan 2/32005</v>
      </c>
      <c r="S2569">
        <f t="shared" si="81"/>
        <v>0.23870000000000002</v>
      </c>
    </row>
    <row r="2570" spans="1:19" x14ac:dyDescent="0.35">
      <c r="A2570" t="s">
        <v>154</v>
      </c>
      <c r="B2570">
        <v>2006</v>
      </c>
      <c r="C2570">
        <v>0.16689999999999999</v>
      </c>
      <c r="D2570">
        <v>0.1547</v>
      </c>
      <c r="E2570">
        <v>8.5099999999999995E-2</v>
      </c>
      <c r="G2570">
        <v>5.858E-2</v>
      </c>
      <c r="H2570">
        <v>0.47749999999999998</v>
      </c>
      <c r="I2570">
        <v>0.24060000000000001</v>
      </c>
      <c r="J2570">
        <v>0.16789999999999999</v>
      </c>
      <c r="K2570">
        <v>0</v>
      </c>
      <c r="L2570">
        <v>0</v>
      </c>
      <c r="M2570">
        <v>0.105</v>
      </c>
      <c r="N2570">
        <v>0</v>
      </c>
      <c r="O2570">
        <v>8.9999999999999993E-3</v>
      </c>
      <c r="P2570">
        <v>0</v>
      </c>
      <c r="Q2570" s="3">
        <f>_xlfn.XLOOKUP(A2570&amp;B2570,'original data'!$R$2:$R$3975,'original data'!$Q$2:$Q$3975,,0)</f>
        <v>1.33416</v>
      </c>
      <c r="R2570" t="str">
        <f t="shared" si="80"/>
        <v>Washington Teachers Plan 2/32006</v>
      </c>
      <c r="S2570">
        <f t="shared" si="81"/>
        <v>0.27289999999999998</v>
      </c>
    </row>
    <row r="2571" spans="1:19" x14ac:dyDescent="0.35">
      <c r="A2571" t="s">
        <v>154</v>
      </c>
      <c r="B2571">
        <v>2007</v>
      </c>
      <c r="C2571">
        <v>0.21329999999999999</v>
      </c>
      <c r="D2571">
        <v>0.16969999999999999</v>
      </c>
      <c r="E2571">
        <v>0.1399</v>
      </c>
      <c r="G2571">
        <v>7.9409999999999994E-2</v>
      </c>
      <c r="H2571">
        <v>0.4708</v>
      </c>
      <c r="I2571">
        <v>0.23449999999999999</v>
      </c>
      <c r="J2571">
        <v>0.183</v>
      </c>
      <c r="K2571">
        <v>6.9999999999999999E-4</v>
      </c>
      <c r="L2571">
        <v>0</v>
      </c>
      <c r="M2571">
        <v>0.11020000000000001</v>
      </c>
      <c r="N2571">
        <v>0</v>
      </c>
      <c r="O2571">
        <v>8.0000000000000004E-4</v>
      </c>
      <c r="P2571">
        <v>0</v>
      </c>
      <c r="Q2571" s="3">
        <f>_xlfn.XLOOKUP(A2571&amp;B2571,'original data'!$R$2:$R$3975,'original data'!$Q$2:$Q$3975,,0)</f>
        <v>1.304</v>
      </c>
      <c r="R2571" t="str">
        <f t="shared" si="80"/>
        <v>Washington Teachers Plan 2/32007</v>
      </c>
      <c r="S2571">
        <f t="shared" si="81"/>
        <v>0.29389999999999999</v>
      </c>
    </row>
    <row r="2572" spans="1:19" x14ac:dyDescent="0.35">
      <c r="A2572" t="s">
        <v>154</v>
      </c>
      <c r="B2572">
        <v>2008</v>
      </c>
      <c r="C2572">
        <v>-1.24E-2</v>
      </c>
      <c r="D2572">
        <v>0.1182</v>
      </c>
      <c r="E2572">
        <v>0.1303</v>
      </c>
      <c r="G2572">
        <v>6.7489999999999994E-2</v>
      </c>
      <c r="H2572">
        <v>0.38669999999999999</v>
      </c>
      <c r="I2572">
        <v>0.2336</v>
      </c>
      <c r="J2572">
        <v>0.2228</v>
      </c>
      <c r="K2572">
        <v>8.8999999999999999E-3</v>
      </c>
      <c r="L2572">
        <v>7.1999999999999998E-3</v>
      </c>
      <c r="M2572">
        <v>0.13969999999999999</v>
      </c>
      <c r="N2572">
        <v>0</v>
      </c>
      <c r="O2572">
        <v>1E-3</v>
      </c>
      <c r="P2572">
        <v>0</v>
      </c>
      <c r="Q2572" s="3">
        <f>_xlfn.XLOOKUP(A2572&amp;B2572,'original data'!$R$2:$R$3975,'original data'!$Q$2:$Q$3975,,0)</f>
        <v>1.254</v>
      </c>
      <c r="R2572" t="str">
        <f t="shared" si="80"/>
        <v>Washington Teachers Plan 2/32008</v>
      </c>
      <c r="S2572">
        <f t="shared" si="81"/>
        <v>0.37859999999999999</v>
      </c>
    </row>
    <row r="2573" spans="1:19" x14ac:dyDescent="0.35">
      <c r="A2573" t="s">
        <v>154</v>
      </c>
      <c r="B2573">
        <v>2009</v>
      </c>
      <c r="C2573">
        <v>-0.22839999999999999</v>
      </c>
      <c r="D2573">
        <v>-2.58E-2</v>
      </c>
      <c r="E2573">
        <v>4.0500000000000001E-2</v>
      </c>
      <c r="G2573">
        <v>2.9669999999999998E-2</v>
      </c>
      <c r="H2573">
        <v>0.36009999999999998</v>
      </c>
      <c r="I2573">
        <v>0.23150000000000001</v>
      </c>
      <c r="J2573">
        <v>0.21229999999999999</v>
      </c>
      <c r="K2573">
        <v>8.0000000000000002E-3</v>
      </c>
      <c r="L2573">
        <v>1.11E-2</v>
      </c>
      <c r="M2573">
        <v>0.17530000000000001</v>
      </c>
      <c r="N2573">
        <v>0</v>
      </c>
      <c r="O2573">
        <v>1.6000000000000001E-3</v>
      </c>
      <c r="P2573">
        <v>0</v>
      </c>
      <c r="Q2573" s="3">
        <f>_xlfn.XLOOKUP(A2573&amp;B2573,'original data'!$R$2:$R$3975,'original data'!$Q$2:$Q$3975,,0)</f>
        <v>1.1819999999999999</v>
      </c>
      <c r="R2573" t="str">
        <f t="shared" si="80"/>
        <v>Washington Teachers Plan 2/32009</v>
      </c>
      <c r="S2573">
        <f t="shared" si="81"/>
        <v>0.40670000000000001</v>
      </c>
    </row>
    <row r="2574" spans="1:19" x14ac:dyDescent="0.35">
      <c r="A2574" t="s">
        <v>154</v>
      </c>
      <c r="B2574">
        <v>2010</v>
      </c>
      <c r="C2574">
        <v>0.13220000000000001</v>
      </c>
      <c r="D2574">
        <v>-4.8000000000000001E-2</v>
      </c>
      <c r="E2574">
        <v>4.0800000000000003E-2</v>
      </c>
      <c r="F2574">
        <v>3.9489999999999997E-2</v>
      </c>
      <c r="G2574">
        <v>3.9489999999999997E-2</v>
      </c>
      <c r="H2574">
        <v>0.34710000000000002</v>
      </c>
      <c r="I2574">
        <v>0.21890000000000001</v>
      </c>
      <c r="J2574">
        <v>0.2576</v>
      </c>
      <c r="K2574">
        <v>8.3000000000000001E-3</v>
      </c>
      <c r="L2574">
        <v>1.1599999999999999E-2</v>
      </c>
      <c r="M2574">
        <v>0.1421</v>
      </c>
      <c r="N2574">
        <v>0</v>
      </c>
      <c r="O2574">
        <v>1.44E-2</v>
      </c>
      <c r="P2574">
        <v>0</v>
      </c>
      <c r="Q2574" s="3">
        <f>_xlfn.XLOOKUP(A2574&amp;B2574,'original data'!$R$2:$R$3975,'original data'!$Q$2:$Q$3975,,0)</f>
        <v>1.155</v>
      </c>
      <c r="R2574" t="str">
        <f t="shared" si="80"/>
        <v>Washington Teachers Plan 2/32010</v>
      </c>
      <c r="S2574">
        <f t="shared" si="81"/>
        <v>0.41959999999999997</v>
      </c>
    </row>
    <row r="2575" spans="1:19" x14ac:dyDescent="0.35">
      <c r="A2575" t="s">
        <v>154</v>
      </c>
      <c r="B2575">
        <v>2011</v>
      </c>
      <c r="C2575">
        <v>0.2114</v>
      </c>
      <c r="D2575">
        <v>1.9E-2</v>
      </c>
      <c r="E2575">
        <v>4.8599999999999997E-2</v>
      </c>
      <c r="F2575">
        <v>6.615E-2</v>
      </c>
      <c r="G2575">
        <v>5.4059999999999997E-2</v>
      </c>
      <c r="H2575">
        <v>0.36830000000000002</v>
      </c>
      <c r="I2575">
        <v>0.19550000000000001</v>
      </c>
      <c r="J2575">
        <v>0.25090000000000001</v>
      </c>
      <c r="K2575">
        <v>2.0400000000000001E-2</v>
      </c>
      <c r="L2575">
        <v>1.15E-2</v>
      </c>
      <c r="M2575">
        <v>0.13769999999999999</v>
      </c>
      <c r="N2575">
        <v>0</v>
      </c>
      <c r="O2575">
        <v>1.5699999999999999E-2</v>
      </c>
      <c r="P2575">
        <v>0</v>
      </c>
      <c r="Q2575" s="3">
        <f>_xlfn.XLOOKUP(A2575&amp;B2575,'original data'!$R$2:$R$3975,'original data'!$Q$2:$Q$3975,,0)</f>
        <v>1.1339999999999999</v>
      </c>
      <c r="R2575" t="str">
        <f t="shared" si="80"/>
        <v>Washington Teachers Plan 2/32011</v>
      </c>
      <c r="S2575">
        <f t="shared" si="81"/>
        <v>0.42049999999999998</v>
      </c>
    </row>
    <row r="2576" spans="1:19" x14ac:dyDescent="0.35">
      <c r="A2576" t="s">
        <v>154</v>
      </c>
      <c r="B2576">
        <v>2012</v>
      </c>
      <c r="C2576">
        <v>1.4E-2</v>
      </c>
      <c r="D2576">
        <v>0.1162</v>
      </c>
      <c r="E2576">
        <v>1.17E-2</v>
      </c>
      <c r="F2576">
        <v>7.4719999999999995E-2</v>
      </c>
      <c r="G2576">
        <v>5.0659999999999997E-2</v>
      </c>
      <c r="H2576">
        <v>0.36020000000000002</v>
      </c>
      <c r="I2576">
        <v>0.22159999999999999</v>
      </c>
      <c r="J2576">
        <v>0.26019999999999999</v>
      </c>
      <c r="K2576">
        <v>5.7000000000000002E-3</v>
      </c>
      <c r="L2576">
        <v>1.35E-2</v>
      </c>
      <c r="M2576">
        <v>0.13689999999999999</v>
      </c>
      <c r="N2576">
        <v>0</v>
      </c>
      <c r="O2576">
        <v>1.9E-3</v>
      </c>
      <c r="P2576">
        <v>0</v>
      </c>
      <c r="Q2576" s="3">
        <f>_xlfn.XLOOKUP(A2576&amp;B2576,'original data'!$R$2:$R$3975,'original data'!$Q$2:$Q$3975,,0)</f>
        <v>1.141</v>
      </c>
      <c r="R2576" t="str">
        <f t="shared" si="80"/>
        <v>Washington Teachers Plan 2/32012</v>
      </c>
      <c r="S2576">
        <f t="shared" si="81"/>
        <v>0.4163</v>
      </c>
    </row>
    <row r="2577" spans="1:19" x14ac:dyDescent="0.35">
      <c r="A2577" t="s">
        <v>154</v>
      </c>
      <c r="B2577">
        <v>2013</v>
      </c>
      <c r="C2577">
        <v>0.1236</v>
      </c>
      <c r="D2577">
        <v>0.1133</v>
      </c>
      <c r="E2577">
        <v>3.8100000000000002E-2</v>
      </c>
      <c r="F2577">
        <v>8.2900000000000001E-2</v>
      </c>
      <c r="G2577">
        <v>5.6099999999999997E-2</v>
      </c>
      <c r="H2577">
        <v>0.37709999999999999</v>
      </c>
      <c r="I2577">
        <v>0.2263</v>
      </c>
      <c r="J2577">
        <v>0.23810000000000001</v>
      </c>
      <c r="K2577">
        <v>5.3E-3</v>
      </c>
      <c r="L2577">
        <v>1.52E-2</v>
      </c>
      <c r="M2577">
        <v>0.13619999999999999</v>
      </c>
      <c r="N2577">
        <v>0</v>
      </c>
      <c r="O2577">
        <v>1.8E-3</v>
      </c>
      <c r="P2577">
        <v>0</v>
      </c>
      <c r="Q2577" s="3">
        <f>_xlfn.XLOOKUP(A2577&amp;B2577,'original data'!$R$2:$R$3975,'original data'!$Q$2:$Q$3975,,0)</f>
        <v>1.0489999999999999</v>
      </c>
      <c r="R2577" t="str">
        <f t="shared" si="80"/>
        <v>Washington Teachers Plan 2/32013</v>
      </c>
      <c r="S2577">
        <f t="shared" si="81"/>
        <v>0.39479999999999998</v>
      </c>
    </row>
    <row r="2578" spans="1:19" x14ac:dyDescent="0.35">
      <c r="A2578" t="s">
        <v>154</v>
      </c>
      <c r="B2578">
        <v>2014</v>
      </c>
      <c r="C2578">
        <v>0.1706</v>
      </c>
      <c r="D2578">
        <v>0.1007</v>
      </c>
      <c r="E2578">
        <v>0.1283</v>
      </c>
      <c r="F2578">
        <v>8.3500000000000005E-2</v>
      </c>
      <c r="G2578">
        <v>6.3890000000000002E-2</v>
      </c>
      <c r="H2578">
        <v>0.37969999999999998</v>
      </c>
      <c r="I2578">
        <v>0.2505</v>
      </c>
      <c r="J2578">
        <v>0.223</v>
      </c>
      <c r="K2578">
        <v>4.4000000000000003E-3</v>
      </c>
      <c r="L2578">
        <v>1.6299999999999999E-2</v>
      </c>
      <c r="M2578">
        <v>0.1236</v>
      </c>
      <c r="N2578">
        <v>0</v>
      </c>
      <c r="O2578">
        <v>2.3999999999999998E-3</v>
      </c>
      <c r="P2578">
        <v>0</v>
      </c>
      <c r="Q2578" s="3">
        <f>_xlfn.XLOOKUP(A2578&amp;B2578,'original data'!$R$2:$R$3975,'original data'!$Q$2:$Q$3975,,0)</f>
        <v>0.94</v>
      </c>
      <c r="R2578" t="str">
        <f t="shared" si="80"/>
        <v>Washington Teachers Plan 2/32014</v>
      </c>
      <c r="S2578">
        <f t="shared" si="81"/>
        <v>0.36730000000000002</v>
      </c>
    </row>
    <row r="2579" spans="1:19" x14ac:dyDescent="0.35">
      <c r="A2579" t="s">
        <v>154</v>
      </c>
      <c r="B2579">
        <v>2015</v>
      </c>
      <c r="C2579">
        <v>4.9299999999999997E-2</v>
      </c>
      <c r="D2579">
        <v>0.1134</v>
      </c>
      <c r="E2579">
        <v>0.1113</v>
      </c>
      <c r="F2579">
        <v>7.5499999999999998E-2</v>
      </c>
      <c r="G2579">
        <v>6.2909999999999994E-2</v>
      </c>
      <c r="H2579">
        <v>0.37269999999999998</v>
      </c>
      <c r="I2579">
        <v>0.23760000000000001</v>
      </c>
      <c r="J2579">
        <v>0.22040000000000001</v>
      </c>
      <c r="K2579">
        <v>3.2000000000000002E-3</v>
      </c>
      <c r="L2579">
        <v>1.95E-2</v>
      </c>
      <c r="M2579">
        <v>0.14449999999999999</v>
      </c>
      <c r="N2579">
        <v>0</v>
      </c>
      <c r="O2579">
        <v>2.0999999999999999E-3</v>
      </c>
      <c r="P2579">
        <v>0</v>
      </c>
      <c r="Q2579" s="3">
        <f>_xlfn.XLOOKUP(A2579&amp;B2579,'original data'!$R$2:$R$3975,'original data'!$Q$2:$Q$3975,,0)</f>
        <v>0.92</v>
      </c>
      <c r="R2579" t="str">
        <f t="shared" si="80"/>
        <v>Washington Teachers Plan 2/32015</v>
      </c>
      <c r="S2579">
        <f t="shared" si="81"/>
        <v>0.3876</v>
      </c>
    </row>
    <row r="2580" spans="1:19" x14ac:dyDescent="0.35">
      <c r="A2580" t="s">
        <v>154</v>
      </c>
      <c r="B2580">
        <v>2016</v>
      </c>
      <c r="C2580">
        <v>2.6499999999999999E-2</v>
      </c>
      <c r="D2580">
        <v>8.0299999999999996E-2</v>
      </c>
      <c r="E2580">
        <v>7.51E-2</v>
      </c>
      <c r="F2580">
        <v>6.1800000000000001E-2</v>
      </c>
      <c r="G2580">
        <v>6.0600000000000001E-2</v>
      </c>
      <c r="H2580">
        <v>0.3795</v>
      </c>
      <c r="I2580">
        <v>0.22040000000000001</v>
      </c>
      <c r="J2580">
        <v>0.20960000000000001</v>
      </c>
      <c r="K2580">
        <v>6.9999999999999999E-4</v>
      </c>
      <c r="L2580">
        <v>2.9399999999999999E-2</v>
      </c>
      <c r="M2580">
        <v>0.1578</v>
      </c>
      <c r="N2580">
        <v>0</v>
      </c>
      <c r="O2580">
        <v>2.5999999999999999E-3</v>
      </c>
      <c r="P2580">
        <v>0</v>
      </c>
      <c r="Q2580" s="3">
        <f>_xlfn.XLOOKUP(A2580&amp;B2580,'original data'!$R$2:$R$3975,'original data'!$Q$2:$Q$3975,,0)</f>
        <v>0.89</v>
      </c>
      <c r="R2580" t="str">
        <f t="shared" si="80"/>
        <v>Washington Teachers Plan 2/32016</v>
      </c>
      <c r="S2580">
        <f t="shared" si="81"/>
        <v>0.39750000000000002</v>
      </c>
    </row>
    <row r="2581" spans="1:19" x14ac:dyDescent="0.35">
      <c r="A2581" t="s">
        <v>154</v>
      </c>
      <c r="B2581">
        <v>2017</v>
      </c>
      <c r="C2581">
        <v>0.13439999999999999</v>
      </c>
      <c r="D2581">
        <v>6.9099999999999995E-2</v>
      </c>
      <c r="E2581">
        <v>9.9500000000000005E-2</v>
      </c>
      <c r="F2581">
        <v>5.4699999999999999E-2</v>
      </c>
      <c r="G2581">
        <v>6.4799999999999996E-2</v>
      </c>
      <c r="H2581">
        <v>0.39379999999999998</v>
      </c>
      <c r="I2581">
        <v>0.19309999999999999</v>
      </c>
      <c r="J2581">
        <v>0.20399999999999999</v>
      </c>
      <c r="K2581">
        <v>2.9999999999999997E-4</v>
      </c>
      <c r="L2581">
        <v>3.8100000000000002E-2</v>
      </c>
      <c r="M2581">
        <v>0.1699</v>
      </c>
      <c r="N2581">
        <v>0</v>
      </c>
      <c r="O2581">
        <v>8.0000000000000004E-4</v>
      </c>
      <c r="P2581">
        <v>0</v>
      </c>
      <c r="Q2581" s="3">
        <f>_xlfn.XLOOKUP(A2581&amp;B2581,'original data'!$R$2:$R$3975,'original data'!$Q$2:$Q$3975,,0)</f>
        <v>0.91</v>
      </c>
      <c r="R2581" t="str">
        <f t="shared" si="80"/>
        <v>Washington Teachers Plan 2/32017</v>
      </c>
      <c r="S2581">
        <f t="shared" si="81"/>
        <v>0.4123</v>
      </c>
    </row>
    <row r="2582" spans="1:19" x14ac:dyDescent="0.35">
      <c r="A2582" t="s">
        <v>154</v>
      </c>
      <c r="B2582">
        <v>2018</v>
      </c>
      <c r="C2582">
        <v>0.10199999999999999</v>
      </c>
      <c r="D2582">
        <v>8.6699999999999999E-2</v>
      </c>
      <c r="E2582">
        <v>9.5299999999999996E-2</v>
      </c>
      <c r="F2582">
        <v>6.6299999999999998E-2</v>
      </c>
      <c r="G2582">
        <v>6.6839999999999997E-2</v>
      </c>
      <c r="H2582">
        <v>0.34239999999999998</v>
      </c>
      <c r="I2582">
        <v>0.23519999999999999</v>
      </c>
      <c r="J2582">
        <v>0.2059</v>
      </c>
      <c r="K2582">
        <v>4.0000000000000002E-4</v>
      </c>
      <c r="L2582">
        <v>4.36E-2</v>
      </c>
      <c r="M2582">
        <v>0.17169999999999999</v>
      </c>
      <c r="N2582">
        <v>0</v>
      </c>
      <c r="O2582">
        <v>8.0000000000000004E-4</v>
      </c>
      <c r="P2582">
        <v>0</v>
      </c>
      <c r="Q2582" s="3">
        <f>_xlfn.XLOOKUP(A2582&amp;B2582,'original data'!$R$2:$R$3975,'original data'!$Q$2:$Q$3975,,0)</f>
        <v>0.9</v>
      </c>
      <c r="R2582" t="str">
        <f t="shared" si="80"/>
        <v>Washington Teachers Plan 2/32018</v>
      </c>
      <c r="S2582">
        <f t="shared" si="81"/>
        <v>0.42159999999999997</v>
      </c>
    </row>
    <row r="2583" spans="1:19" x14ac:dyDescent="0.35">
      <c r="A2583" t="s">
        <v>154</v>
      </c>
      <c r="B2583">
        <v>2019</v>
      </c>
      <c r="C2583">
        <v>8.3599999999999994E-2</v>
      </c>
      <c r="D2583">
        <v>0.1065</v>
      </c>
      <c r="E2583">
        <v>7.85E-2</v>
      </c>
      <c r="F2583">
        <v>0.1031</v>
      </c>
      <c r="G2583">
        <v>6.7710000000000006E-2</v>
      </c>
      <c r="H2583">
        <v>0.33360000000000001</v>
      </c>
      <c r="I2583">
        <v>0.215</v>
      </c>
      <c r="J2583">
        <v>0.21490000000000001</v>
      </c>
      <c r="K2583">
        <v>1.4E-3</v>
      </c>
      <c r="L2583">
        <v>5.1299999999999998E-2</v>
      </c>
      <c r="M2583">
        <v>0.1825</v>
      </c>
      <c r="N2583">
        <v>0</v>
      </c>
      <c r="O2583">
        <v>1.2999999999999999E-3</v>
      </c>
      <c r="P2583">
        <v>0</v>
      </c>
      <c r="Q2583" s="3">
        <f>_xlfn.XLOOKUP(A2583&amp;B2583,'original data'!$R$2:$R$3975,'original data'!$Q$2:$Q$3975,,0)</f>
        <v>0.91</v>
      </c>
      <c r="R2583" t="str">
        <f t="shared" si="80"/>
        <v>Washington Teachers Plan 2/32019</v>
      </c>
      <c r="S2583">
        <f t="shared" si="81"/>
        <v>0.4501</v>
      </c>
    </row>
    <row r="2584" spans="1:19" x14ac:dyDescent="0.35">
      <c r="A2584" t="s">
        <v>154</v>
      </c>
      <c r="B2584">
        <v>2020</v>
      </c>
      <c r="C2584">
        <v>3.7100000000000001E-2</v>
      </c>
      <c r="D2584">
        <v>7.3899999999999993E-2</v>
      </c>
      <c r="E2584">
        <v>7.5999999999999998E-2</v>
      </c>
      <c r="F2584">
        <v>9.35E-2</v>
      </c>
      <c r="G2584">
        <v>6.6159999999999997E-2</v>
      </c>
      <c r="H2584">
        <v>0.33560000000000001</v>
      </c>
      <c r="I2584">
        <v>0.21290000000000001</v>
      </c>
      <c r="J2584">
        <v>0.21029999999999999</v>
      </c>
      <c r="K2584">
        <v>2.3999999999999998E-3</v>
      </c>
      <c r="L2584">
        <v>5.3600000000000002E-2</v>
      </c>
      <c r="M2584">
        <v>0.18429999999999999</v>
      </c>
      <c r="N2584">
        <v>0</v>
      </c>
      <c r="O2584">
        <v>8.9999999999999998E-4</v>
      </c>
      <c r="P2584">
        <v>0</v>
      </c>
      <c r="Q2584" s="3">
        <f>_xlfn.XLOOKUP(A2584&amp;B2584,'original data'!$R$2:$R$3975,'original data'!$Q$2:$Q$3975,,0)</f>
        <v>0.91</v>
      </c>
      <c r="R2584" t="str">
        <f t="shared" si="80"/>
        <v>Washington Teachers Plan 2/32020</v>
      </c>
      <c r="S2584">
        <f t="shared" si="81"/>
        <v>0.4506</v>
      </c>
    </row>
    <row r="2585" spans="1:19" x14ac:dyDescent="0.35">
      <c r="A2585" t="s">
        <v>155</v>
      </c>
      <c r="B2585">
        <v>2001</v>
      </c>
      <c r="C2585">
        <v>-5.2999999999999999E-2</v>
      </c>
      <c r="D2585">
        <v>3.9E-2</v>
      </c>
      <c r="E2585">
        <v>8.8999999999999996E-2</v>
      </c>
      <c r="G2585">
        <v>-5.2999999999999999E-2</v>
      </c>
      <c r="H2585">
        <v>0.63500000000000001</v>
      </c>
      <c r="I2585">
        <v>0.318</v>
      </c>
      <c r="J2585">
        <v>4.4999999999999998E-2</v>
      </c>
      <c r="K2585">
        <v>0</v>
      </c>
      <c r="L2585">
        <v>0</v>
      </c>
      <c r="M2585">
        <v>0</v>
      </c>
      <c r="N2585">
        <v>0</v>
      </c>
      <c r="O2585">
        <v>2E-3</v>
      </c>
      <c r="P2585">
        <v>0</v>
      </c>
      <c r="Q2585" s="3">
        <f>_xlfn.XLOOKUP(A2585&amp;B2585,'original data'!$R$2:$R$3975,'original data'!$Q$2:$Q$3975,,0)</f>
        <v>0.91400000000000003</v>
      </c>
      <c r="R2585" t="str">
        <f t="shared" si="80"/>
        <v>Oklahoma Police2001</v>
      </c>
      <c r="S2585">
        <f t="shared" si="81"/>
        <v>4.4999999999999998E-2</v>
      </c>
    </row>
    <row r="2586" spans="1:19" x14ac:dyDescent="0.35">
      <c r="A2586" t="s">
        <v>155</v>
      </c>
      <c r="B2586">
        <v>2002</v>
      </c>
      <c r="C2586">
        <v>-5.0999999999999997E-2</v>
      </c>
      <c r="D2586">
        <v>-8.9999999999999993E-3</v>
      </c>
      <c r="E2586">
        <v>4.3999999999999997E-2</v>
      </c>
      <c r="G2586">
        <v>-5.1999999999999998E-2</v>
      </c>
      <c r="H2586">
        <v>0.57942000000000005</v>
      </c>
      <c r="I2586">
        <v>0.32168000000000002</v>
      </c>
      <c r="J2586">
        <v>3.9960000000000002E-2</v>
      </c>
      <c r="K2586">
        <v>0</v>
      </c>
      <c r="L2586">
        <v>5.5939999999999997E-2</v>
      </c>
      <c r="M2586">
        <v>0</v>
      </c>
      <c r="N2586">
        <v>0</v>
      </c>
      <c r="O2586">
        <v>3.0000000000000001E-3</v>
      </c>
      <c r="P2586">
        <v>0</v>
      </c>
      <c r="Q2586" s="3">
        <f>_xlfn.XLOOKUP(A2586&amp;B2586,'original data'!$R$2:$R$3975,'original data'!$Q$2:$Q$3975,,0)</f>
        <v>0.88100000000000001</v>
      </c>
      <c r="R2586" t="str">
        <f t="shared" si="80"/>
        <v>Oklahoma Police2002</v>
      </c>
      <c r="S2586">
        <f t="shared" si="81"/>
        <v>9.5899999999999999E-2</v>
      </c>
    </row>
    <row r="2587" spans="1:19" x14ac:dyDescent="0.35">
      <c r="A2587" t="s">
        <v>155</v>
      </c>
      <c r="B2587">
        <v>2003</v>
      </c>
      <c r="C2587">
        <v>3.1E-2</v>
      </c>
      <c r="D2587">
        <v>-2.5000000000000001E-2</v>
      </c>
      <c r="E2587">
        <v>1.9E-2</v>
      </c>
      <c r="G2587">
        <v>-2.5100000000000001E-2</v>
      </c>
      <c r="H2587">
        <v>0.53200000000000003</v>
      </c>
      <c r="I2587">
        <v>0.31</v>
      </c>
      <c r="J2587">
        <v>5.6000000000000001E-2</v>
      </c>
      <c r="K2587">
        <v>0</v>
      </c>
      <c r="L2587">
        <v>0.10199999999999999</v>
      </c>
      <c r="M2587">
        <v>0</v>
      </c>
      <c r="N2587">
        <v>0</v>
      </c>
      <c r="O2587">
        <v>0</v>
      </c>
      <c r="P2587">
        <v>0</v>
      </c>
      <c r="Q2587" s="3">
        <f>_xlfn.XLOOKUP(A2587&amp;B2587,'original data'!$R$2:$R$3975,'original data'!$Q$2:$Q$3975,,0)</f>
        <v>0.84499999999999997</v>
      </c>
      <c r="R2587" t="str">
        <f t="shared" si="80"/>
        <v>Oklahoma Police2003</v>
      </c>
      <c r="S2587">
        <f t="shared" si="81"/>
        <v>0.158</v>
      </c>
    </row>
    <row r="2588" spans="1:19" x14ac:dyDescent="0.35">
      <c r="A2588" t="s">
        <v>155</v>
      </c>
      <c r="B2588">
        <v>2004</v>
      </c>
      <c r="C2588">
        <v>0.151</v>
      </c>
      <c r="D2588">
        <v>4.2000000000000003E-2</v>
      </c>
      <c r="E2588">
        <v>3.2000000000000001E-2</v>
      </c>
      <c r="G2588">
        <v>1.6219999999999998E-2</v>
      </c>
      <c r="H2588">
        <v>0.6</v>
      </c>
      <c r="I2588">
        <v>0.22900000000000001</v>
      </c>
      <c r="J2588">
        <v>4.9000000000000002E-2</v>
      </c>
      <c r="K2588">
        <v>0</v>
      </c>
      <c r="L2588">
        <v>0.121</v>
      </c>
      <c r="M2588">
        <v>0</v>
      </c>
      <c r="N2588">
        <v>0</v>
      </c>
      <c r="O2588">
        <v>1E-3</v>
      </c>
      <c r="P2588">
        <v>0</v>
      </c>
      <c r="Q2588" s="3">
        <f>_xlfn.XLOOKUP(A2588&amp;B2588,'original data'!$R$2:$R$3975,'original data'!$Q$2:$Q$3975,,0)</f>
        <v>0.81</v>
      </c>
      <c r="R2588" t="str">
        <f t="shared" si="80"/>
        <v>Oklahoma Police2004</v>
      </c>
      <c r="S2588">
        <f t="shared" si="81"/>
        <v>0.16999999999999998</v>
      </c>
    </row>
    <row r="2589" spans="1:19" x14ac:dyDescent="0.35">
      <c r="A2589" t="s">
        <v>155</v>
      </c>
      <c r="B2589">
        <v>2005</v>
      </c>
      <c r="C2589">
        <v>8.7999999999999995E-2</v>
      </c>
      <c r="D2589">
        <v>0.09</v>
      </c>
      <c r="E2589">
        <v>3.1E-2</v>
      </c>
      <c r="G2589">
        <v>3.0190000000000002E-2</v>
      </c>
      <c r="H2589">
        <v>0.66800000000000004</v>
      </c>
      <c r="I2589">
        <v>0.311</v>
      </c>
      <c r="J2589">
        <v>0</v>
      </c>
      <c r="K2589">
        <v>0</v>
      </c>
      <c r="L2589">
        <v>1.6E-2</v>
      </c>
      <c r="M2589">
        <v>0</v>
      </c>
      <c r="N2589">
        <v>0</v>
      </c>
      <c r="O2589">
        <v>5.0000000000000001E-3</v>
      </c>
      <c r="P2589">
        <v>0</v>
      </c>
      <c r="Q2589" s="3">
        <f>_xlfn.XLOOKUP(A2589&amp;B2589,'original data'!$R$2:$R$3975,'original data'!$Q$2:$Q$3975,,0)</f>
        <v>0.78600000000000003</v>
      </c>
      <c r="R2589" t="str">
        <f t="shared" si="80"/>
        <v>Oklahoma Police2005</v>
      </c>
      <c r="S2589">
        <f t="shared" si="81"/>
        <v>1.6E-2</v>
      </c>
    </row>
    <row r="2590" spans="1:19" x14ac:dyDescent="0.35">
      <c r="A2590" t="s">
        <v>155</v>
      </c>
      <c r="B2590">
        <v>2006</v>
      </c>
      <c r="C2590">
        <v>0.109</v>
      </c>
      <c r="D2590">
        <v>0.11600000000000001</v>
      </c>
      <c r="E2590">
        <v>6.4000000000000001E-2</v>
      </c>
      <c r="G2590">
        <v>4.292E-2</v>
      </c>
      <c r="H2590">
        <v>0.67500000000000004</v>
      </c>
      <c r="I2590">
        <v>0.308</v>
      </c>
      <c r="J2590">
        <v>0</v>
      </c>
      <c r="K2590">
        <v>0</v>
      </c>
      <c r="L2590">
        <v>1.6E-2</v>
      </c>
      <c r="M2590">
        <v>0</v>
      </c>
      <c r="N2590">
        <v>0</v>
      </c>
      <c r="O2590">
        <v>1E-3</v>
      </c>
      <c r="P2590">
        <v>0</v>
      </c>
      <c r="Q2590" s="3">
        <f>_xlfn.XLOOKUP(A2590&amp;B2590,'original data'!$R$2:$R$3975,'original data'!$Q$2:$Q$3975,,0)</f>
        <v>0.78</v>
      </c>
      <c r="R2590" t="str">
        <f t="shared" si="80"/>
        <v>Oklahoma Police2006</v>
      </c>
      <c r="S2590">
        <f t="shared" si="81"/>
        <v>1.6E-2</v>
      </c>
    </row>
    <row r="2591" spans="1:19" x14ac:dyDescent="0.35">
      <c r="A2591" t="s">
        <v>155</v>
      </c>
      <c r="B2591">
        <v>2007</v>
      </c>
      <c r="C2591">
        <v>0.17499999999999999</v>
      </c>
      <c r="D2591">
        <v>0.124</v>
      </c>
      <c r="E2591">
        <v>0.11</v>
      </c>
      <c r="G2591">
        <v>6.0839999999999998E-2</v>
      </c>
      <c r="H2591">
        <v>0.66800000000000004</v>
      </c>
      <c r="I2591">
        <v>0.29099999999999998</v>
      </c>
      <c r="J2591">
        <v>0</v>
      </c>
      <c r="K2591">
        <v>0</v>
      </c>
      <c r="L2591">
        <v>1.4999999999999999E-2</v>
      </c>
      <c r="M2591">
        <v>0</v>
      </c>
      <c r="N2591">
        <v>0</v>
      </c>
      <c r="O2591">
        <v>2.5000000000000001E-2</v>
      </c>
      <c r="P2591">
        <v>0</v>
      </c>
      <c r="Q2591" s="3">
        <f>_xlfn.XLOOKUP(A2591&amp;B2591,'original data'!$R$2:$R$3975,'original data'!$Q$2:$Q$3975,,0)</f>
        <v>0.79900000000000004</v>
      </c>
      <c r="R2591" t="str">
        <f t="shared" si="80"/>
        <v>Oklahoma Police2007</v>
      </c>
      <c r="S2591">
        <f t="shared" si="81"/>
        <v>1.4999999999999999E-2</v>
      </c>
    </row>
    <row r="2592" spans="1:19" x14ac:dyDescent="0.35">
      <c r="A2592" t="s">
        <v>155</v>
      </c>
      <c r="B2592">
        <v>2008</v>
      </c>
      <c r="C2592">
        <v>-2.7699999999999999E-2</v>
      </c>
      <c r="D2592">
        <v>8.2000000000000003E-2</v>
      </c>
      <c r="E2592">
        <v>9.6699999999999994E-2</v>
      </c>
      <c r="F2592">
        <v>5.8099999999999999E-2</v>
      </c>
      <c r="G2592">
        <v>4.9349999999999998E-2</v>
      </c>
      <c r="H2592">
        <v>0.63200000000000001</v>
      </c>
      <c r="I2592">
        <v>0.31900000000000001</v>
      </c>
      <c r="J2592">
        <v>0</v>
      </c>
      <c r="K2592">
        <v>0</v>
      </c>
      <c r="L2592">
        <v>4.9000000000000002E-2</v>
      </c>
      <c r="M2592">
        <v>0</v>
      </c>
      <c r="N2592">
        <v>0</v>
      </c>
      <c r="O2592">
        <v>0</v>
      </c>
      <c r="P2592">
        <v>0</v>
      </c>
      <c r="Q2592" s="3">
        <f>_xlfn.XLOOKUP(A2592&amp;B2592,'original data'!$R$2:$R$3975,'original data'!$Q$2:$Q$3975,,0)</f>
        <v>0.82199999999999995</v>
      </c>
      <c r="R2592" t="str">
        <f t="shared" si="80"/>
        <v>Oklahoma Police2008</v>
      </c>
      <c r="S2592">
        <f t="shared" si="81"/>
        <v>4.9000000000000002E-2</v>
      </c>
    </row>
    <row r="2593" spans="1:19" x14ac:dyDescent="0.35">
      <c r="A2593" t="s">
        <v>155</v>
      </c>
      <c r="B2593">
        <v>2009</v>
      </c>
      <c r="C2593">
        <v>-0.16520000000000001</v>
      </c>
      <c r="D2593">
        <v>-1.5599999999999999E-2</v>
      </c>
      <c r="E2593">
        <v>2.86E-2</v>
      </c>
      <c r="F2593">
        <v>3.0300000000000001E-2</v>
      </c>
      <c r="G2593">
        <v>2.3009999999999999E-2</v>
      </c>
      <c r="H2593">
        <v>0.63300000000000001</v>
      </c>
      <c r="I2593">
        <v>0.30299999999999999</v>
      </c>
      <c r="J2593">
        <v>0</v>
      </c>
      <c r="K2593">
        <v>0</v>
      </c>
      <c r="L2593">
        <v>0.05</v>
      </c>
      <c r="M2593">
        <v>0</v>
      </c>
      <c r="N2593">
        <v>0</v>
      </c>
      <c r="O2593">
        <v>1.4E-2</v>
      </c>
      <c r="P2593">
        <v>0</v>
      </c>
      <c r="Q2593" s="3">
        <f>_xlfn.XLOOKUP(A2593&amp;B2593,'original data'!$R$2:$R$3975,'original data'!$Q$2:$Q$3975,,0)</f>
        <v>0.76200000000000001</v>
      </c>
      <c r="R2593" t="str">
        <f t="shared" si="80"/>
        <v>Oklahoma Police2009</v>
      </c>
      <c r="S2593">
        <f t="shared" si="81"/>
        <v>0.05</v>
      </c>
    </row>
    <row r="2594" spans="1:19" x14ac:dyDescent="0.35">
      <c r="A2594" t="s">
        <v>155</v>
      </c>
      <c r="B2594">
        <v>2010</v>
      </c>
      <c r="C2594">
        <v>0.114</v>
      </c>
      <c r="D2594">
        <v>-3.2899999999999999E-2</v>
      </c>
      <c r="E2594">
        <v>3.3399999999999999E-2</v>
      </c>
      <c r="F2594">
        <v>3.2199999999999999E-2</v>
      </c>
      <c r="G2594">
        <v>3.177E-2</v>
      </c>
      <c r="H2594">
        <v>0.63700000000000001</v>
      </c>
      <c r="I2594">
        <v>0.3</v>
      </c>
      <c r="J2594">
        <v>0</v>
      </c>
      <c r="K2594">
        <v>0</v>
      </c>
      <c r="L2594">
        <v>4.3999999999999997E-2</v>
      </c>
      <c r="M2594">
        <v>0</v>
      </c>
      <c r="N2594">
        <v>0</v>
      </c>
      <c r="O2594">
        <v>1.9E-2</v>
      </c>
      <c r="P2594">
        <v>0</v>
      </c>
      <c r="Q2594" s="3">
        <f>_xlfn.XLOOKUP(A2594&amp;B2594,'original data'!$R$2:$R$3975,'original data'!$Q$2:$Q$3975,,0)</f>
        <v>0.749</v>
      </c>
      <c r="R2594" t="str">
        <f t="shared" si="80"/>
        <v>Oklahoma Police2010</v>
      </c>
      <c r="S2594">
        <f t="shared" si="81"/>
        <v>4.3999999999999997E-2</v>
      </c>
    </row>
    <row r="2595" spans="1:19" x14ac:dyDescent="0.35">
      <c r="A2595" t="s">
        <v>155</v>
      </c>
      <c r="B2595">
        <v>2011</v>
      </c>
      <c r="C2595">
        <v>0.1852</v>
      </c>
      <c r="D2595">
        <v>3.4000000000000002E-2</v>
      </c>
      <c r="E2595">
        <v>4.8599999999999997E-2</v>
      </c>
      <c r="F2595">
        <v>5.518E-2</v>
      </c>
      <c r="G2595">
        <v>4.4850000000000001E-2</v>
      </c>
      <c r="H2595">
        <v>0.66200000000000003</v>
      </c>
      <c r="I2595">
        <v>0.28299999999999997</v>
      </c>
      <c r="J2595">
        <v>0</v>
      </c>
      <c r="K2595">
        <v>0</v>
      </c>
      <c r="L2595">
        <v>3.9E-2</v>
      </c>
      <c r="M2595">
        <v>0</v>
      </c>
      <c r="N2595">
        <v>0</v>
      </c>
      <c r="O2595">
        <v>1.6E-2</v>
      </c>
      <c r="P2595">
        <v>0</v>
      </c>
      <c r="Q2595" s="3">
        <f>_xlfn.XLOOKUP(A2595&amp;B2595,'original data'!$R$2:$R$3975,'original data'!$Q$2:$Q$3975,,0)</f>
        <v>0.93</v>
      </c>
      <c r="R2595" t="str">
        <f t="shared" si="80"/>
        <v>Oklahoma Police2011</v>
      </c>
      <c r="S2595">
        <f t="shared" si="81"/>
        <v>3.9E-2</v>
      </c>
    </row>
    <row r="2596" spans="1:19" x14ac:dyDescent="0.35">
      <c r="A2596" t="s">
        <v>155</v>
      </c>
      <c r="B2596">
        <v>2012</v>
      </c>
      <c r="C2596">
        <v>4.7999999999999996E-3</v>
      </c>
      <c r="D2596">
        <v>9.7699999999999995E-2</v>
      </c>
      <c r="E2596">
        <v>1.43E-2</v>
      </c>
      <c r="F2596">
        <v>6.1219999999999997E-2</v>
      </c>
      <c r="G2596">
        <v>4.1459999999999997E-2</v>
      </c>
      <c r="H2596">
        <v>0.64500000000000002</v>
      </c>
      <c r="I2596">
        <v>0.29899999999999999</v>
      </c>
      <c r="J2596">
        <v>0</v>
      </c>
      <c r="K2596">
        <v>0</v>
      </c>
      <c r="L2596">
        <v>4.2999999999999997E-2</v>
      </c>
      <c r="M2596">
        <v>0</v>
      </c>
      <c r="N2596">
        <v>0</v>
      </c>
      <c r="O2596">
        <v>1.2999999999999999E-2</v>
      </c>
      <c r="P2596">
        <v>0</v>
      </c>
      <c r="Q2596" s="3">
        <f>_xlfn.XLOOKUP(A2596&amp;B2596,'original data'!$R$2:$R$3975,'original data'!$Q$2:$Q$3975,,0)</f>
        <v>0.90200000000000002</v>
      </c>
      <c r="R2596" t="str">
        <f t="shared" si="80"/>
        <v>Oklahoma Police2012</v>
      </c>
      <c r="S2596">
        <f t="shared" si="81"/>
        <v>4.2999999999999997E-2</v>
      </c>
    </row>
    <row r="2597" spans="1:19" x14ac:dyDescent="0.35">
      <c r="A2597" t="s">
        <v>155</v>
      </c>
      <c r="B2597">
        <v>2013</v>
      </c>
      <c r="C2597">
        <v>0.1234</v>
      </c>
      <c r="D2597">
        <v>0.1007</v>
      </c>
      <c r="E2597">
        <v>4.3999999999999997E-2</v>
      </c>
      <c r="F2597">
        <v>7.0370000000000002E-2</v>
      </c>
      <c r="G2597">
        <v>4.7539999999999999E-2</v>
      </c>
      <c r="H2597">
        <v>0.64</v>
      </c>
      <c r="I2597">
        <v>0.28000000000000003</v>
      </c>
      <c r="J2597">
        <v>0</v>
      </c>
      <c r="K2597">
        <v>0</v>
      </c>
      <c r="L2597">
        <v>4.7E-2</v>
      </c>
      <c r="M2597">
        <v>0</v>
      </c>
      <c r="N2597">
        <v>0</v>
      </c>
      <c r="O2597">
        <v>3.2000000000000001E-2</v>
      </c>
      <c r="P2597">
        <v>0</v>
      </c>
      <c r="Q2597" s="3">
        <f>_xlfn.XLOOKUP(A2597&amp;B2597,'original data'!$R$2:$R$3975,'original data'!$Q$2:$Q$3975,,0)</f>
        <v>0.89300000000000002</v>
      </c>
      <c r="R2597" t="str">
        <f t="shared" si="80"/>
        <v>Oklahoma Police2013</v>
      </c>
      <c r="S2597">
        <f t="shared" si="81"/>
        <v>4.7E-2</v>
      </c>
    </row>
    <row r="2598" spans="1:19" x14ac:dyDescent="0.35">
      <c r="A2598" t="s">
        <v>155</v>
      </c>
      <c r="B2598">
        <v>2014</v>
      </c>
      <c r="C2598">
        <v>0.14990000000000001</v>
      </c>
      <c r="D2598">
        <v>9.0800000000000006E-2</v>
      </c>
      <c r="E2598">
        <v>0.113</v>
      </c>
      <c r="F2598">
        <v>7.0269999999999999E-2</v>
      </c>
      <c r="G2598">
        <v>5.4539999999999998E-2</v>
      </c>
      <c r="H2598">
        <v>0.65563000000000005</v>
      </c>
      <c r="I2598">
        <v>0.26987</v>
      </c>
      <c r="J2598">
        <v>0</v>
      </c>
      <c r="K2598">
        <v>0</v>
      </c>
      <c r="L2598">
        <v>6.2990000000000004E-2</v>
      </c>
      <c r="M2598">
        <v>0</v>
      </c>
      <c r="N2598">
        <v>0</v>
      </c>
      <c r="O2598">
        <v>1.15E-2</v>
      </c>
      <c r="P2598">
        <v>0</v>
      </c>
      <c r="Q2598" s="3">
        <f>_xlfn.XLOOKUP(A2598&amp;B2598,'original data'!$R$2:$R$3975,'original data'!$Q$2:$Q$3975,,0)</f>
        <v>0.94599999999999995</v>
      </c>
      <c r="R2598" t="str">
        <f t="shared" si="80"/>
        <v>Oklahoma Police2014</v>
      </c>
      <c r="S2598">
        <f t="shared" si="81"/>
        <v>6.2990000000000004E-2</v>
      </c>
    </row>
    <row r="2599" spans="1:19" x14ac:dyDescent="0.35">
      <c r="A2599" t="s">
        <v>155</v>
      </c>
      <c r="B2599">
        <v>2015</v>
      </c>
      <c r="C2599">
        <v>3.3799999999999997E-2</v>
      </c>
      <c r="D2599">
        <v>0.1012</v>
      </c>
      <c r="E2599">
        <v>9.6500000000000002E-2</v>
      </c>
      <c r="F2599">
        <v>6.4810000000000006E-2</v>
      </c>
      <c r="G2599">
        <v>5.314E-2</v>
      </c>
      <c r="H2599">
        <v>0.61309999999999998</v>
      </c>
      <c r="I2599">
        <v>0.25309999999999999</v>
      </c>
      <c r="J2599">
        <v>0</v>
      </c>
      <c r="K2599">
        <v>0</v>
      </c>
      <c r="L2599">
        <v>0.1148</v>
      </c>
      <c r="M2599">
        <v>0</v>
      </c>
      <c r="N2599">
        <v>0</v>
      </c>
      <c r="O2599">
        <v>1.9E-2</v>
      </c>
      <c r="P2599">
        <v>0</v>
      </c>
      <c r="Q2599" s="3">
        <f>_xlfn.XLOOKUP(A2599&amp;B2599,'original data'!$R$2:$R$3975,'original data'!$Q$2:$Q$3975,,0)</f>
        <v>0.98199999999999998</v>
      </c>
      <c r="R2599" t="str">
        <f t="shared" si="80"/>
        <v>Oklahoma Police2015</v>
      </c>
      <c r="S2599">
        <f t="shared" si="81"/>
        <v>0.1148</v>
      </c>
    </row>
    <row r="2600" spans="1:19" x14ac:dyDescent="0.35">
      <c r="A2600" t="s">
        <v>155</v>
      </c>
      <c r="B2600">
        <v>2016</v>
      </c>
      <c r="C2600">
        <v>-6.1000000000000004E-3</v>
      </c>
      <c r="D2600">
        <v>5.7200000000000001E-2</v>
      </c>
      <c r="E2600">
        <v>5.9200000000000003E-2</v>
      </c>
      <c r="F2600">
        <v>5.321E-2</v>
      </c>
      <c r="G2600">
        <v>4.9340000000000002E-2</v>
      </c>
      <c r="H2600">
        <v>0.60524</v>
      </c>
      <c r="I2600">
        <v>0.25197999999999998</v>
      </c>
      <c r="J2600">
        <v>0</v>
      </c>
      <c r="K2600">
        <v>0</v>
      </c>
      <c r="L2600">
        <v>0.12619</v>
      </c>
      <c r="M2600">
        <v>0</v>
      </c>
      <c r="N2600">
        <v>0</v>
      </c>
      <c r="O2600">
        <v>1.66E-2</v>
      </c>
      <c r="P2600">
        <v>0</v>
      </c>
      <c r="Q2600" s="3">
        <f>_xlfn.XLOOKUP(A2600&amp;B2600,'original data'!$R$2:$R$3975,'original data'!$Q$2:$Q$3975,,0)</f>
        <v>0.98699999999999999</v>
      </c>
      <c r="R2600" t="str">
        <f t="shared" si="80"/>
        <v>Oklahoma Police2016</v>
      </c>
      <c r="S2600">
        <f t="shared" si="81"/>
        <v>0.12619</v>
      </c>
    </row>
    <row r="2601" spans="1:19" x14ac:dyDescent="0.35">
      <c r="A2601" t="s">
        <v>155</v>
      </c>
      <c r="B2601">
        <v>2017</v>
      </c>
      <c r="C2601">
        <v>0.1114</v>
      </c>
      <c r="D2601">
        <v>4.5199999999999997E-2</v>
      </c>
      <c r="E2601">
        <v>8.0799999999999997E-2</v>
      </c>
      <c r="F2601">
        <v>4.7370000000000002E-2</v>
      </c>
      <c r="G2601">
        <v>5.289E-2</v>
      </c>
      <c r="H2601">
        <v>0.61809999999999998</v>
      </c>
      <c r="I2601">
        <v>0.24740000000000001</v>
      </c>
      <c r="J2601">
        <v>0</v>
      </c>
      <c r="K2601">
        <v>0</v>
      </c>
      <c r="L2601">
        <v>0.1221</v>
      </c>
      <c r="M2601">
        <v>0</v>
      </c>
      <c r="N2601">
        <v>0</v>
      </c>
      <c r="O2601">
        <v>1.24E-2</v>
      </c>
      <c r="P2601">
        <v>0</v>
      </c>
      <c r="Q2601" s="3">
        <f>_xlfn.XLOOKUP(A2601&amp;B2601,'original data'!$R$2:$R$3975,'original data'!$Q$2:$Q$3975,,0)</f>
        <v>1.018</v>
      </c>
      <c r="R2601" t="str">
        <f t="shared" si="80"/>
        <v>Oklahoma Police2017</v>
      </c>
      <c r="S2601">
        <f t="shared" si="81"/>
        <v>0.1221</v>
      </c>
    </row>
    <row r="2602" spans="1:19" x14ac:dyDescent="0.35">
      <c r="A2602" t="s">
        <v>155</v>
      </c>
      <c r="B2602">
        <v>2018</v>
      </c>
      <c r="C2602">
        <v>8.3400000000000002E-2</v>
      </c>
      <c r="D2602">
        <v>6.1600000000000002E-2</v>
      </c>
      <c r="E2602">
        <v>7.2999999999999995E-2</v>
      </c>
      <c r="F2602">
        <v>5.876E-2</v>
      </c>
      <c r="G2602">
        <v>5.457E-2</v>
      </c>
      <c r="H2602">
        <v>0.62590000000000001</v>
      </c>
      <c r="I2602">
        <v>0.24149999999999999</v>
      </c>
      <c r="J2602">
        <v>0</v>
      </c>
      <c r="K2602">
        <v>0</v>
      </c>
      <c r="L2602">
        <v>0.1206</v>
      </c>
      <c r="M2602">
        <v>0</v>
      </c>
      <c r="N2602">
        <v>0</v>
      </c>
      <c r="O2602">
        <v>1.2E-2</v>
      </c>
      <c r="P2602">
        <v>0</v>
      </c>
      <c r="Q2602" s="3">
        <f>_xlfn.XLOOKUP(A2602&amp;B2602,'original data'!$R$2:$R$3975,'original data'!$Q$2:$Q$3975,,0)</f>
        <v>1.028</v>
      </c>
      <c r="R2602" t="str">
        <f t="shared" si="80"/>
        <v>Oklahoma Police2018</v>
      </c>
      <c r="S2602">
        <f t="shared" si="81"/>
        <v>0.1206</v>
      </c>
    </row>
    <row r="2603" spans="1:19" x14ac:dyDescent="0.35">
      <c r="A2603" t="s">
        <v>155</v>
      </c>
      <c r="B2603">
        <v>2019</v>
      </c>
      <c r="C2603">
        <v>4.24E-2</v>
      </c>
      <c r="D2603">
        <v>7.8700000000000006E-2</v>
      </c>
      <c r="E2603">
        <v>5.2200000000000003E-2</v>
      </c>
      <c r="F2603">
        <v>8.2540000000000002E-2</v>
      </c>
      <c r="G2603">
        <v>5.3920000000000003E-2</v>
      </c>
      <c r="H2603">
        <v>0.62063999999999997</v>
      </c>
      <c r="I2603">
        <v>0.25546999999999997</v>
      </c>
      <c r="J2603">
        <v>0</v>
      </c>
      <c r="K2603">
        <v>0</v>
      </c>
      <c r="L2603">
        <v>0.11688999999999999</v>
      </c>
      <c r="M2603">
        <v>0</v>
      </c>
      <c r="N2603">
        <v>0</v>
      </c>
      <c r="O2603">
        <v>7.0000000000000001E-3</v>
      </c>
      <c r="P2603">
        <v>0</v>
      </c>
      <c r="Q2603" s="3">
        <f>_xlfn.XLOOKUP(A2603&amp;B2603,'original data'!$R$2:$R$3975,'original data'!$Q$2:$Q$3975,,0)</f>
        <v>1.0249999999999999</v>
      </c>
      <c r="R2603" t="str">
        <f t="shared" si="80"/>
        <v>Oklahoma Police2019</v>
      </c>
      <c r="S2603">
        <f t="shared" si="81"/>
        <v>0.11688999999999999</v>
      </c>
    </row>
    <row r="2604" spans="1:19" x14ac:dyDescent="0.35">
      <c r="A2604" t="s">
        <v>155</v>
      </c>
      <c r="B2604">
        <v>2020</v>
      </c>
      <c r="C2604">
        <v>1.9300000000000001E-2</v>
      </c>
      <c r="D2604">
        <v>4.8000000000000001E-2</v>
      </c>
      <c r="E2604">
        <v>4.9200000000000001E-2</v>
      </c>
      <c r="F2604">
        <v>7.2959999999999997E-2</v>
      </c>
      <c r="H2604">
        <v>0.58130000000000004</v>
      </c>
      <c r="I2604">
        <v>0.26989999999999997</v>
      </c>
      <c r="J2604">
        <v>0</v>
      </c>
      <c r="K2604">
        <v>0</v>
      </c>
      <c r="L2604">
        <v>0.13400000000000001</v>
      </c>
      <c r="M2604">
        <v>0</v>
      </c>
      <c r="N2604">
        <v>0</v>
      </c>
      <c r="O2604">
        <v>1.4800000000000001E-2</v>
      </c>
      <c r="P2604">
        <v>0</v>
      </c>
      <c r="Q2604" s="3">
        <f>_xlfn.XLOOKUP(A2604&amp;B2604,'original data'!$R$2:$R$3975,'original data'!$Q$2:$Q$3975,,0)</f>
        <v>1.008</v>
      </c>
      <c r="R2604" t="str">
        <f t="shared" si="80"/>
        <v>Oklahoma Police2020</v>
      </c>
      <c r="S2604">
        <f t="shared" si="81"/>
        <v>0.13400000000000001</v>
      </c>
    </row>
    <row r="2605" spans="1:19" x14ac:dyDescent="0.35">
      <c r="A2605" t="s">
        <v>156</v>
      </c>
      <c r="B2605">
        <v>2002</v>
      </c>
      <c r="C2605">
        <v>-2.64E-2</v>
      </c>
      <c r="G2605">
        <v>-3.959E-2</v>
      </c>
      <c r="H2605">
        <v>0.55600000000000005</v>
      </c>
      <c r="I2605">
        <v>0.35299999999999998</v>
      </c>
      <c r="J2605">
        <v>0</v>
      </c>
      <c r="K2605">
        <v>0</v>
      </c>
      <c r="L2605">
        <v>0</v>
      </c>
      <c r="M2605">
        <v>7.3999999999999996E-2</v>
      </c>
      <c r="N2605">
        <v>0</v>
      </c>
      <c r="O2605">
        <v>1.6E-2</v>
      </c>
      <c r="P2605">
        <v>0</v>
      </c>
      <c r="Q2605" s="3">
        <f>_xlfn.XLOOKUP(A2605&amp;B2605,'original data'!$R$2:$R$3975,'original data'!$Q$2:$Q$3975,,0)</f>
        <v>0.93744000000000005</v>
      </c>
      <c r="R2605" t="str">
        <f t="shared" si="80"/>
        <v>Iowa Municipal Fire and Police2002</v>
      </c>
      <c r="S2605">
        <f t="shared" si="81"/>
        <v>7.3999999999999996E-2</v>
      </c>
    </row>
    <row r="2606" spans="1:19" x14ac:dyDescent="0.35">
      <c r="A2606" t="s">
        <v>156</v>
      </c>
      <c r="B2606">
        <v>2007</v>
      </c>
      <c r="C2606">
        <v>0.189</v>
      </c>
      <c r="D2606">
        <v>0.14899999999999999</v>
      </c>
      <c r="E2606">
        <v>0.13500000000000001</v>
      </c>
      <c r="G2606">
        <v>8.1799999999999998E-2</v>
      </c>
      <c r="H2606">
        <v>0.504</v>
      </c>
      <c r="I2606">
        <v>0.24299999999999999</v>
      </c>
      <c r="J2606">
        <v>0.104</v>
      </c>
      <c r="K2606">
        <v>0</v>
      </c>
      <c r="L2606">
        <v>0</v>
      </c>
      <c r="M2606">
        <v>0.106</v>
      </c>
      <c r="N2606">
        <v>0</v>
      </c>
      <c r="O2606">
        <v>3.7999999999999999E-2</v>
      </c>
      <c r="P2606">
        <v>0</v>
      </c>
      <c r="Q2606" s="3">
        <f>_xlfn.XLOOKUP(A2606&amp;B2606,'original data'!$R$2:$R$3975,'original data'!$Q$2:$Q$3975,,0)</f>
        <v>0.872</v>
      </c>
      <c r="R2606" t="str">
        <f t="shared" si="80"/>
        <v>Iowa Municipal Fire and Police2007</v>
      </c>
      <c r="S2606">
        <f t="shared" si="81"/>
        <v>0.21</v>
      </c>
    </row>
    <row r="2607" spans="1:19" x14ac:dyDescent="0.35">
      <c r="A2607" t="s">
        <v>156</v>
      </c>
      <c r="B2607">
        <v>2008</v>
      </c>
      <c r="C2607">
        <v>-2.1000000000000001E-2</v>
      </c>
      <c r="D2607">
        <v>9.8000000000000004E-2</v>
      </c>
      <c r="E2607">
        <v>0.12</v>
      </c>
      <c r="G2607">
        <v>6.8379999999999996E-2</v>
      </c>
      <c r="H2607">
        <v>0.45700000000000002</v>
      </c>
      <c r="I2607">
        <v>0.22</v>
      </c>
      <c r="J2607">
        <v>0.11899999999999999</v>
      </c>
      <c r="K2607">
        <v>0</v>
      </c>
      <c r="L2607">
        <v>0</v>
      </c>
      <c r="M2607">
        <v>0.14099999999999999</v>
      </c>
      <c r="N2607">
        <v>0</v>
      </c>
      <c r="O2607">
        <v>5.8999999999999997E-2</v>
      </c>
      <c r="P2607">
        <v>0</v>
      </c>
      <c r="Q2607" s="3">
        <f>_xlfn.XLOOKUP(A2607&amp;B2607,'original data'!$R$2:$R$3975,'original data'!$Q$2:$Q$3975,,0)</f>
        <v>0.89700000000000002</v>
      </c>
      <c r="R2607" t="str">
        <f t="shared" si="80"/>
        <v>Iowa Municipal Fire and Police2008</v>
      </c>
      <c r="S2607">
        <f t="shared" si="81"/>
        <v>0.26</v>
      </c>
    </row>
    <row r="2608" spans="1:19" x14ac:dyDescent="0.35">
      <c r="A2608" t="s">
        <v>156</v>
      </c>
      <c r="B2608">
        <v>2009</v>
      </c>
      <c r="C2608">
        <v>-0.218</v>
      </c>
      <c r="D2608">
        <v>-3.1E-2</v>
      </c>
      <c r="E2608">
        <v>3.1E-2</v>
      </c>
      <c r="G2608">
        <v>3.1969999999999998E-2</v>
      </c>
      <c r="H2608">
        <v>0.22495999999999999</v>
      </c>
      <c r="I2608">
        <v>0.10788</v>
      </c>
      <c r="J2608">
        <v>0.12877</v>
      </c>
      <c r="K2608">
        <v>0.44520999999999999</v>
      </c>
      <c r="L2608">
        <v>0</v>
      </c>
      <c r="M2608">
        <v>9.3179999999999999E-2</v>
      </c>
      <c r="N2608">
        <v>0</v>
      </c>
      <c r="O2608">
        <v>0</v>
      </c>
      <c r="P2608">
        <v>0</v>
      </c>
      <c r="Q2608" s="3">
        <f>_xlfn.XLOOKUP(A2608&amp;B2608,'original data'!$R$2:$R$3975,'original data'!$Q$2:$Q$3975,,0)</f>
        <v>0.85599999999999998</v>
      </c>
      <c r="R2608" t="str">
        <f t="shared" si="80"/>
        <v>Iowa Municipal Fire and Police2009</v>
      </c>
      <c r="S2608">
        <f t="shared" si="81"/>
        <v>0.66715999999999998</v>
      </c>
    </row>
    <row r="2609" spans="1:19" x14ac:dyDescent="0.35">
      <c r="A2609" t="s">
        <v>156</v>
      </c>
      <c r="B2609">
        <v>2010</v>
      </c>
      <c r="C2609">
        <v>0.107</v>
      </c>
      <c r="D2609">
        <v>-5.3999999999999999E-2</v>
      </c>
      <c r="E2609">
        <v>2.8000000000000001E-2</v>
      </c>
      <c r="F2609">
        <v>3.9239999999999997E-2</v>
      </c>
      <c r="G2609">
        <v>3.9239999999999997E-2</v>
      </c>
      <c r="H2609">
        <v>0.23108000000000001</v>
      </c>
      <c r="I2609">
        <v>9.0590000000000004E-2</v>
      </c>
      <c r="J2609">
        <v>0.15898000000000001</v>
      </c>
      <c r="K2609">
        <v>0.45156000000000002</v>
      </c>
      <c r="L2609">
        <v>0</v>
      </c>
      <c r="M2609">
        <v>6.7390000000000005E-2</v>
      </c>
      <c r="N2609">
        <v>0</v>
      </c>
      <c r="O2609">
        <v>4.0000000000000002E-4</v>
      </c>
      <c r="P2609">
        <v>0</v>
      </c>
      <c r="Q2609" s="3">
        <f>_xlfn.XLOOKUP(A2609&amp;B2609,'original data'!$R$2:$R$3975,'original data'!$Q$2:$Q$3975,,0)</f>
        <v>0.81100000000000005</v>
      </c>
      <c r="R2609" t="str">
        <f t="shared" si="80"/>
        <v>Iowa Municipal Fire and Police2010</v>
      </c>
      <c r="S2609">
        <f t="shared" si="81"/>
        <v>0.67793000000000014</v>
      </c>
    </row>
    <row r="2610" spans="1:19" x14ac:dyDescent="0.35">
      <c r="A2610" t="s">
        <v>156</v>
      </c>
      <c r="B2610">
        <v>2011</v>
      </c>
      <c r="C2610">
        <v>0.23100000000000001</v>
      </c>
      <c r="D2610">
        <v>2.1999999999999999E-2</v>
      </c>
      <c r="E2610">
        <v>4.3999999999999997E-2</v>
      </c>
      <c r="F2610">
        <v>6.6809999999999994E-2</v>
      </c>
      <c r="G2610">
        <v>5.5359999999999999E-2</v>
      </c>
      <c r="H2610">
        <v>0.25740000000000002</v>
      </c>
      <c r="I2610">
        <v>0.105</v>
      </c>
      <c r="J2610">
        <v>0.2452</v>
      </c>
      <c r="K2610">
        <v>0.30630000000000002</v>
      </c>
      <c r="L2610">
        <v>0</v>
      </c>
      <c r="M2610">
        <v>8.4099999999999994E-2</v>
      </c>
      <c r="N2610">
        <v>0</v>
      </c>
      <c r="O2610">
        <v>1.9E-3</v>
      </c>
      <c r="P2610">
        <v>0</v>
      </c>
      <c r="Q2610" s="3">
        <f>_xlfn.XLOOKUP(A2610&amp;B2610,'original data'!$R$2:$R$3975,'original data'!$Q$2:$Q$3975,,0)</f>
        <v>0.78200000000000003</v>
      </c>
      <c r="R2610" t="str">
        <f t="shared" si="80"/>
        <v>Iowa Municipal Fire and Police2011</v>
      </c>
      <c r="S2610">
        <f t="shared" si="81"/>
        <v>0.63559999999999994</v>
      </c>
    </row>
    <row r="2611" spans="1:19" x14ac:dyDescent="0.35">
      <c r="A2611" t="s">
        <v>156</v>
      </c>
      <c r="B2611">
        <v>2016</v>
      </c>
      <c r="C2611">
        <v>2.2000000000000001E-3</v>
      </c>
      <c r="D2611">
        <v>6.9000000000000006E-2</v>
      </c>
      <c r="E2611">
        <v>6.7400000000000002E-2</v>
      </c>
      <c r="F2611">
        <v>5.57E-2</v>
      </c>
      <c r="G2611">
        <v>5.8970000000000002E-2</v>
      </c>
      <c r="H2611">
        <v>0.36036000000000001</v>
      </c>
      <c r="I2611">
        <v>0.30536999999999997</v>
      </c>
      <c r="J2611">
        <v>0.20998</v>
      </c>
      <c r="K2611">
        <v>0</v>
      </c>
      <c r="L2611">
        <v>0.12429</v>
      </c>
      <c r="M2611">
        <v>0</v>
      </c>
      <c r="N2611">
        <v>0</v>
      </c>
      <c r="O2611">
        <v>0</v>
      </c>
      <c r="P2611">
        <v>0</v>
      </c>
      <c r="Q2611" s="3">
        <f>_xlfn.XLOOKUP(A2611&amp;B2611,'original data'!$R$2:$R$3975,'original data'!$Q$2:$Q$3975,,0)</f>
        <v>0.81379999999999997</v>
      </c>
      <c r="R2611" t="str">
        <f t="shared" si="80"/>
        <v>Iowa Municipal Fire and Police2016</v>
      </c>
      <c r="S2611">
        <f t="shared" si="81"/>
        <v>0.33427000000000001</v>
      </c>
    </row>
    <row r="2612" spans="1:19" x14ac:dyDescent="0.35">
      <c r="A2612" t="s">
        <v>156</v>
      </c>
      <c r="B2612">
        <v>2017</v>
      </c>
      <c r="C2612">
        <v>0.11799999999999999</v>
      </c>
      <c r="D2612">
        <v>4.9000000000000002E-2</v>
      </c>
      <c r="E2612">
        <v>9.0999999999999998E-2</v>
      </c>
      <c r="F2612">
        <v>4.9000000000000002E-2</v>
      </c>
      <c r="G2612">
        <v>6.2359999999999999E-2</v>
      </c>
      <c r="H2612">
        <v>0.37419999999999998</v>
      </c>
      <c r="I2612">
        <v>0.31480000000000002</v>
      </c>
      <c r="J2612">
        <v>0.19919999999999999</v>
      </c>
      <c r="K2612">
        <v>0</v>
      </c>
      <c r="L2612">
        <v>0.1118</v>
      </c>
      <c r="M2612">
        <v>0</v>
      </c>
      <c r="N2612">
        <v>0</v>
      </c>
      <c r="O2612">
        <v>0</v>
      </c>
      <c r="P2612">
        <v>0</v>
      </c>
      <c r="Q2612" s="3">
        <f>_xlfn.XLOOKUP(A2612&amp;B2612,'original data'!$R$2:$R$3975,'original data'!$Q$2:$Q$3975,,0)</f>
        <v>0.81399999999999995</v>
      </c>
      <c r="R2612" t="str">
        <f t="shared" si="80"/>
        <v>Iowa Municipal Fire and Police2017</v>
      </c>
      <c r="S2612">
        <f t="shared" si="81"/>
        <v>0.311</v>
      </c>
    </row>
    <row r="2613" spans="1:19" x14ac:dyDescent="0.35">
      <c r="A2613" t="s">
        <v>156</v>
      </c>
      <c r="B2613">
        <v>2018</v>
      </c>
      <c r="C2613">
        <v>7.5999999999999998E-2</v>
      </c>
      <c r="D2613">
        <v>6.4000000000000001E-2</v>
      </c>
      <c r="E2613">
        <v>0.08</v>
      </c>
      <c r="F2613">
        <v>5.8999999999999997E-2</v>
      </c>
      <c r="G2613">
        <v>6.3109999999999999E-2</v>
      </c>
      <c r="H2613">
        <v>0.35970000000000002</v>
      </c>
      <c r="I2613">
        <v>0.33510000000000001</v>
      </c>
      <c r="J2613">
        <v>0.20200000000000001</v>
      </c>
      <c r="K2613">
        <v>0</v>
      </c>
      <c r="L2613">
        <v>0.1032</v>
      </c>
      <c r="M2613">
        <v>0</v>
      </c>
      <c r="N2613">
        <v>0</v>
      </c>
      <c r="O2613">
        <v>0</v>
      </c>
      <c r="P2613">
        <v>0</v>
      </c>
      <c r="Q2613" s="3">
        <f>_xlfn.XLOOKUP(A2613&amp;B2613,'original data'!$R$2:$R$3975,'original data'!$Q$2:$Q$3975,,0)</f>
        <v>0.82</v>
      </c>
      <c r="R2613" t="str">
        <f t="shared" si="80"/>
        <v>Iowa Municipal Fire and Police2018</v>
      </c>
      <c r="S2613">
        <f t="shared" si="81"/>
        <v>0.30520000000000003</v>
      </c>
    </row>
    <row r="2614" spans="1:19" x14ac:dyDescent="0.35">
      <c r="A2614" t="s">
        <v>156</v>
      </c>
      <c r="B2614">
        <v>2019</v>
      </c>
      <c r="C2614">
        <v>5.3199999999999997E-2</v>
      </c>
      <c r="E2614">
        <v>5.5350000000000003E-2</v>
      </c>
      <c r="F2614">
        <v>9.0910000000000005E-2</v>
      </c>
      <c r="G2614">
        <v>6.2579999999999997E-2</v>
      </c>
      <c r="H2614">
        <v>0.36064000000000002</v>
      </c>
      <c r="I2614">
        <v>0.33966000000000002</v>
      </c>
      <c r="J2614">
        <v>0.19481000000000001</v>
      </c>
      <c r="K2614">
        <v>0</v>
      </c>
      <c r="L2614">
        <v>0.10489999999999999</v>
      </c>
      <c r="M2614">
        <v>0</v>
      </c>
      <c r="N2614">
        <v>0</v>
      </c>
      <c r="O2614">
        <v>0</v>
      </c>
      <c r="P2614">
        <v>0</v>
      </c>
      <c r="Q2614" s="3">
        <f>_xlfn.XLOOKUP(A2614&amp;B2614,'original data'!$R$2:$R$3975,'original data'!$Q$2:$Q$3975,,0)</f>
        <v>0.81040000000000001</v>
      </c>
      <c r="R2614" t="str">
        <f t="shared" si="80"/>
        <v>Iowa Municipal Fire and Police2019</v>
      </c>
      <c r="S2614">
        <f t="shared" si="81"/>
        <v>0.29971000000000003</v>
      </c>
    </row>
    <row r="2615" spans="1:19" x14ac:dyDescent="0.35">
      <c r="A2615" t="s">
        <v>156</v>
      </c>
      <c r="B2615">
        <v>2020</v>
      </c>
      <c r="C2615">
        <v>2.35E-2</v>
      </c>
      <c r="D2615">
        <v>5.0999999999999997E-2</v>
      </c>
      <c r="E2615">
        <v>5.3999999999999999E-2</v>
      </c>
      <c r="F2615">
        <v>8.3000000000000004E-2</v>
      </c>
      <c r="G2615">
        <v>6.0600000000000001E-2</v>
      </c>
      <c r="H2615">
        <v>0.36099999999999999</v>
      </c>
      <c r="I2615">
        <v>0.33</v>
      </c>
      <c r="J2615">
        <v>0.20100000000000001</v>
      </c>
      <c r="K2615">
        <v>0</v>
      </c>
      <c r="L2615">
        <v>0.108</v>
      </c>
      <c r="M2615">
        <v>0</v>
      </c>
      <c r="N2615">
        <v>0</v>
      </c>
      <c r="O2615">
        <v>0</v>
      </c>
      <c r="P2615">
        <v>0</v>
      </c>
      <c r="Q2615" s="3">
        <f>_xlfn.XLOOKUP(A2615&amp;B2615,'original data'!$R$2:$R$3975,'original data'!$Q$2:$Q$3975,,0)</f>
        <v>0.79930000000000001</v>
      </c>
      <c r="R2615" t="str">
        <f t="shared" si="80"/>
        <v>Iowa Municipal Fire and Police2020</v>
      </c>
      <c r="S2615">
        <f t="shared" si="81"/>
        <v>0.309</v>
      </c>
    </row>
    <row r="2616" spans="1:19" x14ac:dyDescent="0.35">
      <c r="A2616" t="s">
        <v>143</v>
      </c>
      <c r="B2616">
        <v>2017</v>
      </c>
      <c r="C2616">
        <v>0.13500000000000001</v>
      </c>
      <c r="D2616">
        <v>5.8000000000000003E-2</v>
      </c>
      <c r="E2616">
        <v>9.5000000000000001E-2</v>
      </c>
      <c r="F2616">
        <v>5.6000000000000001E-2</v>
      </c>
      <c r="G2616">
        <v>6.8470000000000003E-2</v>
      </c>
      <c r="H2616">
        <v>0.45</v>
      </c>
      <c r="I2616">
        <v>0.26600000000000001</v>
      </c>
      <c r="J2616">
        <v>0.14799999999999999</v>
      </c>
      <c r="K2616">
        <v>3.1E-2</v>
      </c>
      <c r="L2616">
        <v>0</v>
      </c>
      <c r="M2616">
        <v>9.2999999999999999E-2</v>
      </c>
      <c r="N2616">
        <v>0</v>
      </c>
      <c r="O2616">
        <v>1.2E-2</v>
      </c>
      <c r="P2616">
        <v>0</v>
      </c>
      <c r="Q2616" s="3">
        <f>_xlfn.XLOOKUP(A2616&amp;B2616,'original data'!$R$2:$R$3975,'original data'!$Q$2:$Q$3975,,0)</f>
        <v>0.71174999999999999</v>
      </c>
      <c r="R2616" t="str">
        <f t="shared" si="80"/>
        <v>San Diego City ERS2017</v>
      </c>
      <c r="S2616">
        <f t="shared" si="81"/>
        <v>0.27200000000000002</v>
      </c>
    </row>
    <row r="2617" spans="1:19" x14ac:dyDescent="0.35">
      <c r="A2617" t="s">
        <v>143</v>
      </c>
      <c r="B2617">
        <v>2018</v>
      </c>
      <c r="C2617">
        <v>8.2000000000000003E-2</v>
      </c>
      <c r="D2617">
        <v>7.4999999999999997E-2</v>
      </c>
      <c r="E2617">
        <v>8.4000000000000005E-2</v>
      </c>
      <c r="F2617">
        <v>6.9000000000000006E-2</v>
      </c>
      <c r="G2617">
        <v>6.9220000000000004E-2</v>
      </c>
      <c r="H2617">
        <v>0.44500000000000001</v>
      </c>
      <c r="I2617">
        <v>0.27300000000000002</v>
      </c>
      <c r="J2617">
        <v>0.13600000000000001</v>
      </c>
      <c r="K2617">
        <v>3.4000000000000002E-2</v>
      </c>
      <c r="L2617">
        <v>0</v>
      </c>
      <c r="M2617">
        <v>0.09</v>
      </c>
      <c r="N2617">
        <v>0</v>
      </c>
      <c r="O2617">
        <v>2.1999999999999999E-2</v>
      </c>
      <c r="P2617">
        <v>0</v>
      </c>
      <c r="Q2617" s="3">
        <f>_xlfn.XLOOKUP(A2617&amp;B2617,'original data'!$R$2:$R$3975,'original data'!$Q$2:$Q$3975,,0)</f>
        <v>0.70784999999999998</v>
      </c>
      <c r="R2617" t="str">
        <f t="shared" si="80"/>
        <v>San Diego City ERS2018</v>
      </c>
      <c r="S2617">
        <f t="shared" si="81"/>
        <v>0.26</v>
      </c>
    </row>
    <row r="2618" spans="1:19" x14ac:dyDescent="0.35">
      <c r="A2618" t="s">
        <v>143</v>
      </c>
      <c r="B2618">
        <v>2019</v>
      </c>
      <c r="C2618">
        <v>7.0000000000000007E-2</v>
      </c>
      <c r="D2618">
        <v>9.7000000000000003E-2</v>
      </c>
      <c r="E2618">
        <v>6.6000000000000003E-2</v>
      </c>
      <c r="F2618">
        <v>0.1</v>
      </c>
      <c r="G2618">
        <v>6.9260000000000002E-2</v>
      </c>
      <c r="H2618">
        <v>0.42499999999999999</v>
      </c>
      <c r="I2618">
        <v>0.27400000000000002</v>
      </c>
      <c r="J2618">
        <v>0.14099999999999999</v>
      </c>
      <c r="K2618">
        <v>4.4999999999999998E-2</v>
      </c>
      <c r="L2618">
        <v>0</v>
      </c>
      <c r="M2618">
        <v>0.1</v>
      </c>
      <c r="N2618">
        <v>0</v>
      </c>
      <c r="O2618">
        <v>1.4999999999999999E-2</v>
      </c>
      <c r="P2618">
        <v>0</v>
      </c>
      <c r="Q2618" s="3">
        <f>_xlfn.XLOOKUP(A2618&amp;B2618,'original data'!$R$2:$R$3975,'original data'!$Q$2:$Q$3975,,0)</f>
        <v>0.71636999999999995</v>
      </c>
      <c r="R2618" t="str">
        <f t="shared" si="80"/>
        <v>San Diego City ERS2019</v>
      </c>
      <c r="S2618">
        <f t="shared" si="81"/>
        <v>0.28600000000000003</v>
      </c>
    </row>
    <row r="2619" spans="1:19" x14ac:dyDescent="0.35">
      <c r="A2619" t="s">
        <v>143</v>
      </c>
      <c r="B2619">
        <v>2020</v>
      </c>
      <c r="C2619">
        <v>5.0000000000000001E-3</v>
      </c>
      <c r="D2619">
        <v>5.3999999999999999E-2</v>
      </c>
      <c r="E2619">
        <v>6.0999999999999999E-2</v>
      </c>
      <c r="F2619">
        <v>8.5999999999999993E-2</v>
      </c>
      <c r="G2619">
        <v>6.5949999999999995E-2</v>
      </c>
      <c r="H2619">
        <v>0.39500000000000002</v>
      </c>
      <c r="I2619">
        <v>0.27200000000000002</v>
      </c>
      <c r="J2619">
        <v>0.13600000000000001</v>
      </c>
      <c r="K2619">
        <v>6.3E-2</v>
      </c>
      <c r="L2619">
        <v>0</v>
      </c>
      <c r="M2619">
        <v>0.114</v>
      </c>
      <c r="N2619">
        <v>0</v>
      </c>
      <c r="O2619">
        <v>0.02</v>
      </c>
      <c r="P2619">
        <v>0</v>
      </c>
      <c r="Q2619" s="3">
        <f>_xlfn.XLOOKUP(A2619&amp;B2619,'original data'!$R$2:$R$3975,'original data'!$Q$2:$Q$3975,,0)</f>
        <v>0.70199999999999996</v>
      </c>
      <c r="R2619" t="str">
        <f t="shared" si="80"/>
        <v>San Diego City ERS2020</v>
      </c>
      <c r="S2619">
        <f t="shared" si="81"/>
        <v>0.313</v>
      </c>
    </row>
    <row r="2620" spans="1:19" x14ac:dyDescent="0.35">
      <c r="A2620" t="s">
        <v>157</v>
      </c>
      <c r="B2620">
        <v>2008</v>
      </c>
      <c r="C2620">
        <v>-0.245</v>
      </c>
      <c r="E2620">
        <v>4.7800000000000004E-3</v>
      </c>
      <c r="H2620">
        <v>0.53</v>
      </c>
      <c r="I2620">
        <v>0.42</v>
      </c>
      <c r="J2620">
        <v>0.01</v>
      </c>
      <c r="K2620">
        <v>0</v>
      </c>
      <c r="L2620">
        <v>0</v>
      </c>
      <c r="M2620">
        <v>0.01</v>
      </c>
      <c r="N2620">
        <v>0</v>
      </c>
      <c r="O2620">
        <v>0.03</v>
      </c>
      <c r="P2620">
        <v>0</v>
      </c>
      <c r="Q2620" s="3">
        <f>_xlfn.XLOOKUP(A2620&amp;B2620,'original data'!$R$2:$R$3975,'original data'!$Q$2:$Q$3975,,0)</f>
        <v>0.72599999999999998</v>
      </c>
      <c r="R2620" t="str">
        <f t="shared" si="80"/>
        <v>Cook County ERS2008</v>
      </c>
      <c r="S2620">
        <f t="shared" si="81"/>
        <v>0.02</v>
      </c>
    </row>
    <row r="2621" spans="1:19" x14ac:dyDescent="0.35">
      <c r="A2621" t="s">
        <v>157</v>
      </c>
      <c r="B2621">
        <v>2009</v>
      </c>
      <c r="C2621">
        <v>0.18</v>
      </c>
      <c r="D2621">
        <v>-1.7000000000000001E-2</v>
      </c>
      <c r="E2621">
        <v>0.02</v>
      </c>
      <c r="H2621">
        <v>0.59</v>
      </c>
      <c r="I2621">
        <v>0.36</v>
      </c>
      <c r="J2621">
        <v>0.01</v>
      </c>
      <c r="K2621">
        <v>0</v>
      </c>
      <c r="L2621">
        <v>0</v>
      </c>
      <c r="M2621">
        <v>0.01</v>
      </c>
      <c r="N2621">
        <v>0</v>
      </c>
      <c r="O2621">
        <v>0.03</v>
      </c>
      <c r="P2621">
        <v>0</v>
      </c>
      <c r="Q2621" s="3">
        <f>_xlfn.XLOOKUP(A2621&amp;B2621,'original data'!$R$2:$R$3975,'original data'!$Q$2:$Q$3975,,0)</f>
        <v>0.63200000000000001</v>
      </c>
      <c r="R2621" t="str">
        <f t="shared" si="80"/>
        <v>Cook County ERS2009</v>
      </c>
      <c r="S2621">
        <f t="shared" si="81"/>
        <v>0.02</v>
      </c>
    </row>
    <row r="2622" spans="1:19" x14ac:dyDescent="0.35">
      <c r="A2622" t="s">
        <v>157</v>
      </c>
      <c r="B2622">
        <v>2010</v>
      </c>
      <c r="C2622">
        <v>0.124</v>
      </c>
      <c r="D2622">
        <v>2E-3</v>
      </c>
      <c r="E2622">
        <v>3.5000000000000003E-2</v>
      </c>
      <c r="F2622">
        <v>4.1239999999999999E-2</v>
      </c>
      <c r="H2622">
        <v>0.56999999999999995</v>
      </c>
      <c r="I2622">
        <v>0.35</v>
      </c>
      <c r="J2622">
        <v>0.01</v>
      </c>
      <c r="K2622">
        <v>0</v>
      </c>
      <c r="L2622">
        <v>0</v>
      </c>
      <c r="M2622">
        <v>0.02</v>
      </c>
      <c r="N2622">
        <v>0</v>
      </c>
      <c r="O2622">
        <v>0.05</v>
      </c>
      <c r="P2622">
        <v>0</v>
      </c>
      <c r="Q2622" s="3">
        <f>_xlfn.XLOOKUP(A2622&amp;B2622,'original data'!$R$2:$R$3975,'original data'!$Q$2:$Q$3975,,0)</f>
        <v>0.60699999999999998</v>
      </c>
      <c r="R2622" t="str">
        <f t="shared" si="80"/>
        <v>Cook County ERS2010</v>
      </c>
      <c r="S2622">
        <f t="shared" si="81"/>
        <v>0.03</v>
      </c>
    </row>
    <row r="2623" spans="1:19" x14ac:dyDescent="0.35">
      <c r="A2623" t="s">
        <v>157</v>
      </c>
      <c r="B2623">
        <v>2011</v>
      </c>
      <c r="C2623">
        <v>1.2E-2</v>
      </c>
      <c r="D2623">
        <v>0.10299999999999999</v>
      </c>
      <c r="E2623">
        <v>1.6E-2</v>
      </c>
      <c r="F2623">
        <v>4.3119999999999999E-2</v>
      </c>
      <c r="H2623">
        <v>0.42</v>
      </c>
      <c r="I2623">
        <v>0.38</v>
      </c>
      <c r="J2623">
        <v>0.01</v>
      </c>
      <c r="K2623">
        <v>0</v>
      </c>
      <c r="L2623">
        <v>0</v>
      </c>
      <c r="M2623">
        <v>0.06</v>
      </c>
      <c r="N2623">
        <v>0</v>
      </c>
      <c r="O2623">
        <v>0.13</v>
      </c>
      <c r="P2623">
        <v>0</v>
      </c>
      <c r="Q2623" s="3">
        <f>_xlfn.XLOOKUP(A2623&amp;B2623,'original data'!$R$2:$R$3975,'original data'!$Q$2:$Q$3975,,0)</f>
        <v>0.57499999999999996</v>
      </c>
      <c r="R2623" t="str">
        <f t="shared" si="80"/>
        <v>Cook County ERS2011</v>
      </c>
      <c r="S2623">
        <f t="shared" si="81"/>
        <v>6.9999999999999993E-2</v>
      </c>
    </row>
    <row r="2624" spans="1:19" x14ac:dyDescent="0.35">
      <c r="A2624" t="s">
        <v>157</v>
      </c>
      <c r="B2624">
        <v>2012</v>
      </c>
      <c r="C2624">
        <v>0.125</v>
      </c>
      <c r="D2624">
        <v>8.5999999999999993E-2</v>
      </c>
      <c r="E2624">
        <v>2.7E-2</v>
      </c>
      <c r="F2624">
        <v>6.2710000000000002E-2</v>
      </c>
      <c r="H2624">
        <v>0.44</v>
      </c>
      <c r="I2624">
        <v>0.31</v>
      </c>
      <c r="J2624">
        <v>0.01</v>
      </c>
      <c r="K2624">
        <v>0.09</v>
      </c>
      <c r="L2624">
        <v>0</v>
      </c>
      <c r="M2624">
        <v>7.0000000000000007E-2</v>
      </c>
      <c r="N2624">
        <v>0</v>
      </c>
      <c r="O2624">
        <v>0.08</v>
      </c>
      <c r="P2624">
        <v>0</v>
      </c>
      <c r="Q2624" s="3">
        <f>_xlfn.XLOOKUP(A2624&amp;B2624,'original data'!$R$2:$R$3975,'original data'!$Q$2:$Q$3975,,0)</f>
        <v>0.53549999999999998</v>
      </c>
      <c r="R2624" t="str">
        <f t="shared" si="80"/>
        <v>Cook County ERS2012</v>
      </c>
      <c r="S2624">
        <f t="shared" si="81"/>
        <v>0.16999999999999998</v>
      </c>
    </row>
    <row r="2625" spans="1:19" x14ac:dyDescent="0.35">
      <c r="A2625" t="s">
        <v>157</v>
      </c>
      <c r="B2625">
        <v>2013</v>
      </c>
      <c r="C2625">
        <v>0.151</v>
      </c>
      <c r="D2625">
        <v>9.4E-2</v>
      </c>
      <c r="E2625">
        <v>0.11700000000000001</v>
      </c>
      <c r="F2625">
        <v>5.935E-2</v>
      </c>
      <c r="H2625">
        <v>0.52</v>
      </c>
      <c r="I2625">
        <v>0.24</v>
      </c>
      <c r="J2625">
        <v>0.01</v>
      </c>
      <c r="K2625">
        <v>0.09</v>
      </c>
      <c r="L2625">
        <v>0</v>
      </c>
      <c r="M2625">
        <v>0.08</v>
      </c>
      <c r="N2625">
        <v>0</v>
      </c>
      <c r="O2625">
        <v>0.06</v>
      </c>
      <c r="P2625">
        <v>0</v>
      </c>
      <c r="Q2625" s="3">
        <f>_xlfn.XLOOKUP(A2625&amp;B2625,'original data'!$R$2:$R$3975,'original data'!$Q$2:$Q$3975,,0)</f>
        <v>0.56589999999999996</v>
      </c>
      <c r="R2625" t="str">
        <f t="shared" si="80"/>
        <v>Cook County ERS2013</v>
      </c>
      <c r="S2625">
        <f t="shared" si="81"/>
        <v>0.18</v>
      </c>
    </row>
    <row r="2626" spans="1:19" x14ac:dyDescent="0.35">
      <c r="A2626" t="s">
        <v>157</v>
      </c>
      <c r="B2626">
        <v>2014</v>
      </c>
      <c r="C2626">
        <v>5.8999999999999997E-2</v>
      </c>
      <c r="D2626">
        <v>0.111</v>
      </c>
      <c r="E2626">
        <v>9.2999999999999999E-2</v>
      </c>
      <c r="F2626">
        <v>5.6009999999999997E-2</v>
      </c>
      <c r="H2626">
        <v>0.50495000000000001</v>
      </c>
      <c r="I2626">
        <v>0.24753</v>
      </c>
      <c r="J2626">
        <v>9.9000000000000008E-3</v>
      </c>
      <c r="K2626">
        <v>8.9109999999999995E-2</v>
      </c>
      <c r="L2626">
        <v>0</v>
      </c>
      <c r="M2626">
        <v>7.9210000000000003E-2</v>
      </c>
      <c r="N2626">
        <v>0</v>
      </c>
      <c r="O2626">
        <v>6.9309999999999997E-2</v>
      </c>
      <c r="P2626">
        <v>0</v>
      </c>
      <c r="Q2626" s="3">
        <f>_xlfn.XLOOKUP(A2626&amp;B2626,'original data'!$R$2:$R$3975,'original data'!$Q$2:$Q$3975,,0)</f>
        <v>0.57509999999999994</v>
      </c>
      <c r="R2626" t="str">
        <f t="shared" si="80"/>
        <v>Cook County ERS2014</v>
      </c>
      <c r="S2626">
        <f t="shared" si="81"/>
        <v>0.17821999999999999</v>
      </c>
    </row>
    <row r="2627" spans="1:19" x14ac:dyDescent="0.35">
      <c r="A2627" t="s">
        <v>157</v>
      </c>
      <c r="B2627">
        <v>2015</v>
      </c>
      <c r="C2627">
        <v>-1E-3</v>
      </c>
      <c r="D2627">
        <v>6.8000000000000005E-2</v>
      </c>
      <c r="E2627">
        <v>6.7000000000000004E-2</v>
      </c>
      <c r="F2627">
        <v>5.0970000000000001E-2</v>
      </c>
      <c r="H2627">
        <v>0.51</v>
      </c>
      <c r="I2627">
        <v>0.24</v>
      </c>
      <c r="J2627">
        <v>0.02</v>
      </c>
      <c r="K2627">
        <v>0.09</v>
      </c>
      <c r="L2627">
        <v>0</v>
      </c>
      <c r="M2627">
        <v>0.09</v>
      </c>
      <c r="N2627">
        <v>0</v>
      </c>
      <c r="O2627">
        <v>0.05</v>
      </c>
      <c r="P2627">
        <v>0</v>
      </c>
      <c r="Q2627" s="3">
        <f>_xlfn.XLOOKUP(A2627&amp;B2627,'original data'!$R$2:$R$3975,'original data'!$Q$2:$Q$3975,,0)</f>
        <v>0.55389999999999995</v>
      </c>
      <c r="R2627" t="str">
        <f t="shared" ref="R2627:R2690" si="82">A2627&amp;B2627</f>
        <v>Cook County ERS2015</v>
      </c>
      <c r="S2627">
        <f t="shared" ref="S2627:S2690" si="83">SUM(J2627:N2627,P2627)</f>
        <v>0.2</v>
      </c>
    </row>
    <row r="2628" spans="1:19" x14ac:dyDescent="0.35">
      <c r="A2628" t="s">
        <v>157</v>
      </c>
      <c r="B2628">
        <v>2016</v>
      </c>
      <c r="C2628">
        <v>7.6999999999999999E-2</v>
      </c>
      <c r="D2628">
        <v>4.2999999999999997E-2</v>
      </c>
      <c r="E2628">
        <v>0.08</v>
      </c>
      <c r="F2628">
        <v>4.7419999999999997E-2</v>
      </c>
      <c r="H2628">
        <v>0.53</v>
      </c>
      <c r="I2628">
        <v>0.23</v>
      </c>
      <c r="J2628">
        <v>0.03</v>
      </c>
      <c r="K2628">
        <v>7.0000000000000007E-2</v>
      </c>
      <c r="L2628">
        <v>0</v>
      </c>
      <c r="M2628">
        <v>7.0000000000000007E-2</v>
      </c>
      <c r="N2628">
        <v>0</v>
      </c>
      <c r="O2628">
        <v>7.0000000000000007E-2</v>
      </c>
      <c r="P2628">
        <v>0</v>
      </c>
      <c r="Q2628" s="3">
        <f>_xlfn.XLOOKUP(A2628&amp;B2628,'original data'!$R$2:$R$3975,'original data'!$Q$2:$Q$3975,,0)</f>
        <v>0.56730000000000003</v>
      </c>
      <c r="R2628" t="str">
        <f t="shared" si="82"/>
        <v>Cook County ERS2016</v>
      </c>
      <c r="S2628">
        <f t="shared" si="83"/>
        <v>0.17</v>
      </c>
    </row>
    <row r="2629" spans="1:19" x14ac:dyDescent="0.35">
      <c r="A2629" t="s">
        <v>157</v>
      </c>
      <c r="B2629">
        <v>2017</v>
      </c>
      <c r="C2629">
        <v>0.1535</v>
      </c>
      <c r="D2629">
        <v>7.3999999999999996E-2</v>
      </c>
      <c r="E2629">
        <v>8.4900000000000003E-2</v>
      </c>
      <c r="F2629">
        <v>5.6009999999999997E-2</v>
      </c>
      <c r="H2629">
        <v>0.6</v>
      </c>
      <c r="I2629">
        <v>0.21</v>
      </c>
      <c r="J2629">
        <v>0.03</v>
      </c>
      <c r="K2629">
        <v>0.06</v>
      </c>
      <c r="L2629">
        <v>0</v>
      </c>
      <c r="M2629">
        <v>7.0000000000000007E-2</v>
      </c>
      <c r="N2629">
        <v>0</v>
      </c>
      <c r="O2629">
        <v>0.03</v>
      </c>
      <c r="P2629">
        <v>0</v>
      </c>
      <c r="Q2629" s="3">
        <f>_xlfn.XLOOKUP(A2629&amp;B2629,'original data'!$R$2:$R$3975,'original data'!$Q$2:$Q$3975,,0)</f>
        <v>0.60089999999999999</v>
      </c>
      <c r="R2629" t="str">
        <f t="shared" si="82"/>
        <v>Cook County ERS2017</v>
      </c>
      <c r="S2629">
        <f t="shared" si="83"/>
        <v>0.16</v>
      </c>
    </row>
    <row r="2630" spans="1:19" x14ac:dyDescent="0.35">
      <c r="A2630" t="s">
        <v>157</v>
      </c>
      <c r="B2630">
        <v>2018</v>
      </c>
      <c r="C2630">
        <v>-3.7900000000000003E-2</v>
      </c>
      <c r="D2630">
        <v>6.1100000000000002E-2</v>
      </c>
      <c r="E2630">
        <v>4.6899999999999997E-2</v>
      </c>
      <c r="F2630">
        <v>8.1930000000000003E-2</v>
      </c>
      <c r="H2630">
        <v>0.53</v>
      </c>
      <c r="I2630">
        <v>0.26</v>
      </c>
      <c r="J2630">
        <v>0.05</v>
      </c>
      <c r="K2630">
        <v>7.0000000000000007E-2</v>
      </c>
      <c r="L2630">
        <v>0</v>
      </c>
      <c r="M2630">
        <v>7.0000000000000007E-2</v>
      </c>
      <c r="N2630">
        <v>0</v>
      </c>
      <c r="O2630">
        <v>0.02</v>
      </c>
      <c r="P2630">
        <v>0</v>
      </c>
      <c r="Q2630" s="3">
        <f>_xlfn.XLOOKUP(A2630&amp;B2630,'original data'!$R$2:$R$3975,'original data'!$Q$2:$Q$3975,,0)</f>
        <v>0.60750000000000004</v>
      </c>
      <c r="R2630" t="str">
        <f t="shared" si="82"/>
        <v>Cook County ERS2018</v>
      </c>
      <c r="S2630">
        <f t="shared" si="83"/>
        <v>0.19</v>
      </c>
    </row>
    <row r="2631" spans="1:19" x14ac:dyDescent="0.35">
      <c r="A2631" t="s">
        <v>157</v>
      </c>
      <c r="B2631">
        <v>2019</v>
      </c>
      <c r="C2631">
        <v>0.19070000000000001</v>
      </c>
      <c r="D2631">
        <v>9.7299999999999998E-2</v>
      </c>
      <c r="E2631">
        <v>7.2499999999999995E-2</v>
      </c>
      <c r="F2631">
        <v>8.2900000000000001E-2</v>
      </c>
      <c r="H2631">
        <v>0.56999999999999995</v>
      </c>
      <c r="I2631">
        <v>0.22</v>
      </c>
      <c r="J2631">
        <v>0.06</v>
      </c>
      <c r="K2631">
        <v>0.06</v>
      </c>
      <c r="L2631">
        <v>0</v>
      </c>
      <c r="M2631">
        <v>0.06</v>
      </c>
      <c r="N2631">
        <v>0</v>
      </c>
      <c r="O2631">
        <v>0.03</v>
      </c>
      <c r="P2631">
        <v>0</v>
      </c>
      <c r="Q2631" s="3">
        <f>_xlfn.XLOOKUP(A2631&amp;B2631,'original data'!$R$2:$R$3975,'original data'!$Q$2:$Q$3975,,0)</f>
        <v>0.6119</v>
      </c>
      <c r="R2631" t="str">
        <f t="shared" si="82"/>
        <v>Cook County ERS2019</v>
      </c>
      <c r="S2631">
        <f t="shared" si="83"/>
        <v>0.18</v>
      </c>
    </row>
    <row r="2632" spans="1:19" x14ac:dyDescent="0.35">
      <c r="A2632" t="s">
        <v>158</v>
      </c>
      <c r="B2632">
        <v>2014</v>
      </c>
      <c r="C2632">
        <v>5.7200000000000001E-2</v>
      </c>
      <c r="E2632">
        <v>9.4490000000000005E-2</v>
      </c>
      <c r="H2632">
        <v>0.49459999999999998</v>
      </c>
      <c r="I2632">
        <v>0.2462</v>
      </c>
      <c r="J2632">
        <v>6.4299999999999996E-2</v>
      </c>
      <c r="K2632">
        <v>8.8200000000000001E-2</v>
      </c>
      <c r="L2632">
        <v>1.04E-2</v>
      </c>
      <c r="M2632">
        <v>8.8499999999999995E-2</v>
      </c>
      <c r="N2632">
        <v>0</v>
      </c>
      <c r="O2632">
        <v>7.7999999999999996E-3</v>
      </c>
      <c r="P2632">
        <v>0</v>
      </c>
      <c r="Q2632" s="3">
        <f>_xlfn.XLOOKUP(A2632&amp;B2632,'original data'!$R$2:$R$3975,'original data'!$Q$2:$Q$3975,,0)</f>
        <v>0.60551999999999995</v>
      </c>
      <c r="R2632" t="str">
        <f t="shared" si="82"/>
        <v>Boston RS2014</v>
      </c>
      <c r="S2632">
        <f t="shared" si="83"/>
        <v>0.25139999999999996</v>
      </c>
    </row>
    <row r="2633" spans="1:19" x14ac:dyDescent="0.35">
      <c r="A2633" t="s">
        <v>158</v>
      </c>
      <c r="B2633">
        <v>2015</v>
      </c>
      <c r="C2633">
        <v>1.5E-3</v>
      </c>
      <c r="E2633">
        <v>6.744E-2</v>
      </c>
      <c r="H2633">
        <v>0.47610000000000002</v>
      </c>
      <c r="I2633">
        <v>0.24179999999999999</v>
      </c>
      <c r="J2633">
        <v>6.54E-2</v>
      </c>
      <c r="K2633">
        <v>8.6599999999999996E-2</v>
      </c>
      <c r="L2633">
        <v>9.5999999999999992E-3</v>
      </c>
      <c r="M2633">
        <v>0.1042</v>
      </c>
      <c r="N2633">
        <v>5.0000000000000001E-4</v>
      </c>
      <c r="O2633">
        <v>1.5800000000000002E-2</v>
      </c>
      <c r="P2633">
        <v>0</v>
      </c>
      <c r="Q2633" s="3">
        <f>_xlfn.XLOOKUP(A2633&amp;B2633,'original data'!$R$2:$R$3975,'original data'!$Q$2:$Q$3975,,0)</f>
        <v>0.61580000000000001</v>
      </c>
      <c r="R2633" t="str">
        <f t="shared" si="82"/>
        <v>Boston RS2015</v>
      </c>
      <c r="S2633">
        <f t="shared" si="83"/>
        <v>0.26629999999999998</v>
      </c>
    </row>
    <row r="2634" spans="1:19" x14ac:dyDescent="0.35">
      <c r="A2634" t="s">
        <v>158</v>
      </c>
      <c r="B2634">
        <v>2016</v>
      </c>
      <c r="C2634">
        <v>7.1499999999999994E-2</v>
      </c>
      <c r="E2634">
        <v>8.0339999999999995E-2</v>
      </c>
      <c r="H2634">
        <v>0.49980000000000002</v>
      </c>
      <c r="I2634">
        <v>0.23630000000000001</v>
      </c>
      <c r="J2634">
        <v>6.6900000000000001E-2</v>
      </c>
      <c r="K2634">
        <v>8.0799999999999997E-2</v>
      </c>
      <c r="L2634">
        <v>8.2000000000000007E-3</v>
      </c>
      <c r="M2634">
        <v>0.1009</v>
      </c>
      <c r="N2634">
        <v>3.0000000000000001E-3</v>
      </c>
      <c r="O2634">
        <v>4.1000000000000003E-3</v>
      </c>
      <c r="P2634">
        <v>0</v>
      </c>
      <c r="Q2634" s="3">
        <f>_xlfn.XLOOKUP(A2634&amp;B2634,'original data'!$R$2:$R$3975,'original data'!$Q$2:$Q$3975,,0)</f>
        <v>0.62258000000000002</v>
      </c>
      <c r="R2634" t="str">
        <f t="shared" si="82"/>
        <v>Boston RS2016</v>
      </c>
      <c r="S2634">
        <f t="shared" si="83"/>
        <v>0.25980000000000003</v>
      </c>
    </row>
    <row r="2635" spans="1:19" x14ac:dyDescent="0.35">
      <c r="A2635" t="s">
        <v>158</v>
      </c>
      <c r="B2635">
        <v>2017</v>
      </c>
      <c r="C2635">
        <v>0.17699999999999999</v>
      </c>
      <c r="E2635">
        <v>8.9569999999999997E-2</v>
      </c>
      <c r="H2635">
        <v>0.53759999999999997</v>
      </c>
      <c r="I2635">
        <v>0.21779999999999999</v>
      </c>
      <c r="J2635">
        <v>6.2600000000000003E-2</v>
      </c>
      <c r="K2635">
        <v>5.4199999999999998E-2</v>
      </c>
      <c r="L2635">
        <v>8.8999999999999999E-3</v>
      </c>
      <c r="M2635">
        <v>8.8700000000000001E-2</v>
      </c>
      <c r="N2635">
        <v>2.3E-2</v>
      </c>
      <c r="O2635">
        <v>7.1000000000000004E-3</v>
      </c>
      <c r="P2635">
        <v>0</v>
      </c>
      <c r="Q2635" s="3">
        <f>_xlfn.XLOOKUP(A2635&amp;B2635,'original data'!$R$2:$R$3975,'original data'!$Q$2:$Q$3975,,0)</f>
        <v>0.62880000000000003</v>
      </c>
      <c r="R2635" t="str">
        <f t="shared" si="82"/>
        <v>Boston RS2017</v>
      </c>
      <c r="S2635">
        <f t="shared" si="83"/>
        <v>0.2374</v>
      </c>
    </row>
    <row r="2636" spans="1:19" x14ac:dyDescent="0.35">
      <c r="A2636" t="s">
        <v>158</v>
      </c>
      <c r="B2636">
        <v>2018</v>
      </c>
      <c r="C2636">
        <v>-4.2999999999999997E-2</v>
      </c>
      <c r="E2636">
        <v>5.0259999999999999E-2</v>
      </c>
      <c r="G2636">
        <v>0</v>
      </c>
      <c r="H2636">
        <v>0.47875000000000001</v>
      </c>
      <c r="I2636">
        <v>0.24138000000000001</v>
      </c>
      <c r="J2636">
        <v>7.4289999999999995E-2</v>
      </c>
      <c r="K2636">
        <v>3.8399999999999997E-2</v>
      </c>
      <c r="L2636">
        <v>2.5899999999999999E-2</v>
      </c>
      <c r="M2636">
        <v>9.6390000000000003E-2</v>
      </c>
      <c r="N2636">
        <v>3.2099999999999997E-2</v>
      </c>
      <c r="O2636">
        <v>1.2800000000000001E-2</v>
      </c>
      <c r="P2636">
        <v>0</v>
      </c>
      <c r="Q2636" s="3">
        <f>_xlfn.XLOOKUP(A2636&amp;B2636,'original data'!$R$2:$R$3975,'original data'!$Q$2:$Q$3975,,0)</f>
        <v>0.63070999999999999</v>
      </c>
      <c r="R2636" t="str">
        <f t="shared" si="82"/>
        <v>Boston RS2018</v>
      </c>
      <c r="S2636">
        <f t="shared" si="83"/>
        <v>0.26707999999999998</v>
      </c>
    </row>
    <row r="2637" spans="1:19" x14ac:dyDescent="0.35">
      <c r="A2637" t="s">
        <v>158</v>
      </c>
      <c r="B2637">
        <v>2019</v>
      </c>
      <c r="C2637">
        <v>0.1673</v>
      </c>
      <c r="E2637">
        <v>7.1279999999999996E-2</v>
      </c>
      <c r="F2637">
        <v>8.2820000000000005E-2</v>
      </c>
      <c r="H2637">
        <v>0.48649999999999999</v>
      </c>
      <c r="I2637">
        <v>0.26419999999999999</v>
      </c>
      <c r="J2637">
        <v>7.9500000000000001E-2</v>
      </c>
      <c r="K2637">
        <v>3.5700000000000003E-2</v>
      </c>
      <c r="L2637">
        <v>9.2999999999999992E-3</v>
      </c>
      <c r="M2637">
        <v>9.3600000000000003E-2</v>
      </c>
      <c r="N2637">
        <v>2.3800000000000002E-2</v>
      </c>
      <c r="O2637">
        <v>7.3000000000000001E-3</v>
      </c>
      <c r="P2637">
        <v>0</v>
      </c>
      <c r="Q2637" s="3">
        <f>_xlfn.XLOOKUP(A2637&amp;B2637,'original data'!$R$2:$R$3975,'original data'!$Q$2:$Q$3975,,0)</f>
        <v>0.63239999999999996</v>
      </c>
      <c r="R2637" t="str">
        <f t="shared" si="82"/>
        <v>Boston RS2019</v>
      </c>
      <c r="S2637">
        <f t="shared" si="83"/>
        <v>0.2419</v>
      </c>
    </row>
    <row r="2638" spans="1:19" x14ac:dyDescent="0.35">
      <c r="A2638" t="s">
        <v>159</v>
      </c>
      <c r="B2638">
        <v>2002</v>
      </c>
      <c r="C2638">
        <v>-9.1999999999999998E-2</v>
      </c>
      <c r="G2638">
        <v>-5.5239999999999997E-2</v>
      </c>
      <c r="H2638">
        <v>0.63400000000000001</v>
      </c>
      <c r="I2638">
        <v>0.318</v>
      </c>
      <c r="J2638">
        <v>0</v>
      </c>
      <c r="K2638">
        <v>0</v>
      </c>
      <c r="L2638">
        <v>0</v>
      </c>
      <c r="M2638">
        <v>4.8000000000000001E-2</v>
      </c>
      <c r="N2638">
        <v>0</v>
      </c>
      <c r="O2638">
        <v>0</v>
      </c>
      <c r="P2638">
        <v>0</v>
      </c>
      <c r="Q2638" s="3">
        <f>_xlfn.XLOOKUP(A2638&amp;B2638,'original data'!$R$2:$R$3975,'original data'!$Q$2:$Q$3975,,0)</f>
        <v>1.1519999999999999</v>
      </c>
      <c r="R2638" t="str">
        <f t="shared" si="82"/>
        <v>Milwaukee City ERS2002</v>
      </c>
      <c r="S2638">
        <f t="shared" si="83"/>
        <v>4.8000000000000001E-2</v>
      </c>
    </row>
    <row r="2639" spans="1:19" x14ac:dyDescent="0.35">
      <c r="A2639" t="s">
        <v>159</v>
      </c>
      <c r="B2639">
        <v>2003</v>
      </c>
      <c r="C2639">
        <v>0.27700000000000002</v>
      </c>
      <c r="F2639">
        <v>0.10199999999999999</v>
      </c>
      <c r="G2639">
        <v>4.4580000000000002E-2</v>
      </c>
      <c r="H2639">
        <v>0.68600000000000005</v>
      </c>
      <c r="I2639">
        <v>0.26900000000000002</v>
      </c>
      <c r="J2639">
        <v>0</v>
      </c>
      <c r="K2639">
        <v>0</v>
      </c>
      <c r="L2639">
        <v>0</v>
      </c>
      <c r="M2639">
        <v>4.4999999999999998E-2</v>
      </c>
      <c r="N2639">
        <v>0</v>
      </c>
      <c r="O2639">
        <v>0</v>
      </c>
      <c r="P2639">
        <v>0</v>
      </c>
      <c r="Q2639" s="3">
        <f>_xlfn.XLOOKUP(A2639&amp;B2639,'original data'!$R$2:$R$3975,'original data'!$Q$2:$Q$3975,,0)</f>
        <v>1.1599999999999999</v>
      </c>
      <c r="R2639" t="str">
        <f t="shared" si="82"/>
        <v>Milwaukee City ERS2003</v>
      </c>
      <c r="S2639">
        <f t="shared" si="83"/>
        <v>4.4999999999999998E-2</v>
      </c>
    </row>
    <row r="2640" spans="1:19" x14ac:dyDescent="0.35">
      <c r="A2640" t="s">
        <v>159</v>
      </c>
      <c r="B2640">
        <v>2004</v>
      </c>
      <c r="C2640">
        <v>0.129</v>
      </c>
      <c r="F2640">
        <v>0.11700000000000001</v>
      </c>
      <c r="G2640">
        <v>6.5079999999999999E-2</v>
      </c>
      <c r="H2640">
        <v>0.68700000000000006</v>
      </c>
      <c r="I2640">
        <v>0.27100000000000002</v>
      </c>
      <c r="J2640">
        <v>0</v>
      </c>
      <c r="K2640">
        <v>0</v>
      </c>
      <c r="L2640">
        <v>0</v>
      </c>
      <c r="M2640">
        <v>4.2000000000000003E-2</v>
      </c>
      <c r="N2640">
        <v>0</v>
      </c>
      <c r="O2640">
        <v>0</v>
      </c>
      <c r="P2640">
        <v>0</v>
      </c>
      <c r="Q2640" s="3">
        <f>_xlfn.XLOOKUP(A2640&amp;B2640,'original data'!$R$2:$R$3975,'original data'!$Q$2:$Q$3975,,0)</f>
        <v>1.167</v>
      </c>
      <c r="R2640" t="str">
        <f t="shared" si="82"/>
        <v>Milwaukee City ERS2004</v>
      </c>
      <c r="S2640">
        <f t="shared" si="83"/>
        <v>4.2000000000000003E-2</v>
      </c>
    </row>
    <row r="2641" spans="1:19" x14ac:dyDescent="0.35">
      <c r="A2641" t="s">
        <v>159</v>
      </c>
      <c r="B2641">
        <v>2005</v>
      </c>
      <c r="C2641">
        <v>8.6999999999999994E-2</v>
      </c>
      <c r="E2641">
        <v>6.9430000000000006E-2</v>
      </c>
      <c r="F2641">
        <v>0.1</v>
      </c>
      <c r="G2641">
        <v>6.9430000000000006E-2</v>
      </c>
      <c r="H2641">
        <v>0.67500000000000004</v>
      </c>
      <c r="I2641">
        <v>0.26700000000000002</v>
      </c>
      <c r="J2641">
        <v>0</v>
      </c>
      <c r="K2641">
        <v>0</v>
      </c>
      <c r="L2641">
        <v>0</v>
      </c>
      <c r="M2641">
        <v>5.8000000000000003E-2</v>
      </c>
      <c r="N2641">
        <v>0</v>
      </c>
      <c r="O2641">
        <v>0</v>
      </c>
      <c r="P2641">
        <v>0</v>
      </c>
      <c r="Q2641" s="3">
        <f>_xlfn.XLOOKUP(A2641&amp;B2641,'original data'!$R$2:$R$3975,'original data'!$Q$2:$Q$3975,,0)</f>
        <v>1.2290000000000001</v>
      </c>
      <c r="R2641" t="str">
        <f t="shared" si="82"/>
        <v>Milwaukee City ERS2005</v>
      </c>
      <c r="S2641">
        <f t="shared" si="83"/>
        <v>5.8000000000000003E-2</v>
      </c>
    </row>
    <row r="2642" spans="1:19" x14ac:dyDescent="0.35">
      <c r="A2642" t="s">
        <v>159</v>
      </c>
      <c r="B2642">
        <v>2006</v>
      </c>
      <c r="C2642">
        <v>0.154</v>
      </c>
      <c r="E2642">
        <v>0.10428999999999999</v>
      </c>
      <c r="F2642">
        <v>0.10100000000000001</v>
      </c>
      <c r="G2642">
        <v>8.3080000000000001E-2</v>
      </c>
      <c r="H2642">
        <v>0.67600000000000005</v>
      </c>
      <c r="I2642">
        <v>0.27</v>
      </c>
      <c r="J2642">
        <v>0</v>
      </c>
      <c r="K2642">
        <v>0</v>
      </c>
      <c r="L2642">
        <v>0</v>
      </c>
      <c r="M2642">
        <v>5.3999999999999999E-2</v>
      </c>
      <c r="N2642">
        <v>0</v>
      </c>
      <c r="O2642">
        <v>0</v>
      </c>
      <c r="P2642">
        <v>0</v>
      </c>
      <c r="Q2642" s="3">
        <f>_xlfn.XLOOKUP(A2642&amp;B2642,'original data'!$R$2:$R$3975,'original data'!$Q$2:$Q$3975,,0)</f>
        <v>1.274</v>
      </c>
      <c r="R2642" t="str">
        <f t="shared" si="82"/>
        <v>Milwaukee City ERS2006</v>
      </c>
      <c r="S2642">
        <f t="shared" si="83"/>
        <v>5.3999999999999999E-2</v>
      </c>
    </row>
    <row r="2643" spans="1:19" x14ac:dyDescent="0.35">
      <c r="A2643" t="s">
        <v>159</v>
      </c>
      <c r="B2643">
        <v>2007</v>
      </c>
      <c r="C2643">
        <v>7.4999999999999997E-2</v>
      </c>
      <c r="E2643">
        <v>0.14221</v>
      </c>
      <c r="F2643">
        <v>8.5999999999999993E-2</v>
      </c>
      <c r="G2643">
        <v>8.1920000000000007E-2</v>
      </c>
      <c r="H2643">
        <v>0.64700000000000002</v>
      </c>
      <c r="I2643">
        <v>0.27900000000000003</v>
      </c>
      <c r="J2643">
        <v>0</v>
      </c>
      <c r="K2643">
        <v>0</v>
      </c>
      <c r="L2643">
        <v>0</v>
      </c>
      <c r="M2643">
        <v>7.3999999999999996E-2</v>
      </c>
      <c r="N2643">
        <v>0</v>
      </c>
      <c r="O2643">
        <v>0</v>
      </c>
      <c r="P2643">
        <v>0</v>
      </c>
      <c r="Q2643" s="3">
        <f>_xlfn.XLOOKUP(A2643&amp;B2643,'original data'!$R$2:$R$3975,'original data'!$Q$2:$Q$3975,,0)</f>
        <v>1.3120000000000001</v>
      </c>
      <c r="R2643" t="str">
        <f t="shared" si="82"/>
        <v>Milwaukee City ERS2007</v>
      </c>
      <c r="S2643">
        <f t="shared" si="83"/>
        <v>7.3999999999999996E-2</v>
      </c>
    </row>
    <row r="2644" spans="1:19" x14ac:dyDescent="0.35">
      <c r="A2644" t="s">
        <v>159</v>
      </c>
      <c r="B2644">
        <v>2008</v>
      </c>
      <c r="C2644">
        <v>-0.307</v>
      </c>
      <c r="E2644">
        <v>1.077E-2</v>
      </c>
      <c r="F2644">
        <v>3.5000000000000003E-2</v>
      </c>
      <c r="G2644">
        <v>2.332E-2</v>
      </c>
      <c r="H2644">
        <v>0.57799999999999996</v>
      </c>
      <c r="I2644">
        <v>0.31900000000000001</v>
      </c>
      <c r="J2644">
        <v>0</v>
      </c>
      <c r="K2644">
        <v>0</v>
      </c>
      <c r="L2644">
        <v>0</v>
      </c>
      <c r="M2644">
        <v>0.10299999999999999</v>
      </c>
      <c r="N2644">
        <v>0</v>
      </c>
      <c r="O2644">
        <v>0</v>
      </c>
      <c r="P2644">
        <v>0</v>
      </c>
      <c r="Q2644" s="3">
        <f>_xlfn.XLOOKUP(A2644&amp;B2644,'original data'!$R$2:$R$3975,'original data'!$Q$2:$Q$3975,,0)</f>
        <v>0.99099999999999999</v>
      </c>
      <c r="R2644" t="str">
        <f t="shared" si="82"/>
        <v>Milwaukee City ERS2008</v>
      </c>
      <c r="S2644">
        <f t="shared" si="83"/>
        <v>0.10299999999999999</v>
      </c>
    </row>
    <row r="2645" spans="1:19" x14ac:dyDescent="0.35">
      <c r="A2645" t="s">
        <v>159</v>
      </c>
      <c r="B2645">
        <v>2009</v>
      </c>
      <c r="C2645">
        <v>0.23599999999999999</v>
      </c>
      <c r="E2645">
        <v>2.9250000000000002E-2</v>
      </c>
      <c r="F2645">
        <v>4.3999999999999997E-2</v>
      </c>
      <c r="G2645">
        <v>4.5019999999999998E-2</v>
      </c>
      <c r="H2645">
        <v>0.66200000000000003</v>
      </c>
      <c r="I2645">
        <v>0.28100000000000003</v>
      </c>
      <c r="J2645">
        <v>0</v>
      </c>
      <c r="K2645">
        <v>0</v>
      </c>
      <c r="L2645">
        <v>0</v>
      </c>
      <c r="M2645">
        <v>5.7000000000000002E-2</v>
      </c>
      <c r="N2645">
        <v>0</v>
      </c>
      <c r="O2645">
        <v>0</v>
      </c>
      <c r="P2645">
        <v>0</v>
      </c>
      <c r="Q2645" s="3">
        <f>_xlfn.XLOOKUP(A2645&amp;B2645,'original data'!$R$2:$R$3975,'original data'!$Q$2:$Q$3975,,0)</f>
        <v>1.1279999999999999</v>
      </c>
      <c r="R2645" t="str">
        <f t="shared" si="82"/>
        <v>Milwaukee City ERS2009</v>
      </c>
      <c r="S2645">
        <f t="shared" si="83"/>
        <v>5.7000000000000002E-2</v>
      </c>
    </row>
    <row r="2646" spans="1:19" x14ac:dyDescent="0.35">
      <c r="A2646" t="s">
        <v>159</v>
      </c>
      <c r="B2646">
        <v>2010</v>
      </c>
      <c r="C2646">
        <v>0.14199999999999999</v>
      </c>
      <c r="E2646">
        <v>3.9460000000000002E-2</v>
      </c>
      <c r="F2646">
        <v>5.5E-2</v>
      </c>
      <c r="G2646">
        <v>5.4339999999999999E-2</v>
      </c>
      <c r="H2646">
        <v>0.67400000000000004</v>
      </c>
      <c r="I2646">
        <v>0.26900000000000002</v>
      </c>
      <c r="J2646">
        <v>1E-3</v>
      </c>
      <c r="K2646">
        <v>0</v>
      </c>
      <c r="L2646">
        <v>0</v>
      </c>
      <c r="M2646">
        <v>5.6000000000000001E-2</v>
      </c>
      <c r="N2646">
        <v>0</v>
      </c>
      <c r="O2646">
        <v>0</v>
      </c>
      <c r="P2646">
        <v>0</v>
      </c>
      <c r="Q2646" s="3">
        <f>_xlfn.XLOOKUP(A2646&amp;B2646,'original data'!$R$2:$R$3975,'original data'!$Q$2:$Q$3975,,0)</f>
        <v>1.044</v>
      </c>
      <c r="R2646" t="str">
        <f t="shared" si="82"/>
        <v>Milwaukee City ERS2010</v>
      </c>
      <c r="S2646">
        <f t="shared" si="83"/>
        <v>5.7000000000000002E-2</v>
      </c>
    </row>
    <row r="2647" spans="1:19" x14ac:dyDescent="0.35">
      <c r="A2647" t="s">
        <v>159</v>
      </c>
      <c r="B2647">
        <v>2011</v>
      </c>
      <c r="C2647">
        <v>-1.0999999999999999E-2</v>
      </c>
      <c r="E2647">
        <v>7.8700000000000003E-3</v>
      </c>
      <c r="F2647">
        <v>5.5E-2</v>
      </c>
      <c r="G2647">
        <v>4.8219999999999999E-2</v>
      </c>
      <c r="H2647">
        <v>0.626</v>
      </c>
      <c r="I2647">
        <v>0.28699999999999998</v>
      </c>
      <c r="J2647">
        <v>4.0000000000000001E-3</v>
      </c>
      <c r="K2647">
        <v>0</v>
      </c>
      <c r="L2647">
        <v>0</v>
      </c>
      <c r="M2647">
        <v>8.3000000000000004E-2</v>
      </c>
      <c r="N2647">
        <v>0</v>
      </c>
      <c r="O2647">
        <v>0</v>
      </c>
      <c r="P2647">
        <v>0</v>
      </c>
      <c r="Q2647" s="3">
        <f>_xlfn.XLOOKUP(A2647&amp;B2647,'original data'!$R$2:$R$3975,'original data'!$Q$2:$Q$3975,,0)</f>
        <v>0.96</v>
      </c>
      <c r="R2647" t="str">
        <f t="shared" si="82"/>
        <v>Milwaukee City ERS2011</v>
      </c>
      <c r="S2647">
        <f t="shared" si="83"/>
        <v>8.7000000000000008E-2</v>
      </c>
    </row>
    <row r="2648" spans="1:19" x14ac:dyDescent="0.35">
      <c r="A2648" t="s">
        <v>159</v>
      </c>
      <c r="B2648">
        <v>2012</v>
      </c>
      <c r="C2648">
        <v>0.14199999999999999</v>
      </c>
      <c r="E2648">
        <v>2.0129999999999999E-2</v>
      </c>
      <c r="F2648">
        <v>7.9000000000000001E-2</v>
      </c>
      <c r="G2648">
        <v>5.5730000000000002E-2</v>
      </c>
      <c r="H2648">
        <v>0.63400000000000001</v>
      </c>
      <c r="I2648">
        <v>0.27100000000000002</v>
      </c>
      <c r="J2648">
        <v>0.01</v>
      </c>
      <c r="K2648">
        <v>0</v>
      </c>
      <c r="L2648">
        <v>0</v>
      </c>
      <c r="M2648">
        <v>8.5000000000000006E-2</v>
      </c>
      <c r="N2648">
        <v>0</v>
      </c>
      <c r="O2648">
        <v>0</v>
      </c>
      <c r="P2648">
        <v>0</v>
      </c>
      <c r="Q2648" s="3">
        <f>_xlfn.XLOOKUP(A2648&amp;B2648,'original data'!$R$2:$R$3975,'original data'!$Q$2:$Q$3975,,0)</f>
        <v>0.90800000000000003</v>
      </c>
      <c r="R2648" t="str">
        <f t="shared" si="82"/>
        <v>Milwaukee City ERS2012</v>
      </c>
      <c r="S2648">
        <f t="shared" si="83"/>
        <v>9.5000000000000001E-2</v>
      </c>
    </row>
    <row r="2649" spans="1:19" x14ac:dyDescent="0.35">
      <c r="A2649" t="s">
        <v>159</v>
      </c>
      <c r="B2649">
        <v>2013</v>
      </c>
      <c r="C2649">
        <v>0.19600000000000001</v>
      </c>
      <c r="E2649">
        <v>0.13777</v>
      </c>
      <c r="F2649">
        <v>7.1999999999999995E-2</v>
      </c>
      <c r="G2649">
        <v>6.5909999999999996E-2</v>
      </c>
      <c r="H2649">
        <v>0.65800000000000003</v>
      </c>
      <c r="I2649">
        <v>0.25600000000000001</v>
      </c>
      <c r="J2649">
        <v>1.4E-2</v>
      </c>
      <c r="K2649">
        <v>0</v>
      </c>
      <c r="L2649">
        <v>0</v>
      </c>
      <c r="M2649">
        <v>7.1999999999999995E-2</v>
      </c>
      <c r="N2649">
        <v>0</v>
      </c>
      <c r="O2649">
        <v>0</v>
      </c>
      <c r="P2649">
        <v>0</v>
      </c>
      <c r="Q2649" s="3">
        <f>_xlfn.XLOOKUP(A2649&amp;B2649,'original data'!$R$2:$R$3975,'original data'!$Q$2:$Q$3975,,0)</f>
        <v>0.94799999999999995</v>
      </c>
      <c r="R2649" t="str">
        <f t="shared" si="82"/>
        <v>Milwaukee City ERS2013</v>
      </c>
      <c r="S2649">
        <f t="shared" si="83"/>
        <v>8.5999999999999993E-2</v>
      </c>
    </row>
    <row r="2650" spans="1:19" x14ac:dyDescent="0.35">
      <c r="A2650" t="s">
        <v>159</v>
      </c>
      <c r="B2650">
        <v>2014</v>
      </c>
      <c r="C2650">
        <v>5.3999999999999999E-2</v>
      </c>
      <c r="E2650">
        <v>0.1021</v>
      </c>
      <c r="F2650">
        <v>6.5000000000000002E-2</v>
      </c>
      <c r="G2650">
        <v>6.5060000000000007E-2</v>
      </c>
      <c r="H2650">
        <v>0.57999999999999996</v>
      </c>
      <c r="I2650">
        <v>0.26800000000000002</v>
      </c>
      <c r="J2650">
        <v>2.4E-2</v>
      </c>
      <c r="K2650">
        <v>5.1999999999999998E-2</v>
      </c>
      <c r="L2650">
        <v>0</v>
      </c>
      <c r="M2650">
        <v>7.5999999999999998E-2</v>
      </c>
      <c r="N2650">
        <v>0</v>
      </c>
      <c r="O2650">
        <v>0</v>
      </c>
      <c r="P2650">
        <v>0</v>
      </c>
      <c r="Q2650" s="3">
        <f>_xlfn.XLOOKUP(A2650&amp;B2650,'original data'!$R$2:$R$3975,'original data'!$Q$2:$Q$3975,,0)</f>
        <v>0.97199999999999998</v>
      </c>
      <c r="R2650" t="str">
        <f t="shared" si="82"/>
        <v>Milwaukee City ERS2014</v>
      </c>
      <c r="S2650">
        <f t="shared" si="83"/>
        <v>0.152</v>
      </c>
    </row>
    <row r="2651" spans="1:19" x14ac:dyDescent="0.35">
      <c r="A2651" t="s">
        <v>159</v>
      </c>
      <c r="B2651">
        <v>2015</v>
      </c>
      <c r="C2651">
        <v>5.0000000000000001E-3</v>
      </c>
      <c r="E2651">
        <v>7.4289999999999995E-2</v>
      </c>
      <c r="F2651">
        <v>5.7000000000000002E-2</v>
      </c>
      <c r="G2651">
        <v>6.0940000000000001E-2</v>
      </c>
      <c r="H2651">
        <v>0.57099999999999995</v>
      </c>
      <c r="I2651">
        <v>0.24099999999999999</v>
      </c>
      <c r="J2651">
        <v>3.7999999999999999E-2</v>
      </c>
      <c r="K2651">
        <v>5.7000000000000002E-2</v>
      </c>
      <c r="L2651">
        <v>0</v>
      </c>
      <c r="M2651">
        <v>8.4000000000000005E-2</v>
      </c>
      <c r="N2651">
        <v>0</v>
      </c>
      <c r="O2651">
        <v>8.0000000000000002E-3</v>
      </c>
      <c r="P2651">
        <v>0</v>
      </c>
      <c r="Q2651" s="3">
        <f>_xlfn.XLOOKUP(A2651&amp;B2651,'original data'!$R$2:$R$3975,'original data'!$Q$2:$Q$3975,,0)</f>
        <v>0.96699999999999997</v>
      </c>
      <c r="R2651" t="str">
        <f t="shared" si="82"/>
        <v>Milwaukee City ERS2015</v>
      </c>
      <c r="S2651">
        <f t="shared" si="83"/>
        <v>0.17899999999999999</v>
      </c>
    </row>
    <row r="2652" spans="1:19" x14ac:dyDescent="0.35">
      <c r="A2652" t="s">
        <v>159</v>
      </c>
      <c r="B2652">
        <v>2016</v>
      </c>
      <c r="C2652">
        <v>8.7999999999999995E-2</v>
      </c>
      <c r="E2652">
        <v>9.4979999999999995E-2</v>
      </c>
      <c r="F2652">
        <v>4.8000000000000001E-2</v>
      </c>
      <c r="G2652">
        <v>6.2619999999999995E-2</v>
      </c>
      <c r="H2652">
        <v>0.55700000000000005</v>
      </c>
      <c r="I2652">
        <v>0.20499999999999999</v>
      </c>
      <c r="J2652">
        <v>0.05</v>
      </c>
      <c r="K2652">
        <v>8.1000000000000003E-2</v>
      </c>
      <c r="L2652">
        <v>2.1999999999999999E-2</v>
      </c>
      <c r="M2652">
        <v>7.9000000000000001E-2</v>
      </c>
      <c r="N2652">
        <v>0</v>
      </c>
      <c r="O2652">
        <v>6.0000000000000001E-3</v>
      </c>
      <c r="P2652">
        <v>0</v>
      </c>
      <c r="Q2652" s="3">
        <f>_xlfn.XLOOKUP(A2652&amp;B2652,'original data'!$R$2:$R$3975,'original data'!$Q$2:$Q$3975,,0)</f>
        <v>0.96099999999999997</v>
      </c>
      <c r="R2652" t="str">
        <f t="shared" si="82"/>
        <v>Milwaukee City ERS2016</v>
      </c>
      <c r="S2652">
        <f t="shared" si="83"/>
        <v>0.23199999999999998</v>
      </c>
    </row>
    <row r="2653" spans="1:19" x14ac:dyDescent="0.35">
      <c r="A2653" t="s">
        <v>159</v>
      </c>
      <c r="B2653">
        <v>2017</v>
      </c>
      <c r="C2653">
        <v>0.16400000000000001</v>
      </c>
      <c r="E2653">
        <v>9.9169999999999994E-2</v>
      </c>
      <c r="F2653">
        <v>5.7000000000000002E-2</v>
      </c>
      <c r="G2653">
        <v>6.8330000000000002E-2</v>
      </c>
      <c r="H2653">
        <v>0.56000000000000005</v>
      </c>
      <c r="I2653">
        <v>0.19600000000000001</v>
      </c>
      <c r="J2653">
        <v>5.8000000000000003E-2</v>
      </c>
      <c r="K2653">
        <v>8.7999999999999995E-2</v>
      </c>
      <c r="L2653">
        <v>3.3000000000000002E-2</v>
      </c>
      <c r="M2653">
        <v>6.3E-2</v>
      </c>
      <c r="N2653">
        <v>0</v>
      </c>
      <c r="O2653">
        <v>2E-3</v>
      </c>
      <c r="P2653">
        <v>0</v>
      </c>
      <c r="Q2653" s="3">
        <f>_xlfn.XLOOKUP(A2653&amp;B2653,'original data'!$R$2:$R$3975,'original data'!$Q$2:$Q$3975,,0)</f>
        <v>0.89900000000000002</v>
      </c>
      <c r="R2653" t="str">
        <f t="shared" si="82"/>
        <v>Milwaukee City ERS2017</v>
      </c>
      <c r="S2653">
        <f t="shared" si="83"/>
        <v>0.24199999999999999</v>
      </c>
    </row>
    <row r="2654" spans="1:19" x14ac:dyDescent="0.35">
      <c r="A2654" t="s">
        <v>159</v>
      </c>
      <c r="B2654">
        <v>2018</v>
      </c>
      <c r="C2654">
        <v>-2.9000000000000001E-2</v>
      </c>
      <c r="D2654">
        <v>7.0999999999999994E-2</v>
      </c>
      <c r="E2654">
        <v>5.3999999999999999E-2</v>
      </c>
      <c r="F2654">
        <v>9.5240000000000005E-2</v>
      </c>
      <c r="G2654">
        <v>6.2670000000000003E-2</v>
      </c>
      <c r="H2654">
        <v>0.44732</v>
      </c>
      <c r="I2654">
        <v>0.23857</v>
      </c>
      <c r="J2654">
        <v>7.9519999999999993E-2</v>
      </c>
      <c r="K2654">
        <v>9.9400000000000002E-2</v>
      </c>
      <c r="L2654">
        <v>3.2800000000000003E-2</v>
      </c>
      <c r="M2654">
        <v>8.251E-2</v>
      </c>
      <c r="N2654">
        <v>0</v>
      </c>
      <c r="O2654">
        <v>1.9879999999999998E-2</v>
      </c>
      <c r="P2654">
        <v>0</v>
      </c>
      <c r="Q2654" s="3">
        <f>_xlfn.XLOOKUP(A2654&amp;B2654,'original data'!$R$2:$R$3975,'original data'!$Q$2:$Q$3975,,0)</f>
        <v>0.81520000000000004</v>
      </c>
      <c r="R2654" t="str">
        <f t="shared" si="82"/>
        <v>Milwaukee City ERS2018</v>
      </c>
      <c r="S2654">
        <f t="shared" si="83"/>
        <v>0.29422999999999999</v>
      </c>
    </row>
    <row r="2655" spans="1:19" x14ac:dyDescent="0.35">
      <c r="A2655" t="s">
        <v>159</v>
      </c>
      <c r="B2655">
        <v>2019</v>
      </c>
      <c r="C2655">
        <v>0.184</v>
      </c>
      <c r="D2655">
        <v>0.10199999999999999</v>
      </c>
      <c r="E2655">
        <v>7.9000000000000001E-2</v>
      </c>
      <c r="F2655">
        <v>9.0539999999999995E-2</v>
      </c>
      <c r="G2655">
        <v>6.8739999999999996E-2</v>
      </c>
      <c r="H2655">
        <v>0.47</v>
      </c>
      <c r="I2655">
        <v>0.23</v>
      </c>
      <c r="J2655">
        <v>0.08</v>
      </c>
      <c r="K2655">
        <v>0.1</v>
      </c>
      <c r="L2655">
        <v>0.11</v>
      </c>
      <c r="M2655">
        <v>0</v>
      </c>
      <c r="N2655">
        <v>0</v>
      </c>
      <c r="O2655">
        <v>0.01</v>
      </c>
      <c r="P2655">
        <v>0</v>
      </c>
      <c r="Q2655" s="3">
        <f>_xlfn.XLOOKUP(A2655&amp;B2655,'original data'!$R$2:$R$3975,'original data'!$Q$2:$Q$3975,,0)</f>
        <v>0.80100000000000005</v>
      </c>
      <c r="R2655" t="str">
        <f t="shared" si="82"/>
        <v>Milwaukee City ERS2019</v>
      </c>
      <c r="S2655">
        <f t="shared" si="83"/>
        <v>0.28999999999999998</v>
      </c>
    </row>
    <row r="2656" spans="1:19" x14ac:dyDescent="0.35">
      <c r="A2656" t="s">
        <v>160</v>
      </c>
      <c r="B2656">
        <v>2001</v>
      </c>
      <c r="C2656">
        <v>-0.06</v>
      </c>
      <c r="G2656">
        <v>-0.06</v>
      </c>
      <c r="H2656">
        <v>0.4919</v>
      </c>
      <c r="I2656">
        <v>0.35580000000000001</v>
      </c>
      <c r="J2656">
        <v>3.9E-2</v>
      </c>
      <c r="K2656">
        <v>0.1079</v>
      </c>
      <c r="L2656">
        <v>0</v>
      </c>
      <c r="M2656">
        <v>2.5999999999999999E-3</v>
      </c>
      <c r="N2656">
        <v>0</v>
      </c>
      <c r="O2656">
        <v>2.7000000000000001E-3</v>
      </c>
      <c r="P2656">
        <v>0</v>
      </c>
      <c r="Q2656" s="3">
        <f>_xlfn.XLOOKUP(A2656&amp;B2656,'original data'!$R$2:$R$3975,'original data'!$Q$2:$Q$3975,,0)</f>
        <v>0.77500000000000002</v>
      </c>
      <c r="R2656" t="str">
        <f t="shared" si="82"/>
        <v>Philadelphia Municipal2001</v>
      </c>
      <c r="S2656">
        <f t="shared" si="83"/>
        <v>0.14949999999999999</v>
      </c>
    </row>
    <row r="2657" spans="1:19" x14ac:dyDescent="0.35">
      <c r="A2657" t="s">
        <v>160</v>
      </c>
      <c r="B2657">
        <v>2002</v>
      </c>
      <c r="C2657">
        <v>-5.8000000000000003E-2</v>
      </c>
      <c r="G2657">
        <v>-5.8999999999999997E-2</v>
      </c>
      <c r="H2657">
        <v>0.54739000000000004</v>
      </c>
      <c r="I2657">
        <v>0.31513999999999998</v>
      </c>
      <c r="J2657">
        <v>4.299E-2</v>
      </c>
      <c r="K2657">
        <v>8.7679999999999994E-2</v>
      </c>
      <c r="L2657">
        <v>0</v>
      </c>
      <c r="M2657">
        <v>1.9E-3</v>
      </c>
      <c r="N2657">
        <v>0</v>
      </c>
      <c r="O2657">
        <v>4.8999999999999998E-3</v>
      </c>
      <c r="P2657">
        <v>0</v>
      </c>
      <c r="Q2657" s="3">
        <f>_xlfn.XLOOKUP(A2657&amp;B2657,'original data'!$R$2:$R$3975,'original data'!$Q$2:$Q$3975,,0)</f>
        <v>0.72699999999999998</v>
      </c>
      <c r="R2657" t="str">
        <f t="shared" si="82"/>
        <v>Philadelphia Municipal2002</v>
      </c>
      <c r="S2657">
        <f t="shared" si="83"/>
        <v>0.13257000000000002</v>
      </c>
    </row>
    <row r="2658" spans="1:19" x14ac:dyDescent="0.35">
      <c r="A2658" t="s">
        <v>160</v>
      </c>
      <c r="B2658">
        <v>2003</v>
      </c>
      <c r="C2658">
        <v>1.7999999999999999E-2</v>
      </c>
      <c r="G2658">
        <v>-3.4000000000000002E-2</v>
      </c>
      <c r="H2658">
        <v>0.56089999999999995</v>
      </c>
      <c r="I2658">
        <v>0.29210000000000003</v>
      </c>
      <c r="J2658">
        <v>4.6199999999999998E-2</v>
      </c>
      <c r="K2658">
        <v>9.5000000000000001E-2</v>
      </c>
      <c r="L2658">
        <v>0</v>
      </c>
      <c r="M2658">
        <v>1E-3</v>
      </c>
      <c r="N2658">
        <v>0</v>
      </c>
      <c r="O2658">
        <v>4.7000000000000002E-3</v>
      </c>
      <c r="P2658">
        <v>0</v>
      </c>
      <c r="Q2658" s="3">
        <f>_xlfn.XLOOKUP(A2658&amp;B2658,'original data'!$R$2:$R$3975,'original data'!$Q$2:$Q$3975,,0)</f>
        <v>0.63300000000000001</v>
      </c>
      <c r="R2658" t="str">
        <f t="shared" si="82"/>
        <v>Philadelphia Municipal2003</v>
      </c>
      <c r="S2658">
        <f t="shared" si="83"/>
        <v>0.14219999999999999</v>
      </c>
    </row>
    <row r="2659" spans="1:19" x14ac:dyDescent="0.35">
      <c r="A2659" t="s">
        <v>160</v>
      </c>
      <c r="B2659">
        <v>2004</v>
      </c>
      <c r="C2659">
        <v>0.16600000000000001</v>
      </c>
      <c r="G2659">
        <v>1.2529999999999999E-2</v>
      </c>
      <c r="H2659">
        <v>0.55079999999999996</v>
      </c>
      <c r="I2659">
        <v>0.27310000000000001</v>
      </c>
      <c r="J2659">
        <v>5.57E-2</v>
      </c>
      <c r="K2659">
        <v>0.11550000000000001</v>
      </c>
      <c r="L2659">
        <v>0</v>
      </c>
      <c r="M2659">
        <v>2.9999999999999997E-4</v>
      </c>
      <c r="N2659">
        <v>0</v>
      </c>
      <c r="O2659">
        <v>4.3E-3</v>
      </c>
      <c r="P2659">
        <v>0</v>
      </c>
      <c r="Q2659" s="3">
        <f>_xlfn.XLOOKUP(A2659&amp;B2659,'original data'!$R$2:$R$3975,'original data'!$Q$2:$Q$3975,,0)</f>
        <v>0.59799999999999998</v>
      </c>
      <c r="R2659" t="str">
        <f t="shared" si="82"/>
        <v>Philadelphia Municipal2004</v>
      </c>
      <c r="S2659">
        <f t="shared" si="83"/>
        <v>0.17150000000000001</v>
      </c>
    </row>
    <row r="2660" spans="1:19" x14ac:dyDescent="0.35">
      <c r="A2660" t="s">
        <v>160</v>
      </c>
      <c r="B2660">
        <v>2005</v>
      </c>
      <c r="C2660">
        <v>9.9000000000000005E-2</v>
      </c>
      <c r="E2660">
        <v>2.9260000000000001E-2</v>
      </c>
      <c r="G2660">
        <v>2.9260000000000001E-2</v>
      </c>
      <c r="H2660">
        <v>0.59338000000000002</v>
      </c>
      <c r="I2660">
        <v>0.20605999999999999</v>
      </c>
      <c r="J2660">
        <v>5.8689999999999999E-2</v>
      </c>
      <c r="K2660">
        <v>0.11438</v>
      </c>
      <c r="L2660">
        <v>0</v>
      </c>
      <c r="M2660">
        <v>3.0000000000000001E-3</v>
      </c>
      <c r="N2660">
        <v>0</v>
      </c>
      <c r="O2660">
        <v>2.4500000000000001E-2</v>
      </c>
      <c r="P2660">
        <v>0</v>
      </c>
      <c r="Q2660" s="3">
        <f>_xlfn.XLOOKUP(A2660&amp;B2660,'original data'!$R$2:$R$3975,'original data'!$Q$2:$Q$3975,,0)</f>
        <v>0.53</v>
      </c>
      <c r="R2660" t="str">
        <f t="shared" si="82"/>
        <v>Philadelphia Municipal2005</v>
      </c>
      <c r="S2660">
        <f t="shared" si="83"/>
        <v>0.17607</v>
      </c>
    </row>
    <row r="2661" spans="1:19" x14ac:dyDescent="0.35">
      <c r="A2661" t="s">
        <v>160</v>
      </c>
      <c r="B2661">
        <v>2006</v>
      </c>
      <c r="C2661">
        <v>0.113</v>
      </c>
      <c r="E2661">
        <v>6.4630000000000007E-2</v>
      </c>
      <c r="G2661">
        <v>4.2770000000000002E-2</v>
      </c>
      <c r="H2661">
        <v>0.51019999999999999</v>
      </c>
      <c r="I2661">
        <v>0.22770000000000001</v>
      </c>
      <c r="J2661">
        <v>6.8599999999999994E-2</v>
      </c>
      <c r="K2661">
        <v>0.19059999999999999</v>
      </c>
      <c r="L2661">
        <v>0</v>
      </c>
      <c r="M2661">
        <v>8.0000000000000004E-4</v>
      </c>
      <c r="N2661">
        <v>0</v>
      </c>
      <c r="O2661">
        <v>1.9E-3</v>
      </c>
      <c r="P2661">
        <v>0</v>
      </c>
      <c r="Q2661" s="3">
        <f>_xlfn.XLOOKUP(A2661&amp;B2661,'original data'!$R$2:$R$3975,'original data'!$Q$2:$Q$3975,,0)</f>
        <v>0.51600000000000001</v>
      </c>
      <c r="R2661" t="str">
        <f t="shared" si="82"/>
        <v>Philadelphia Municipal2006</v>
      </c>
      <c r="S2661">
        <f t="shared" si="83"/>
        <v>0.26</v>
      </c>
    </row>
    <row r="2662" spans="1:19" x14ac:dyDescent="0.35">
      <c r="A2662" t="s">
        <v>160</v>
      </c>
      <c r="B2662">
        <v>2007</v>
      </c>
      <c r="C2662">
        <v>0.17</v>
      </c>
      <c r="E2662">
        <v>0.1118</v>
      </c>
      <c r="G2662">
        <v>6.0060000000000002E-2</v>
      </c>
      <c r="H2662">
        <v>0.51429999999999998</v>
      </c>
      <c r="I2662">
        <v>0.24060000000000001</v>
      </c>
      <c r="J2662">
        <v>0</v>
      </c>
      <c r="K2662">
        <v>0.15409999999999999</v>
      </c>
      <c r="L2662">
        <v>0</v>
      </c>
      <c r="M2662">
        <v>1.83E-2</v>
      </c>
      <c r="N2662">
        <v>6.6799999999999998E-2</v>
      </c>
      <c r="O2662">
        <v>5.5999999999999999E-3</v>
      </c>
      <c r="P2662">
        <v>0</v>
      </c>
      <c r="Q2662" s="3">
        <f>_xlfn.XLOOKUP(A2662&amp;B2662,'original data'!$R$2:$R$3975,'original data'!$Q$2:$Q$3975,,0)</f>
        <v>0.53900000000000003</v>
      </c>
      <c r="R2662" t="str">
        <f t="shared" si="82"/>
        <v>Philadelphia Municipal2007</v>
      </c>
      <c r="S2662">
        <f t="shared" si="83"/>
        <v>0.2392</v>
      </c>
    </row>
    <row r="2663" spans="1:19" x14ac:dyDescent="0.35">
      <c r="A2663" t="s">
        <v>160</v>
      </c>
      <c r="B2663">
        <v>2008</v>
      </c>
      <c r="C2663">
        <v>-4.4999999999999998E-2</v>
      </c>
      <c r="E2663">
        <v>9.7680000000000003E-2</v>
      </c>
      <c r="G2663">
        <v>4.632E-2</v>
      </c>
      <c r="H2663">
        <v>0.42126999999999998</v>
      </c>
      <c r="I2663">
        <v>0.30674000000000001</v>
      </c>
      <c r="J2663">
        <v>8.9870000000000005E-2</v>
      </c>
      <c r="K2663">
        <v>5.1920000000000001E-2</v>
      </c>
      <c r="L2663">
        <v>0</v>
      </c>
      <c r="M2663">
        <v>3.0450000000000001E-2</v>
      </c>
      <c r="N2663">
        <v>9.4259999999999997E-2</v>
      </c>
      <c r="O2663">
        <v>5.4900000000000001E-3</v>
      </c>
      <c r="P2663">
        <v>0</v>
      </c>
      <c r="Q2663" s="3">
        <f>_xlfn.XLOOKUP(A2663&amp;B2663,'original data'!$R$2:$R$3975,'original data'!$Q$2:$Q$3975,,0)</f>
        <v>0.55000000000000004</v>
      </c>
      <c r="R2663" t="str">
        <f t="shared" si="82"/>
        <v>Philadelphia Municipal2008</v>
      </c>
      <c r="S2663">
        <f t="shared" si="83"/>
        <v>0.26650000000000001</v>
      </c>
    </row>
    <row r="2664" spans="1:19" x14ac:dyDescent="0.35">
      <c r="A2664" t="s">
        <v>160</v>
      </c>
      <c r="B2664">
        <v>2009</v>
      </c>
      <c r="C2664">
        <v>-0.19900000000000001</v>
      </c>
      <c r="E2664">
        <v>1.8270000000000002E-2</v>
      </c>
      <c r="G2664">
        <v>1.5709999999999998E-2</v>
      </c>
      <c r="H2664">
        <v>0.40405999999999997</v>
      </c>
      <c r="I2664">
        <v>0.32546999999999998</v>
      </c>
      <c r="J2664">
        <v>0.11638999999999999</v>
      </c>
      <c r="K2664">
        <v>0.11419</v>
      </c>
      <c r="L2664">
        <v>0</v>
      </c>
      <c r="M2664">
        <v>2.98E-2</v>
      </c>
      <c r="N2664">
        <v>0</v>
      </c>
      <c r="O2664">
        <v>1.01E-2</v>
      </c>
      <c r="P2664">
        <v>0</v>
      </c>
      <c r="Q2664" s="3">
        <f>_xlfn.XLOOKUP(A2664&amp;B2664,'original data'!$R$2:$R$3975,'original data'!$Q$2:$Q$3975,,0)</f>
        <v>0.45</v>
      </c>
      <c r="R2664" t="str">
        <f t="shared" si="82"/>
        <v>Philadelphia Municipal2009</v>
      </c>
      <c r="S2664">
        <f t="shared" si="83"/>
        <v>0.26038</v>
      </c>
    </row>
    <row r="2665" spans="1:19" x14ac:dyDescent="0.35">
      <c r="A2665" t="s">
        <v>160</v>
      </c>
      <c r="B2665">
        <v>2011</v>
      </c>
      <c r="C2665">
        <v>0.19400000000000001</v>
      </c>
      <c r="E2665">
        <v>3.9910000000000001E-2</v>
      </c>
      <c r="F2665">
        <v>5.219E-2</v>
      </c>
      <c r="G2665">
        <v>4.1459999999999997E-2</v>
      </c>
      <c r="H2665">
        <v>0.41370000000000001</v>
      </c>
      <c r="I2665">
        <v>0.29380000000000001</v>
      </c>
      <c r="J2665">
        <v>0.12690000000000001</v>
      </c>
      <c r="K2665">
        <v>0.1308</v>
      </c>
      <c r="L2665">
        <v>0</v>
      </c>
      <c r="M2665">
        <v>3.0099999999999998E-2</v>
      </c>
      <c r="N2665">
        <v>0</v>
      </c>
      <c r="O2665">
        <v>4.5999999999999999E-3</v>
      </c>
      <c r="P2665">
        <v>0</v>
      </c>
      <c r="Q2665" s="3">
        <f>_xlfn.XLOOKUP(A2665&amp;B2665,'original data'!$R$2:$R$3975,'original data'!$Q$2:$Q$3975,,0)</f>
        <v>0.47299999999999998</v>
      </c>
      <c r="R2665" t="str">
        <f t="shared" si="82"/>
        <v>Philadelphia Municipal2011</v>
      </c>
      <c r="S2665">
        <f t="shared" si="83"/>
        <v>0.28780000000000006</v>
      </c>
    </row>
    <row r="2666" spans="1:19" x14ac:dyDescent="0.35">
      <c r="A2666" t="s">
        <v>160</v>
      </c>
      <c r="B2666">
        <v>2012</v>
      </c>
      <c r="C2666">
        <v>2E-3</v>
      </c>
      <c r="E2666">
        <v>8.1600000000000006E-3</v>
      </c>
      <c r="F2666">
        <v>5.8709999999999998E-2</v>
      </c>
      <c r="G2666">
        <v>3.8120000000000001E-2</v>
      </c>
      <c r="H2666">
        <v>0.34329999999999999</v>
      </c>
      <c r="I2666">
        <v>0.29220000000000002</v>
      </c>
      <c r="J2666">
        <v>0.13589999999999999</v>
      </c>
      <c r="K2666">
        <v>0.1447</v>
      </c>
      <c r="L2666">
        <v>1.6299999999999999E-2</v>
      </c>
      <c r="M2666">
        <v>4.3999999999999997E-2</v>
      </c>
      <c r="N2666">
        <v>0</v>
      </c>
      <c r="O2666">
        <v>2.3599999999999999E-2</v>
      </c>
      <c r="P2666">
        <v>0</v>
      </c>
      <c r="Q2666" s="3">
        <f>_xlfn.XLOOKUP(A2666&amp;B2666,'original data'!$R$2:$R$3975,'original data'!$Q$2:$Q$3975,,0)</f>
        <v>0.45800000000000002</v>
      </c>
      <c r="R2666" t="str">
        <f t="shared" si="82"/>
        <v>Philadelphia Municipal2012</v>
      </c>
      <c r="S2666">
        <f t="shared" si="83"/>
        <v>0.34089999999999993</v>
      </c>
    </row>
    <row r="2667" spans="1:19" x14ac:dyDescent="0.35">
      <c r="A2667" t="s">
        <v>160</v>
      </c>
      <c r="B2667">
        <v>2013</v>
      </c>
      <c r="C2667">
        <v>0.109</v>
      </c>
      <c r="E2667">
        <v>3.8760000000000003E-2</v>
      </c>
      <c r="F2667">
        <v>6.7820000000000005E-2</v>
      </c>
      <c r="G2667">
        <v>4.3409999999999997E-2</v>
      </c>
      <c r="H2667">
        <v>0.45619999999999999</v>
      </c>
      <c r="I2667">
        <v>0.25369999999999998</v>
      </c>
      <c r="J2667">
        <v>0.11600000000000001</v>
      </c>
      <c r="K2667">
        <v>7.8399999999999997E-2</v>
      </c>
      <c r="L2667">
        <v>6.1100000000000002E-2</v>
      </c>
      <c r="M2667">
        <v>0</v>
      </c>
      <c r="N2667">
        <v>0</v>
      </c>
      <c r="O2667">
        <v>3.4599999999999999E-2</v>
      </c>
      <c r="P2667">
        <v>0</v>
      </c>
      <c r="Q2667" s="3">
        <f>_xlfn.XLOOKUP(A2667&amp;B2667,'original data'!$R$2:$R$3975,'original data'!$Q$2:$Q$3975,,0)</f>
        <v>0.47389999999999999</v>
      </c>
      <c r="R2667" t="str">
        <f t="shared" si="82"/>
        <v>Philadelphia Municipal2013</v>
      </c>
      <c r="S2667">
        <f t="shared" si="83"/>
        <v>0.2555</v>
      </c>
    </row>
    <row r="2668" spans="1:19" x14ac:dyDescent="0.35">
      <c r="A2668" t="s">
        <v>160</v>
      </c>
      <c r="B2668">
        <v>2014</v>
      </c>
      <c r="C2668">
        <v>0.157</v>
      </c>
      <c r="E2668">
        <v>0.11804000000000001</v>
      </c>
      <c r="F2668">
        <v>6.6989999999999994E-2</v>
      </c>
      <c r="G2668">
        <v>5.1139999999999998E-2</v>
      </c>
      <c r="H2668">
        <v>0.45429999999999998</v>
      </c>
      <c r="I2668">
        <v>0.222</v>
      </c>
      <c r="J2668">
        <v>9.9099999999999994E-2</v>
      </c>
      <c r="K2668">
        <v>0.109</v>
      </c>
      <c r="L2668">
        <v>8.9200000000000002E-2</v>
      </c>
      <c r="M2668">
        <v>0</v>
      </c>
      <c r="N2668">
        <v>0</v>
      </c>
      <c r="O2668">
        <v>2.64E-2</v>
      </c>
      <c r="P2668">
        <v>0</v>
      </c>
      <c r="Q2668" s="3">
        <f>_xlfn.XLOOKUP(A2668&amp;B2668,'original data'!$R$2:$R$3975,'original data'!$Q$2:$Q$3975,,0)</f>
        <v>0.45760000000000001</v>
      </c>
      <c r="R2668" t="str">
        <f t="shared" si="82"/>
        <v>Philadelphia Municipal2014</v>
      </c>
      <c r="S2668">
        <f t="shared" si="83"/>
        <v>0.29730000000000001</v>
      </c>
    </row>
    <row r="2669" spans="1:19" x14ac:dyDescent="0.35">
      <c r="A2669" t="s">
        <v>160</v>
      </c>
      <c r="B2669">
        <v>2015</v>
      </c>
      <c r="C2669">
        <v>2.8999999999999998E-3</v>
      </c>
      <c r="E2669">
        <v>9.0130000000000002E-2</v>
      </c>
      <c r="F2669">
        <v>5.7270000000000001E-2</v>
      </c>
      <c r="G2669">
        <v>4.7849999999999997E-2</v>
      </c>
      <c r="H2669">
        <v>0.4541</v>
      </c>
      <c r="I2669">
        <v>0.26669999999999999</v>
      </c>
      <c r="J2669">
        <v>9.35E-2</v>
      </c>
      <c r="K2669">
        <v>0.10059999999999999</v>
      </c>
      <c r="L2669">
        <v>7.2400000000000006E-2</v>
      </c>
      <c r="M2669">
        <v>0</v>
      </c>
      <c r="N2669">
        <v>0</v>
      </c>
      <c r="O2669">
        <v>1.2699999999999999E-2</v>
      </c>
      <c r="P2669">
        <v>0</v>
      </c>
      <c r="Q2669" s="3">
        <f>_xlfn.XLOOKUP(A2669&amp;B2669,'original data'!$R$2:$R$3975,'original data'!$Q$2:$Q$3975,,0)</f>
        <v>0.45</v>
      </c>
      <c r="R2669" t="str">
        <f t="shared" si="82"/>
        <v>Philadelphia Municipal2015</v>
      </c>
      <c r="S2669">
        <f t="shared" si="83"/>
        <v>0.26650000000000001</v>
      </c>
    </row>
    <row r="2670" spans="1:19" x14ac:dyDescent="0.35">
      <c r="A2670" t="s">
        <v>160</v>
      </c>
      <c r="B2670">
        <v>2016</v>
      </c>
      <c r="C2670">
        <v>-3.2000000000000001E-2</v>
      </c>
      <c r="E2670">
        <v>4.5330000000000002E-2</v>
      </c>
      <c r="F2670">
        <v>4.2610000000000002E-2</v>
      </c>
      <c r="G2670">
        <v>4.267E-2</v>
      </c>
      <c r="H2670">
        <v>0.48359999999999997</v>
      </c>
      <c r="I2670">
        <v>0.27179999999999999</v>
      </c>
      <c r="J2670">
        <v>9.8599999999999993E-2</v>
      </c>
      <c r="K2670">
        <v>6.4100000000000004E-2</v>
      </c>
      <c r="L2670">
        <v>7.7600000000000002E-2</v>
      </c>
      <c r="M2670">
        <v>0</v>
      </c>
      <c r="N2670">
        <v>0</v>
      </c>
      <c r="O2670">
        <v>4.1999999999999997E-3</v>
      </c>
      <c r="P2670">
        <v>0</v>
      </c>
      <c r="Q2670" s="3">
        <f>_xlfn.XLOOKUP(A2670&amp;B2670,'original data'!$R$2:$R$3975,'original data'!$Q$2:$Q$3975,,0)</f>
        <v>0.44800000000000001</v>
      </c>
      <c r="R2670" t="str">
        <f t="shared" si="82"/>
        <v>Philadelphia Municipal2016</v>
      </c>
      <c r="S2670">
        <f t="shared" si="83"/>
        <v>0.24030000000000001</v>
      </c>
    </row>
    <row r="2671" spans="1:19" x14ac:dyDescent="0.35">
      <c r="A2671" t="s">
        <v>160</v>
      </c>
      <c r="B2671">
        <v>2017</v>
      </c>
      <c r="C2671">
        <v>0.1368</v>
      </c>
      <c r="E2671">
        <v>7.2050000000000003E-2</v>
      </c>
      <c r="F2671">
        <v>3.9620000000000002E-2</v>
      </c>
      <c r="G2671">
        <v>4.7989999999999998E-2</v>
      </c>
      <c r="H2671">
        <v>0.56499999999999995</v>
      </c>
      <c r="I2671">
        <v>0.222</v>
      </c>
      <c r="J2671">
        <v>8.7999999999999995E-2</v>
      </c>
      <c r="K2671">
        <v>1.4E-2</v>
      </c>
      <c r="L2671">
        <v>9.8000000000000004E-2</v>
      </c>
      <c r="M2671">
        <v>0</v>
      </c>
      <c r="N2671">
        <v>0</v>
      </c>
      <c r="O2671">
        <v>1.2E-2</v>
      </c>
      <c r="P2671">
        <v>0</v>
      </c>
      <c r="Q2671" s="3">
        <f>_xlfn.XLOOKUP(A2671&amp;B2671,'original data'!$R$2:$R$3975,'original data'!$Q$2:$Q$3975,,0)</f>
        <v>0.45300000000000001</v>
      </c>
      <c r="R2671" t="str">
        <f t="shared" si="82"/>
        <v>Philadelphia Municipal2017</v>
      </c>
      <c r="S2671">
        <f t="shared" si="83"/>
        <v>0.2</v>
      </c>
    </row>
    <row r="2672" spans="1:19" x14ac:dyDescent="0.35">
      <c r="A2672" t="s">
        <v>160</v>
      </c>
      <c r="B2672">
        <v>2018</v>
      </c>
      <c r="C2672">
        <v>8.8300000000000003E-2</v>
      </c>
      <c r="E2672">
        <v>6.8019999999999997E-2</v>
      </c>
      <c r="F2672">
        <v>5.3289999999999997E-2</v>
      </c>
      <c r="G2672">
        <v>5.0189999999999999E-2</v>
      </c>
      <c r="H2672">
        <v>0.55800000000000005</v>
      </c>
      <c r="I2672">
        <v>0.188</v>
      </c>
      <c r="J2672">
        <v>8.3000000000000004E-2</v>
      </c>
      <c r="K2672">
        <v>7.0000000000000001E-3</v>
      </c>
      <c r="L2672">
        <v>0.152</v>
      </c>
      <c r="M2672">
        <v>0</v>
      </c>
      <c r="N2672">
        <v>0</v>
      </c>
      <c r="O2672">
        <v>1.0999999999999999E-2</v>
      </c>
      <c r="P2672">
        <v>0</v>
      </c>
      <c r="Q2672" s="3">
        <f>_xlfn.XLOOKUP(A2672&amp;B2672,'original data'!$R$2:$R$3975,'original data'!$Q$2:$Q$3975,,0)</f>
        <v>0.46800000000000003</v>
      </c>
      <c r="R2672" t="str">
        <f t="shared" si="82"/>
        <v>Philadelphia Municipal2018</v>
      </c>
      <c r="S2672">
        <f t="shared" si="83"/>
        <v>0.24199999999999999</v>
      </c>
    </row>
    <row r="2673" spans="1:19" x14ac:dyDescent="0.35">
      <c r="A2673" t="s">
        <v>160</v>
      </c>
      <c r="B2673">
        <v>2019</v>
      </c>
      <c r="C2673">
        <v>6.4799999999999996E-2</v>
      </c>
      <c r="E2673">
        <v>5.0430000000000003E-2</v>
      </c>
      <c r="F2673">
        <v>8.3710000000000007E-2</v>
      </c>
      <c r="G2673">
        <v>5.0950000000000002E-2</v>
      </c>
      <c r="H2673">
        <v>0.53600000000000003</v>
      </c>
      <c r="I2673">
        <v>0.17100000000000001</v>
      </c>
      <c r="J2673">
        <v>8.1000000000000003E-2</v>
      </c>
      <c r="K2673">
        <v>5.0000000000000001E-3</v>
      </c>
      <c r="L2673">
        <v>0.17699999999999999</v>
      </c>
      <c r="M2673">
        <v>0</v>
      </c>
      <c r="N2673">
        <v>0</v>
      </c>
      <c r="O2673">
        <v>0.03</v>
      </c>
      <c r="P2673">
        <v>0</v>
      </c>
      <c r="Q2673" s="3">
        <f>_xlfn.XLOOKUP(A2673&amp;B2673,'original data'!$R$2:$R$3975,'original data'!$Q$2:$Q$3975,,0)</f>
        <v>0.497</v>
      </c>
      <c r="R2673" t="str">
        <f t="shared" si="82"/>
        <v>Philadelphia Municipal2019</v>
      </c>
      <c r="S2673">
        <f t="shared" si="83"/>
        <v>0.26300000000000001</v>
      </c>
    </row>
    <row r="2674" spans="1:19" x14ac:dyDescent="0.35">
      <c r="A2674" t="s">
        <v>160</v>
      </c>
      <c r="B2674">
        <v>2020</v>
      </c>
      <c r="C2674">
        <v>1.89E-2</v>
      </c>
      <c r="E2674">
        <v>5.3760000000000002E-2</v>
      </c>
      <c r="F2674">
        <v>7.1790000000000007E-2</v>
      </c>
      <c r="G2674">
        <v>4.9320000000000003E-2</v>
      </c>
      <c r="H2674">
        <v>0.51149</v>
      </c>
      <c r="I2674">
        <v>0.16683000000000001</v>
      </c>
      <c r="J2674">
        <v>9.8900000000000002E-2</v>
      </c>
      <c r="K2674">
        <v>4.0000000000000001E-3</v>
      </c>
      <c r="L2674">
        <v>0.16184000000000001</v>
      </c>
      <c r="M2674">
        <v>0</v>
      </c>
      <c r="N2674">
        <v>0</v>
      </c>
      <c r="O2674">
        <v>5.6939999999999998E-2</v>
      </c>
      <c r="P2674">
        <v>0</v>
      </c>
      <c r="Q2674" s="3">
        <f>_xlfn.XLOOKUP(A2674&amp;B2674,'original data'!$R$2:$R$3975,'original data'!$Q$2:$Q$3975,,0)</f>
        <v>0.497</v>
      </c>
      <c r="R2674" t="str">
        <f t="shared" si="82"/>
        <v>Philadelphia Municipal2020</v>
      </c>
      <c r="S2674">
        <f t="shared" si="83"/>
        <v>0.26474000000000003</v>
      </c>
    </row>
    <row r="2675" spans="1:19" x14ac:dyDescent="0.35">
      <c r="A2675" t="s">
        <v>161</v>
      </c>
      <c r="B2675">
        <v>2016</v>
      </c>
      <c r="C2675">
        <v>6.4000000000000003E-3</v>
      </c>
      <c r="E2675">
        <v>7.3679999999999995E-2</v>
      </c>
      <c r="F2675">
        <v>5.9790000000000003E-2</v>
      </c>
      <c r="H2675">
        <v>0.25740000000000002</v>
      </c>
      <c r="I2675">
        <v>0.38400000000000001</v>
      </c>
      <c r="J2675">
        <v>0.1532</v>
      </c>
      <c r="K2675">
        <v>6.9900000000000004E-2</v>
      </c>
      <c r="L2675">
        <v>0.1134</v>
      </c>
      <c r="M2675">
        <v>0</v>
      </c>
      <c r="N2675">
        <v>0</v>
      </c>
      <c r="O2675">
        <v>2.1499999999999998E-2</v>
      </c>
      <c r="P2675">
        <v>5.9999999999999995E-4</v>
      </c>
      <c r="Q2675" s="3">
        <f>_xlfn.XLOOKUP(A2675&amp;B2675,'original data'!$R$2:$R$3975,'original data'!$Q$2:$Q$3975,,0)</f>
        <v>0.96</v>
      </c>
      <c r="R2675" t="str">
        <f t="shared" si="82"/>
        <v>Nashville-Davidson ERS2016</v>
      </c>
      <c r="S2675">
        <f t="shared" si="83"/>
        <v>0.33710000000000001</v>
      </c>
    </row>
    <row r="2676" spans="1:19" x14ac:dyDescent="0.35">
      <c r="A2676" t="s">
        <v>161</v>
      </c>
      <c r="B2676">
        <v>2017</v>
      </c>
      <c r="C2676">
        <v>0.12870000000000001</v>
      </c>
      <c r="E2676">
        <v>9.8119999999999999E-2</v>
      </c>
      <c r="F2676">
        <v>5.4710000000000002E-2</v>
      </c>
      <c r="H2676">
        <v>0.24199999999999999</v>
      </c>
      <c r="I2676">
        <v>0.39600000000000002</v>
      </c>
      <c r="J2676">
        <v>0.16900000000000001</v>
      </c>
      <c r="K2676">
        <v>6.0999999999999999E-2</v>
      </c>
      <c r="L2676">
        <v>0.109</v>
      </c>
      <c r="M2676">
        <v>0</v>
      </c>
      <c r="N2676">
        <v>0</v>
      </c>
      <c r="O2676">
        <v>2.2200000000000001E-2</v>
      </c>
      <c r="P2676">
        <v>1E-4</v>
      </c>
      <c r="Q2676" s="3">
        <f>_xlfn.XLOOKUP(A2676&amp;B2676,'original data'!$R$2:$R$3975,'original data'!$Q$2:$Q$3975,,0)</f>
        <v>0.95399999999999996</v>
      </c>
      <c r="R2676" t="str">
        <f t="shared" si="82"/>
        <v>Nashville-Davidson ERS2017</v>
      </c>
      <c r="S2676">
        <f t="shared" si="83"/>
        <v>0.33910000000000001</v>
      </c>
    </row>
    <row r="2677" spans="1:19" x14ac:dyDescent="0.35">
      <c r="A2677" t="s">
        <v>161</v>
      </c>
      <c r="B2677">
        <v>2018</v>
      </c>
      <c r="C2677">
        <v>6.7900000000000002E-2</v>
      </c>
      <c r="E2677">
        <v>8.4320000000000006E-2</v>
      </c>
      <c r="F2677">
        <v>6.5229999999999996E-2</v>
      </c>
      <c r="H2677">
        <v>0.27400000000000002</v>
      </c>
      <c r="I2677">
        <v>0.375</v>
      </c>
      <c r="J2677">
        <v>0.16900000000000001</v>
      </c>
      <c r="K2677">
        <v>6.2E-2</v>
      </c>
      <c r="L2677">
        <v>0.108</v>
      </c>
      <c r="M2677">
        <v>0</v>
      </c>
      <c r="N2677">
        <v>0</v>
      </c>
      <c r="O2677">
        <v>0.01</v>
      </c>
      <c r="P2677">
        <v>2E-3</v>
      </c>
      <c r="Q2677" s="3">
        <f>_xlfn.XLOOKUP(A2677&amp;B2677,'original data'!$R$2:$R$3975,'original data'!$Q$2:$Q$3975,,0)</f>
        <v>0.94899999999999995</v>
      </c>
      <c r="R2677" t="str">
        <f t="shared" si="82"/>
        <v>Nashville-Davidson ERS2018</v>
      </c>
      <c r="S2677">
        <f t="shared" si="83"/>
        <v>0.34100000000000003</v>
      </c>
    </row>
    <row r="2678" spans="1:19" x14ac:dyDescent="0.35">
      <c r="A2678" t="s">
        <v>161</v>
      </c>
      <c r="B2678">
        <v>2019</v>
      </c>
      <c r="C2678">
        <v>6.1400000000000003E-2</v>
      </c>
      <c r="E2678">
        <v>6.1899999999999997E-2</v>
      </c>
      <c r="F2678">
        <v>9.7460000000000005E-2</v>
      </c>
      <c r="H2678">
        <v>0.25874000000000003</v>
      </c>
      <c r="I2678">
        <v>0.35764000000000001</v>
      </c>
      <c r="J2678">
        <v>0.19281000000000001</v>
      </c>
      <c r="K2678">
        <v>6.1940000000000002E-2</v>
      </c>
      <c r="L2678">
        <v>0.11588</v>
      </c>
      <c r="M2678">
        <v>0</v>
      </c>
      <c r="N2678">
        <v>0</v>
      </c>
      <c r="O2678">
        <v>9.9900000000000006E-3</v>
      </c>
      <c r="P2678">
        <v>3.0000000000000001E-3</v>
      </c>
      <c r="Q2678" s="3">
        <f>_xlfn.XLOOKUP(A2678&amp;B2678,'original data'!$R$2:$R$3975,'original data'!$Q$2:$Q$3975,,0)</f>
        <v>0.95099999999999996</v>
      </c>
      <c r="R2678" t="str">
        <f t="shared" si="82"/>
        <v>Nashville-Davidson ERS2019</v>
      </c>
      <c r="S2678">
        <f t="shared" si="83"/>
        <v>0.37363000000000002</v>
      </c>
    </row>
    <row r="2679" spans="1:19" x14ac:dyDescent="0.35">
      <c r="A2679" t="s">
        <v>162</v>
      </c>
      <c r="B2679">
        <v>2001</v>
      </c>
      <c r="C2679">
        <v>-0.218</v>
      </c>
      <c r="G2679">
        <v>-0.218</v>
      </c>
      <c r="H2679">
        <v>0.55162999999999995</v>
      </c>
      <c r="I2679">
        <v>0.29288999999999998</v>
      </c>
      <c r="J2679">
        <v>0</v>
      </c>
      <c r="K2679">
        <v>0</v>
      </c>
      <c r="L2679">
        <v>0</v>
      </c>
      <c r="M2679">
        <v>0.12347</v>
      </c>
      <c r="N2679">
        <v>0</v>
      </c>
      <c r="O2679">
        <v>3.134E-2</v>
      </c>
      <c r="P2679">
        <v>6.7000000000000002E-4</v>
      </c>
      <c r="Q2679" s="3">
        <f>_xlfn.XLOOKUP(A2679&amp;B2679,'original data'!$R$2:$R$3975,'original data'!$Q$2:$Q$3975,,0)</f>
        <v>0.8921</v>
      </c>
      <c r="R2679" t="str">
        <f t="shared" si="82"/>
        <v>Omaha School2001</v>
      </c>
      <c r="S2679">
        <f t="shared" si="83"/>
        <v>0.12414</v>
      </c>
    </row>
    <row r="2680" spans="1:19" x14ac:dyDescent="0.35">
      <c r="A2680" t="s">
        <v>162</v>
      </c>
      <c r="B2680">
        <v>2002</v>
      </c>
      <c r="C2680">
        <v>-8.1000000000000003E-2</v>
      </c>
      <c r="G2680">
        <v>-0.15226000000000001</v>
      </c>
      <c r="H2680">
        <v>0.50483999999999996</v>
      </c>
      <c r="I2680">
        <v>0.30836000000000002</v>
      </c>
      <c r="J2680">
        <v>0</v>
      </c>
      <c r="K2680">
        <v>0</v>
      </c>
      <c r="L2680">
        <v>0</v>
      </c>
      <c r="M2680">
        <v>0.14337</v>
      </c>
      <c r="N2680">
        <v>0</v>
      </c>
      <c r="O2680">
        <v>4.3430000000000003E-2</v>
      </c>
      <c r="P2680">
        <v>0</v>
      </c>
      <c r="Q2680" s="3">
        <f>_xlfn.XLOOKUP(A2680&amp;B2680,'original data'!$R$2:$R$3975,'original data'!$Q$2:$Q$3975,,0)</f>
        <v>0.83089999999999997</v>
      </c>
      <c r="R2680" t="str">
        <f t="shared" si="82"/>
        <v>Omaha School2002</v>
      </c>
      <c r="S2680">
        <f t="shared" si="83"/>
        <v>0.14337</v>
      </c>
    </row>
    <row r="2681" spans="1:19" x14ac:dyDescent="0.35">
      <c r="A2681" t="s">
        <v>162</v>
      </c>
      <c r="B2681">
        <v>2003</v>
      </c>
      <c r="C2681">
        <v>0.23599999999999999</v>
      </c>
      <c r="G2681">
        <v>-3.8730000000000001E-2</v>
      </c>
      <c r="H2681">
        <v>0.62543000000000004</v>
      </c>
      <c r="I2681">
        <v>0.19950000000000001</v>
      </c>
      <c r="J2681">
        <v>0</v>
      </c>
      <c r="K2681">
        <v>0</v>
      </c>
      <c r="L2681">
        <v>0</v>
      </c>
      <c r="M2681">
        <v>0.10334</v>
      </c>
      <c r="N2681">
        <v>0</v>
      </c>
      <c r="O2681">
        <v>7.1730000000000002E-2</v>
      </c>
      <c r="P2681">
        <v>0</v>
      </c>
      <c r="Q2681" s="3">
        <f>_xlfn.XLOOKUP(A2681&amp;B2681,'original data'!$R$2:$R$3975,'original data'!$Q$2:$Q$3975,,0)</f>
        <v>0.81100000000000005</v>
      </c>
      <c r="R2681" t="str">
        <f t="shared" si="82"/>
        <v>Omaha School2003</v>
      </c>
      <c r="S2681">
        <f t="shared" si="83"/>
        <v>0.10334</v>
      </c>
    </row>
    <row r="2682" spans="1:19" x14ac:dyDescent="0.35">
      <c r="A2682" t="s">
        <v>162</v>
      </c>
      <c r="B2682">
        <v>2004</v>
      </c>
      <c r="C2682">
        <v>9.1999999999999998E-2</v>
      </c>
      <c r="D2682">
        <v>7.3999999999999996E-2</v>
      </c>
      <c r="E2682">
        <v>0.04</v>
      </c>
      <c r="F2682">
        <v>9.1999999999999998E-2</v>
      </c>
      <c r="G2682">
        <v>-7.5900000000000004E-3</v>
      </c>
      <c r="H2682">
        <v>0.58099999999999996</v>
      </c>
      <c r="I2682">
        <v>0.1469</v>
      </c>
      <c r="J2682">
        <v>5.5800000000000002E-2</v>
      </c>
      <c r="K2682">
        <v>1.32E-2</v>
      </c>
      <c r="L2682">
        <v>0</v>
      </c>
      <c r="M2682">
        <v>0.1754</v>
      </c>
      <c r="N2682">
        <v>0</v>
      </c>
      <c r="O2682">
        <v>0</v>
      </c>
      <c r="P2682">
        <v>2.7699999999999999E-2</v>
      </c>
      <c r="Q2682" s="3">
        <f>_xlfn.XLOOKUP(A2682&amp;B2682,'original data'!$R$2:$R$3975,'original data'!$Q$2:$Q$3975,,0)</f>
        <v>0.79100000000000004</v>
      </c>
      <c r="R2682" t="str">
        <f t="shared" si="82"/>
        <v>Omaha School2004</v>
      </c>
      <c r="S2682">
        <f t="shared" si="83"/>
        <v>0.27210000000000001</v>
      </c>
    </row>
    <row r="2683" spans="1:19" x14ac:dyDescent="0.35">
      <c r="A2683" t="s">
        <v>162</v>
      </c>
      <c r="B2683">
        <v>2007</v>
      </c>
      <c r="C2683">
        <v>0.193</v>
      </c>
      <c r="D2683">
        <v>0.17</v>
      </c>
      <c r="E2683">
        <v>0.16500000000000001</v>
      </c>
      <c r="F2683">
        <v>8.7999999999999995E-2</v>
      </c>
      <c r="G2683">
        <v>6.5060000000000007E-2</v>
      </c>
      <c r="H2683">
        <v>0.60089999999999999</v>
      </c>
      <c r="I2683">
        <v>0.1115</v>
      </c>
      <c r="J2683">
        <v>0.1095</v>
      </c>
      <c r="K2683">
        <v>1.06E-2</v>
      </c>
      <c r="L2683">
        <v>2.2800000000000001E-2</v>
      </c>
      <c r="M2683">
        <v>0.12520000000000001</v>
      </c>
      <c r="N2683">
        <v>0</v>
      </c>
      <c r="O2683">
        <v>1.9400000000000001E-2</v>
      </c>
      <c r="P2683">
        <v>0</v>
      </c>
      <c r="Q2683" s="3">
        <f>_xlfn.XLOOKUP(A2683&amp;B2683,'original data'!$R$2:$R$3975,'original data'!$Q$2:$Q$3975,,0)</f>
        <v>0.89</v>
      </c>
      <c r="R2683" t="str">
        <f t="shared" si="82"/>
        <v>Omaha School2007</v>
      </c>
      <c r="S2683">
        <f t="shared" si="83"/>
        <v>0.2681</v>
      </c>
    </row>
    <row r="2684" spans="1:19" x14ac:dyDescent="0.35">
      <c r="A2684" t="s">
        <v>162</v>
      </c>
      <c r="B2684">
        <v>2008</v>
      </c>
      <c r="C2684">
        <v>-0.13500000000000001</v>
      </c>
      <c r="D2684">
        <v>5.1999999999999998E-2</v>
      </c>
      <c r="E2684">
        <v>8.4000000000000005E-2</v>
      </c>
      <c r="F2684">
        <v>7.4999999999999997E-2</v>
      </c>
      <c r="G2684">
        <v>3.771E-2</v>
      </c>
      <c r="H2684">
        <v>0.47870000000000001</v>
      </c>
      <c r="I2684">
        <v>0.21049999999999999</v>
      </c>
      <c r="J2684">
        <v>0.12889999999999999</v>
      </c>
      <c r="K2684">
        <v>0</v>
      </c>
      <c r="L2684">
        <v>2.8400000000000002E-2</v>
      </c>
      <c r="M2684">
        <v>0.13519999999999999</v>
      </c>
      <c r="N2684">
        <v>0</v>
      </c>
      <c r="O2684">
        <v>1.83E-2</v>
      </c>
      <c r="P2684">
        <v>0</v>
      </c>
      <c r="Q2684" s="3">
        <f>_xlfn.XLOOKUP(A2684&amp;B2684,'original data'!$R$2:$R$3975,'original data'!$Q$2:$Q$3975,,0)</f>
        <v>0.85299999999999998</v>
      </c>
      <c r="R2684" t="str">
        <f t="shared" si="82"/>
        <v>Omaha School2008</v>
      </c>
      <c r="S2684">
        <f t="shared" si="83"/>
        <v>0.29249999999999998</v>
      </c>
    </row>
    <row r="2685" spans="1:19" x14ac:dyDescent="0.35">
      <c r="A2685" t="s">
        <v>162</v>
      </c>
      <c r="B2685">
        <v>2009</v>
      </c>
      <c r="C2685">
        <v>-4.0000000000000001E-3</v>
      </c>
      <c r="D2685">
        <v>8.9999999999999993E-3</v>
      </c>
      <c r="E2685">
        <v>6.7000000000000004E-2</v>
      </c>
      <c r="F2685">
        <v>5.2999999999999999E-2</v>
      </c>
      <c r="G2685">
        <v>3.2989999999999998E-2</v>
      </c>
      <c r="H2685">
        <v>0.36570000000000003</v>
      </c>
      <c r="I2685">
        <v>0.40450000000000003</v>
      </c>
      <c r="J2685">
        <v>0.10680000000000001</v>
      </c>
      <c r="K2685">
        <v>0</v>
      </c>
      <c r="L2685">
        <v>0</v>
      </c>
      <c r="M2685">
        <v>0.11650000000000001</v>
      </c>
      <c r="N2685">
        <v>0</v>
      </c>
      <c r="O2685">
        <v>6.4999999999999997E-3</v>
      </c>
      <c r="P2685">
        <v>0</v>
      </c>
      <c r="Q2685" s="3">
        <f>_xlfn.XLOOKUP(A2685&amp;B2685,'original data'!$R$2:$R$3975,'original data'!$Q$2:$Q$3975,,0)</f>
        <v>0.753</v>
      </c>
      <c r="R2685" t="str">
        <f t="shared" si="82"/>
        <v>Omaha School2009</v>
      </c>
      <c r="S2685">
        <f t="shared" si="83"/>
        <v>0.2233</v>
      </c>
    </row>
    <row r="2686" spans="1:19" x14ac:dyDescent="0.35">
      <c r="A2686" t="s">
        <v>162</v>
      </c>
      <c r="B2686">
        <v>2010</v>
      </c>
      <c r="C2686">
        <v>0.122</v>
      </c>
      <c r="D2686">
        <v>-1.0999999999999999E-2</v>
      </c>
      <c r="E2686">
        <v>5.3999999999999999E-2</v>
      </c>
      <c r="F2686">
        <v>4.1000000000000002E-2</v>
      </c>
      <c r="G2686">
        <v>4.1570000000000003E-2</v>
      </c>
      <c r="H2686">
        <v>0.30919999999999997</v>
      </c>
      <c r="I2686">
        <v>0.36220000000000002</v>
      </c>
      <c r="J2686">
        <v>0.1343</v>
      </c>
      <c r="K2686">
        <v>2.5000000000000001E-2</v>
      </c>
      <c r="L2686">
        <v>0</v>
      </c>
      <c r="M2686">
        <v>0.1069</v>
      </c>
      <c r="N2686">
        <v>0</v>
      </c>
      <c r="O2686">
        <v>6.2230000000000001E-2</v>
      </c>
      <c r="P2686">
        <v>0</v>
      </c>
      <c r="Q2686" s="3">
        <f>_xlfn.XLOOKUP(A2686&amp;B2686,'original data'!$R$2:$R$3975,'original data'!$Q$2:$Q$3975,,0)</f>
        <v>0.73499999999999999</v>
      </c>
      <c r="R2686" t="str">
        <f t="shared" si="82"/>
        <v>Omaha School2010</v>
      </c>
      <c r="S2686">
        <f t="shared" si="83"/>
        <v>0.26619999999999999</v>
      </c>
    </row>
    <row r="2687" spans="1:19" x14ac:dyDescent="0.35">
      <c r="A2687" t="s">
        <v>162</v>
      </c>
      <c r="B2687">
        <v>2011</v>
      </c>
      <c r="C2687">
        <v>4.1000000000000002E-2</v>
      </c>
      <c r="D2687">
        <v>5.2999999999999999E-2</v>
      </c>
      <c r="E2687">
        <v>3.7999999999999999E-2</v>
      </c>
      <c r="F2687">
        <v>7.0999999999999994E-2</v>
      </c>
      <c r="G2687">
        <v>4.1520000000000001E-2</v>
      </c>
      <c r="H2687">
        <v>0.31090000000000001</v>
      </c>
      <c r="I2687">
        <v>0.3805</v>
      </c>
      <c r="J2687">
        <v>0.1125</v>
      </c>
      <c r="K2687">
        <v>5.0099999999999999E-2</v>
      </c>
      <c r="L2687">
        <v>6.0330000000000002E-2</v>
      </c>
      <c r="M2687">
        <v>7.7259999999999995E-2</v>
      </c>
      <c r="N2687">
        <v>0</v>
      </c>
      <c r="O2687">
        <v>8.3800000000000003E-3</v>
      </c>
      <c r="P2687">
        <v>0</v>
      </c>
      <c r="Q2687" s="3">
        <f>_xlfn.XLOOKUP(A2687&amp;B2687,'original data'!$R$2:$R$3975,'original data'!$Q$2:$Q$3975,,0)</f>
        <v>0.73199999999999998</v>
      </c>
      <c r="R2687" t="str">
        <f t="shared" si="82"/>
        <v>Omaha School2011</v>
      </c>
      <c r="S2687">
        <f t="shared" si="83"/>
        <v>0.30018999999999996</v>
      </c>
    </row>
    <row r="2688" spans="1:19" x14ac:dyDescent="0.35">
      <c r="A2688" t="s">
        <v>162</v>
      </c>
      <c r="B2688">
        <v>2012</v>
      </c>
      <c r="C2688">
        <v>0.14299999999999999</v>
      </c>
      <c r="D2688">
        <v>0.10199999999999999</v>
      </c>
      <c r="E2688">
        <v>2.9000000000000001E-2</v>
      </c>
      <c r="F2688">
        <v>9.5000000000000001E-2</v>
      </c>
      <c r="G2688">
        <v>4.9619999999999997E-2</v>
      </c>
      <c r="H2688">
        <v>0.30891000000000002</v>
      </c>
      <c r="I2688">
        <v>0.35089999999999999</v>
      </c>
      <c r="J2688">
        <v>7.3080000000000006E-2</v>
      </c>
      <c r="K2688">
        <v>0.11717</v>
      </c>
      <c r="L2688">
        <v>6.0979999999999999E-2</v>
      </c>
      <c r="M2688">
        <v>8.2979999999999998E-2</v>
      </c>
      <c r="N2688">
        <v>0</v>
      </c>
      <c r="O2688">
        <v>6.0000000000000001E-3</v>
      </c>
      <c r="P2688">
        <v>0</v>
      </c>
      <c r="Q2688" s="3">
        <f>_xlfn.XLOOKUP(A2688&amp;B2688,'original data'!$R$2:$R$3975,'original data'!$Q$2:$Q$3975,,0)</f>
        <v>0.72599999999999998</v>
      </c>
      <c r="R2688" t="str">
        <f t="shared" si="82"/>
        <v>Omaha School2012</v>
      </c>
      <c r="S2688">
        <f t="shared" si="83"/>
        <v>0.33421000000000001</v>
      </c>
    </row>
    <row r="2689" spans="1:19" x14ac:dyDescent="0.35">
      <c r="A2689" t="s">
        <v>162</v>
      </c>
      <c r="B2689">
        <v>2013</v>
      </c>
      <c r="C2689">
        <v>0.11</v>
      </c>
      <c r="D2689">
        <v>9.7000000000000003E-2</v>
      </c>
      <c r="E2689">
        <v>8.2000000000000003E-2</v>
      </c>
      <c r="F2689">
        <v>8.3000000000000004E-2</v>
      </c>
      <c r="G2689">
        <v>5.4140000000000001E-2</v>
      </c>
      <c r="H2689">
        <v>0.29199999999999998</v>
      </c>
      <c r="I2689">
        <v>0.32400000000000001</v>
      </c>
      <c r="J2689">
        <v>8.43E-2</v>
      </c>
      <c r="K2689">
        <v>0.13519999999999999</v>
      </c>
      <c r="L2689">
        <v>8.2000000000000003E-2</v>
      </c>
      <c r="M2689">
        <v>7.3999999999999996E-2</v>
      </c>
      <c r="N2689">
        <v>0</v>
      </c>
      <c r="O2689">
        <v>8.0000000000000002E-3</v>
      </c>
      <c r="P2689">
        <v>0</v>
      </c>
      <c r="Q2689" s="3">
        <f>_xlfn.XLOOKUP(A2689&amp;B2689,'original data'!$R$2:$R$3975,'original data'!$Q$2:$Q$3975,,0)</f>
        <v>0.72589999999999999</v>
      </c>
      <c r="R2689" t="str">
        <f t="shared" si="82"/>
        <v>Omaha School2013</v>
      </c>
      <c r="S2689">
        <f t="shared" si="83"/>
        <v>0.3755</v>
      </c>
    </row>
    <row r="2690" spans="1:19" x14ac:dyDescent="0.35">
      <c r="A2690" t="s">
        <v>162</v>
      </c>
      <c r="B2690">
        <v>2014</v>
      </c>
      <c r="C2690">
        <v>9.0999999999999998E-2</v>
      </c>
      <c r="D2690">
        <v>0.113</v>
      </c>
      <c r="E2690">
        <v>9.8000000000000004E-2</v>
      </c>
      <c r="F2690">
        <v>8.2000000000000003E-2</v>
      </c>
      <c r="G2690">
        <v>5.6730000000000003E-2</v>
      </c>
      <c r="H2690">
        <v>0.26750000000000002</v>
      </c>
      <c r="I2690">
        <v>0.25619999999999998</v>
      </c>
      <c r="J2690">
        <v>8.8599999999999998E-2</v>
      </c>
      <c r="K2690">
        <v>0.15670000000000001</v>
      </c>
      <c r="L2690">
        <v>0.15090000000000001</v>
      </c>
      <c r="M2690">
        <v>7.5999999999999998E-2</v>
      </c>
      <c r="N2690">
        <v>0</v>
      </c>
      <c r="O2690">
        <v>4.0000000000000001E-3</v>
      </c>
      <c r="P2690">
        <v>0</v>
      </c>
      <c r="Q2690" s="3">
        <f>_xlfn.XLOOKUP(A2690&amp;B2690,'original data'!$R$2:$R$3975,'original data'!$Q$2:$Q$3975,,0)</f>
        <v>0.74099999999999999</v>
      </c>
      <c r="R2690" t="str">
        <f t="shared" si="82"/>
        <v>Omaha School2014</v>
      </c>
      <c r="S2690">
        <f t="shared" si="83"/>
        <v>0.47220000000000001</v>
      </c>
    </row>
    <row r="2691" spans="1:19" x14ac:dyDescent="0.35">
      <c r="A2691" t="s">
        <v>162</v>
      </c>
      <c r="B2691">
        <v>2015</v>
      </c>
      <c r="C2691">
        <v>-5.3999999999999999E-2</v>
      </c>
      <c r="D2691">
        <v>4.7E-2</v>
      </c>
      <c r="E2691">
        <v>6.2E-2</v>
      </c>
      <c r="F2691">
        <v>5.7000000000000002E-2</v>
      </c>
      <c r="G2691">
        <v>4.8959999999999997E-2</v>
      </c>
      <c r="H2691">
        <v>0.27872000000000002</v>
      </c>
      <c r="I2691">
        <v>0.21479000000000001</v>
      </c>
      <c r="J2691">
        <v>9.0910000000000005E-2</v>
      </c>
      <c r="K2691">
        <v>0.14885000000000001</v>
      </c>
      <c r="L2691">
        <v>0.12488</v>
      </c>
      <c r="M2691">
        <v>0.13086999999999999</v>
      </c>
      <c r="N2691">
        <v>0</v>
      </c>
      <c r="O2691">
        <v>1.099E-2</v>
      </c>
      <c r="P2691">
        <v>0</v>
      </c>
      <c r="Q2691" s="3">
        <f>_xlfn.XLOOKUP(A2691&amp;B2691,'original data'!$R$2:$R$3975,'original data'!$Q$2:$Q$3975,,0)</f>
        <v>0.72989999999999999</v>
      </c>
      <c r="R2691" t="str">
        <f t="shared" ref="R2691:R2754" si="84">A2691&amp;B2691</f>
        <v>Omaha School2015</v>
      </c>
      <c r="S2691">
        <f t="shared" ref="S2691:S2754" si="85">SUM(J2691:N2691,P2691)</f>
        <v>0.49551000000000001</v>
      </c>
    </row>
    <row r="2692" spans="1:19" x14ac:dyDescent="0.35">
      <c r="A2692" t="s">
        <v>162</v>
      </c>
      <c r="B2692">
        <v>2016</v>
      </c>
      <c r="C2692">
        <v>6.7000000000000004E-2</v>
      </c>
      <c r="D2692">
        <v>3.4000000000000002E-2</v>
      </c>
      <c r="E2692">
        <v>7.0999999999999994E-2</v>
      </c>
      <c r="F2692">
        <v>5.3999999999999999E-2</v>
      </c>
      <c r="G2692">
        <v>5.008E-2</v>
      </c>
      <c r="H2692">
        <v>0.307</v>
      </c>
      <c r="I2692">
        <v>0.112</v>
      </c>
      <c r="J2692">
        <v>9.4E-2</v>
      </c>
      <c r="K2692">
        <v>0.09</v>
      </c>
      <c r="L2692">
        <v>0.14499999999999999</v>
      </c>
      <c r="M2692">
        <v>0.20799999999999999</v>
      </c>
      <c r="N2692">
        <v>0</v>
      </c>
      <c r="O2692">
        <v>4.2000000000000003E-2</v>
      </c>
      <c r="P2692">
        <v>0</v>
      </c>
      <c r="Q2692" s="3">
        <f>_xlfn.XLOOKUP(A2692&amp;B2692,'original data'!$R$2:$R$3975,'original data'!$Q$2:$Q$3975,,0)</f>
        <v>0.68867</v>
      </c>
      <c r="R2692" t="str">
        <f t="shared" si="84"/>
        <v>Omaha School2016</v>
      </c>
      <c r="S2692">
        <f t="shared" si="85"/>
        <v>0.53699999999999992</v>
      </c>
    </row>
    <row r="2693" spans="1:19" x14ac:dyDescent="0.35">
      <c r="A2693" t="s">
        <v>162</v>
      </c>
      <c r="B2693">
        <v>2017</v>
      </c>
      <c r="C2693">
        <v>6.2E-2</v>
      </c>
      <c r="D2693">
        <v>2.3E-2</v>
      </c>
      <c r="E2693">
        <v>5.2999999999999999E-2</v>
      </c>
      <c r="F2693">
        <v>4.0899999999999999E-2</v>
      </c>
      <c r="G2693">
        <v>5.0779999999999999E-2</v>
      </c>
      <c r="H2693">
        <v>0.41199999999999998</v>
      </c>
      <c r="I2693">
        <v>0.252</v>
      </c>
      <c r="J2693">
        <v>0.112</v>
      </c>
      <c r="K2693">
        <v>2.8000000000000001E-2</v>
      </c>
      <c r="L2693">
        <v>3.5000000000000003E-2</v>
      </c>
      <c r="M2693">
        <v>0.161</v>
      </c>
      <c r="N2693">
        <v>0</v>
      </c>
      <c r="O2693">
        <v>0</v>
      </c>
      <c r="P2693">
        <v>0</v>
      </c>
      <c r="Q2693" s="3">
        <f>_xlfn.XLOOKUP(A2693&amp;B2693,'original data'!$R$2:$R$3975,'original data'!$Q$2:$Q$3975,,0)</f>
        <v>0.65249999999999997</v>
      </c>
      <c r="R2693" t="str">
        <f t="shared" si="84"/>
        <v>Omaha School2017</v>
      </c>
      <c r="S2693">
        <f t="shared" si="85"/>
        <v>0.33600000000000002</v>
      </c>
    </row>
    <row r="2694" spans="1:19" x14ac:dyDescent="0.35">
      <c r="A2694" t="s">
        <v>162</v>
      </c>
      <c r="B2694">
        <v>2018</v>
      </c>
      <c r="C2694">
        <v>7.0999999999999994E-2</v>
      </c>
      <c r="D2694">
        <v>6.6000000000000003E-2</v>
      </c>
      <c r="E2694">
        <v>4.4999999999999998E-2</v>
      </c>
      <c r="F2694">
        <v>6.2E-2</v>
      </c>
      <c r="G2694">
        <v>5.1889999999999999E-2</v>
      </c>
      <c r="H2694">
        <v>0.43956000000000001</v>
      </c>
      <c r="I2694">
        <v>0.25074999999999997</v>
      </c>
      <c r="J2694">
        <v>0.11489000000000001</v>
      </c>
      <c r="K2694">
        <v>8.9899999999999997E-3</v>
      </c>
      <c r="L2694">
        <v>3.397E-2</v>
      </c>
      <c r="M2694">
        <v>0.15185000000000001</v>
      </c>
      <c r="N2694">
        <v>0</v>
      </c>
      <c r="O2694">
        <v>0</v>
      </c>
      <c r="P2694">
        <v>0</v>
      </c>
      <c r="Q2694" s="3">
        <f>_xlfn.XLOOKUP(A2694&amp;B2694,'original data'!$R$2:$R$3975,'original data'!$Q$2:$Q$3975,,0)</f>
        <v>0.63890000000000002</v>
      </c>
      <c r="R2694" t="str">
        <f t="shared" si="84"/>
        <v>Omaha School2018</v>
      </c>
      <c r="S2694">
        <f t="shared" si="85"/>
        <v>0.30969999999999998</v>
      </c>
    </row>
    <row r="2695" spans="1:19" x14ac:dyDescent="0.35">
      <c r="A2695" t="s">
        <v>162</v>
      </c>
      <c r="B2695">
        <v>2019</v>
      </c>
      <c r="C2695">
        <v>3.5000000000000003E-2</v>
      </c>
      <c r="D2695">
        <v>5.6000000000000001E-2</v>
      </c>
      <c r="E2695">
        <v>3.4000000000000002E-2</v>
      </c>
      <c r="F2695">
        <v>6.6000000000000003E-2</v>
      </c>
      <c r="G2695">
        <v>5.0999999999999997E-2</v>
      </c>
      <c r="H2695">
        <v>0.44600000000000001</v>
      </c>
      <c r="I2695">
        <v>0.27400000000000002</v>
      </c>
      <c r="J2695">
        <v>0.127</v>
      </c>
      <c r="K2695">
        <v>6.0000000000000001E-3</v>
      </c>
      <c r="L2695">
        <v>1.4999999999999999E-2</v>
      </c>
      <c r="M2695">
        <v>0.13100000000000001</v>
      </c>
      <c r="N2695">
        <v>0</v>
      </c>
      <c r="O2695">
        <v>0</v>
      </c>
      <c r="P2695">
        <v>0</v>
      </c>
      <c r="Q2695" s="3">
        <f>_xlfn.XLOOKUP(A2695&amp;B2695,'original data'!$R$2:$R$3975,'original data'!$Q$2:$Q$3975,,0)</f>
        <v>0.62880000000000003</v>
      </c>
      <c r="R2695" t="str">
        <f t="shared" si="84"/>
        <v>Omaha School2019</v>
      </c>
      <c r="S2695">
        <f t="shared" si="85"/>
        <v>0.27900000000000003</v>
      </c>
    </row>
    <row r="2696" spans="1:19" x14ac:dyDescent="0.35">
      <c r="A2696" t="s">
        <v>163</v>
      </c>
      <c r="B2696">
        <v>2001</v>
      </c>
      <c r="H2696">
        <v>0.51</v>
      </c>
      <c r="I2696">
        <v>0.4</v>
      </c>
      <c r="J2696">
        <v>0</v>
      </c>
      <c r="K2696">
        <v>0</v>
      </c>
      <c r="L2696">
        <v>0</v>
      </c>
      <c r="M2696">
        <v>0.08</v>
      </c>
      <c r="N2696">
        <v>0</v>
      </c>
      <c r="O2696">
        <v>0.01</v>
      </c>
      <c r="P2696">
        <v>0</v>
      </c>
      <c r="Q2696" s="3">
        <f>_xlfn.XLOOKUP(A2696&amp;B2696,'original data'!$R$2:$R$3975,'original data'!$Q$2:$Q$3975,,0)</f>
        <v>0.94</v>
      </c>
      <c r="R2696" t="str">
        <f t="shared" si="84"/>
        <v>Miami Fire and Police2001</v>
      </c>
      <c r="S2696">
        <f t="shared" si="85"/>
        <v>0.08</v>
      </c>
    </row>
    <row r="2697" spans="1:19" x14ac:dyDescent="0.35">
      <c r="A2697" t="s">
        <v>163</v>
      </c>
      <c r="B2697">
        <v>2002</v>
      </c>
      <c r="H2697">
        <v>0.48</v>
      </c>
      <c r="I2697">
        <v>0.41</v>
      </c>
      <c r="J2697">
        <v>0</v>
      </c>
      <c r="K2697">
        <v>0</v>
      </c>
      <c r="L2697">
        <v>0</v>
      </c>
      <c r="M2697">
        <v>0.09</v>
      </c>
      <c r="N2697">
        <v>0</v>
      </c>
      <c r="O2697">
        <v>0.02</v>
      </c>
      <c r="P2697">
        <v>0</v>
      </c>
      <c r="Q2697" s="3">
        <f>_xlfn.XLOOKUP(A2697&amp;B2697,'original data'!$R$2:$R$3975,'original data'!$Q$2:$Q$3975,,0)</f>
        <v>0.78</v>
      </c>
      <c r="R2697" t="str">
        <f t="shared" si="84"/>
        <v>Miami Fire and Police2002</v>
      </c>
      <c r="S2697">
        <f t="shared" si="85"/>
        <v>0.09</v>
      </c>
    </row>
    <row r="2698" spans="1:19" x14ac:dyDescent="0.35">
      <c r="A2698" t="s">
        <v>163</v>
      </c>
      <c r="B2698">
        <v>2003</v>
      </c>
      <c r="C2698">
        <v>0.15614</v>
      </c>
      <c r="H2698">
        <v>0.57999999999999996</v>
      </c>
      <c r="I2698">
        <v>0.32</v>
      </c>
      <c r="J2698">
        <v>0</v>
      </c>
      <c r="K2698">
        <v>0</v>
      </c>
      <c r="L2698">
        <v>0</v>
      </c>
      <c r="M2698">
        <v>0.08</v>
      </c>
      <c r="N2698">
        <v>0</v>
      </c>
      <c r="O2698">
        <v>0.02</v>
      </c>
      <c r="P2698">
        <v>0</v>
      </c>
      <c r="Q2698" s="3">
        <f>_xlfn.XLOOKUP(A2698&amp;B2698,'original data'!$R$2:$R$3975,'original data'!$Q$2:$Q$3975,,0)</f>
        <v>0.84</v>
      </c>
      <c r="R2698" t="str">
        <f t="shared" si="84"/>
        <v>Miami Fire and Police2003</v>
      </c>
      <c r="S2698">
        <f t="shared" si="85"/>
        <v>0.08</v>
      </c>
    </row>
    <row r="2699" spans="1:19" x14ac:dyDescent="0.35">
      <c r="A2699" t="s">
        <v>163</v>
      </c>
      <c r="B2699">
        <v>2004</v>
      </c>
      <c r="C2699">
        <v>0.12622</v>
      </c>
      <c r="H2699">
        <v>0.60558000000000001</v>
      </c>
      <c r="I2699">
        <v>0.30080000000000001</v>
      </c>
      <c r="J2699">
        <v>0</v>
      </c>
      <c r="K2699">
        <v>0</v>
      </c>
      <c r="L2699">
        <v>0</v>
      </c>
      <c r="M2699">
        <v>8.0680000000000002E-2</v>
      </c>
      <c r="N2699">
        <v>0</v>
      </c>
      <c r="O2699">
        <v>1.295E-2</v>
      </c>
      <c r="P2699">
        <v>0</v>
      </c>
      <c r="Q2699" s="3">
        <f>_xlfn.XLOOKUP(A2699&amp;B2699,'original data'!$R$2:$R$3975,'original data'!$Q$2:$Q$3975,,0)</f>
        <v>0.85</v>
      </c>
      <c r="R2699" t="str">
        <f t="shared" si="84"/>
        <v>Miami Fire and Police2004</v>
      </c>
      <c r="S2699">
        <f t="shared" si="85"/>
        <v>8.0680000000000002E-2</v>
      </c>
    </row>
    <row r="2700" spans="1:19" x14ac:dyDescent="0.35">
      <c r="A2700" t="s">
        <v>163</v>
      </c>
      <c r="B2700">
        <v>2005</v>
      </c>
      <c r="C2700">
        <v>0.15262999999999999</v>
      </c>
      <c r="H2700">
        <v>0.63</v>
      </c>
      <c r="I2700">
        <v>0.28999999999999998</v>
      </c>
      <c r="J2700">
        <v>0</v>
      </c>
      <c r="K2700">
        <v>0</v>
      </c>
      <c r="L2700">
        <v>0</v>
      </c>
      <c r="M2700">
        <v>0.08</v>
      </c>
      <c r="N2700">
        <v>0</v>
      </c>
      <c r="O2700">
        <v>0</v>
      </c>
      <c r="P2700">
        <v>0</v>
      </c>
      <c r="Q2700" s="3">
        <f>_xlfn.XLOOKUP(A2700&amp;B2700,'original data'!$R$2:$R$3975,'original data'!$Q$2:$Q$3975,,0)</f>
        <v>0.91</v>
      </c>
      <c r="R2700" t="str">
        <f t="shared" si="84"/>
        <v>Miami Fire and Police2005</v>
      </c>
      <c r="S2700">
        <f t="shared" si="85"/>
        <v>0.08</v>
      </c>
    </row>
    <row r="2701" spans="1:19" x14ac:dyDescent="0.35">
      <c r="A2701" t="s">
        <v>163</v>
      </c>
      <c r="B2701">
        <v>2006</v>
      </c>
      <c r="C2701">
        <v>8.8359999999999994E-2</v>
      </c>
      <c r="H2701">
        <v>0.627</v>
      </c>
      <c r="I2701">
        <v>0.28199999999999997</v>
      </c>
      <c r="J2701">
        <v>0</v>
      </c>
      <c r="K2701">
        <v>0</v>
      </c>
      <c r="L2701">
        <v>0</v>
      </c>
      <c r="M2701">
        <v>0.09</v>
      </c>
      <c r="N2701">
        <v>0</v>
      </c>
      <c r="O2701">
        <v>1E-3</v>
      </c>
      <c r="P2701">
        <v>0</v>
      </c>
      <c r="Q2701" s="3">
        <f>_xlfn.XLOOKUP(A2701&amp;B2701,'original data'!$R$2:$R$3975,'original data'!$Q$2:$Q$3975,,0)</f>
        <v>0.91</v>
      </c>
      <c r="R2701" t="str">
        <f t="shared" si="84"/>
        <v>Miami Fire and Police2006</v>
      </c>
      <c r="S2701">
        <f t="shared" si="85"/>
        <v>0.09</v>
      </c>
    </row>
    <row r="2702" spans="1:19" x14ac:dyDescent="0.35">
      <c r="A2702" t="s">
        <v>163</v>
      </c>
      <c r="B2702">
        <v>2007</v>
      </c>
      <c r="C2702">
        <v>0.14287</v>
      </c>
      <c r="E2702">
        <v>0.13297</v>
      </c>
      <c r="H2702">
        <v>0.64</v>
      </c>
      <c r="I2702">
        <v>0.26300000000000001</v>
      </c>
      <c r="J2702">
        <v>3.0000000000000001E-3</v>
      </c>
      <c r="K2702">
        <v>0</v>
      </c>
      <c r="L2702">
        <v>0</v>
      </c>
      <c r="M2702">
        <v>9.1999999999999998E-2</v>
      </c>
      <c r="N2702">
        <v>0</v>
      </c>
      <c r="O2702">
        <v>2E-3</v>
      </c>
      <c r="P2702">
        <v>0</v>
      </c>
      <c r="Q2702" s="3">
        <f>_xlfn.XLOOKUP(A2702&amp;B2702,'original data'!$R$2:$R$3975,'original data'!$Q$2:$Q$3975,,0)</f>
        <v>0.96</v>
      </c>
      <c r="R2702" t="str">
        <f t="shared" si="84"/>
        <v>Miami Fire and Police2007</v>
      </c>
      <c r="S2702">
        <f t="shared" si="85"/>
        <v>9.5000000000000001E-2</v>
      </c>
    </row>
    <row r="2703" spans="1:19" x14ac:dyDescent="0.35">
      <c r="A2703" t="s">
        <v>163</v>
      </c>
      <c r="B2703">
        <v>2008</v>
      </c>
      <c r="C2703">
        <v>-0.14438999999999999</v>
      </c>
      <c r="E2703">
        <v>6.6769999999999996E-2</v>
      </c>
      <c r="H2703">
        <v>0.56899999999999995</v>
      </c>
      <c r="I2703">
        <v>0.33</v>
      </c>
      <c r="J2703">
        <v>1.0999999999999999E-2</v>
      </c>
      <c r="K2703">
        <v>0</v>
      </c>
      <c r="L2703">
        <v>0</v>
      </c>
      <c r="M2703">
        <v>0.09</v>
      </c>
      <c r="N2703">
        <v>0</v>
      </c>
      <c r="O2703">
        <v>0</v>
      </c>
      <c r="P2703">
        <v>0</v>
      </c>
      <c r="Q2703" s="3">
        <f>_xlfn.XLOOKUP(A2703&amp;B2703,'original data'!$R$2:$R$3975,'original data'!$Q$2:$Q$3975,,0)</f>
        <v>0.7</v>
      </c>
      <c r="R2703" t="str">
        <f t="shared" si="84"/>
        <v>Miami Fire and Police2008</v>
      </c>
      <c r="S2703">
        <f t="shared" si="85"/>
        <v>0.10099999999999999</v>
      </c>
    </row>
    <row r="2704" spans="1:19" x14ac:dyDescent="0.35">
      <c r="A2704" t="s">
        <v>163</v>
      </c>
      <c r="B2704">
        <v>2009</v>
      </c>
      <c r="C2704">
        <v>-1.5299999999999999E-3</v>
      </c>
      <c r="E2704">
        <v>4.1390000000000003E-2</v>
      </c>
      <c r="H2704">
        <v>0.59840000000000004</v>
      </c>
      <c r="I2704">
        <v>0.31169000000000002</v>
      </c>
      <c r="J2704">
        <v>1.5980000000000001E-2</v>
      </c>
      <c r="K2704">
        <v>0</v>
      </c>
      <c r="L2704">
        <v>0</v>
      </c>
      <c r="M2704">
        <v>7.0930000000000007E-2</v>
      </c>
      <c r="N2704">
        <v>0</v>
      </c>
      <c r="O2704">
        <v>3.0000000000000001E-3</v>
      </c>
      <c r="P2704">
        <v>0</v>
      </c>
      <c r="Q2704" s="3">
        <f>_xlfn.XLOOKUP(A2704&amp;B2704,'original data'!$R$2:$R$3975,'original data'!$Q$2:$Q$3975,,0)</f>
        <v>0.63</v>
      </c>
      <c r="R2704" t="str">
        <f t="shared" si="84"/>
        <v>Miami Fire and Police2009</v>
      </c>
      <c r="S2704">
        <f t="shared" si="85"/>
        <v>8.6910000000000015E-2</v>
      </c>
    </row>
    <row r="2705" spans="1:19" x14ac:dyDescent="0.35">
      <c r="A2705" t="s">
        <v>163</v>
      </c>
      <c r="B2705">
        <v>2010</v>
      </c>
      <c r="C2705">
        <v>9.9000000000000005E-2</v>
      </c>
      <c r="D2705">
        <v>-1.6E-2</v>
      </c>
      <c r="E2705">
        <v>3.5999999999999997E-2</v>
      </c>
      <c r="F2705">
        <v>4.2999999999999997E-2</v>
      </c>
      <c r="H2705">
        <v>0.52900000000000003</v>
      </c>
      <c r="I2705">
        <v>0.374</v>
      </c>
      <c r="J2705">
        <v>0.02</v>
      </c>
      <c r="K2705">
        <v>0</v>
      </c>
      <c r="L2705">
        <v>0</v>
      </c>
      <c r="M2705">
        <v>7.3999999999999996E-2</v>
      </c>
      <c r="N2705">
        <v>0</v>
      </c>
      <c r="O2705">
        <v>3.0000000000000001E-3</v>
      </c>
      <c r="P2705">
        <v>0</v>
      </c>
      <c r="Q2705" s="3">
        <f>_xlfn.XLOOKUP(A2705&amp;B2705,'original data'!$R$2:$R$3975,'original data'!$Q$2:$Q$3975,,0)</f>
        <v>0.66</v>
      </c>
      <c r="R2705" t="str">
        <f t="shared" si="84"/>
        <v>Miami Fire and Police2010</v>
      </c>
      <c r="S2705">
        <f t="shared" si="85"/>
        <v>9.4E-2</v>
      </c>
    </row>
    <row r="2706" spans="1:19" x14ac:dyDescent="0.35">
      <c r="A2706" t="s">
        <v>163</v>
      </c>
      <c r="B2706">
        <v>2011</v>
      </c>
      <c r="C2706">
        <v>5.8000000000000003E-2</v>
      </c>
      <c r="D2706">
        <v>0.16500000000000001</v>
      </c>
      <c r="E2706">
        <v>3.5999999999999997E-2</v>
      </c>
      <c r="F2706">
        <v>6.4000000000000001E-2</v>
      </c>
      <c r="H2706">
        <v>0.49199999999999999</v>
      </c>
      <c r="I2706">
        <v>0.39700000000000002</v>
      </c>
      <c r="J2706">
        <v>2.7E-2</v>
      </c>
      <c r="K2706">
        <v>0</v>
      </c>
      <c r="L2706">
        <v>0</v>
      </c>
      <c r="M2706">
        <v>8.2000000000000003E-2</v>
      </c>
      <c r="N2706">
        <v>0</v>
      </c>
      <c r="O2706">
        <v>2E-3</v>
      </c>
      <c r="P2706">
        <v>0</v>
      </c>
      <c r="Q2706" s="3">
        <f>_xlfn.XLOOKUP(A2706&amp;B2706,'original data'!$R$2:$R$3975,'original data'!$Q$2:$Q$3975,,0)</f>
        <v>0.72</v>
      </c>
      <c r="R2706" t="str">
        <f t="shared" si="84"/>
        <v>Miami Fire and Police2011</v>
      </c>
      <c r="S2706">
        <f t="shared" si="85"/>
        <v>0.109</v>
      </c>
    </row>
    <row r="2707" spans="1:19" x14ac:dyDescent="0.35">
      <c r="A2707" t="s">
        <v>163</v>
      </c>
      <c r="B2707">
        <v>2012</v>
      </c>
      <c r="C2707">
        <v>0.17899999999999999</v>
      </c>
      <c r="D2707">
        <v>0.10100000000000001</v>
      </c>
      <c r="E2707">
        <v>0.03</v>
      </c>
      <c r="F2707">
        <v>8.1000000000000003E-2</v>
      </c>
      <c r="H2707">
        <v>0.48799999999999999</v>
      </c>
      <c r="I2707">
        <v>0.38400000000000001</v>
      </c>
      <c r="J2707">
        <v>2.9000000000000001E-2</v>
      </c>
      <c r="K2707">
        <v>0</v>
      </c>
      <c r="L2707">
        <v>0</v>
      </c>
      <c r="M2707">
        <v>8.8999999999999996E-2</v>
      </c>
      <c r="N2707">
        <v>0</v>
      </c>
      <c r="O2707">
        <v>0.01</v>
      </c>
      <c r="P2707">
        <v>0</v>
      </c>
      <c r="Q2707" s="3">
        <f>_xlfn.XLOOKUP(A2707&amp;B2707,'original data'!$R$2:$R$3975,'original data'!$Q$2:$Q$3975,,0)</f>
        <v>0.73</v>
      </c>
      <c r="R2707" t="str">
        <f t="shared" si="84"/>
        <v>Miami Fire and Police2012</v>
      </c>
      <c r="S2707">
        <f t="shared" si="85"/>
        <v>0.11799999999999999</v>
      </c>
    </row>
    <row r="2708" spans="1:19" x14ac:dyDescent="0.35">
      <c r="A2708" t="s">
        <v>163</v>
      </c>
      <c r="B2708">
        <v>2013</v>
      </c>
      <c r="C2708">
        <v>0.125</v>
      </c>
      <c r="D2708">
        <v>0.11</v>
      </c>
      <c r="E2708">
        <v>8.6999999999999994E-2</v>
      </c>
      <c r="F2708">
        <v>7.0000000000000007E-2</v>
      </c>
      <c r="H2708">
        <v>0.52100000000000002</v>
      </c>
      <c r="I2708">
        <v>0.36099999999999999</v>
      </c>
      <c r="J2708">
        <v>3.5000000000000003E-2</v>
      </c>
      <c r="K2708">
        <v>0</v>
      </c>
      <c r="L2708">
        <v>0</v>
      </c>
      <c r="M2708">
        <v>0.08</v>
      </c>
      <c r="N2708">
        <v>0</v>
      </c>
      <c r="O2708">
        <v>3.0000000000000001E-3</v>
      </c>
      <c r="P2708">
        <v>0</v>
      </c>
      <c r="Q2708" s="3">
        <f>_xlfn.XLOOKUP(A2708&amp;B2708,'original data'!$R$2:$R$3975,'original data'!$Q$2:$Q$3975,,0)</f>
        <v>0.72485999999999995</v>
      </c>
      <c r="R2708" t="str">
        <f t="shared" si="84"/>
        <v>Miami Fire and Police2013</v>
      </c>
      <c r="S2708">
        <f t="shared" si="85"/>
        <v>0.115</v>
      </c>
    </row>
    <row r="2709" spans="1:19" x14ac:dyDescent="0.35">
      <c r="A2709" t="s">
        <v>163</v>
      </c>
      <c r="B2709">
        <v>2014</v>
      </c>
      <c r="C2709">
        <v>8.7999999999999995E-2</v>
      </c>
      <c r="D2709">
        <v>0.13</v>
      </c>
      <c r="E2709">
        <v>0.10299999999999999</v>
      </c>
      <c r="F2709">
        <v>7.3999999999999996E-2</v>
      </c>
      <c r="H2709">
        <v>0.4713</v>
      </c>
      <c r="I2709">
        <v>0.40039999999999998</v>
      </c>
      <c r="J2709">
        <v>3.8699999999999998E-2</v>
      </c>
      <c r="K2709">
        <v>0</v>
      </c>
      <c r="L2709">
        <v>0</v>
      </c>
      <c r="M2709">
        <v>8.6300000000000002E-2</v>
      </c>
      <c r="N2709">
        <v>0</v>
      </c>
      <c r="O2709">
        <v>3.2000000000000002E-3</v>
      </c>
      <c r="P2709">
        <v>0</v>
      </c>
      <c r="Q2709" s="3">
        <f>_xlfn.XLOOKUP(A2709&amp;B2709,'original data'!$R$2:$R$3975,'original data'!$Q$2:$Q$3975,,0)</f>
        <v>0.72</v>
      </c>
      <c r="R2709" t="str">
        <f t="shared" si="84"/>
        <v>Miami Fire and Police2014</v>
      </c>
      <c r="S2709">
        <f t="shared" si="85"/>
        <v>0.125</v>
      </c>
    </row>
    <row r="2710" spans="1:19" x14ac:dyDescent="0.35">
      <c r="A2710" t="s">
        <v>163</v>
      </c>
      <c r="B2710">
        <v>2015</v>
      </c>
      <c r="C2710">
        <v>2.4E-2</v>
      </c>
      <c r="D2710">
        <v>7.8E-2</v>
      </c>
      <c r="E2710">
        <v>8.7999999999999995E-2</v>
      </c>
      <c r="F2710">
        <v>6.2E-2</v>
      </c>
      <c r="H2710">
        <v>0.45290000000000002</v>
      </c>
      <c r="I2710">
        <v>0.38940000000000002</v>
      </c>
      <c r="J2710">
        <v>4.9200000000000001E-2</v>
      </c>
      <c r="K2710">
        <v>0</v>
      </c>
      <c r="L2710">
        <v>0</v>
      </c>
      <c r="M2710">
        <v>0.1079</v>
      </c>
      <c r="N2710">
        <v>0</v>
      </c>
      <c r="O2710">
        <v>5.9999999999999995E-4</v>
      </c>
      <c r="P2710">
        <v>0</v>
      </c>
      <c r="Q2710" s="3">
        <f>_xlfn.XLOOKUP(A2710&amp;B2710,'original data'!$R$2:$R$3975,'original data'!$Q$2:$Q$3975,,0)</f>
        <v>0.71</v>
      </c>
      <c r="R2710" t="str">
        <f t="shared" si="84"/>
        <v>Miami Fire and Police2015</v>
      </c>
      <c r="S2710">
        <f t="shared" si="85"/>
        <v>0.15709999999999999</v>
      </c>
    </row>
    <row r="2711" spans="1:19" x14ac:dyDescent="0.35">
      <c r="A2711" t="s">
        <v>163</v>
      </c>
      <c r="B2711">
        <v>2016</v>
      </c>
      <c r="C2711">
        <v>9.2999999999999999E-2</v>
      </c>
      <c r="D2711">
        <v>6.8000000000000005E-2</v>
      </c>
      <c r="E2711">
        <v>0.10100000000000001</v>
      </c>
      <c r="F2711">
        <v>6.2E-2</v>
      </c>
      <c r="H2711">
        <v>0.3957</v>
      </c>
      <c r="I2711">
        <v>0.28749999999999998</v>
      </c>
      <c r="J2711">
        <v>6.5000000000000002E-2</v>
      </c>
      <c r="K2711">
        <v>0.11310000000000001</v>
      </c>
      <c r="L2711">
        <v>0</v>
      </c>
      <c r="M2711">
        <v>0.1166</v>
      </c>
      <c r="N2711">
        <v>0</v>
      </c>
      <c r="O2711">
        <v>2.1899999999999999E-2</v>
      </c>
      <c r="P2711">
        <v>0</v>
      </c>
      <c r="Q2711" s="3">
        <f>_xlfn.XLOOKUP(A2711&amp;B2711,'original data'!$R$2:$R$3975,'original data'!$Q$2:$Q$3975,,0)</f>
        <v>0.69599999999999995</v>
      </c>
      <c r="R2711" t="str">
        <f t="shared" si="84"/>
        <v>Miami Fire and Police2016</v>
      </c>
      <c r="S2711">
        <f t="shared" si="85"/>
        <v>0.29470000000000002</v>
      </c>
    </row>
    <row r="2712" spans="1:19" x14ac:dyDescent="0.35">
      <c r="A2712" t="s">
        <v>163</v>
      </c>
      <c r="B2712">
        <v>2017</v>
      </c>
      <c r="C2712">
        <v>9.6000000000000002E-2</v>
      </c>
      <c r="D2712">
        <v>7.0999999999999994E-2</v>
      </c>
      <c r="E2712">
        <v>8.5000000000000006E-2</v>
      </c>
      <c r="F2712">
        <v>5.7000000000000002E-2</v>
      </c>
      <c r="H2712">
        <v>0.39200000000000002</v>
      </c>
      <c r="I2712">
        <v>0.315</v>
      </c>
      <c r="J2712">
        <v>0.09</v>
      </c>
      <c r="K2712">
        <v>6.5000000000000002E-2</v>
      </c>
      <c r="L2712">
        <v>0</v>
      </c>
      <c r="M2712">
        <v>0.11</v>
      </c>
      <c r="N2712">
        <v>0</v>
      </c>
      <c r="O2712">
        <v>2.8000000000000001E-2</v>
      </c>
      <c r="P2712">
        <v>0</v>
      </c>
      <c r="Q2712" s="3">
        <f>_xlfn.XLOOKUP(A2712&amp;B2712,'original data'!$R$2:$R$3975,'original data'!$Q$2:$Q$3975,,0)</f>
        <v>0.68100000000000005</v>
      </c>
      <c r="R2712" t="str">
        <f t="shared" si="84"/>
        <v>Miami Fire and Police2017</v>
      </c>
      <c r="S2712">
        <f t="shared" si="85"/>
        <v>0.26500000000000001</v>
      </c>
    </row>
    <row r="2713" spans="1:19" x14ac:dyDescent="0.35">
      <c r="A2713" t="s">
        <v>163</v>
      </c>
      <c r="B2713">
        <v>2018</v>
      </c>
      <c r="C2713">
        <v>7.3999999999999996E-2</v>
      </c>
      <c r="D2713">
        <v>8.7999999999999995E-2</v>
      </c>
      <c r="E2713">
        <v>7.4999999999999997E-2</v>
      </c>
      <c r="F2713">
        <v>8.1000000000000003E-2</v>
      </c>
      <c r="H2713">
        <v>0.45455000000000001</v>
      </c>
      <c r="I2713">
        <v>0.30869000000000002</v>
      </c>
      <c r="J2713">
        <v>6.7930000000000004E-2</v>
      </c>
      <c r="K2713">
        <v>0</v>
      </c>
      <c r="L2713">
        <v>0</v>
      </c>
      <c r="M2713">
        <v>0.12587000000000001</v>
      </c>
      <c r="N2713">
        <v>0</v>
      </c>
      <c r="O2713">
        <v>4.2959999999999998E-2</v>
      </c>
      <c r="P2713">
        <v>0</v>
      </c>
      <c r="Q2713" s="3">
        <f>_xlfn.XLOOKUP(A2713&amp;B2713,'original data'!$R$2:$R$3975,'original data'!$Q$2:$Q$3975,,0)</f>
        <v>0.65300000000000002</v>
      </c>
      <c r="R2713" t="str">
        <f t="shared" si="84"/>
        <v>Miami Fire and Police2018</v>
      </c>
      <c r="S2713">
        <f t="shared" si="85"/>
        <v>0.19380000000000003</v>
      </c>
    </row>
    <row r="2714" spans="1:19" x14ac:dyDescent="0.35">
      <c r="A2714" t="s">
        <v>163</v>
      </c>
      <c r="B2714">
        <v>2019</v>
      </c>
      <c r="C2714">
        <v>5.2999999999999999E-2</v>
      </c>
      <c r="D2714">
        <v>7.3999999999999996E-2</v>
      </c>
      <c r="E2714">
        <v>6.8000000000000005E-2</v>
      </c>
      <c r="F2714">
        <v>8.5000000000000006E-2</v>
      </c>
      <c r="H2714">
        <v>0.48509999999999998</v>
      </c>
      <c r="I2714">
        <v>0.25359999999999999</v>
      </c>
      <c r="J2714">
        <v>0.11169999999999999</v>
      </c>
      <c r="K2714">
        <v>0</v>
      </c>
      <c r="L2714">
        <v>0</v>
      </c>
      <c r="M2714">
        <v>0.12180000000000001</v>
      </c>
      <c r="N2714">
        <v>0</v>
      </c>
      <c r="O2714">
        <v>2.7699999999999999E-2</v>
      </c>
      <c r="P2714">
        <v>0</v>
      </c>
      <c r="Q2714" s="3">
        <f>_xlfn.XLOOKUP(A2714&amp;B2714,'original data'!$R$2:$R$3975,'original data'!$Q$2:$Q$3975,,0)</f>
        <v>0.65300000000000002</v>
      </c>
      <c r="R2714" t="str">
        <f t="shared" si="84"/>
        <v>Miami Fire and Police2019</v>
      </c>
      <c r="S2714">
        <f t="shared" si="85"/>
        <v>0.23349999999999999</v>
      </c>
    </row>
    <row r="2715" spans="1:19" x14ac:dyDescent="0.35">
      <c r="A2715" t="s">
        <v>164</v>
      </c>
      <c r="B2715">
        <v>2010</v>
      </c>
      <c r="C2715">
        <v>0.16231999999999999</v>
      </c>
      <c r="H2715">
        <v>0.54039999999999999</v>
      </c>
      <c r="I2715">
        <v>0.23530000000000001</v>
      </c>
      <c r="J2715">
        <v>0</v>
      </c>
      <c r="K2715">
        <v>0</v>
      </c>
      <c r="L2715">
        <v>2.69E-2</v>
      </c>
      <c r="M2715">
        <v>0.1696</v>
      </c>
      <c r="N2715">
        <v>0</v>
      </c>
      <c r="O2715">
        <v>2.7799999999999998E-2</v>
      </c>
      <c r="P2715">
        <v>0</v>
      </c>
      <c r="Q2715" s="3">
        <f>_xlfn.XLOOKUP(A2715&amp;B2715,'original data'!$R$2:$R$3975,'original data'!$Q$2:$Q$3975,,0)</f>
        <v>0.41399999999999998</v>
      </c>
      <c r="R2715" t="str">
        <f t="shared" si="84"/>
        <v>Omaha Police and Fire2010</v>
      </c>
      <c r="S2715">
        <f t="shared" si="85"/>
        <v>0.19650000000000001</v>
      </c>
    </row>
    <row r="2716" spans="1:19" x14ac:dyDescent="0.35">
      <c r="A2716" t="s">
        <v>164</v>
      </c>
      <c r="B2716">
        <v>2011</v>
      </c>
      <c r="C2716">
        <v>-1.91E-3</v>
      </c>
      <c r="H2716">
        <v>0.51549999999999996</v>
      </c>
      <c r="I2716">
        <v>0.22320000000000001</v>
      </c>
      <c r="J2716">
        <v>0</v>
      </c>
      <c r="K2716">
        <v>0</v>
      </c>
      <c r="L2716">
        <v>2.5499999999999998E-2</v>
      </c>
      <c r="M2716">
        <v>0.2026</v>
      </c>
      <c r="N2716">
        <v>0</v>
      </c>
      <c r="O2716">
        <v>3.32E-2</v>
      </c>
      <c r="P2716">
        <v>0</v>
      </c>
      <c r="Q2716" s="3">
        <f>_xlfn.XLOOKUP(A2716&amp;B2716,'original data'!$R$2:$R$3975,'original data'!$Q$2:$Q$3975,,0)</f>
        <v>0.434</v>
      </c>
      <c r="R2716" t="str">
        <f t="shared" si="84"/>
        <v>Omaha Police and Fire2011</v>
      </c>
      <c r="S2716">
        <f t="shared" si="85"/>
        <v>0.2281</v>
      </c>
    </row>
    <row r="2717" spans="1:19" x14ac:dyDescent="0.35">
      <c r="A2717" t="s">
        <v>164</v>
      </c>
      <c r="B2717">
        <v>2012</v>
      </c>
      <c r="C2717">
        <v>0.16200000000000001</v>
      </c>
      <c r="D2717">
        <v>9.9000000000000005E-2</v>
      </c>
      <c r="E2717">
        <v>0.01</v>
      </c>
      <c r="F2717">
        <v>7.2999999999999995E-2</v>
      </c>
      <c r="H2717">
        <v>0.51070000000000004</v>
      </c>
      <c r="I2717">
        <v>0.23830000000000001</v>
      </c>
      <c r="J2717">
        <v>0</v>
      </c>
      <c r="K2717">
        <v>0</v>
      </c>
      <c r="L2717">
        <v>2.29E-2</v>
      </c>
      <c r="M2717">
        <v>0.20069999999999999</v>
      </c>
      <c r="N2717">
        <v>0</v>
      </c>
      <c r="O2717">
        <v>2.7400000000000001E-2</v>
      </c>
      <c r="P2717">
        <v>0</v>
      </c>
      <c r="Q2717" s="3">
        <f>_xlfn.XLOOKUP(A2717&amp;B2717,'original data'!$R$2:$R$3975,'original data'!$Q$2:$Q$3975,,0)</f>
        <v>0.45</v>
      </c>
      <c r="R2717" t="str">
        <f t="shared" si="84"/>
        <v>Omaha Police and Fire2012</v>
      </c>
      <c r="S2717">
        <f t="shared" si="85"/>
        <v>0.22359999999999999</v>
      </c>
    </row>
    <row r="2718" spans="1:19" x14ac:dyDescent="0.35">
      <c r="A2718" t="s">
        <v>164</v>
      </c>
      <c r="B2718">
        <v>2013</v>
      </c>
      <c r="C2718">
        <v>0.17879999999999999</v>
      </c>
      <c r="E2718">
        <v>0.12889</v>
      </c>
      <c r="H2718">
        <v>0.56699999999999995</v>
      </c>
      <c r="I2718">
        <v>0.1865</v>
      </c>
      <c r="J2718">
        <v>1.3100000000000001E-2</v>
      </c>
      <c r="K2718">
        <v>0</v>
      </c>
      <c r="L2718">
        <v>1.7600000000000001E-2</v>
      </c>
      <c r="M2718">
        <v>0.19450000000000001</v>
      </c>
      <c r="N2718">
        <v>0</v>
      </c>
      <c r="O2718">
        <v>2.1299999999999999E-2</v>
      </c>
      <c r="P2718">
        <v>0</v>
      </c>
      <c r="Q2718" s="3">
        <f>_xlfn.XLOOKUP(A2718&amp;B2718,'original data'!$R$2:$R$3975,'original data'!$Q$2:$Q$3975,,0)</f>
        <v>0.46800000000000003</v>
      </c>
      <c r="R2718" t="str">
        <f t="shared" si="84"/>
        <v>Omaha Police and Fire2013</v>
      </c>
      <c r="S2718">
        <f t="shared" si="85"/>
        <v>0.22520000000000001</v>
      </c>
    </row>
    <row r="2719" spans="1:19" x14ac:dyDescent="0.35">
      <c r="A2719" t="s">
        <v>164</v>
      </c>
      <c r="B2719">
        <v>2014</v>
      </c>
      <c r="C2719">
        <v>4.9390000000000003E-2</v>
      </c>
      <c r="E2719">
        <v>0.10768</v>
      </c>
      <c r="H2719">
        <v>0.54110000000000003</v>
      </c>
      <c r="I2719">
        <v>0.19470000000000001</v>
      </c>
      <c r="J2719">
        <v>2.53E-2</v>
      </c>
      <c r="K2719">
        <v>0</v>
      </c>
      <c r="L2719">
        <v>1.29E-2</v>
      </c>
      <c r="M2719">
        <v>0.21049999999999999</v>
      </c>
      <c r="N2719">
        <v>0</v>
      </c>
      <c r="O2719">
        <v>1.55E-2</v>
      </c>
      <c r="P2719">
        <v>0</v>
      </c>
      <c r="Q2719" s="3">
        <f>_xlfn.XLOOKUP(A2719&amp;B2719,'original data'!$R$2:$R$3975,'original data'!$Q$2:$Q$3975,,0)</f>
        <v>0.496</v>
      </c>
      <c r="R2719" t="str">
        <f t="shared" si="84"/>
        <v>Omaha Police and Fire2014</v>
      </c>
      <c r="S2719">
        <f t="shared" si="85"/>
        <v>0.24869999999999998</v>
      </c>
    </row>
    <row r="2720" spans="1:19" x14ac:dyDescent="0.35">
      <c r="A2720" t="s">
        <v>164</v>
      </c>
      <c r="B2720">
        <v>2015</v>
      </c>
      <c r="C2720">
        <v>6.7600000000000004E-3</v>
      </c>
      <c r="E2720">
        <v>7.6310000000000003E-2</v>
      </c>
      <c r="H2720">
        <v>0.51105</v>
      </c>
      <c r="I2720">
        <v>0.13069</v>
      </c>
      <c r="J2720">
        <v>3.7999999999999999E-2</v>
      </c>
      <c r="K2720">
        <v>3.5499999999999997E-2</v>
      </c>
      <c r="L2720">
        <v>2.93E-2</v>
      </c>
      <c r="M2720">
        <v>0.24528</v>
      </c>
      <c r="N2720">
        <v>0</v>
      </c>
      <c r="O2720">
        <v>1.0200000000000001E-2</v>
      </c>
      <c r="P2720">
        <v>0</v>
      </c>
      <c r="Q2720" s="3">
        <f>_xlfn.XLOOKUP(A2720&amp;B2720,'original data'!$R$2:$R$3975,'original data'!$Q$2:$Q$3975,,0)</f>
        <v>0.50800000000000001</v>
      </c>
      <c r="R2720" t="str">
        <f t="shared" si="84"/>
        <v>Omaha Police and Fire2015</v>
      </c>
      <c r="S2720">
        <f t="shared" si="85"/>
        <v>0.34808</v>
      </c>
    </row>
    <row r="2721" spans="1:19" x14ac:dyDescent="0.35">
      <c r="A2721" t="s">
        <v>164</v>
      </c>
      <c r="B2721">
        <v>2016</v>
      </c>
      <c r="C2721">
        <v>9.0639999999999998E-2</v>
      </c>
      <c r="E2721">
        <v>9.5570000000000002E-2</v>
      </c>
      <c r="H2721">
        <v>0.47885</v>
      </c>
      <c r="I2721">
        <v>0.12969</v>
      </c>
      <c r="J2721">
        <v>5.0999999999999997E-2</v>
      </c>
      <c r="K2721">
        <v>3.39E-2</v>
      </c>
      <c r="L2721">
        <v>3.1699999999999999E-2</v>
      </c>
      <c r="M2721">
        <v>0.25827</v>
      </c>
      <c r="N2721">
        <v>0</v>
      </c>
      <c r="O2721">
        <v>1.66E-2</v>
      </c>
      <c r="P2721">
        <v>0</v>
      </c>
      <c r="Q2721" s="3">
        <f>_xlfn.XLOOKUP(A2721&amp;B2721,'original data'!$R$2:$R$3975,'original data'!$Q$2:$Q$3975,,0)</f>
        <v>0.51800000000000002</v>
      </c>
      <c r="R2721" t="str">
        <f t="shared" si="84"/>
        <v>Omaha Police and Fire2016</v>
      </c>
      <c r="S2721">
        <f t="shared" si="85"/>
        <v>0.37487000000000004</v>
      </c>
    </row>
    <row r="2722" spans="1:19" x14ac:dyDescent="0.35">
      <c r="A2722" t="s">
        <v>164</v>
      </c>
      <c r="B2722">
        <v>2017</v>
      </c>
      <c r="C2722">
        <v>0.14959</v>
      </c>
      <c r="E2722">
        <v>9.3219999999999997E-2</v>
      </c>
      <c r="H2722">
        <v>0.47789999999999999</v>
      </c>
      <c r="I2722">
        <v>0.1205</v>
      </c>
      <c r="J2722">
        <v>6.4100000000000004E-2</v>
      </c>
      <c r="K2722">
        <v>3.2000000000000001E-2</v>
      </c>
      <c r="L2722">
        <v>2.7099999999999999E-2</v>
      </c>
      <c r="M2722">
        <v>0.2611</v>
      </c>
      <c r="N2722">
        <v>0</v>
      </c>
      <c r="O2722">
        <v>1.72E-2</v>
      </c>
      <c r="P2722">
        <v>0</v>
      </c>
      <c r="Q2722" s="3">
        <f>_xlfn.XLOOKUP(A2722&amp;B2722,'original data'!$R$2:$R$3975,'original data'!$Q$2:$Q$3975,,0)</f>
        <v>0.52100000000000002</v>
      </c>
      <c r="R2722" t="str">
        <f t="shared" si="84"/>
        <v>Omaha Police and Fire2017</v>
      </c>
      <c r="S2722">
        <f t="shared" si="85"/>
        <v>0.38429999999999997</v>
      </c>
    </row>
    <row r="2723" spans="1:19" x14ac:dyDescent="0.35">
      <c r="A2723" t="s">
        <v>164</v>
      </c>
      <c r="B2723">
        <v>2018</v>
      </c>
      <c r="C2723">
        <v>-2.308E-2</v>
      </c>
      <c r="E2723">
        <v>5.2909999999999999E-2</v>
      </c>
      <c r="F2723">
        <v>9.0240000000000001E-2</v>
      </c>
      <c r="G2723">
        <v>0</v>
      </c>
      <c r="H2723">
        <v>0.45800000000000002</v>
      </c>
      <c r="I2723">
        <v>6.7900000000000002E-2</v>
      </c>
      <c r="J2723">
        <v>0.114</v>
      </c>
      <c r="K2723">
        <v>3.5799999999999998E-2</v>
      </c>
      <c r="L2723">
        <v>2.69E-2</v>
      </c>
      <c r="M2723">
        <v>0.28599999999999998</v>
      </c>
      <c r="N2723">
        <v>0</v>
      </c>
      <c r="O2723">
        <v>1.14E-2</v>
      </c>
      <c r="P2723">
        <v>0</v>
      </c>
      <c r="Q2723" s="3">
        <f>_xlfn.XLOOKUP(A2723&amp;B2723,'original data'!$R$2:$R$3975,'original data'!$Q$2:$Q$3975,,0)</f>
        <v>0.52400000000000002</v>
      </c>
      <c r="R2723" t="str">
        <f t="shared" si="84"/>
        <v>Omaha Police and Fire2018</v>
      </c>
      <c r="S2723">
        <f t="shared" si="85"/>
        <v>0.4627</v>
      </c>
    </row>
    <row r="2724" spans="1:19" x14ac:dyDescent="0.35">
      <c r="A2724" t="s">
        <v>164</v>
      </c>
      <c r="B2724">
        <v>2019</v>
      </c>
      <c r="C2724">
        <v>0.17236000000000001</v>
      </c>
      <c r="E2724">
        <v>7.6499999999999999E-2</v>
      </c>
      <c r="F2724">
        <v>9.1980000000000006E-2</v>
      </c>
      <c r="G2724">
        <v>0</v>
      </c>
      <c r="H2724">
        <v>0.42305999999999999</v>
      </c>
      <c r="I2724">
        <v>0.15479000000000001</v>
      </c>
      <c r="J2724">
        <v>0.13189000000000001</v>
      </c>
      <c r="K2724">
        <v>3.1399999999999997E-2</v>
      </c>
      <c r="L2724">
        <v>0</v>
      </c>
      <c r="M2724">
        <v>0.24157999999999999</v>
      </c>
      <c r="N2724">
        <v>0</v>
      </c>
      <c r="O2724">
        <v>1.7299999999999999E-2</v>
      </c>
      <c r="P2724">
        <v>0</v>
      </c>
      <c r="Q2724" s="3">
        <f>_xlfn.XLOOKUP(A2724&amp;B2724,'original data'!$R$2:$R$3975,'original data'!$Q$2:$Q$3975,,0)</f>
        <v>0.52400000000000002</v>
      </c>
      <c r="R2724" t="str">
        <f t="shared" si="84"/>
        <v>Omaha Police and Fire2019</v>
      </c>
      <c r="S2724">
        <f t="shared" si="85"/>
        <v>0.40486999999999995</v>
      </c>
    </row>
    <row r="2725" spans="1:19" x14ac:dyDescent="0.35">
      <c r="A2725" t="s">
        <v>165</v>
      </c>
      <c r="B2725">
        <v>2014</v>
      </c>
      <c r="C2725">
        <v>0.1206</v>
      </c>
      <c r="D2725">
        <v>0.1615</v>
      </c>
      <c r="E2725">
        <v>0.12089999999999999</v>
      </c>
      <c r="F2725">
        <v>7.3730000000000004E-2</v>
      </c>
      <c r="H2725">
        <v>0.60680000000000001</v>
      </c>
      <c r="I2725">
        <v>0.20130000000000001</v>
      </c>
      <c r="J2725">
        <v>7.7100000000000002E-2</v>
      </c>
      <c r="K2725">
        <v>0</v>
      </c>
      <c r="L2725">
        <v>0</v>
      </c>
      <c r="M2725">
        <v>0.1148</v>
      </c>
      <c r="N2725">
        <v>0</v>
      </c>
      <c r="O2725">
        <v>0</v>
      </c>
      <c r="P2725">
        <v>0</v>
      </c>
      <c r="Q2725" s="3">
        <f>_xlfn.XLOOKUP(A2725&amp;B2725,'original data'!$R$2:$R$3975,'original data'!$Q$2:$Q$3975,,0)</f>
        <v>0.65810000000000002</v>
      </c>
      <c r="R2725" t="str">
        <f t="shared" si="84"/>
        <v>Jacksonville ERS2014</v>
      </c>
      <c r="S2725">
        <f t="shared" si="85"/>
        <v>0.19190000000000002</v>
      </c>
    </row>
    <row r="2726" spans="1:19" x14ac:dyDescent="0.35">
      <c r="A2726" t="s">
        <v>165</v>
      </c>
      <c r="B2726">
        <v>2015</v>
      </c>
      <c r="C2726">
        <v>-1.67E-2</v>
      </c>
      <c r="D2726">
        <v>9.0300000000000005E-2</v>
      </c>
      <c r="E2726">
        <v>9.2999999999999999E-2</v>
      </c>
      <c r="F2726">
        <v>6.2359999999999999E-2</v>
      </c>
      <c r="H2726">
        <v>0.58250000000000002</v>
      </c>
      <c r="I2726">
        <v>0.20530000000000001</v>
      </c>
      <c r="J2726">
        <v>6.2199999999999998E-2</v>
      </c>
      <c r="K2726">
        <v>0</v>
      </c>
      <c r="L2726">
        <v>0</v>
      </c>
      <c r="M2726">
        <v>0.15</v>
      </c>
      <c r="N2726">
        <v>0</v>
      </c>
      <c r="O2726">
        <v>0</v>
      </c>
      <c r="P2726">
        <v>0</v>
      </c>
      <c r="Q2726" s="3">
        <f>_xlfn.XLOOKUP(A2726&amp;B2726,'original data'!$R$2:$R$3975,'original data'!$Q$2:$Q$3975,,0)</f>
        <v>0.66800000000000004</v>
      </c>
      <c r="R2726" t="str">
        <f t="shared" si="84"/>
        <v>Jacksonville ERS2015</v>
      </c>
      <c r="S2726">
        <f t="shared" si="85"/>
        <v>0.2122</v>
      </c>
    </row>
    <row r="2727" spans="1:19" x14ac:dyDescent="0.35">
      <c r="A2727" t="s">
        <v>165</v>
      </c>
      <c r="B2727">
        <v>2016</v>
      </c>
      <c r="C2727">
        <v>9.9299999999999999E-2</v>
      </c>
      <c r="D2727">
        <v>6.6000000000000003E-2</v>
      </c>
      <c r="E2727">
        <v>0.11119999999999999</v>
      </c>
      <c r="F2727">
        <v>6.3869999999999996E-2</v>
      </c>
      <c r="H2727">
        <v>0.55593999999999999</v>
      </c>
      <c r="I2727">
        <v>0.18637999999999999</v>
      </c>
      <c r="J2727">
        <v>6.429E-2</v>
      </c>
      <c r="K2727">
        <v>0</v>
      </c>
      <c r="L2727">
        <v>0</v>
      </c>
      <c r="M2727">
        <v>0.19338</v>
      </c>
      <c r="N2727">
        <v>0</v>
      </c>
      <c r="O2727">
        <v>0</v>
      </c>
      <c r="P2727">
        <v>0</v>
      </c>
      <c r="Q2727" s="3">
        <f>_xlfn.XLOOKUP(A2727&amp;B2727,'original data'!$R$2:$R$3975,'original data'!$Q$2:$Q$3975,,0)</f>
        <v>0.64639999999999997</v>
      </c>
      <c r="R2727" t="str">
        <f t="shared" si="84"/>
        <v>Jacksonville ERS2016</v>
      </c>
      <c r="S2727">
        <f t="shared" si="85"/>
        <v>0.25767000000000001</v>
      </c>
    </row>
    <row r="2728" spans="1:19" x14ac:dyDescent="0.35">
      <c r="A2728" t="s">
        <v>165</v>
      </c>
      <c r="B2728">
        <v>2017</v>
      </c>
      <c r="C2728">
        <v>0.15210000000000001</v>
      </c>
      <c r="D2728">
        <v>7.5899999999999995E-2</v>
      </c>
      <c r="E2728">
        <v>0.1042</v>
      </c>
      <c r="F2728">
        <v>6.4640000000000003E-2</v>
      </c>
      <c r="H2728">
        <v>0.59</v>
      </c>
      <c r="I2728">
        <v>0.19</v>
      </c>
      <c r="J2728">
        <v>0</v>
      </c>
      <c r="K2728">
        <v>0</v>
      </c>
      <c r="L2728">
        <v>0</v>
      </c>
      <c r="M2728">
        <v>0.22</v>
      </c>
      <c r="N2728">
        <v>0</v>
      </c>
      <c r="O2728">
        <v>0</v>
      </c>
      <c r="P2728">
        <v>0</v>
      </c>
      <c r="Q2728" s="3">
        <f>_xlfn.XLOOKUP(A2728&amp;B2728,'original data'!$R$2:$R$3975,'original data'!$Q$2:$Q$3975,,0)</f>
        <v>0.64359999999999995</v>
      </c>
      <c r="R2728" t="str">
        <f t="shared" si="84"/>
        <v>Jacksonville ERS2017</v>
      </c>
      <c r="S2728">
        <f t="shared" si="85"/>
        <v>0.22</v>
      </c>
    </row>
    <row r="2729" spans="1:19" x14ac:dyDescent="0.35">
      <c r="A2729" t="s">
        <v>165</v>
      </c>
      <c r="B2729">
        <v>2018</v>
      </c>
      <c r="C2729">
        <v>7.8700000000000006E-2</v>
      </c>
      <c r="D2729">
        <v>0.1096</v>
      </c>
      <c r="E2729">
        <v>8.5300000000000001E-2</v>
      </c>
      <c r="F2729">
        <v>9.0770000000000003E-2</v>
      </c>
      <c r="H2729">
        <v>0.58950000000000002</v>
      </c>
      <c r="I2729">
        <v>0.1822</v>
      </c>
      <c r="J2729">
        <v>0</v>
      </c>
      <c r="K2729">
        <v>6.8500000000000005E-2</v>
      </c>
      <c r="L2729">
        <v>0</v>
      </c>
      <c r="M2729">
        <v>0.15809999999999999</v>
      </c>
      <c r="N2729">
        <v>0</v>
      </c>
      <c r="O2729">
        <v>1.6000000000000001E-3</v>
      </c>
      <c r="P2729">
        <v>0</v>
      </c>
      <c r="Q2729" s="3">
        <f>_xlfn.XLOOKUP(A2729&amp;B2729,'original data'!$R$2:$R$3975,'original data'!$Q$2:$Q$3975,,0)</f>
        <v>0.63239999999999996</v>
      </c>
      <c r="R2729" t="str">
        <f t="shared" si="84"/>
        <v>Jacksonville ERS2018</v>
      </c>
      <c r="S2729">
        <f t="shared" si="85"/>
        <v>0.2266</v>
      </c>
    </row>
    <row r="2730" spans="1:19" x14ac:dyDescent="0.35">
      <c r="A2730" t="s">
        <v>167</v>
      </c>
      <c r="B2730">
        <v>2001</v>
      </c>
      <c r="C2730">
        <v>-6.7400000000000002E-2</v>
      </c>
      <c r="G2730">
        <v>-6.7400000000000002E-2</v>
      </c>
      <c r="H2730">
        <v>0.56699999999999995</v>
      </c>
      <c r="I2730">
        <v>0.26300000000000001</v>
      </c>
      <c r="J2730">
        <v>0</v>
      </c>
      <c r="K2730">
        <v>0</v>
      </c>
      <c r="L2730">
        <v>0</v>
      </c>
      <c r="M2730">
        <v>0.16400000000000001</v>
      </c>
      <c r="N2730">
        <v>0</v>
      </c>
      <c r="O2730">
        <v>6.0000000000000001E-3</v>
      </c>
      <c r="P2730">
        <v>0</v>
      </c>
      <c r="Q2730" s="3">
        <f>_xlfn.XLOOKUP(A2730&amp;B2730,'original data'!$R$2:$R$3975,'original data'!$Q$2:$Q$3975,,0)</f>
        <v>0.84499999999999997</v>
      </c>
      <c r="R2730" t="str">
        <f t="shared" si="84"/>
        <v>Dallas Police and Fire2001</v>
      </c>
      <c r="S2730">
        <f t="shared" si="85"/>
        <v>0.16400000000000001</v>
      </c>
    </row>
    <row r="2731" spans="1:19" x14ac:dyDescent="0.35">
      <c r="A2731" t="s">
        <v>167</v>
      </c>
      <c r="B2731">
        <v>2002</v>
      </c>
      <c r="C2731">
        <v>-0.11940000000000001</v>
      </c>
      <c r="G2731">
        <v>-9.3770000000000006E-2</v>
      </c>
      <c r="H2731">
        <v>0.54800000000000004</v>
      </c>
      <c r="I2731">
        <v>0.28699999999999998</v>
      </c>
      <c r="J2731">
        <v>0</v>
      </c>
      <c r="K2731">
        <v>0</v>
      </c>
      <c r="L2731">
        <v>0</v>
      </c>
      <c r="M2731">
        <v>0.152</v>
      </c>
      <c r="N2731">
        <v>0</v>
      </c>
      <c r="O2731">
        <v>1.2999999999999999E-2</v>
      </c>
      <c r="P2731">
        <v>0</v>
      </c>
      <c r="Q2731" s="3">
        <f>_xlfn.XLOOKUP(A2731&amp;B2731,'original data'!$R$2:$R$3975,'original data'!$Q$2:$Q$3975,,0)</f>
        <v>0.72799999999999998</v>
      </c>
      <c r="R2731" t="str">
        <f t="shared" si="84"/>
        <v>Dallas Police and Fire2002</v>
      </c>
      <c r="S2731">
        <f t="shared" si="85"/>
        <v>0.152</v>
      </c>
    </row>
    <row r="2732" spans="1:19" x14ac:dyDescent="0.35">
      <c r="A2732" t="s">
        <v>167</v>
      </c>
      <c r="B2732">
        <v>2003</v>
      </c>
      <c r="C2732">
        <v>0.314</v>
      </c>
      <c r="G2732">
        <v>2.571E-2</v>
      </c>
      <c r="H2732">
        <v>0.57999999999999996</v>
      </c>
      <c r="I2732">
        <v>0.26</v>
      </c>
      <c r="J2732">
        <v>0</v>
      </c>
      <c r="K2732">
        <v>0</v>
      </c>
      <c r="L2732">
        <v>0</v>
      </c>
      <c r="M2732">
        <v>0.15</v>
      </c>
      <c r="N2732">
        <v>0</v>
      </c>
      <c r="O2732">
        <v>0.01</v>
      </c>
      <c r="P2732">
        <v>0</v>
      </c>
      <c r="Q2732" s="3">
        <f>_xlfn.XLOOKUP(A2732&amp;B2732,'original data'!$R$2:$R$3975,'original data'!$Q$2:$Q$3975,,0)</f>
        <v>0.79100000000000004</v>
      </c>
      <c r="R2732" t="str">
        <f t="shared" si="84"/>
        <v>Dallas Police and Fire2003</v>
      </c>
      <c r="S2732">
        <f t="shared" si="85"/>
        <v>0.15</v>
      </c>
    </row>
    <row r="2733" spans="1:19" x14ac:dyDescent="0.35">
      <c r="A2733" t="s">
        <v>167</v>
      </c>
      <c r="B2733">
        <v>2004</v>
      </c>
      <c r="C2733">
        <v>0.1477</v>
      </c>
      <c r="G2733">
        <v>5.493E-2</v>
      </c>
      <c r="H2733">
        <v>0.59</v>
      </c>
      <c r="I2733">
        <v>0.26</v>
      </c>
      <c r="J2733">
        <v>0</v>
      </c>
      <c r="K2733">
        <v>0</v>
      </c>
      <c r="L2733">
        <v>0</v>
      </c>
      <c r="M2733">
        <v>0.14000000000000001</v>
      </c>
      <c r="N2733">
        <v>0</v>
      </c>
      <c r="O2733">
        <v>0.01</v>
      </c>
      <c r="P2733">
        <v>0</v>
      </c>
      <c r="Q2733" s="3">
        <f>_xlfn.XLOOKUP(A2733&amp;B2733,'original data'!$R$2:$R$3975,'original data'!$Q$2:$Q$3975,,0)</f>
        <v>0.80800000000000005</v>
      </c>
      <c r="R2733" t="str">
        <f t="shared" si="84"/>
        <v>Dallas Police and Fire2004</v>
      </c>
      <c r="S2733">
        <f t="shared" si="85"/>
        <v>0.14000000000000001</v>
      </c>
    </row>
    <row r="2734" spans="1:19" x14ac:dyDescent="0.35">
      <c r="A2734" t="s">
        <v>167</v>
      </c>
      <c r="B2734">
        <v>2005</v>
      </c>
      <c r="C2734">
        <v>0.10299999999999999</v>
      </c>
      <c r="E2734">
        <v>6.4380000000000007E-2</v>
      </c>
      <c r="G2734">
        <v>6.4380000000000007E-2</v>
      </c>
      <c r="H2734">
        <v>0.57999999999999996</v>
      </c>
      <c r="I2734">
        <v>0.27</v>
      </c>
      <c r="J2734">
        <v>0</v>
      </c>
      <c r="K2734">
        <v>0</v>
      </c>
      <c r="L2734">
        <v>0</v>
      </c>
      <c r="M2734">
        <v>0.14000000000000001</v>
      </c>
      <c r="N2734">
        <v>0</v>
      </c>
      <c r="O2734">
        <v>0.01</v>
      </c>
      <c r="P2734">
        <v>0</v>
      </c>
      <c r="Q2734" s="3">
        <f>_xlfn.XLOOKUP(A2734&amp;B2734,'original data'!$R$2:$R$3975,'original data'!$Q$2:$Q$3975,,0)</f>
        <v>0.82299999999999995</v>
      </c>
      <c r="R2734" t="str">
        <f t="shared" si="84"/>
        <v>Dallas Police and Fire2005</v>
      </c>
      <c r="S2734">
        <f t="shared" si="85"/>
        <v>0.14000000000000001</v>
      </c>
    </row>
    <row r="2735" spans="1:19" x14ac:dyDescent="0.35">
      <c r="A2735" t="s">
        <v>167</v>
      </c>
      <c r="B2735">
        <v>2006</v>
      </c>
      <c r="C2735">
        <v>0.16800000000000001</v>
      </c>
      <c r="E2735">
        <v>0.11337999999999999</v>
      </c>
      <c r="G2735">
        <v>8.0979999999999996E-2</v>
      </c>
      <c r="H2735">
        <v>0.53800000000000003</v>
      </c>
      <c r="I2735">
        <v>0.26100000000000001</v>
      </c>
      <c r="J2735">
        <v>2.8000000000000001E-2</v>
      </c>
      <c r="K2735">
        <v>0</v>
      </c>
      <c r="L2735">
        <v>0</v>
      </c>
      <c r="M2735">
        <v>0.17299999999999999</v>
      </c>
      <c r="N2735">
        <v>0</v>
      </c>
      <c r="O2735">
        <v>0</v>
      </c>
      <c r="P2735">
        <v>0</v>
      </c>
      <c r="Q2735" s="3">
        <f>_xlfn.XLOOKUP(A2735&amp;B2735,'original data'!$R$2:$R$3975,'original data'!$Q$2:$Q$3975,,0)</f>
        <v>0.879</v>
      </c>
      <c r="R2735" t="str">
        <f t="shared" si="84"/>
        <v>Dallas Police and Fire2006</v>
      </c>
      <c r="S2735">
        <f t="shared" si="85"/>
        <v>0.20099999999999998</v>
      </c>
    </row>
    <row r="2736" spans="1:19" x14ac:dyDescent="0.35">
      <c r="A2736" t="s">
        <v>167</v>
      </c>
      <c r="B2736">
        <v>2007</v>
      </c>
      <c r="C2736">
        <v>0.10299999999999999</v>
      </c>
      <c r="E2736">
        <v>0.16467000000000001</v>
      </c>
      <c r="G2736">
        <v>8.4099999999999994E-2</v>
      </c>
      <c r="H2736">
        <v>0.52941000000000005</v>
      </c>
      <c r="I2736">
        <v>0.22034000000000001</v>
      </c>
      <c r="J2736">
        <v>0</v>
      </c>
      <c r="K2736">
        <v>4.3869999999999999E-2</v>
      </c>
      <c r="L2736">
        <v>0</v>
      </c>
      <c r="M2736">
        <v>0.20638000000000001</v>
      </c>
      <c r="N2736">
        <v>0</v>
      </c>
      <c r="O2736">
        <v>0</v>
      </c>
      <c r="P2736">
        <v>0</v>
      </c>
      <c r="Q2736" s="3">
        <f>_xlfn.XLOOKUP(A2736&amp;B2736,'original data'!$R$2:$R$3975,'original data'!$Q$2:$Q$3975,,0)</f>
        <v>0.89400000000000002</v>
      </c>
      <c r="R2736" t="str">
        <f t="shared" si="84"/>
        <v>Dallas Police and Fire2007</v>
      </c>
      <c r="S2736">
        <f t="shared" si="85"/>
        <v>0.25025000000000003</v>
      </c>
    </row>
    <row r="2737" spans="1:19" x14ac:dyDescent="0.35">
      <c r="A2737" t="s">
        <v>167</v>
      </c>
      <c r="B2737">
        <v>2008</v>
      </c>
      <c r="C2737">
        <v>-0.24</v>
      </c>
      <c r="E2737">
        <v>4.3869999999999999E-2</v>
      </c>
      <c r="G2737">
        <v>3.7019999999999997E-2</v>
      </c>
      <c r="H2737">
        <v>0.24099999999999999</v>
      </c>
      <c r="I2737">
        <v>0.183</v>
      </c>
      <c r="J2737">
        <v>0.13600000000000001</v>
      </c>
      <c r="K2737">
        <v>4.7E-2</v>
      </c>
      <c r="L2737">
        <v>4.1000000000000002E-2</v>
      </c>
      <c r="M2737">
        <v>0.33700000000000002</v>
      </c>
      <c r="N2737">
        <v>0</v>
      </c>
      <c r="O2737">
        <v>0</v>
      </c>
      <c r="P2737">
        <v>1.2E-2</v>
      </c>
      <c r="Q2737" s="3">
        <f>_xlfn.XLOOKUP(A2737&amp;B2737,'original data'!$R$2:$R$3975,'original data'!$Q$2:$Q$3975,,0)</f>
        <v>0.78400000000000003</v>
      </c>
      <c r="R2737" t="str">
        <f t="shared" si="84"/>
        <v>Dallas Police and Fire2008</v>
      </c>
      <c r="S2737">
        <f t="shared" si="85"/>
        <v>0.57300000000000006</v>
      </c>
    </row>
    <row r="2738" spans="1:19" x14ac:dyDescent="0.35">
      <c r="A2738" t="s">
        <v>167</v>
      </c>
      <c r="B2738">
        <v>2009</v>
      </c>
      <c r="C2738">
        <v>0.157</v>
      </c>
      <c r="E2738">
        <v>4.5560000000000003E-2</v>
      </c>
      <c r="G2738">
        <v>4.9709999999999997E-2</v>
      </c>
      <c r="H2738">
        <v>0.21678</v>
      </c>
      <c r="I2738">
        <v>0.20180000000000001</v>
      </c>
      <c r="J2738">
        <v>0.15185000000000001</v>
      </c>
      <c r="K2738">
        <v>6.6930000000000003E-2</v>
      </c>
      <c r="L2738">
        <v>0.11588</v>
      </c>
      <c r="M2738">
        <v>0.24675</v>
      </c>
      <c r="N2738">
        <v>0</v>
      </c>
      <c r="O2738">
        <v>0</v>
      </c>
      <c r="P2738">
        <v>0</v>
      </c>
      <c r="Q2738" s="3">
        <f>_xlfn.XLOOKUP(A2738&amp;B2738,'original data'!$R$2:$R$3975,'original data'!$Q$2:$Q$3975,,0)</f>
        <v>0.81799999999999995</v>
      </c>
      <c r="R2738" t="str">
        <f t="shared" si="84"/>
        <v>Dallas Police and Fire2009</v>
      </c>
      <c r="S2738">
        <f t="shared" si="85"/>
        <v>0.58140999999999998</v>
      </c>
    </row>
    <row r="2739" spans="1:19" x14ac:dyDescent="0.35">
      <c r="A2739" t="s">
        <v>167</v>
      </c>
      <c r="B2739">
        <v>2010</v>
      </c>
      <c r="C2739">
        <v>0.114</v>
      </c>
      <c r="E2739">
        <v>4.7640000000000002E-2</v>
      </c>
      <c r="F2739">
        <v>5.5969999999999999E-2</v>
      </c>
      <c r="G2739">
        <v>5.5969999999999999E-2</v>
      </c>
      <c r="H2739">
        <v>0.22045999999999999</v>
      </c>
      <c r="I2739">
        <v>0.19364000000000001</v>
      </c>
      <c r="J2739">
        <v>0.15987999999999999</v>
      </c>
      <c r="K2739">
        <v>7.6469999999999996E-2</v>
      </c>
      <c r="L2739">
        <v>0.10526000000000001</v>
      </c>
      <c r="M2739">
        <v>0.24429000000000001</v>
      </c>
      <c r="N2739">
        <v>0</v>
      </c>
      <c r="O2739">
        <v>0</v>
      </c>
      <c r="P2739">
        <v>0</v>
      </c>
      <c r="Q2739" s="3">
        <f>_xlfn.XLOOKUP(A2739&amp;B2739,'original data'!$R$2:$R$3975,'original data'!$Q$2:$Q$3975,,0)</f>
        <v>0.79500000000000004</v>
      </c>
      <c r="R2739" t="str">
        <f t="shared" si="84"/>
        <v>Dallas Police and Fire2010</v>
      </c>
      <c r="S2739">
        <f t="shared" si="85"/>
        <v>0.58590000000000009</v>
      </c>
    </row>
    <row r="2740" spans="1:19" x14ac:dyDescent="0.35">
      <c r="A2740" t="s">
        <v>167</v>
      </c>
      <c r="B2740">
        <v>2011</v>
      </c>
      <c r="C2740">
        <v>3.0000000000000001E-3</v>
      </c>
      <c r="E2740">
        <v>1.6209999999999999E-2</v>
      </c>
      <c r="F2740">
        <v>6.3689999999999997E-2</v>
      </c>
      <c r="G2740">
        <v>5.1040000000000002E-2</v>
      </c>
      <c r="H2740">
        <v>0.20899999999999999</v>
      </c>
      <c r="I2740">
        <v>0.17199999999999999</v>
      </c>
      <c r="J2740">
        <v>0.17599999999999999</v>
      </c>
      <c r="K2740">
        <v>8.4000000000000005E-2</v>
      </c>
      <c r="L2740">
        <v>0.113</v>
      </c>
      <c r="M2740">
        <v>0.246</v>
      </c>
      <c r="N2740">
        <v>0</v>
      </c>
      <c r="O2740">
        <v>0</v>
      </c>
      <c r="P2740">
        <v>0</v>
      </c>
      <c r="Q2740" s="3">
        <f>_xlfn.XLOOKUP(A2740&amp;B2740,'original data'!$R$2:$R$3975,'original data'!$Q$2:$Q$3975,,0)</f>
        <v>0.73899999999999999</v>
      </c>
      <c r="R2740" t="str">
        <f t="shared" si="84"/>
        <v>Dallas Police and Fire2011</v>
      </c>
      <c r="S2740">
        <f t="shared" si="85"/>
        <v>0.61899999999999999</v>
      </c>
    </row>
    <row r="2741" spans="1:19" x14ac:dyDescent="0.35">
      <c r="A2741" t="s">
        <v>167</v>
      </c>
      <c r="B2741">
        <v>2012</v>
      </c>
      <c r="C2741">
        <v>0.114</v>
      </c>
      <c r="E2741">
        <v>1.823E-2</v>
      </c>
      <c r="F2741">
        <v>0.09</v>
      </c>
      <c r="G2741">
        <v>5.6149999999999999E-2</v>
      </c>
      <c r="H2741">
        <v>0.185</v>
      </c>
      <c r="I2741">
        <v>0.155</v>
      </c>
      <c r="J2741">
        <v>0.23499999999999999</v>
      </c>
      <c r="K2741">
        <v>9.1999999999999998E-2</v>
      </c>
      <c r="L2741">
        <v>0.14399999999999999</v>
      </c>
      <c r="M2741">
        <v>0.189</v>
      </c>
      <c r="N2741">
        <v>0</v>
      </c>
      <c r="O2741">
        <v>0</v>
      </c>
      <c r="P2741">
        <v>0</v>
      </c>
      <c r="Q2741" s="3">
        <f>_xlfn.XLOOKUP(A2741&amp;B2741,'original data'!$R$2:$R$3975,'original data'!$Q$2:$Q$3975,,0)</f>
        <v>0.78100000000000003</v>
      </c>
      <c r="R2741" t="str">
        <f t="shared" si="84"/>
        <v>Dallas Police and Fire2012</v>
      </c>
      <c r="S2741">
        <f t="shared" si="85"/>
        <v>0.65999999999999992</v>
      </c>
    </row>
    <row r="2742" spans="1:19" x14ac:dyDescent="0.35">
      <c r="A2742" t="s">
        <v>167</v>
      </c>
      <c r="B2742">
        <v>2013</v>
      </c>
      <c r="C2742">
        <v>4.3999999999999997E-2</v>
      </c>
      <c r="E2742">
        <v>8.498E-2</v>
      </c>
      <c r="F2742">
        <v>6.4229999999999995E-2</v>
      </c>
      <c r="G2742">
        <v>5.5210000000000002E-2</v>
      </c>
      <c r="H2742">
        <v>0.19500000000000001</v>
      </c>
      <c r="I2742">
        <v>0.155</v>
      </c>
      <c r="J2742">
        <v>0.19</v>
      </c>
      <c r="K2742">
        <v>0.115</v>
      </c>
      <c r="L2742">
        <v>0.16500000000000001</v>
      </c>
      <c r="M2742">
        <v>0.18</v>
      </c>
      <c r="N2742">
        <v>0</v>
      </c>
      <c r="O2742">
        <v>0</v>
      </c>
      <c r="P2742">
        <v>0</v>
      </c>
      <c r="Q2742" s="3">
        <f>_xlfn.XLOOKUP(A2742&amp;B2742,'original data'!$R$2:$R$3975,'original data'!$Q$2:$Q$3975,,0)</f>
        <v>0.75600000000000001</v>
      </c>
      <c r="R2742" t="str">
        <f t="shared" si="84"/>
        <v>Dallas Police and Fire2013</v>
      </c>
      <c r="S2742">
        <f t="shared" si="85"/>
        <v>0.64999999999999991</v>
      </c>
    </row>
    <row r="2743" spans="1:19" x14ac:dyDescent="0.35">
      <c r="A2743" t="s">
        <v>167</v>
      </c>
      <c r="B2743">
        <v>2014</v>
      </c>
      <c r="C2743">
        <v>0.04</v>
      </c>
      <c r="D2743">
        <v>6.2E-2</v>
      </c>
      <c r="E2743">
        <v>5.8999999999999997E-2</v>
      </c>
      <c r="F2743">
        <v>5.0999999999999997E-2</v>
      </c>
      <c r="G2743">
        <v>5.4120000000000001E-2</v>
      </c>
      <c r="H2743">
        <v>0.17499999999999999</v>
      </c>
      <c r="I2743">
        <v>0.151</v>
      </c>
      <c r="J2743">
        <v>0.20499999999999999</v>
      </c>
      <c r="K2743">
        <v>0.11899999999999999</v>
      </c>
      <c r="L2743">
        <v>0.17699999999999999</v>
      </c>
      <c r="M2743">
        <v>0.16500000000000001</v>
      </c>
      <c r="N2743">
        <v>0</v>
      </c>
      <c r="O2743">
        <v>8.0000000000000002E-3</v>
      </c>
      <c r="P2743">
        <v>0</v>
      </c>
      <c r="Q2743" s="3">
        <f>_xlfn.XLOOKUP(A2743&amp;B2743,'original data'!$R$2:$R$3975,'original data'!$Q$2:$Q$3975,,0)</f>
        <v>0.63800000000000001</v>
      </c>
      <c r="R2743" t="str">
        <f t="shared" si="84"/>
        <v>Dallas Police and Fire2014</v>
      </c>
      <c r="S2743">
        <f t="shared" si="85"/>
        <v>0.66599999999999993</v>
      </c>
    </row>
    <row r="2744" spans="1:19" x14ac:dyDescent="0.35">
      <c r="A2744" t="s">
        <v>167</v>
      </c>
      <c r="B2744">
        <v>2015</v>
      </c>
      <c r="C2744">
        <v>-0.126</v>
      </c>
      <c r="D2744">
        <v>-7.0000000000000001E-3</v>
      </c>
      <c r="E2744">
        <v>0.01</v>
      </c>
      <c r="F2744">
        <v>2.7E-2</v>
      </c>
      <c r="G2744">
        <v>4.1029999999999997E-2</v>
      </c>
      <c r="H2744">
        <v>0.15040000000000001</v>
      </c>
      <c r="I2744">
        <v>0.1386</v>
      </c>
      <c r="J2744">
        <v>0.15340000000000001</v>
      </c>
      <c r="K2744">
        <v>0.13239999999999999</v>
      </c>
      <c r="L2744">
        <v>0.16309999999999999</v>
      </c>
      <c r="M2744">
        <v>0.23480000000000001</v>
      </c>
      <c r="N2744">
        <v>0</v>
      </c>
      <c r="O2744">
        <v>2.7300000000000001E-2</v>
      </c>
      <c r="P2744">
        <v>0</v>
      </c>
      <c r="Q2744" s="3">
        <f>_xlfn.XLOOKUP(A2744&amp;B2744,'original data'!$R$2:$R$3975,'original data'!$Q$2:$Q$3975,,0)</f>
        <v>0.45069999999999999</v>
      </c>
      <c r="R2744" t="str">
        <f t="shared" si="84"/>
        <v>Dallas Police and Fire2015</v>
      </c>
      <c r="S2744">
        <f t="shared" si="85"/>
        <v>0.68369999999999997</v>
      </c>
    </row>
    <row r="2745" spans="1:19" x14ac:dyDescent="0.35">
      <c r="A2745" t="s">
        <v>167</v>
      </c>
      <c r="B2745">
        <v>2016</v>
      </c>
      <c r="C2745">
        <v>3.2000000000000001E-2</v>
      </c>
      <c r="D2745">
        <v>-2.1000000000000001E-2</v>
      </c>
      <c r="E2745">
        <v>1.6E-2</v>
      </c>
      <c r="F2745">
        <v>1.4E-2</v>
      </c>
      <c r="G2745">
        <v>4.0460000000000003E-2</v>
      </c>
      <c r="H2745">
        <v>6.8000000000000005E-2</v>
      </c>
      <c r="I2745">
        <v>0.122</v>
      </c>
      <c r="J2745">
        <v>0.11600000000000001</v>
      </c>
      <c r="K2745">
        <v>5.8999999999999997E-2</v>
      </c>
      <c r="L2745">
        <v>0.23599999999999999</v>
      </c>
      <c r="M2745">
        <v>0.25700000000000001</v>
      </c>
      <c r="N2745">
        <v>0</v>
      </c>
      <c r="O2745">
        <v>0.14199999999999999</v>
      </c>
      <c r="P2745">
        <v>0</v>
      </c>
      <c r="Q2745" s="3">
        <f>_xlfn.XLOOKUP(A2745&amp;B2745,'original data'!$R$2:$R$3975,'original data'!$Q$2:$Q$3975,,0)</f>
        <v>0.49409999999999998</v>
      </c>
      <c r="R2745" t="str">
        <f t="shared" si="84"/>
        <v>Dallas Police and Fire2016</v>
      </c>
      <c r="S2745">
        <f t="shared" si="85"/>
        <v>0.66799999999999993</v>
      </c>
    </row>
    <row r="2746" spans="1:19" x14ac:dyDescent="0.35">
      <c r="A2746" t="s">
        <v>167</v>
      </c>
      <c r="B2746">
        <v>2017</v>
      </c>
      <c r="C2746">
        <v>5.0999999999999997E-2</v>
      </c>
      <c r="D2746">
        <v>-1.7999999999999999E-2</v>
      </c>
      <c r="E2746">
        <v>1.2E-2</v>
      </c>
      <c r="F2746">
        <v>8.9999999999999993E-3</v>
      </c>
      <c r="G2746">
        <v>4.1079999999999998E-2</v>
      </c>
      <c r="H2746">
        <v>0.22900000000000001</v>
      </c>
      <c r="I2746">
        <v>0.16200000000000001</v>
      </c>
      <c r="J2746">
        <v>0.105</v>
      </c>
      <c r="K2746">
        <v>6.9000000000000006E-2</v>
      </c>
      <c r="L2746">
        <v>0.128</v>
      </c>
      <c r="M2746">
        <v>0.252</v>
      </c>
      <c r="N2746">
        <v>0</v>
      </c>
      <c r="O2746">
        <v>5.5E-2</v>
      </c>
      <c r="P2746">
        <v>0</v>
      </c>
      <c r="Q2746" s="3">
        <f>_xlfn.XLOOKUP(A2746&amp;B2746,'original data'!$R$2:$R$3975,'original data'!$Q$2:$Q$3975,,0)</f>
        <v>0.47739999999999999</v>
      </c>
      <c r="R2746" t="str">
        <f t="shared" si="84"/>
        <v>Dallas Police and Fire2017</v>
      </c>
      <c r="S2746">
        <f t="shared" si="85"/>
        <v>0.55400000000000005</v>
      </c>
    </row>
    <row r="2747" spans="1:19" x14ac:dyDescent="0.35">
      <c r="A2747" t="s">
        <v>167</v>
      </c>
      <c r="B2747">
        <v>2018</v>
      </c>
      <c r="C2747">
        <v>-1.4999999999999999E-2</v>
      </c>
      <c r="D2747">
        <v>2.1999999999999999E-2</v>
      </c>
      <c r="E2747">
        <v>-6.0000000000000001E-3</v>
      </c>
      <c r="F2747">
        <v>3.3000000000000002E-2</v>
      </c>
      <c r="G2747">
        <v>0</v>
      </c>
      <c r="H2747">
        <v>0.218</v>
      </c>
      <c r="I2747">
        <v>0.26200000000000001</v>
      </c>
      <c r="J2747">
        <v>0.153</v>
      </c>
      <c r="K2747">
        <v>0</v>
      </c>
      <c r="L2747">
        <v>0.113</v>
      </c>
      <c r="M2747">
        <v>0.23</v>
      </c>
      <c r="N2747">
        <v>0</v>
      </c>
      <c r="O2747">
        <v>2.4E-2</v>
      </c>
      <c r="P2747">
        <v>0</v>
      </c>
      <c r="Q2747" s="3">
        <f>_xlfn.XLOOKUP(A2747&amp;B2747,'original data'!$R$2:$R$3975,'original data'!$Q$2:$Q$3975,,0)</f>
        <v>0.48099999999999998</v>
      </c>
      <c r="R2747" t="str">
        <f t="shared" si="84"/>
        <v>Dallas Police and Fire2018</v>
      </c>
      <c r="S2747">
        <f t="shared" si="85"/>
        <v>0.496</v>
      </c>
    </row>
    <row r="2748" spans="1:19" x14ac:dyDescent="0.35">
      <c r="A2748" t="s">
        <v>167</v>
      </c>
      <c r="B2748">
        <v>2019</v>
      </c>
      <c r="C2748">
        <v>0.11600000000000001</v>
      </c>
      <c r="D2748">
        <v>4.9000000000000002E-2</v>
      </c>
      <c r="E2748">
        <v>8.0000000000000002E-3</v>
      </c>
      <c r="F2748">
        <v>3.3000000000000002E-2</v>
      </c>
      <c r="G2748">
        <v>0</v>
      </c>
      <c r="H2748">
        <v>0.27600000000000002</v>
      </c>
      <c r="I2748">
        <v>0.27500000000000002</v>
      </c>
      <c r="J2748">
        <v>0.13</v>
      </c>
      <c r="K2748">
        <v>0</v>
      </c>
      <c r="L2748">
        <v>0.09</v>
      </c>
      <c r="M2748">
        <v>0.185</v>
      </c>
      <c r="N2748">
        <v>0</v>
      </c>
      <c r="O2748">
        <v>4.3999999999999997E-2</v>
      </c>
      <c r="P2748">
        <v>0</v>
      </c>
      <c r="Q2748" s="3">
        <f>_xlfn.XLOOKUP(A2748&amp;B2748,'original data'!$R$2:$R$3975,'original data'!$Q$2:$Q$3975,,0)</f>
        <v>0.45729999999999998</v>
      </c>
      <c r="R2748" t="str">
        <f t="shared" si="84"/>
        <v>Dallas Police and Fire2019</v>
      </c>
      <c r="S2748">
        <f t="shared" si="85"/>
        <v>0.40500000000000003</v>
      </c>
    </row>
    <row r="2749" spans="1:19" x14ac:dyDescent="0.35">
      <c r="A2749" t="s">
        <v>168</v>
      </c>
      <c r="B2749">
        <v>2001</v>
      </c>
      <c r="C2749">
        <v>-4.4420000000000001E-2</v>
      </c>
      <c r="H2749">
        <v>0.63758000000000004</v>
      </c>
      <c r="I2749">
        <v>0.27683999999999997</v>
      </c>
      <c r="J2749">
        <v>1.453E-2</v>
      </c>
      <c r="K2749">
        <v>0</v>
      </c>
      <c r="L2749">
        <v>0</v>
      </c>
      <c r="M2749">
        <v>7.1059999999999998E-2</v>
      </c>
      <c r="N2749">
        <v>0</v>
      </c>
      <c r="O2749">
        <v>0</v>
      </c>
      <c r="P2749">
        <v>0</v>
      </c>
      <c r="Q2749" s="3">
        <f>_xlfn.XLOOKUP(A2749&amp;B2749,'original data'!$R$2:$R$3975,'original data'!$Q$2:$Q$3975,,0)</f>
        <v>0.91600000000000004</v>
      </c>
      <c r="R2749" t="str">
        <f t="shared" si="84"/>
        <v>Detroit General RS2001</v>
      </c>
      <c r="S2749">
        <f t="shared" si="85"/>
        <v>8.5589999999999999E-2</v>
      </c>
    </row>
    <row r="2750" spans="1:19" x14ac:dyDescent="0.35">
      <c r="A2750" t="s">
        <v>168</v>
      </c>
      <c r="B2750">
        <v>2002</v>
      </c>
      <c r="C2750">
        <v>-5.9420000000000001E-2</v>
      </c>
      <c r="H2750">
        <v>0.61712</v>
      </c>
      <c r="I2750">
        <v>0.27931</v>
      </c>
      <c r="J2750">
        <v>1.234E-2</v>
      </c>
      <c r="K2750">
        <v>0</v>
      </c>
      <c r="L2750">
        <v>0</v>
      </c>
      <c r="M2750">
        <v>9.1230000000000006E-2</v>
      </c>
      <c r="N2750">
        <v>0</v>
      </c>
      <c r="O2750">
        <v>0</v>
      </c>
      <c r="P2750">
        <v>0</v>
      </c>
      <c r="Q2750" s="3">
        <f>_xlfn.XLOOKUP(A2750&amp;B2750,'original data'!$R$2:$R$3975,'original data'!$Q$2:$Q$3975,,0)</f>
        <v>0.84899999999999998</v>
      </c>
      <c r="R2750" t="str">
        <f t="shared" si="84"/>
        <v>Detroit General RS2002</v>
      </c>
      <c r="S2750">
        <f t="shared" si="85"/>
        <v>0.10357000000000001</v>
      </c>
    </row>
    <row r="2751" spans="1:19" x14ac:dyDescent="0.35">
      <c r="A2751" t="s">
        <v>168</v>
      </c>
      <c r="B2751">
        <v>2003</v>
      </c>
      <c r="C2751">
        <v>3.5290000000000002E-2</v>
      </c>
      <c r="H2751">
        <v>0.5958</v>
      </c>
      <c r="I2751">
        <v>0.29044999999999999</v>
      </c>
      <c r="J2751">
        <v>1.372E-2</v>
      </c>
      <c r="K2751">
        <v>0</v>
      </c>
      <c r="L2751">
        <v>0</v>
      </c>
      <c r="M2751">
        <v>0.10004</v>
      </c>
      <c r="N2751">
        <v>0</v>
      </c>
      <c r="O2751">
        <v>0</v>
      </c>
      <c r="P2751">
        <v>0</v>
      </c>
      <c r="Q2751" s="3">
        <f>_xlfn.XLOOKUP(A2751&amp;B2751,'original data'!$R$2:$R$3975,'original data'!$Q$2:$Q$3975,,0)</f>
        <v>0.77600000000000002</v>
      </c>
      <c r="R2751" t="str">
        <f t="shared" si="84"/>
        <v>Detroit General RS2003</v>
      </c>
      <c r="S2751">
        <f t="shared" si="85"/>
        <v>0.11376</v>
      </c>
    </row>
    <row r="2752" spans="1:19" x14ac:dyDescent="0.35">
      <c r="A2752" t="s">
        <v>168</v>
      </c>
      <c r="B2752">
        <v>2004</v>
      </c>
      <c r="C2752">
        <v>0.14929999999999999</v>
      </c>
      <c r="H2752">
        <v>0.63731000000000004</v>
      </c>
      <c r="I2752">
        <v>0.25830999999999998</v>
      </c>
      <c r="J2752">
        <v>1.46E-2</v>
      </c>
      <c r="K2752">
        <v>0</v>
      </c>
      <c r="L2752">
        <v>0</v>
      </c>
      <c r="M2752">
        <v>8.9789999999999995E-2</v>
      </c>
      <c r="N2752">
        <v>0</v>
      </c>
      <c r="O2752">
        <v>0</v>
      </c>
      <c r="P2752">
        <v>0</v>
      </c>
      <c r="Q2752" s="3">
        <f>_xlfn.XLOOKUP(A2752&amp;B2752,'original data'!$R$2:$R$3975,'original data'!$Q$2:$Q$3975,,0)</f>
        <v>0.73</v>
      </c>
      <c r="R2752" t="str">
        <f t="shared" si="84"/>
        <v>Detroit General RS2004</v>
      </c>
      <c r="S2752">
        <f t="shared" si="85"/>
        <v>0.10439</v>
      </c>
    </row>
    <row r="2753" spans="1:19" x14ac:dyDescent="0.35">
      <c r="A2753" t="s">
        <v>168</v>
      </c>
      <c r="B2753">
        <v>2005</v>
      </c>
      <c r="C2753">
        <v>8.3000000000000004E-2</v>
      </c>
      <c r="E2753">
        <v>2.981E-2</v>
      </c>
      <c r="H2753">
        <v>0.54871999999999999</v>
      </c>
      <c r="I2753">
        <v>0.36518</v>
      </c>
      <c r="J2753">
        <v>1.5299999999999999E-2</v>
      </c>
      <c r="K2753">
        <v>0</v>
      </c>
      <c r="L2753">
        <v>0</v>
      </c>
      <c r="M2753">
        <v>7.0800000000000002E-2</v>
      </c>
      <c r="N2753">
        <v>0</v>
      </c>
      <c r="O2753">
        <v>0</v>
      </c>
      <c r="P2753">
        <v>0</v>
      </c>
      <c r="Q2753" s="3">
        <f>_xlfn.XLOOKUP(A2753&amp;B2753,'original data'!$R$2:$R$3975,'original data'!$Q$2:$Q$3975,,0)</f>
        <v>0.96299999999999997</v>
      </c>
      <c r="R2753" t="str">
        <f t="shared" si="84"/>
        <v>Detroit General RS2005</v>
      </c>
      <c r="S2753">
        <f t="shared" si="85"/>
        <v>8.6099999999999996E-2</v>
      </c>
    </row>
    <row r="2754" spans="1:19" x14ac:dyDescent="0.35">
      <c r="A2754" t="s">
        <v>168</v>
      </c>
      <c r="B2754">
        <v>2007</v>
      </c>
      <c r="C2754">
        <v>0.189</v>
      </c>
      <c r="E2754">
        <v>0.11266</v>
      </c>
      <c r="H2754">
        <v>0.66012000000000004</v>
      </c>
      <c r="I2754">
        <v>0.23133000000000001</v>
      </c>
      <c r="J2754">
        <v>1.8200000000000001E-2</v>
      </c>
      <c r="K2754">
        <v>0</v>
      </c>
      <c r="L2754">
        <v>0</v>
      </c>
      <c r="M2754">
        <v>9.0340000000000004E-2</v>
      </c>
      <c r="N2754">
        <v>0</v>
      </c>
      <c r="O2754">
        <v>0</v>
      </c>
      <c r="P2754">
        <v>0</v>
      </c>
      <c r="Q2754" s="3">
        <f>_xlfn.XLOOKUP(A2754&amp;B2754,'original data'!$R$2:$R$3975,'original data'!$Q$2:$Q$3975,,0)</f>
        <v>0.98799999999999999</v>
      </c>
      <c r="R2754" t="str">
        <f t="shared" si="84"/>
        <v>Detroit General RS2007</v>
      </c>
      <c r="S2754">
        <f t="shared" si="85"/>
        <v>0.10854</v>
      </c>
    </row>
    <row r="2755" spans="1:19" x14ac:dyDescent="0.35">
      <c r="A2755" t="s">
        <v>168</v>
      </c>
      <c r="B2755">
        <v>2008</v>
      </c>
      <c r="C2755">
        <v>-4.2999999999999997E-2</v>
      </c>
      <c r="E2755">
        <v>9.529E-2</v>
      </c>
      <c r="H2755">
        <v>0.56940999999999997</v>
      </c>
      <c r="I2755">
        <v>0.27926000000000001</v>
      </c>
      <c r="J2755">
        <v>2.487E-2</v>
      </c>
      <c r="K2755">
        <v>0</v>
      </c>
      <c r="L2755">
        <v>0</v>
      </c>
      <c r="M2755">
        <v>0.12647</v>
      </c>
      <c r="N2755">
        <v>0</v>
      </c>
      <c r="O2755">
        <v>0</v>
      </c>
      <c r="P2755">
        <v>0</v>
      </c>
      <c r="Q2755" s="3">
        <f>_xlfn.XLOOKUP(A2755&amp;B2755,'original data'!$R$2:$R$3975,'original data'!$Q$2:$Q$3975,,0)</f>
        <v>1.0089999999999999</v>
      </c>
      <c r="R2755" t="str">
        <f t="shared" ref="R2755:R2818" si="86">A2755&amp;B2755</f>
        <v>Detroit General RS2008</v>
      </c>
      <c r="S2755">
        <f t="shared" ref="S2755:S2818" si="87">SUM(J2755:N2755,P2755)</f>
        <v>0.15134</v>
      </c>
    </row>
    <row r="2756" spans="1:19" x14ac:dyDescent="0.35">
      <c r="A2756" t="s">
        <v>168</v>
      </c>
      <c r="B2756">
        <v>2009</v>
      </c>
      <c r="C2756">
        <v>-0.188</v>
      </c>
      <c r="E2756">
        <v>2.1770000000000001E-2</v>
      </c>
      <c r="H2756">
        <v>0.55474999999999997</v>
      </c>
      <c r="I2756">
        <v>0.25546999999999997</v>
      </c>
      <c r="J2756">
        <v>3.7289999999999997E-2</v>
      </c>
      <c r="K2756">
        <v>0</v>
      </c>
      <c r="L2756">
        <v>0</v>
      </c>
      <c r="M2756">
        <v>0.15248</v>
      </c>
      <c r="N2756">
        <v>0</v>
      </c>
      <c r="O2756">
        <v>0</v>
      </c>
      <c r="P2756">
        <v>0</v>
      </c>
      <c r="Q2756" s="3">
        <f>_xlfn.XLOOKUP(A2756&amp;B2756,'original data'!$R$2:$R$3975,'original data'!$Q$2:$Q$3975,,0)</f>
        <v>0.92500000000000004</v>
      </c>
      <c r="R2756" t="str">
        <f t="shared" si="86"/>
        <v>Detroit General RS2009</v>
      </c>
      <c r="S2756">
        <f t="shared" si="87"/>
        <v>0.18976999999999999</v>
      </c>
    </row>
    <row r="2757" spans="1:19" x14ac:dyDescent="0.35">
      <c r="A2757" t="s">
        <v>168</v>
      </c>
      <c r="B2757">
        <v>2014</v>
      </c>
      <c r="C2757">
        <v>0.14499999999999999</v>
      </c>
      <c r="E2757">
        <v>0.10306</v>
      </c>
      <c r="F2757">
        <v>6.164E-2</v>
      </c>
      <c r="H2757">
        <v>0.50824000000000003</v>
      </c>
      <c r="I2757">
        <v>0.12920000000000001</v>
      </c>
      <c r="J2757">
        <v>0.15487000000000001</v>
      </c>
      <c r="K2757">
        <v>4.0660000000000002E-2</v>
      </c>
      <c r="L2757">
        <v>0</v>
      </c>
      <c r="M2757">
        <v>0.10174</v>
      </c>
      <c r="N2757">
        <v>6.4000000000000005E-4</v>
      </c>
      <c r="O2757">
        <v>4.811E-2</v>
      </c>
      <c r="P2757">
        <v>1.6539999999999999E-2</v>
      </c>
      <c r="Q2757" s="3">
        <f>_xlfn.XLOOKUP(A2757&amp;B2757,'original data'!$R$2:$R$3975,'original data'!$Q$2:$Q$3975,,0)</f>
        <v>0.62538000000000005</v>
      </c>
      <c r="R2757" t="str">
        <f t="shared" si="86"/>
        <v>Detroit General RS2014</v>
      </c>
      <c r="S2757">
        <f t="shared" si="87"/>
        <v>0.31445000000000001</v>
      </c>
    </row>
    <row r="2758" spans="1:19" x14ac:dyDescent="0.35">
      <c r="A2758" t="s">
        <v>168</v>
      </c>
      <c r="B2758">
        <v>2016</v>
      </c>
      <c r="C2758">
        <v>1.4E-2</v>
      </c>
      <c r="D2758">
        <v>0.06</v>
      </c>
      <c r="E2758">
        <v>5.8999999999999997E-2</v>
      </c>
      <c r="F2758">
        <v>4.6120000000000001E-2</v>
      </c>
      <c r="H2758">
        <v>0.43126999999999999</v>
      </c>
      <c r="I2758">
        <v>0.11897000000000001</v>
      </c>
      <c r="J2758">
        <v>6.4689999999999998E-2</v>
      </c>
      <c r="K2758">
        <v>0.12681999999999999</v>
      </c>
      <c r="L2758">
        <v>0</v>
      </c>
      <c r="M2758">
        <v>0.21090999999999999</v>
      </c>
      <c r="N2758">
        <v>0</v>
      </c>
      <c r="O2758">
        <v>0</v>
      </c>
      <c r="P2758">
        <v>4.7350000000000003E-2</v>
      </c>
      <c r="Q2758" s="3">
        <f>_xlfn.XLOOKUP(A2758&amp;B2758,'original data'!$R$2:$R$3975,'original data'!$Q$2:$Q$3975,,0)</f>
        <v>0.63341999999999998</v>
      </c>
      <c r="R2758" t="str">
        <f t="shared" si="86"/>
        <v>Detroit General RS2016</v>
      </c>
      <c r="S2758">
        <f t="shared" si="87"/>
        <v>0.44977</v>
      </c>
    </row>
    <row r="2759" spans="1:19" x14ac:dyDescent="0.35">
      <c r="A2759" t="s">
        <v>168</v>
      </c>
      <c r="B2759">
        <v>2017</v>
      </c>
      <c r="C2759">
        <v>0.14099999999999999</v>
      </c>
      <c r="D2759">
        <v>5.8999999999999997E-2</v>
      </c>
      <c r="E2759">
        <v>8.6999999999999994E-2</v>
      </c>
      <c r="F2759">
        <v>4.1820000000000003E-2</v>
      </c>
      <c r="H2759">
        <v>0.52288999999999997</v>
      </c>
      <c r="I2759">
        <v>0.15001</v>
      </c>
      <c r="J2759">
        <v>5.0680000000000003E-2</v>
      </c>
      <c r="K2759">
        <v>0.1106</v>
      </c>
      <c r="L2759">
        <v>0</v>
      </c>
      <c r="M2759">
        <v>0.16582</v>
      </c>
      <c r="N2759">
        <v>0</v>
      </c>
      <c r="O2759">
        <v>0</v>
      </c>
      <c r="P2759">
        <v>0</v>
      </c>
      <c r="Q2759" s="3">
        <f>_xlfn.XLOOKUP(A2759&amp;B2759,'original data'!$R$2:$R$3975,'original data'!$Q$2:$Q$3975,,0)</f>
        <v>0.65542999999999996</v>
      </c>
      <c r="R2759" t="str">
        <f t="shared" si="86"/>
        <v>Detroit General RS2017</v>
      </c>
      <c r="S2759">
        <f t="shared" si="87"/>
        <v>0.3271</v>
      </c>
    </row>
    <row r="2760" spans="1:19" x14ac:dyDescent="0.35">
      <c r="A2760" t="s">
        <v>168</v>
      </c>
      <c r="B2760">
        <v>2020</v>
      </c>
      <c r="C2760">
        <v>9.5999999999999992E-3</v>
      </c>
      <c r="D2760">
        <v>2.9000000000000001E-2</v>
      </c>
      <c r="E2760">
        <v>4.8000000000000001E-2</v>
      </c>
      <c r="F2760">
        <v>7.0900000000000005E-2</v>
      </c>
      <c r="G2760">
        <v>0</v>
      </c>
      <c r="H2760">
        <v>0.46661999999999998</v>
      </c>
      <c r="I2760">
        <v>0.20225000000000001</v>
      </c>
      <c r="J2760">
        <v>7.0529999999999995E-2</v>
      </c>
      <c r="K2760">
        <v>0.11115</v>
      </c>
      <c r="L2760">
        <v>0</v>
      </c>
      <c r="M2760">
        <v>0.14945</v>
      </c>
      <c r="N2760">
        <v>0</v>
      </c>
      <c r="O2760">
        <v>0</v>
      </c>
      <c r="P2760">
        <v>0</v>
      </c>
      <c r="Q2760" s="3">
        <f>_xlfn.XLOOKUP(A2760&amp;B2760,'original data'!$R$2:$R$3975,'original data'!$Q$2:$Q$3975,,0)</f>
        <v>0.63734999999999997</v>
      </c>
      <c r="R2760" t="str">
        <f t="shared" si="86"/>
        <v>Detroit General RS2020</v>
      </c>
      <c r="S2760">
        <f t="shared" si="87"/>
        <v>0.33113000000000004</v>
      </c>
    </row>
    <row r="2761" spans="1:19" x14ac:dyDescent="0.35">
      <c r="A2761" t="s">
        <v>169</v>
      </c>
      <c r="B2761">
        <v>2001</v>
      </c>
      <c r="C2761">
        <v>-2.3E-2</v>
      </c>
      <c r="D2761">
        <v>3.5000000000000003E-2</v>
      </c>
      <c r="E2761">
        <v>9.5000000000000001E-2</v>
      </c>
      <c r="G2761">
        <v>-2.3E-2</v>
      </c>
      <c r="H2761">
        <v>0.59</v>
      </c>
      <c r="I2761">
        <v>0.33</v>
      </c>
      <c r="J2761">
        <v>0.02</v>
      </c>
      <c r="K2761">
        <v>0</v>
      </c>
      <c r="L2761">
        <v>0</v>
      </c>
      <c r="M2761">
        <v>0.02</v>
      </c>
      <c r="N2761">
        <v>0</v>
      </c>
      <c r="O2761">
        <v>0.04</v>
      </c>
      <c r="P2761">
        <v>0</v>
      </c>
      <c r="Q2761" s="3">
        <f>_xlfn.XLOOKUP(A2761&amp;B2761,'original data'!$R$2:$R$3975,'original data'!$Q$2:$Q$3975,,0)</f>
        <v>0.93259999999999998</v>
      </c>
      <c r="R2761" t="str">
        <f t="shared" si="86"/>
        <v>Chicago Municipal2001</v>
      </c>
      <c r="S2761">
        <f t="shared" si="87"/>
        <v>0.04</v>
      </c>
    </row>
    <row r="2762" spans="1:19" x14ac:dyDescent="0.35">
      <c r="A2762" t="s">
        <v>169</v>
      </c>
      <c r="B2762">
        <v>2002</v>
      </c>
      <c r="C2762">
        <v>-9.2999999999999999E-2</v>
      </c>
      <c r="D2762">
        <v>-2.9000000000000001E-2</v>
      </c>
      <c r="E2762">
        <v>3.5000000000000003E-2</v>
      </c>
      <c r="G2762">
        <v>-5.8650000000000001E-2</v>
      </c>
      <c r="H2762">
        <v>0.52475000000000005</v>
      </c>
      <c r="I2762">
        <v>0.35643999999999998</v>
      </c>
      <c r="J2762">
        <v>9.9000000000000008E-3</v>
      </c>
      <c r="K2762">
        <v>0</v>
      </c>
      <c r="L2762">
        <v>0</v>
      </c>
      <c r="M2762">
        <v>3.9600000000000003E-2</v>
      </c>
      <c r="N2762">
        <v>0</v>
      </c>
      <c r="O2762">
        <v>6.9309999999999997E-2</v>
      </c>
      <c r="P2762">
        <v>0</v>
      </c>
      <c r="Q2762" s="3">
        <f>_xlfn.XLOOKUP(A2762&amp;B2762,'original data'!$R$2:$R$3975,'original data'!$Q$2:$Q$3975,,0)</f>
        <v>0.84519999999999995</v>
      </c>
      <c r="R2762" t="str">
        <f t="shared" si="86"/>
        <v>Chicago Municipal2002</v>
      </c>
      <c r="S2762">
        <f t="shared" si="87"/>
        <v>4.9500000000000002E-2</v>
      </c>
    </row>
    <row r="2763" spans="1:19" x14ac:dyDescent="0.35">
      <c r="A2763" t="s">
        <v>169</v>
      </c>
      <c r="B2763">
        <v>2003</v>
      </c>
      <c r="C2763">
        <v>0.19900000000000001</v>
      </c>
      <c r="D2763">
        <v>0.02</v>
      </c>
      <c r="E2763">
        <v>3.7999999999999999E-2</v>
      </c>
      <c r="F2763">
        <v>9.1999999999999998E-2</v>
      </c>
      <c r="G2763">
        <v>2.0410000000000001E-2</v>
      </c>
      <c r="H2763">
        <v>0.62</v>
      </c>
      <c r="I2763">
        <v>0.32</v>
      </c>
      <c r="J2763">
        <v>0.01</v>
      </c>
      <c r="K2763">
        <v>0</v>
      </c>
      <c r="L2763">
        <v>0</v>
      </c>
      <c r="M2763">
        <v>0.04</v>
      </c>
      <c r="N2763">
        <v>0</v>
      </c>
      <c r="O2763">
        <v>0.01</v>
      </c>
      <c r="P2763">
        <v>0</v>
      </c>
      <c r="Q2763" s="3">
        <f>_xlfn.XLOOKUP(A2763&amp;B2763,'original data'!$R$2:$R$3975,'original data'!$Q$2:$Q$3975,,0)</f>
        <v>0.79910000000000003</v>
      </c>
      <c r="R2763" t="str">
        <f t="shared" si="86"/>
        <v>Chicago Municipal2003</v>
      </c>
      <c r="S2763">
        <f t="shared" si="87"/>
        <v>0.05</v>
      </c>
    </row>
    <row r="2764" spans="1:19" x14ac:dyDescent="0.35">
      <c r="A2764" t="s">
        <v>169</v>
      </c>
      <c r="B2764">
        <v>2004</v>
      </c>
      <c r="C2764">
        <v>0.106</v>
      </c>
      <c r="E2764">
        <v>3.9E-2</v>
      </c>
      <c r="F2764">
        <v>0.10299999999999999</v>
      </c>
      <c r="G2764">
        <v>4.1160000000000002E-2</v>
      </c>
      <c r="H2764">
        <v>0.65</v>
      </c>
      <c r="I2764">
        <v>0.28000000000000003</v>
      </c>
      <c r="J2764">
        <v>0.02</v>
      </c>
      <c r="K2764">
        <v>0</v>
      </c>
      <c r="L2764">
        <v>0</v>
      </c>
      <c r="M2764">
        <v>0.04</v>
      </c>
      <c r="N2764">
        <v>0</v>
      </c>
      <c r="O2764">
        <v>0.01</v>
      </c>
      <c r="P2764">
        <v>0</v>
      </c>
      <c r="Q2764" s="3">
        <f>_xlfn.XLOOKUP(A2764&amp;B2764,'original data'!$R$2:$R$3975,'original data'!$Q$2:$Q$3975,,0)</f>
        <v>0.72009999999999996</v>
      </c>
      <c r="R2764" t="str">
        <f t="shared" si="86"/>
        <v>Chicago Municipal2004</v>
      </c>
      <c r="S2764">
        <f t="shared" si="87"/>
        <v>0.06</v>
      </c>
    </row>
    <row r="2765" spans="1:19" x14ac:dyDescent="0.35">
      <c r="A2765" t="s">
        <v>169</v>
      </c>
      <c r="B2765">
        <v>2006</v>
      </c>
      <c r="C2765">
        <v>0.127</v>
      </c>
      <c r="E2765">
        <v>7.6999999999999999E-2</v>
      </c>
      <c r="F2765">
        <v>8.5999999999999993E-2</v>
      </c>
      <c r="G2765">
        <v>5.9650000000000002E-2</v>
      </c>
      <c r="H2765">
        <v>0.59</v>
      </c>
      <c r="I2765">
        <v>0.3</v>
      </c>
      <c r="J2765">
        <v>0.03</v>
      </c>
      <c r="K2765">
        <v>0</v>
      </c>
      <c r="L2765">
        <v>0</v>
      </c>
      <c r="M2765">
        <v>0.04</v>
      </c>
      <c r="N2765">
        <v>0</v>
      </c>
      <c r="O2765">
        <v>0.04</v>
      </c>
      <c r="P2765">
        <v>0</v>
      </c>
      <c r="Q2765" s="3">
        <f>_xlfn.XLOOKUP(A2765&amp;B2765,'original data'!$R$2:$R$3975,'original data'!$Q$2:$Q$3975,,0)</f>
        <v>0.68689999999999996</v>
      </c>
      <c r="R2765" t="str">
        <f t="shared" si="86"/>
        <v>Chicago Municipal2006</v>
      </c>
      <c r="S2765">
        <f t="shared" si="87"/>
        <v>7.0000000000000007E-2</v>
      </c>
    </row>
    <row r="2766" spans="1:19" x14ac:dyDescent="0.35">
      <c r="A2766" t="s">
        <v>169</v>
      </c>
      <c r="B2766">
        <v>2007</v>
      </c>
      <c r="C2766">
        <v>7.2999999999999995E-2</v>
      </c>
      <c r="D2766">
        <v>9.1999999999999998E-2</v>
      </c>
      <c r="E2766">
        <v>0.115</v>
      </c>
      <c r="F2766">
        <v>7.3999999999999996E-2</v>
      </c>
      <c r="G2766">
        <v>6.1550000000000001E-2</v>
      </c>
      <c r="H2766">
        <v>0.59</v>
      </c>
      <c r="I2766">
        <v>0.28999999999999998</v>
      </c>
      <c r="J2766">
        <v>0.03</v>
      </c>
      <c r="K2766">
        <v>0</v>
      </c>
      <c r="L2766">
        <v>0</v>
      </c>
      <c r="M2766">
        <v>0.04</v>
      </c>
      <c r="N2766">
        <v>0</v>
      </c>
      <c r="O2766">
        <v>0.05</v>
      </c>
      <c r="P2766">
        <v>0</v>
      </c>
      <c r="Q2766" s="3">
        <f>_xlfn.XLOOKUP(A2766&amp;B2766,'original data'!$R$2:$R$3975,'original data'!$Q$2:$Q$3975,,0)</f>
        <v>0.69120000000000004</v>
      </c>
      <c r="R2766" t="str">
        <f t="shared" si="86"/>
        <v>Chicago Municipal2007</v>
      </c>
      <c r="S2766">
        <f t="shared" si="87"/>
        <v>7.0000000000000007E-2</v>
      </c>
    </row>
    <row r="2767" spans="1:19" x14ac:dyDescent="0.35">
      <c r="A2767" t="s">
        <v>169</v>
      </c>
      <c r="B2767">
        <v>2008</v>
      </c>
      <c r="C2767">
        <v>-0.28199999999999997</v>
      </c>
      <c r="D2767">
        <v>-4.4999999999999998E-2</v>
      </c>
      <c r="E2767">
        <v>5.0000000000000001E-3</v>
      </c>
      <c r="G2767">
        <v>1.091E-2</v>
      </c>
      <c r="H2767">
        <v>0.58416000000000001</v>
      </c>
      <c r="I2767">
        <v>0.26733000000000001</v>
      </c>
      <c r="J2767">
        <v>3.9600000000000003E-2</v>
      </c>
      <c r="K2767">
        <v>0</v>
      </c>
      <c r="L2767">
        <v>0</v>
      </c>
      <c r="M2767">
        <v>4.9509999999999998E-2</v>
      </c>
      <c r="N2767">
        <v>0</v>
      </c>
      <c r="O2767">
        <v>5.9409999999999998E-2</v>
      </c>
      <c r="P2767">
        <v>0</v>
      </c>
      <c r="Q2767" s="3">
        <f>_xlfn.XLOOKUP(A2767&amp;B2767,'original data'!$R$2:$R$3975,'original data'!$Q$2:$Q$3975,,0)</f>
        <v>0.64229999999999998</v>
      </c>
      <c r="R2767" t="str">
        <f t="shared" si="86"/>
        <v>Chicago Municipal2008</v>
      </c>
      <c r="S2767">
        <f t="shared" si="87"/>
        <v>8.9109999999999995E-2</v>
      </c>
    </row>
    <row r="2768" spans="1:19" x14ac:dyDescent="0.35">
      <c r="A2768" t="s">
        <v>169</v>
      </c>
      <c r="B2768">
        <v>2009</v>
      </c>
      <c r="C2768">
        <v>0.19400000000000001</v>
      </c>
      <c r="D2768">
        <v>-0.03</v>
      </c>
      <c r="E2768">
        <v>1.7999999999999999E-2</v>
      </c>
      <c r="F2768">
        <v>2.7E-2</v>
      </c>
      <c r="G2768">
        <v>2.9780000000000001E-2</v>
      </c>
      <c r="H2768">
        <v>0.5</v>
      </c>
      <c r="I2768">
        <v>0.23</v>
      </c>
      <c r="J2768">
        <v>0.04</v>
      </c>
      <c r="K2768">
        <v>0.09</v>
      </c>
      <c r="L2768">
        <v>0</v>
      </c>
      <c r="M2768">
        <v>7.0000000000000007E-2</v>
      </c>
      <c r="N2768">
        <v>0</v>
      </c>
      <c r="O2768">
        <v>7.0000000000000007E-2</v>
      </c>
      <c r="P2768">
        <v>0</v>
      </c>
      <c r="Q2768" s="3">
        <f>_xlfn.XLOOKUP(A2768&amp;B2768,'original data'!$R$2:$R$3975,'original data'!$Q$2:$Q$3975,,0)</f>
        <v>0.58130000000000004</v>
      </c>
      <c r="R2768" t="str">
        <f t="shared" si="86"/>
        <v>Chicago Municipal2009</v>
      </c>
      <c r="S2768">
        <f t="shared" si="87"/>
        <v>0.2</v>
      </c>
    </row>
    <row r="2769" spans="1:19" x14ac:dyDescent="0.35">
      <c r="A2769" t="s">
        <v>169</v>
      </c>
      <c r="B2769">
        <v>2010</v>
      </c>
      <c r="C2769">
        <v>0.14199999999999999</v>
      </c>
      <c r="D2769">
        <v>-0.01</v>
      </c>
      <c r="E2769">
        <v>3.3000000000000002E-2</v>
      </c>
      <c r="F2769">
        <v>3.7999999999999999E-2</v>
      </c>
      <c r="G2769">
        <v>4.0489999999999998E-2</v>
      </c>
      <c r="H2769">
        <v>0.55844000000000005</v>
      </c>
      <c r="I2769">
        <v>0.24675</v>
      </c>
      <c r="J2769">
        <v>3.2969999999999999E-2</v>
      </c>
      <c r="K2769">
        <v>9.5899999999999999E-2</v>
      </c>
      <c r="L2769">
        <v>4.9950000000000001E-2</v>
      </c>
      <c r="M2769">
        <v>0</v>
      </c>
      <c r="N2769">
        <v>0</v>
      </c>
      <c r="O2769">
        <v>1.5980000000000001E-2</v>
      </c>
      <c r="P2769">
        <v>0</v>
      </c>
      <c r="Q2769" s="3">
        <f>_xlfn.XLOOKUP(A2769&amp;B2769,'original data'!$R$2:$R$3975,'original data'!$Q$2:$Q$3975,,0)</f>
        <v>0.50749999999999995</v>
      </c>
      <c r="R2769" t="str">
        <f t="shared" si="86"/>
        <v>Chicago Municipal2010</v>
      </c>
      <c r="S2769">
        <f t="shared" si="87"/>
        <v>0.17881999999999998</v>
      </c>
    </row>
    <row r="2770" spans="1:19" x14ac:dyDescent="0.35">
      <c r="A2770" t="s">
        <v>169</v>
      </c>
      <c r="B2770">
        <v>2011</v>
      </c>
      <c r="C2770">
        <v>0</v>
      </c>
      <c r="D2770">
        <v>0.109</v>
      </c>
      <c r="E2770">
        <v>1.6E-2</v>
      </c>
      <c r="F2770">
        <v>4.4999999999999998E-2</v>
      </c>
      <c r="G2770">
        <v>3.6740000000000002E-2</v>
      </c>
      <c r="H2770">
        <v>0.49102000000000001</v>
      </c>
      <c r="I2770">
        <v>0.26646999999999998</v>
      </c>
      <c r="J2770">
        <v>4.3909999999999998E-2</v>
      </c>
      <c r="K2770">
        <v>9.8799999999999999E-2</v>
      </c>
      <c r="L2770">
        <v>8.1839999999999996E-2</v>
      </c>
      <c r="M2770">
        <v>0</v>
      </c>
      <c r="N2770">
        <v>0</v>
      </c>
      <c r="O2770">
        <v>1.796E-2</v>
      </c>
      <c r="P2770">
        <v>0</v>
      </c>
      <c r="Q2770" s="3">
        <f>_xlfn.XLOOKUP(A2770&amp;B2770,'original data'!$R$2:$R$3975,'original data'!$Q$2:$Q$3975,,0)</f>
        <v>0.45169999999999999</v>
      </c>
      <c r="R2770" t="str">
        <f t="shared" si="86"/>
        <v>Chicago Municipal2011</v>
      </c>
      <c r="S2770">
        <f t="shared" si="87"/>
        <v>0.22455</v>
      </c>
    </row>
    <row r="2771" spans="1:19" x14ac:dyDescent="0.35">
      <c r="A2771" t="s">
        <v>169</v>
      </c>
      <c r="B2771">
        <v>2012</v>
      </c>
      <c r="C2771">
        <v>0.129</v>
      </c>
      <c r="D2771">
        <v>8.8999999999999996E-2</v>
      </c>
      <c r="E2771">
        <v>1.9E-2</v>
      </c>
      <c r="F2771">
        <v>6.5000000000000002E-2</v>
      </c>
      <c r="G2771">
        <v>4.4130000000000003E-2</v>
      </c>
      <c r="H2771">
        <v>0.49151</v>
      </c>
      <c r="I2771">
        <v>0.26173999999999997</v>
      </c>
      <c r="J2771">
        <v>4.6949999999999999E-2</v>
      </c>
      <c r="K2771">
        <v>0.10489999999999999</v>
      </c>
      <c r="L2771">
        <v>8.9910000000000004E-2</v>
      </c>
      <c r="M2771">
        <v>0</v>
      </c>
      <c r="N2771">
        <v>0</v>
      </c>
      <c r="O2771">
        <v>5.0000000000000001E-3</v>
      </c>
      <c r="P2771">
        <v>0</v>
      </c>
      <c r="Q2771" s="3">
        <f>_xlfn.XLOOKUP(A2771&amp;B2771,'original data'!$R$2:$R$3975,'original data'!$Q$2:$Q$3975,,0)</f>
        <v>0.3765</v>
      </c>
      <c r="R2771" t="str">
        <f t="shared" si="86"/>
        <v>Chicago Municipal2012</v>
      </c>
      <c r="S2771">
        <f t="shared" si="87"/>
        <v>0.24175999999999997</v>
      </c>
    </row>
    <row r="2772" spans="1:19" x14ac:dyDescent="0.35">
      <c r="A2772" t="s">
        <v>169</v>
      </c>
      <c r="B2772">
        <v>2013</v>
      </c>
      <c r="C2772">
        <v>0.161</v>
      </c>
      <c r="D2772">
        <v>9.4E-2</v>
      </c>
      <c r="E2772">
        <v>0.123</v>
      </c>
      <c r="F2772">
        <v>6.2E-2</v>
      </c>
      <c r="G2772">
        <v>5.2690000000000001E-2</v>
      </c>
      <c r="H2772">
        <v>0.48799999999999999</v>
      </c>
      <c r="I2772">
        <v>0.249</v>
      </c>
      <c r="J2772">
        <v>4.9000000000000002E-2</v>
      </c>
      <c r="K2772">
        <v>0.11700000000000001</v>
      </c>
      <c r="L2772">
        <v>9.4E-2</v>
      </c>
      <c r="M2772">
        <v>0</v>
      </c>
      <c r="N2772">
        <v>0</v>
      </c>
      <c r="O2772">
        <v>3.0000000000000001E-3</v>
      </c>
      <c r="P2772">
        <v>0</v>
      </c>
      <c r="Q2772" s="3">
        <f>_xlfn.XLOOKUP(A2772&amp;B2772,'original data'!$R$2:$R$3975,'original data'!$Q$2:$Q$3975,,0)</f>
        <v>0.36980000000000002</v>
      </c>
      <c r="R2772" t="str">
        <f t="shared" si="86"/>
        <v>Chicago Municipal2013</v>
      </c>
      <c r="S2772">
        <f t="shared" si="87"/>
        <v>0.26</v>
      </c>
    </row>
    <row r="2773" spans="1:19" x14ac:dyDescent="0.35">
      <c r="A2773" t="s">
        <v>169</v>
      </c>
      <c r="B2773">
        <v>2014</v>
      </c>
      <c r="C2773">
        <v>5.0999999999999997E-2</v>
      </c>
      <c r="D2773">
        <v>0.112</v>
      </c>
      <c r="E2773">
        <v>9.5000000000000001E-2</v>
      </c>
      <c r="F2773">
        <v>5.6000000000000001E-2</v>
      </c>
      <c r="G2773">
        <v>5.2569999999999999E-2</v>
      </c>
      <c r="H2773">
        <v>0.46</v>
      </c>
      <c r="I2773">
        <v>0.26500000000000001</v>
      </c>
      <c r="J2773">
        <v>5.0999999999999997E-2</v>
      </c>
      <c r="K2773">
        <v>0.109</v>
      </c>
      <c r="L2773">
        <v>9.9000000000000005E-2</v>
      </c>
      <c r="M2773">
        <v>0</v>
      </c>
      <c r="N2773">
        <v>0</v>
      </c>
      <c r="O2773">
        <v>0</v>
      </c>
      <c r="P2773">
        <v>1.6E-2</v>
      </c>
      <c r="Q2773" s="3">
        <f>_xlfn.XLOOKUP(A2773&amp;B2773,'original data'!$R$2:$R$3975,'original data'!$Q$2:$Q$3975,,0)</f>
        <v>0.40939999999999999</v>
      </c>
      <c r="R2773" t="str">
        <f t="shared" si="86"/>
        <v>Chicago Municipal2014</v>
      </c>
      <c r="S2773">
        <f t="shared" si="87"/>
        <v>0.27500000000000002</v>
      </c>
    </row>
    <row r="2774" spans="1:19" x14ac:dyDescent="0.35">
      <c r="A2774" t="s">
        <v>169</v>
      </c>
      <c r="B2774">
        <v>2015</v>
      </c>
      <c r="C2774">
        <v>1.7999999999999999E-2</v>
      </c>
      <c r="D2774">
        <v>0.112</v>
      </c>
      <c r="E2774">
        <v>9.5000000000000001E-2</v>
      </c>
      <c r="F2774">
        <v>5.6000000000000001E-2</v>
      </c>
      <c r="G2774">
        <v>5.0229999999999997E-2</v>
      </c>
      <c r="H2774">
        <v>0.45200000000000001</v>
      </c>
      <c r="I2774">
        <v>0.25900000000000001</v>
      </c>
      <c r="J2774">
        <v>5.2999999999999999E-2</v>
      </c>
      <c r="K2774">
        <v>0.10199999999999999</v>
      </c>
      <c r="L2774">
        <v>0.114</v>
      </c>
      <c r="M2774">
        <v>0</v>
      </c>
      <c r="N2774">
        <v>0</v>
      </c>
      <c r="O2774">
        <v>0</v>
      </c>
      <c r="P2774">
        <v>0.02</v>
      </c>
      <c r="Q2774" s="3">
        <f>_xlfn.XLOOKUP(A2774&amp;B2774,'original data'!$R$2:$R$3975,'original data'!$Q$2:$Q$3975,,0)</f>
        <v>0.32869999999999999</v>
      </c>
      <c r="R2774" t="str">
        <f t="shared" si="86"/>
        <v>Chicago Municipal2015</v>
      </c>
      <c r="S2774">
        <f t="shared" si="87"/>
        <v>0.28900000000000003</v>
      </c>
    </row>
    <row r="2775" spans="1:19" x14ac:dyDescent="0.35">
      <c r="A2775" t="s">
        <v>169</v>
      </c>
      <c r="B2775">
        <v>2016</v>
      </c>
      <c r="C2775">
        <v>6.3E-2</v>
      </c>
      <c r="D2775">
        <v>4.4999999999999998E-2</v>
      </c>
      <c r="E2775">
        <v>8.4000000000000005E-2</v>
      </c>
      <c r="F2775">
        <v>4.5999999999999999E-2</v>
      </c>
      <c r="G2775">
        <v>5.1020000000000003E-2</v>
      </c>
      <c r="H2775">
        <v>0.45779999999999998</v>
      </c>
      <c r="I2775">
        <v>0.24601999999999999</v>
      </c>
      <c r="J2775">
        <v>5.5559999999999998E-2</v>
      </c>
      <c r="K2775">
        <v>0.10835</v>
      </c>
      <c r="L2775">
        <v>0.10730000000000001</v>
      </c>
      <c r="M2775">
        <v>0</v>
      </c>
      <c r="N2775">
        <v>0</v>
      </c>
      <c r="O2775">
        <v>0</v>
      </c>
      <c r="P2775">
        <v>2.4979999999999999E-2</v>
      </c>
      <c r="Q2775" s="3">
        <f>_xlfn.XLOOKUP(A2775&amp;B2775,'original data'!$R$2:$R$3975,'original data'!$Q$2:$Q$3975,,0)</f>
        <v>0.3049</v>
      </c>
      <c r="R2775" t="str">
        <f t="shared" si="86"/>
        <v>Chicago Municipal2016</v>
      </c>
      <c r="S2775">
        <f t="shared" si="87"/>
        <v>0.29619000000000001</v>
      </c>
    </row>
    <row r="2776" spans="1:19" x14ac:dyDescent="0.35">
      <c r="A2776" t="s">
        <v>169</v>
      </c>
      <c r="B2776">
        <v>2017</v>
      </c>
      <c r="C2776">
        <v>0.151</v>
      </c>
      <c r="D2776">
        <v>7.8E-2</v>
      </c>
      <c r="E2776">
        <v>8.8999999999999996E-2</v>
      </c>
      <c r="F2776">
        <v>5.2999999999999999E-2</v>
      </c>
      <c r="G2776">
        <v>5.6649999999999999E-2</v>
      </c>
      <c r="H2776">
        <v>0.49</v>
      </c>
      <c r="I2776">
        <v>0.23</v>
      </c>
      <c r="J2776">
        <v>0.04</v>
      </c>
      <c r="K2776">
        <v>0.1</v>
      </c>
      <c r="L2776">
        <v>0.1</v>
      </c>
      <c r="M2776">
        <v>0</v>
      </c>
      <c r="N2776">
        <v>0</v>
      </c>
      <c r="O2776">
        <v>0.04</v>
      </c>
      <c r="P2776">
        <v>0</v>
      </c>
      <c r="Q2776" s="3">
        <f>_xlfn.XLOOKUP(A2776&amp;B2776,'original data'!$R$2:$R$3975,'original data'!$Q$2:$Q$3975,,0)</f>
        <v>0.2737</v>
      </c>
      <c r="R2776" t="str">
        <f t="shared" si="86"/>
        <v>Chicago Municipal2017</v>
      </c>
      <c r="S2776">
        <f t="shared" si="87"/>
        <v>0.24000000000000002</v>
      </c>
    </row>
    <row r="2777" spans="1:19" x14ac:dyDescent="0.35">
      <c r="A2777" t="s">
        <v>169</v>
      </c>
      <c r="B2777">
        <v>2018</v>
      </c>
      <c r="C2777">
        <v>-5.7000000000000002E-2</v>
      </c>
      <c r="D2777">
        <v>0.05</v>
      </c>
      <c r="E2777">
        <v>4.4999999999999998E-2</v>
      </c>
      <c r="F2777">
        <v>8.3000000000000004E-2</v>
      </c>
      <c r="G2777">
        <v>0.05</v>
      </c>
      <c r="H2777">
        <v>0.44</v>
      </c>
      <c r="I2777">
        <v>0.25</v>
      </c>
      <c r="J2777">
        <v>0.05</v>
      </c>
      <c r="K2777">
        <v>0.11</v>
      </c>
      <c r="L2777">
        <v>0.11</v>
      </c>
      <c r="M2777">
        <v>0</v>
      </c>
      <c r="N2777">
        <v>0</v>
      </c>
      <c r="O2777">
        <v>0.04</v>
      </c>
      <c r="P2777">
        <v>0</v>
      </c>
      <c r="Q2777" s="3">
        <f>_xlfn.XLOOKUP(A2777&amp;B2777,'original data'!$R$2:$R$3975,'original data'!$Q$2:$Q$3975,,0)</f>
        <v>0.24959999999999999</v>
      </c>
      <c r="R2777" t="str">
        <f t="shared" si="86"/>
        <v>Chicago Municipal2018</v>
      </c>
      <c r="S2777">
        <f t="shared" si="87"/>
        <v>0.27</v>
      </c>
    </row>
    <row r="2778" spans="1:19" x14ac:dyDescent="0.35">
      <c r="A2778" t="s">
        <v>169</v>
      </c>
      <c r="B2778">
        <v>2019</v>
      </c>
      <c r="C2778">
        <v>0.16600000000000001</v>
      </c>
      <c r="D2778">
        <v>8.3000000000000004E-2</v>
      </c>
      <c r="E2778">
        <v>6.7000000000000004E-2</v>
      </c>
      <c r="F2778">
        <v>8.1000000000000003E-2</v>
      </c>
      <c r="G2778">
        <v>5.5800000000000002E-2</v>
      </c>
      <c r="H2778">
        <v>0.47153</v>
      </c>
      <c r="I2778">
        <v>0.23177</v>
      </c>
      <c r="J2778">
        <v>3.8960000000000002E-2</v>
      </c>
      <c r="K2778">
        <v>0.11089</v>
      </c>
      <c r="L2778">
        <v>0.10589</v>
      </c>
      <c r="M2778">
        <v>0</v>
      </c>
      <c r="N2778">
        <v>0</v>
      </c>
      <c r="O2778">
        <v>4.0960000000000003E-2</v>
      </c>
      <c r="P2778">
        <v>0</v>
      </c>
      <c r="Q2778" s="3">
        <f>_xlfn.XLOOKUP(A2778&amp;B2778,'original data'!$R$2:$R$3975,'original data'!$Q$2:$Q$3975,,0)</f>
        <v>0.23250000000000001</v>
      </c>
      <c r="R2778" t="str">
        <f t="shared" si="86"/>
        <v>Chicago Municipal2019</v>
      </c>
      <c r="S2778">
        <f t="shared" si="87"/>
        <v>0.25574000000000002</v>
      </c>
    </row>
    <row r="2779" spans="1:19" x14ac:dyDescent="0.35">
      <c r="A2779" t="s">
        <v>170</v>
      </c>
      <c r="B2779">
        <v>2007</v>
      </c>
      <c r="C2779">
        <v>8.7999999999999995E-2</v>
      </c>
      <c r="D2779">
        <v>9.4E-2</v>
      </c>
      <c r="E2779">
        <v>0.11899999999999999</v>
      </c>
      <c r="F2779">
        <v>7.2999999999999995E-2</v>
      </c>
      <c r="H2779">
        <v>0.62438000000000005</v>
      </c>
      <c r="I2779">
        <v>0.30569000000000002</v>
      </c>
      <c r="J2779">
        <v>5.0950000000000002E-2</v>
      </c>
      <c r="K2779">
        <v>0</v>
      </c>
      <c r="L2779">
        <v>2E-3</v>
      </c>
      <c r="M2779">
        <v>1.5980000000000001E-2</v>
      </c>
      <c r="N2779">
        <v>0</v>
      </c>
      <c r="O2779">
        <v>1E-3</v>
      </c>
      <c r="P2779">
        <v>0</v>
      </c>
      <c r="Q2779" s="3">
        <f>_xlfn.XLOOKUP(A2779&amp;B2779,'original data'!$R$2:$R$3975,'original data'!$Q$2:$Q$3975,,0)</f>
        <v>0.51480000000000004</v>
      </c>
      <c r="R2779" t="str">
        <f t="shared" si="86"/>
        <v>Chicago Police2007</v>
      </c>
      <c r="S2779">
        <f t="shared" si="87"/>
        <v>6.8930000000000005E-2</v>
      </c>
    </row>
    <row r="2780" spans="1:19" x14ac:dyDescent="0.35">
      <c r="A2780" t="s">
        <v>170</v>
      </c>
      <c r="B2780">
        <v>2008</v>
      </c>
      <c r="C2780">
        <v>-0.27800000000000002</v>
      </c>
      <c r="D2780">
        <v>-4.2000000000000003E-2</v>
      </c>
      <c r="E2780">
        <v>8.9999999999999993E-3</v>
      </c>
      <c r="F2780">
        <v>2.5000000000000001E-2</v>
      </c>
      <c r="H2780">
        <v>0.55300000000000005</v>
      </c>
      <c r="I2780">
        <v>0.30199999999999999</v>
      </c>
      <c r="J2780">
        <v>7.8E-2</v>
      </c>
      <c r="K2780">
        <v>2.5000000000000001E-2</v>
      </c>
      <c r="L2780">
        <v>6.0000000000000001E-3</v>
      </c>
      <c r="M2780">
        <v>3.1E-2</v>
      </c>
      <c r="N2780">
        <v>0</v>
      </c>
      <c r="O2780">
        <v>1E-3</v>
      </c>
      <c r="P2780">
        <v>0</v>
      </c>
      <c r="Q2780" s="3">
        <f>_xlfn.XLOOKUP(A2780&amp;B2780,'original data'!$R$2:$R$3975,'original data'!$Q$2:$Q$3975,,0)</f>
        <v>0.48259999999999997</v>
      </c>
      <c r="R2780" t="str">
        <f t="shared" si="86"/>
        <v>Chicago Police2008</v>
      </c>
      <c r="S2780">
        <f t="shared" si="87"/>
        <v>0.14000000000000001</v>
      </c>
    </row>
    <row r="2781" spans="1:19" x14ac:dyDescent="0.35">
      <c r="A2781" t="s">
        <v>170</v>
      </c>
      <c r="B2781">
        <v>2009</v>
      </c>
      <c r="C2781">
        <v>0.215</v>
      </c>
      <c r="D2781">
        <v>-1.6E-2</v>
      </c>
      <c r="E2781">
        <v>2.8000000000000001E-2</v>
      </c>
      <c r="F2781">
        <v>3.3000000000000002E-2</v>
      </c>
      <c r="H2781">
        <v>0.63700000000000001</v>
      </c>
      <c r="I2781">
        <v>0.22500000000000001</v>
      </c>
      <c r="J2781">
        <v>0.06</v>
      </c>
      <c r="K2781">
        <v>3.4000000000000002E-2</v>
      </c>
      <c r="L2781">
        <v>0.01</v>
      </c>
      <c r="M2781">
        <v>0.03</v>
      </c>
      <c r="N2781">
        <v>0</v>
      </c>
      <c r="O2781">
        <v>4.0000000000000001E-3</v>
      </c>
      <c r="P2781">
        <v>0</v>
      </c>
      <c r="Q2781" s="3">
        <f>_xlfn.XLOOKUP(A2781&amp;B2781,'original data'!$R$2:$R$3975,'original data'!$Q$2:$Q$3975,,0)</f>
        <v>0.44469999999999998</v>
      </c>
      <c r="R2781" t="str">
        <f t="shared" si="86"/>
        <v>Chicago Police2009</v>
      </c>
      <c r="S2781">
        <f t="shared" si="87"/>
        <v>0.13400000000000001</v>
      </c>
    </row>
    <row r="2782" spans="1:19" x14ac:dyDescent="0.35">
      <c r="A2782" t="s">
        <v>170</v>
      </c>
      <c r="B2782">
        <v>2010</v>
      </c>
      <c r="C2782">
        <v>0.127</v>
      </c>
      <c r="D2782">
        <v>-4.0000000000000001E-3</v>
      </c>
      <c r="E2782">
        <v>3.7999999999999999E-2</v>
      </c>
      <c r="F2782">
        <v>4.1000000000000002E-2</v>
      </c>
      <c r="H2782">
        <v>0.62</v>
      </c>
      <c r="I2782">
        <v>0.23</v>
      </c>
      <c r="J2782">
        <v>7.0000000000000007E-2</v>
      </c>
      <c r="K2782">
        <v>0.04</v>
      </c>
      <c r="L2782">
        <v>0.01</v>
      </c>
      <c r="M2782">
        <v>0.03</v>
      </c>
      <c r="N2782">
        <v>0</v>
      </c>
      <c r="O2782">
        <v>0</v>
      </c>
      <c r="P2782">
        <v>0</v>
      </c>
      <c r="Q2782" s="3">
        <f>_xlfn.XLOOKUP(A2782&amp;B2782,'original data'!$R$2:$R$3975,'original data'!$Q$2:$Q$3975,,0)</f>
        <v>0.40379999999999999</v>
      </c>
      <c r="R2782" t="str">
        <f t="shared" si="86"/>
        <v>Chicago Police2010</v>
      </c>
      <c r="S2782">
        <f t="shared" si="87"/>
        <v>0.15000000000000002</v>
      </c>
    </row>
    <row r="2783" spans="1:19" x14ac:dyDescent="0.35">
      <c r="A2783" t="s">
        <v>170</v>
      </c>
      <c r="B2783">
        <v>2011</v>
      </c>
      <c r="C2783">
        <v>8.0000000000000002E-3</v>
      </c>
      <c r="D2783">
        <v>0.113</v>
      </c>
      <c r="E2783">
        <v>1.6E-2</v>
      </c>
      <c r="F2783">
        <v>4.7E-2</v>
      </c>
      <c r="H2783">
        <v>0.45</v>
      </c>
      <c r="I2783">
        <v>0.28999999999999998</v>
      </c>
      <c r="J2783">
        <v>0.08</v>
      </c>
      <c r="K2783">
        <v>0.12</v>
      </c>
      <c r="L2783">
        <v>0.02</v>
      </c>
      <c r="M2783">
        <v>0.04</v>
      </c>
      <c r="N2783">
        <v>0</v>
      </c>
      <c r="O2783">
        <v>0</v>
      </c>
      <c r="P2783">
        <v>0</v>
      </c>
      <c r="Q2783" s="3">
        <f>_xlfn.XLOOKUP(A2783&amp;B2783,'original data'!$R$2:$R$3975,'original data'!$Q$2:$Q$3975,,0)</f>
        <v>0.36170000000000002</v>
      </c>
      <c r="R2783" t="str">
        <f t="shared" si="86"/>
        <v>Chicago Police2011</v>
      </c>
      <c r="S2783">
        <f t="shared" si="87"/>
        <v>0.26</v>
      </c>
    </row>
    <row r="2784" spans="1:19" x14ac:dyDescent="0.35">
      <c r="A2784" t="s">
        <v>170</v>
      </c>
      <c r="B2784">
        <v>2012</v>
      </c>
      <c r="C2784">
        <v>0.124</v>
      </c>
      <c r="D2784">
        <v>8.5000000000000006E-2</v>
      </c>
      <c r="E2784">
        <v>2.3E-2</v>
      </c>
      <c r="F2784">
        <v>7.0000000000000007E-2</v>
      </c>
      <c r="H2784">
        <v>0.46</v>
      </c>
      <c r="I2784">
        <v>0.26</v>
      </c>
      <c r="J2784">
        <v>0.08</v>
      </c>
      <c r="K2784">
        <v>0.13</v>
      </c>
      <c r="L2784">
        <v>0.02</v>
      </c>
      <c r="M2784">
        <v>0.04</v>
      </c>
      <c r="N2784">
        <v>0</v>
      </c>
      <c r="O2784">
        <v>0.01</v>
      </c>
      <c r="P2784">
        <v>0</v>
      </c>
      <c r="Q2784" s="3">
        <f>_xlfn.XLOOKUP(A2784&amp;B2784,'original data'!$R$2:$R$3975,'original data'!$Q$2:$Q$3975,,0)</f>
        <v>0.31330000000000002</v>
      </c>
      <c r="R2784" t="str">
        <f t="shared" si="86"/>
        <v>Chicago Police2012</v>
      </c>
      <c r="S2784">
        <f t="shared" si="87"/>
        <v>0.27</v>
      </c>
    </row>
    <row r="2785" spans="1:19" x14ac:dyDescent="0.35">
      <c r="A2785" t="s">
        <v>170</v>
      </c>
      <c r="B2785">
        <v>2013</v>
      </c>
      <c r="C2785">
        <v>0.14499999999999999</v>
      </c>
      <c r="D2785">
        <v>0.09</v>
      </c>
      <c r="E2785">
        <v>0.12</v>
      </c>
      <c r="F2785">
        <v>0.06</v>
      </c>
      <c r="H2785">
        <v>0.44555</v>
      </c>
      <c r="I2785">
        <v>0.23762</v>
      </c>
      <c r="J2785">
        <v>7.9210000000000003E-2</v>
      </c>
      <c r="K2785">
        <v>0.13861000000000001</v>
      </c>
      <c r="L2785">
        <v>1.9800000000000002E-2</v>
      </c>
      <c r="M2785">
        <v>3.9600000000000003E-2</v>
      </c>
      <c r="N2785">
        <v>0</v>
      </c>
      <c r="O2785">
        <v>3.9600000000000003E-2</v>
      </c>
      <c r="P2785">
        <v>0</v>
      </c>
      <c r="Q2785" s="3">
        <f>_xlfn.XLOOKUP(A2785&amp;B2785,'original data'!$R$2:$R$3975,'original data'!$Q$2:$Q$3975,,0)</f>
        <v>0.29699999999999999</v>
      </c>
      <c r="R2785" t="str">
        <f t="shared" si="86"/>
        <v>Chicago Police2013</v>
      </c>
      <c r="S2785">
        <f t="shared" si="87"/>
        <v>0.27722000000000002</v>
      </c>
    </row>
    <row r="2786" spans="1:19" x14ac:dyDescent="0.35">
      <c r="A2786" t="s">
        <v>170</v>
      </c>
      <c r="B2786">
        <v>2014</v>
      </c>
      <c r="C2786">
        <v>6.2E-2</v>
      </c>
      <c r="D2786">
        <v>0.11</v>
      </c>
      <c r="E2786">
        <v>0.09</v>
      </c>
      <c r="F2786">
        <v>0.06</v>
      </c>
      <c r="H2786">
        <v>0.44</v>
      </c>
      <c r="I2786">
        <v>0.28000000000000003</v>
      </c>
      <c r="J2786">
        <v>0.09</v>
      </c>
      <c r="K2786">
        <v>0.15</v>
      </c>
      <c r="L2786">
        <v>0.01</v>
      </c>
      <c r="M2786">
        <v>0.03</v>
      </c>
      <c r="N2786">
        <v>0</v>
      </c>
      <c r="O2786">
        <v>0</v>
      </c>
      <c r="P2786">
        <v>0</v>
      </c>
      <c r="Q2786" s="3">
        <f>_xlfn.XLOOKUP(A2786&amp;B2786,'original data'!$R$2:$R$3975,'original data'!$Q$2:$Q$3975,,0)</f>
        <v>0.2606</v>
      </c>
      <c r="R2786" t="str">
        <f t="shared" si="86"/>
        <v>Chicago Police2014</v>
      </c>
      <c r="S2786">
        <f t="shared" si="87"/>
        <v>0.28000000000000003</v>
      </c>
    </row>
    <row r="2787" spans="1:19" x14ac:dyDescent="0.35">
      <c r="A2787" t="s">
        <v>170</v>
      </c>
      <c r="B2787">
        <v>2015</v>
      </c>
      <c r="C2787">
        <v>-4.0000000000000001E-3</v>
      </c>
      <c r="D2787">
        <v>6.6000000000000003E-2</v>
      </c>
      <c r="E2787">
        <v>6.5000000000000002E-2</v>
      </c>
      <c r="F2787">
        <v>5.1999999999999998E-2</v>
      </c>
      <c r="H2787">
        <v>0.47</v>
      </c>
      <c r="I2787">
        <v>0.26</v>
      </c>
      <c r="J2787">
        <v>0.09</v>
      </c>
      <c r="K2787">
        <v>0.13</v>
      </c>
      <c r="L2787">
        <v>0.02</v>
      </c>
      <c r="M2787">
        <v>0.03</v>
      </c>
      <c r="N2787">
        <v>0</v>
      </c>
      <c r="O2787">
        <v>0</v>
      </c>
      <c r="P2787">
        <v>0</v>
      </c>
      <c r="Q2787" s="3">
        <f>_xlfn.XLOOKUP(A2787&amp;B2787,'original data'!$R$2:$R$3975,'original data'!$Q$2:$Q$3975,,0)</f>
        <v>0.2823</v>
      </c>
      <c r="R2787" t="str">
        <f t="shared" si="86"/>
        <v>Chicago Police2015</v>
      </c>
      <c r="S2787">
        <f t="shared" si="87"/>
        <v>0.27</v>
      </c>
    </row>
    <row r="2788" spans="1:19" x14ac:dyDescent="0.35">
      <c r="A2788" t="s">
        <v>170</v>
      </c>
      <c r="B2788">
        <v>2016</v>
      </c>
      <c r="C2788">
        <v>6.7000000000000004E-2</v>
      </c>
      <c r="D2788">
        <v>4.1000000000000002E-2</v>
      </c>
      <c r="E2788">
        <v>7.8E-2</v>
      </c>
      <c r="F2788">
        <v>4.5999999999999999E-2</v>
      </c>
      <c r="H2788">
        <v>0.50749</v>
      </c>
      <c r="I2788">
        <v>0.23576</v>
      </c>
      <c r="J2788">
        <v>5.5939999999999997E-2</v>
      </c>
      <c r="K2788">
        <v>0.15285000000000001</v>
      </c>
      <c r="L2788">
        <v>8.9899999999999997E-3</v>
      </c>
      <c r="M2788">
        <v>3.1969999999999998E-2</v>
      </c>
      <c r="N2788">
        <v>0</v>
      </c>
      <c r="O2788">
        <v>6.9899999999999997E-3</v>
      </c>
      <c r="P2788">
        <v>0</v>
      </c>
      <c r="Q2788" s="3">
        <f>_xlfn.XLOOKUP(A2788&amp;B2788,'original data'!$R$2:$R$3975,'original data'!$Q$2:$Q$3975,,0)</f>
        <v>0.2374</v>
      </c>
      <c r="R2788" t="str">
        <f t="shared" si="86"/>
        <v>Chicago Police2016</v>
      </c>
      <c r="S2788">
        <f t="shared" si="87"/>
        <v>0.24975</v>
      </c>
    </row>
    <row r="2789" spans="1:19" x14ac:dyDescent="0.35">
      <c r="A2789" t="s">
        <v>170</v>
      </c>
      <c r="B2789">
        <v>2017</v>
      </c>
      <c r="C2789">
        <v>0.17150000000000001</v>
      </c>
      <c r="D2789">
        <v>7.5600000000000001E-2</v>
      </c>
      <c r="E2789">
        <v>8.6499999999999994E-2</v>
      </c>
      <c r="F2789">
        <v>5.3999999999999999E-2</v>
      </c>
      <c r="H2789">
        <v>0.56889999999999996</v>
      </c>
      <c r="I2789">
        <v>0.2334</v>
      </c>
      <c r="J2789">
        <v>3.1899999999999998E-2</v>
      </c>
      <c r="K2789">
        <v>0.125</v>
      </c>
      <c r="L2789">
        <v>1.0200000000000001E-2</v>
      </c>
      <c r="M2789">
        <v>2.8000000000000001E-2</v>
      </c>
      <c r="N2789">
        <v>0</v>
      </c>
      <c r="O2789">
        <v>2.5999999999999999E-3</v>
      </c>
      <c r="P2789">
        <v>0</v>
      </c>
      <c r="Q2789" s="3">
        <f>_xlfn.XLOOKUP(A2789&amp;B2789,'original data'!$R$2:$R$3975,'original data'!$Q$2:$Q$3975,,0)</f>
        <v>0.23710000000000001</v>
      </c>
      <c r="R2789" t="str">
        <f t="shared" si="86"/>
        <v>Chicago Police2017</v>
      </c>
      <c r="S2789">
        <f t="shared" si="87"/>
        <v>0.19509999999999997</v>
      </c>
    </row>
    <row r="2790" spans="1:19" x14ac:dyDescent="0.35">
      <c r="A2790" t="s">
        <v>170</v>
      </c>
      <c r="B2790">
        <v>2018</v>
      </c>
      <c r="C2790">
        <v>-5.2400000000000002E-2</v>
      </c>
      <c r="E2790">
        <v>4.6120000000000001E-2</v>
      </c>
      <c r="F2790">
        <v>8.3290000000000003E-2</v>
      </c>
      <c r="H2790">
        <v>0.47494999999999998</v>
      </c>
      <c r="I2790">
        <v>0.22367999999999999</v>
      </c>
      <c r="J2790">
        <v>4.4699999999999997E-2</v>
      </c>
      <c r="K2790">
        <v>0.16747999999999999</v>
      </c>
      <c r="L2790">
        <v>4.0099999999999997E-2</v>
      </c>
      <c r="M2790">
        <v>3.9600000000000003E-2</v>
      </c>
      <c r="N2790">
        <v>0</v>
      </c>
      <c r="O2790">
        <v>9.4999999999999998E-3</v>
      </c>
      <c r="P2790">
        <v>0</v>
      </c>
      <c r="Q2790" s="3">
        <f>_xlfn.XLOOKUP(A2790&amp;B2790,'original data'!$R$2:$R$3975,'original data'!$Q$2:$Q$3975,,0)</f>
        <v>0.23799999999999999</v>
      </c>
      <c r="R2790" t="str">
        <f t="shared" si="86"/>
        <v>Chicago Police2018</v>
      </c>
      <c r="S2790">
        <f t="shared" si="87"/>
        <v>0.29187999999999997</v>
      </c>
    </row>
    <row r="2791" spans="1:19" x14ac:dyDescent="0.35">
      <c r="A2791" t="s">
        <v>171</v>
      </c>
      <c r="B2791">
        <v>2006</v>
      </c>
      <c r="C2791">
        <v>0.12</v>
      </c>
      <c r="E2791">
        <v>8.1890000000000004E-2</v>
      </c>
      <c r="H2791">
        <v>0.90100000000000002</v>
      </c>
      <c r="I2791">
        <v>6.5839999999999996E-2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3.3160000000000002E-2</v>
      </c>
      <c r="P2791">
        <v>0</v>
      </c>
      <c r="Q2791" s="3">
        <f>_xlfn.XLOOKUP(A2791&amp;B2791,'original data'!$R$2:$R$3975,'original data'!$Q$2:$Q$3975,,0)</f>
        <v>0.374</v>
      </c>
      <c r="R2791" t="str">
        <f t="shared" si="86"/>
        <v>Providence ERS2006</v>
      </c>
      <c r="S2791">
        <f t="shared" si="87"/>
        <v>0</v>
      </c>
    </row>
    <row r="2792" spans="1:19" x14ac:dyDescent="0.35">
      <c r="A2792" t="s">
        <v>171</v>
      </c>
      <c r="B2792">
        <v>2007</v>
      </c>
      <c r="C2792">
        <v>0.189</v>
      </c>
      <c r="E2792">
        <v>0.12661</v>
      </c>
      <c r="H2792">
        <v>0.86983999999999995</v>
      </c>
      <c r="I2792">
        <v>8.7029999999999996E-2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4.3130000000000002E-2</v>
      </c>
      <c r="P2792">
        <v>0</v>
      </c>
      <c r="Q2792" s="3">
        <f>_xlfn.XLOOKUP(A2792&amp;B2792,'original data'!$R$2:$R$3975,'original data'!$Q$2:$Q$3975,,0)</f>
        <v>0.39489999999999997</v>
      </c>
      <c r="R2792" t="str">
        <f t="shared" si="86"/>
        <v>Providence ERS2007</v>
      </c>
      <c r="S2792">
        <f t="shared" si="87"/>
        <v>0</v>
      </c>
    </row>
    <row r="2793" spans="1:19" x14ac:dyDescent="0.35">
      <c r="A2793" t="s">
        <v>171</v>
      </c>
      <c r="B2793">
        <v>2008</v>
      </c>
      <c r="C2793">
        <v>-0.105</v>
      </c>
      <c r="D2793">
        <v>0.06</v>
      </c>
      <c r="E2793">
        <v>9.6000000000000002E-2</v>
      </c>
      <c r="H2793">
        <v>0.83125000000000004</v>
      </c>
      <c r="I2793">
        <v>0.11713999999999999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5.1619999999999999E-2</v>
      </c>
      <c r="P2793">
        <v>0</v>
      </c>
      <c r="Q2793" s="3">
        <f>_xlfn.XLOOKUP(A2793&amp;B2793,'original data'!$R$2:$R$3975,'original data'!$Q$2:$Q$3975,,0)</f>
        <v>0.38569999999999999</v>
      </c>
      <c r="R2793" t="str">
        <f t="shared" si="86"/>
        <v>Providence ERS2008</v>
      </c>
      <c r="S2793">
        <f t="shared" si="87"/>
        <v>0</v>
      </c>
    </row>
    <row r="2794" spans="1:19" x14ac:dyDescent="0.35">
      <c r="A2794" t="s">
        <v>171</v>
      </c>
      <c r="B2794">
        <v>2009</v>
      </c>
      <c r="C2794">
        <v>-0.154</v>
      </c>
      <c r="D2794">
        <v>-3.4000000000000002E-2</v>
      </c>
      <c r="E2794">
        <v>1.7999999999999999E-2</v>
      </c>
      <c r="H2794">
        <v>0.77393000000000001</v>
      </c>
      <c r="I2794">
        <v>0.21607999999999999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9.9900000000000006E-3</v>
      </c>
      <c r="P2794">
        <v>0</v>
      </c>
      <c r="Q2794" s="3">
        <f>_xlfn.XLOOKUP(A2794&amp;B2794,'original data'!$R$2:$R$3975,'original data'!$Q$2:$Q$3975,,0)</f>
        <v>0.33489999999999998</v>
      </c>
      <c r="R2794" t="str">
        <f t="shared" si="86"/>
        <v>Providence ERS2009</v>
      </c>
      <c r="S2794">
        <f t="shared" si="87"/>
        <v>0</v>
      </c>
    </row>
    <row r="2795" spans="1:19" x14ac:dyDescent="0.35">
      <c r="A2795" t="s">
        <v>171</v>
      </c>
      <c r="B2795">
        <v>2010</v>
      </c>
      <c r="C2795">
        <v>0.13600000000000001</v>
      </c>
      <c r="D2795">
        <v>-4.9000000000000002E-2</v>
      </c>
      <c r="E2795">
        <v>2.7E-2</v>
      </c>
      <c r="H2795">
        <v>0.83955999999999997</v>
      </c>
      <c r="I2795">
        <v>0.14394999999999999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1.6490000000000001E-2</v>
      </c>
      <c r="P2795">
        <v>0</v>
      </c>
      <c r="Q2795" s="3">
        <f>_xlfn.XLOOKUP(A2795&amp;B2795,'original data'!$R$2:$R$3975,'original data'!$Q$2:$Q$3975,,0)</f>
        <v>0.34060000000000001</v>
      </c>
      <c r="R2795" t="str">
        <f t="shared" si="86"/>
        <v>Providence ERS2010</v>
      </c>
      <c r="S2795">
        <f t="shared" si="87"/>
        <v>0</v>
      </c>
    </row>
    <row r="2796" spans="1:19" x14ac:dyDescent="0.35">
      <c r="A2796" t="s">
        <v>171</v>
      </c>
      <c r="B2796">
        <v>2011</v>
      </c>
      <c r="C2796">
        <v>0.26400000000000001</v>
      </c>
      <c r="D2796">
        <v>6.7000000000000004E-2</v>
      </c>
      <c r="E2796">
        <v>5.2999999999999999E-2</v>
      </c>
      <c r="F2796">
        <v>6.719E-2</v>
      </c>
      <c r="H2796">
        <v>0.97184999999999999</v>
      </c>
      <c r="I2796">
        <v>1.8679999999999999E-2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9.4699999999999993E-3</v>
      </c>
      <c r="P2796">
        <v>0</v>
      </c>
      <c r="Q2796" s="3">
        <f>_xlfn.XLOOKUP(A2796&amp;B2796,'original data'!$R$2:$R$3975,'original data'!$Q$2:$Q$3975,,0)</f>
        <v>0.31940000000000002</v>
      </c>
      <c r="R2796" t="str">
        <f t="shared" si="86"/>
        <v>Providence ERS2011</v>
      </c>
      <c r="S2796">
        <f t="shared" si="87"/>
        <v>0</v>
      </c>
    </row>
    <row r="2797" spans="1:19" x14ac:dyDescent="0.35">
      <c r="A2797" t="s">
        <v>171</v>
      </c>
      <c r="B2797">
        <v>2012</v>
      </c>
      <c r="C2797">
        <v>2E-3</v>
      </c>
      <c r="D2797">
        <v>0.129</v>
      </c>
      <c r="E2797">
        <v>1.7000000000000001E-2</v>
      </c>
      <c r="F2797">
        <v>7.0550000000000002E-2</v>
      </c>
      <c r="H2797">
        <v>0.81862000000000001</v>
      </c>
      <c r="I2797">
        <v>0.15944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2.1940000000000001E-2</v>
      </c>
      <c r="P2797">
        <v>0</v>
      </c>
      <c r="Q2797" s="3">
        <f>_xlfn.XLOOKUP(A2797&amp;B2797,'original data'!$R$2:$R$3975,'original data'!$Q$2:$Q$3975,,0)</f>
        <v>0.33600000000000002</v>
      </c>
      <c r="R2797" t="str">
        <f t="shared" si="86"/>
        <v>Providence ERS2012</v>
      </c>
      <c r="S2797">
        <f t="shared" si="87"/>
        <v>0</v>
      </c>
    </row>
    <row r="2798" spans="1:19" x14ac:dyDescent="0.35">
      <c r="A2798" t="s">
        <v>171</v>
      </c>
      <c r="B2798">
        <v>2013</v>
      </c>
      <c r="C2798">
        <v>0.13400000000000001</v>
      </c>
      <c r="D2798">
        <v>0.128</v>
      </c>
      <c r="E2798">
        <v>6.7000000000000004E-2</v>
      </c>
      <c r="F2798">
        <v>8.2059999999999994E-2</v>
      </c>
      <c r="H2798">
        <v>0.77968000000000004</v>
      </c>
      <c r="I2798">
        <v>0.20655999999999999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1.375E-2</v>
      </c>
      <c r="P2798">
        <v>0</v>
      </c>
      <c r="Q2798" s="3">
        <f>_xlfn.XLOOKUP(A2798&amp;B2798,'original data'!$R$2:$R$3975,'original data'!$Q$2:$Q$3975,,0)</f>
        <v>0.31390000000000001</v>
      </c>
      <c r="R2798" t="str">
        <f t="shared" si="86"/>
        <v>Providence ERS2013</v>
      </c>
      <c r="S2798">
        <f t="shared" si="87"/>
        <v>0</v>
      </c>
    </row>
    <row r="2799" spans="1:19" x14ac:dyDescent="0.35">
      <c r="A2799" t="s">
        <v>171</v>
      </c>
      <c r="B2799">
        <v>2014</v>
      </c>
      <c r="C2799">
        <v>0.17499999999999999</v>
      </c>
      <c r="E2799">
        <v>0.13900999999999999</v>
      </c>
      <c r="F2799">
        <v>7.6679999999999998E-2</v>
      </c>
      <c r="H2799">
        <v>0.81284999999999996</v>
      </c>
      <c r="I2799">
        <v>0.17802999999999999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9.1199999999999996E-3</v>
      </c>
      <c r="P2799">
        <v>0</v>
      </c>
      <c r="Q2799" s="3">
        <f>_xlfn.XLOOKUP(A2799&amp;B2799,'original data'!$R$2:$R$3975,'original data'!$Q$2:$Q$3975,,0)</f>
        <v>0.28999999999999998</v>
      </c>
      <c r="R2799" t="str">
        <f t="shared" si="86"/>
        <v>Providence ERS2014</v>
      </c>
      <c r="S2799">
        <f t="shared" si="87"/>
        <v>0</v>
      </c>
    </row>
    <row r="2800" spans="1:19" x14ac:dyDescent="0.35">
      <c r="A2800" t="s">
        <v>171</v>
      </c>
      <c r="B2800">
        <v>2015</v>
      </c>
      <c r="C2800">
        <v>5.5599999999999997E-2</v>
      </c>
      <c r="E2800">
        <v>0.12241</v>
      </c>
      <c r="F2800">
        <v>7.392E-2</v>
      </c>
      <c r="H2800">
        <v>0.8034</v>
      </c>
      <c r="I2800">
        <v>0.18845999999999999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8.1499999999999993E-3</v>
      </c>
      <c r="P2800">
        <v>0</v>
      </c>
      <c r="Q2800" s="3">
        <f>_xlfn.XLOOKUP(A2800&amp;B2800,'original data'!$R$2:$R$3975,'original data'!$Q$2:$Q$3975,,0)</f>
        <v>0.27083000000000002</v>
      </c>
      <c r="R2800" t="str">
        <f t="shared" si="86"/>
        <v>Providence ERS2015</v>
      </c>
      <c r="S2800">
        <f t="shared" si="87"/>
        <v>0</v>
      </c>
    </row>
    <row r="2801" spans="1:19" x14ac:dyDescent="0.35">
      <c r="A2801" t="s">
        <v>171</v>
      </c>
      <c r="B2801">
        <v>2016</v>
      </c>
      <c r="C2801">
        <v>2.5999999999999999E-2</v>
      </c>
      <c r="E2801">
        <v>7.6550000000000007E-2</v>
      </c>
      <c r="F2801">
        <v>6.4549999999999996E-2</v>
      </c>
      <c r="H2801">
        <v>0.69272</v>
      </c>
      <c r="I2801">
        <v>0.20143</v>
      </c>
      <c r="J2801">
        <v>0</v>
      </c>
      <c r="K2801">
        <v>0</v>
      </c>
      <c r="L2801">
        <v>0</v>
      </c>
      <c r="M2801">
        <v>0</v>
      </c>
      <c r="N2801">
        <v>3.814E-2</v>
      </c>
      <c r="O2801">
        <v>6.7710000000000006E-2</v>
      </c>
      <c r="P2801">
        <v>0</v>
      </c>
      <c r="Q2801" s="3">
        <f>_xlfn.XLOOKUP(A2801&amp;B2801,'original data'!$R$2:$R$3975,'original data'!$Q$2:$Q$3975,,0)</f>
        <v>0.26241999999999999</v>
      </c>
      <c r="R2801" t="str">
        <f t="shared" si="86"/>
        <v>Providence ERS2016</v>
      </c>
      <c r="S2801">
        <f t="shared" si="87"/>
        <v>3.814E-2</v>
      </c>
    </row>
    <row r="2802" spans="1:19" x14ac:dyDescent="0.35">
      <c r="A2802" t="s">
        <v>171</v>
      </c>
      <c r="B2802">
        <v>2017</v>
      </c>
      <c r="C2802">
        <v>0.122</v>
      </c>
      <c r="E2802">
        <v>0.10118000000000001</v>
      </c>
      <c r="F2802">
        <v>5.8400000000000001E-2</v>
      </c>
      <c r="H2802">
        <v>0.69715000000000005</v>
      </c>
      <c r="I2802">
        <v>0.22949</v>
      </c>
      <c r="J2802">
        <v>0</v>
      </c>
      <c r="K2802">
        <v>0</v>
      </c>
      <c r="L2802">
        <v>0</v>
      </c>
      <c r="M2802">
        <v>0</v>
      </c>
      <c r="N2802">
        <v>3.1359999999999999E-2</v>
      </c>
      <c r="O2802">
        <v>4.2000000000000003E-2</v>
      </c>
      <c r="P2802">
        <v>0</v>
      </c>
      <c r="Q2802" s="3">
        <f>_xlfn.XLOOKUP(A2802&amp;B2802,'original data'!$R$2:$R$3975,'original data'!$Q$2:$Q$3975,,0)</f>
        <v>0.26252999999999999</v>
      </c>
      <c r="R2802" t="str">
        <f t="shared" si="86"/>
        <v>Providence ERS2017</v>
      </c>
      <c r="S2802">
        <f t="shared" si="87"/>
        <v>3.1359999999999999E-2</v>
      </c>
    </row>
    <row r="2803" spans="1:19" x14ac:dyDescent="0.35">
      <c r="A2803" t="s">
        <v>171</v>
      </c>
      <c r="B2803">
        <v>2018</v>
      </c>
      <c r="C2803">
        <v>7.2999999999999995E-2</v>
      </c>
      <c r="E2803">
        <v>8.9069999999999996E-2</v>
      </c>
      <c r="F2803">
        <v>7.7770000000000006E-2</v>
      </c>
      <c r="H2803">
        <v>0.66320000000000001</v>
      </c>
      <c r="I2803">
        <v>0.22273000000000001</v>
      </c>
      <c r="J2803">
        <v>0</v>
      </c>
      <c r="K2803">
        <v>0</v>
      </c>
      <c r="L2803">
        <v>0</v>
      </c>
      <c r="M2803">
        <v>0</v>
      </c>
      <c r="N2803">
        <v>2.988E-2</v>
      </c>
      <c r="O2803">
        <v>8.4190000000000001E-2</v>
      </c>
      <c r="P2803">
        <v>0</v>
      </c>
      <c r="Q2803" s="3">
        <f>_xlfn.XLOOKUP(A2803&amp;B2803,'original data'!$R$2:$R$3975,'original data'!$Q$2:$Q$3975,,0)</f>
        <v>0.26673000000000002</v>
      </c>
      <c r="R2803" t="str">
        <f t="shared" si="86"/>
        <v>Providence ERS2018</v>
      </c>
      <c r="S2803">
        <f t="shared" si="87"/>
        <v>2.988E-2</v>
      </c>
    </row>
    <row r="2804" spans="1:19" x14ac:dyDescent="0.35">
      <c r="A2804" t="s">
        <v>171</v>
      </c>
      <c r="B2804">
        <v>2019</v>
      </c>
      <c r="C2804">
        <v>4.4999999999999998E-2</v>
      </c>
      <c r="E2804">
        <v>6.3829999999999998E-2</v>
      </c>
      <c r="F2804">
        <v>0.10077999999999999</v>
      </c>
      <c r="H2804">
        <v>0.69115000000000004</v>
      </c>
      <c r="I2804">
        <v>0.24621999999999999</v>
      </c>
      <c r="J2804">
        <v>0</v>
      </c>
      <c r="K2804">
        <v>0</v>
      </c>
      <c r="L2804">
        <v>0</v>
      </c>
      <c r="M2804">
        <v>0</v>
      </c>
      <c r="N2804">
        <v>2.384E-2</v>
      </c>
      <c r="O2804">
        <v>3.8789999999999998E-2</v>
      </c>
      <c r="P2804">
        <v>0</v>
      </c>
      <c r="Q2804" s="3">
        <f>_xlfn.XLOOKUP(A2804&amp;B2804,'original data'!$R$2:$R$3975,'original data'!$Q$2:$Q$3975,,0)</f>
        <v>0.23874000000000001</v>
      </c>
      <c r="R2804" t="str">
        <f t="shared" si="86"/>
        <v>Providence ERS2019</v>
      </c>
      <c r="S2804">
        <f t="shared" si="87"/>
        <v>2.384E-2</v>
      </c>
    </row>
    <row r="2805" spans="1:19" x14ac:dyDescent="0.35">
      <c r="A2805" t="s">
        <v>171</v>
      </c>
      <c r="B2805">
        <v>2020</v>
      </c>
      <c r="C2805">
        <v>-0.02</v>
      </c>
      <c r="E2805">
        <v>4.8129999999999999E-2</v>
      </c>
      <c r="F2805">
        <v>8.4640000000000007E-2</v>
      </c>
      <c r="H2805">
        <v>0.78671999999999997</v>
      </c>
      <c r="I2805">
        <v>0.16034999999999999</v>
      </c>
      <c r="J2805">
        <v>0</v>
      </c>
      <c r="K2805">
        <v>0</v>
      </c>
      <c r="L2805">
        <v>0</v>
      </c>
      <c r="M2805">
        <v>0</v>
      </c>
      <c r="N2805">
        <v>1.1390000000000001E-2</v>
      </c>
      <c r="O2805">
        <v>4.1549999999999997E-2</v>
      </c>
      <c r="P2805">
        <v>0</v>
      </c>
      <c r="Q2805" s="3">
        <f>_xlfn.XLOOKUP(A2805&amp;B2805,'original data'!$R$2:$R$3975,'original data'!$Q$2:$Q$3975,,0)</f>
        <v>0.23874000000000001</v>
      </c>
      <c r="R2805" t="str">
        <f t="shared" si="86"/>
        <v>Providence ERS2020</v>
      </c>
      <c r="S2805">
        <f t="shared" si="87"/>
        <v>1.1390000000000001E-2</v>
      </c>
    </row>
    <row r="2806" spans="1:19" x14ac:dyDescent="0.35">
      <c r="A2806" t="s">
        <v>172</v>
      </c>
      <c r="B2806">
        <v>2006</v>
      </c>
      <c r="C2806">
        <v>0.114</v>
      </c>
      <c r="D2806">
        <v>9.2999999999999999E-2</v>
      </c>
      <c r="E2806">
        <v>8.3000000000000004E-2</v>
      </c>
      <c r="G2806">
        <v>7.0199999999999999E-2</v>
      </c>
      <c r="H2806">
        <v>0.59399999999999997</v>
      </c>
      <c r="I2806">
        <v>0.40100000000000002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4.0000000000000001E-3</v>
      </c>
      <c r="P2806">
        <v>0</v>
      </c>
      <c r="Q2806" s="3">
        <f>_xlfn.XLOOKUP(A2806&amp;B2806,'original data'!$R$2:$R$3975,'original data'!$Q$2:$Q$3975,,0)</f>
        <v>0.58545999999999998</v>
      </c>
      <c r="R2806" t="str">
        <f t="shared" si="86"/>
        <v>Atlanta Police2006</v>
      </c>
      <c r="S2806">
        <f t="shared" si="87"/>
        <v>0</v>
      </c>
    </row>
    <row r="2807" spans="1:19" x14ac:dyDescent="0.35">
      <c r="A2807" t="s">
        <v>172</v>
      </c>
      <c r="B2807">
        <v>2007</v>
      </c>
      <c r="C2807">
        <v>6.6699999999999995E-2</v>
      </c>
      <c r="D2807">
        <v>6.6699999999999995E-2</v>
      </c>
      <c r="E2807">
        <v>0.10199999999999999</v>
      </c>
      <c r="F2807">
        <v>7.1199999999999999E-2</v>
      </c>
      <c r="G2807">
        <v>6.9699999999999998E-2</v>
      </c>
      <c r="H2807">
        <v>0.46200000000000002</v>
      </c>
      <c r="I2807">
        <v>0.44900000000000001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8.8999999999999996E-2</v>
      </c>
      <c r="P2807">
        <v>0</v>
      </c>
      <c r="Q2807" s="3">
        <f>_xlfn.XLOOKUP(A2807&amp;B2807,'original data'!$R$2:$R$3975,'original data'!$Q$2:$Q$3975,,0)</f>
        <v>0.60199999999999998</v>
      </c>
      <c r="R2807" t="str">
        <f t="shared" si="86"/>
        <v>Atlanta Police2007</v>
      </c>
      <c r="S2807">
        <f t="shared" si="87"/>
        <v>0</v>
      </c>
    </row>
    <row r="2808" spans="1:19" x14ac:dyDescent="0.35">
      <c r="A2808" t="s">
        <v>172</v>
      </c>
      <c r="B2808">
        <v>2008</v>
      </c>
      <c r="C2808">
        <v>-0.2079</v>
      </c>
      <c r="D2808">
        <v>-3.1699999999999999E-2</v>
      </c>
      <c r="E2808">
        <v>1.2699999999999999E-2</v>
      </c>
      <c r="F2808">
        <v>3.3700000000000001E-2</v>
      </c>
      <c r="G2808">
        <v>3.0269999999999998E-2</v>
      </c>
      <c r="H2808">
        <v>0.44900000000000001</v>
      </c>
      <c r="I2808">
        <v>0.503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4.8000000000000001E-2</v>
      </c>
      <c r="P2808">
        <v>0</v>
      </c>
      <c r="Q2808" s="3">
        <f>_xlfn.XLOOKUP(A2808&amp;B2808,'original data'!$R$2:$R$3975,'original data'!$Q$2:$Q$3975,,0)</f>
        <v>0.65590000000000004</v>
      </c>
      <c r="R2808" t="str">
        <f t="shared" si="86"/>
        <v>Atlanta Police2008</v>
      </c>
      <c r="S2808">
        <f t="shared" si="87"/>
        <v>0</v>
      </c>
    </row>
    <row r="2809" spans="1:19" x14ac:dyDescent="0.35">
      <c r="A2809" t="s">
        <v>172</v>
      </c>
      <c r="B2809">
        <v>2009</v>
      </c>
      <c r="C2809">
        <v>0.16750000000000001</v>
      </c>
      <c r="D2809">
        <v>-4.4999999999999997E-3</v>
      </c>
      <c r="E2809">
        <v>2.3400000000000001E-2</v>
      </c>
      <c r="F2809">
        <v>4.0500000000000001E-2</v>
      </c>
      <c r="G2809">
        <v>4.4679999999999997E-2</v>
      </c>
      <c r="H2809">
        <v>0.48799999999999999</v>
      </c>
      <c r="I2809">
        <v>0.46700000000000003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4.4999999999999998E-2</v>
      </c>
      <c r="P2809">
        <v>0</v>
      </c>
      <c r="Q2809" s="3">
        <f>_xlfn.XLOOKUP(A2809&amp;B2809,'original data'!$R$2:$R$3975,'original data'!$Q$2:$Q$3975,,0)</f>
        <v>0.57969999999999999</v>
      </c>
      <c r="R2809" t="str">
        <f t="shared" si="86"/>
        <v>Atlanta Police2009</v>
      </c>
      <c r="S2809">
        <f t="shared" si="87"/>
        <v>0</v>
      </c>
    </row>
    <row r="2810" spans="1:19" x14ac:dyDescent="0.35">
      <c r="A2810" t="s">
        <v>172</v>
      </c>
      <c r="B2810">
        <v>2010</v>
      </c>
      <c r="C2810">
        <v>0.14760000000000001</v>
      </c>
      <c r="D2810">
        <v>0.02</v>
      </c>
      <c r="E2810">
        <v>0.04</v>
      </c>
      <c r="F2810">
        <v>5.0700000000000002E-2</v>
      </c>
      <c r="G2810">
        <v>5.4539999999999998E-2</v>
      </c>
      <c r="H2810">
        <v>0.77900000000000003</v>
      </c>
      <c r="I2810">
        <v>0.221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 s="3">
        <f>_xlfn.XLOOKUP(A2810&amp;B2810,'original data'!$R$2:$R$3975,'original data'!$Q$2:$Q$3975,,0)</f>
        <v>0.59760000000000002</v>
      </c>
      <c r="R2810" t="str">
        <f t="shared" si="86"/>
        <v>Atlanta Police2010</v>
      </c>
      <c r="S2810">
        <f t="shared" si="87"/>
        <v>0</v>
      </c>
    </row>
    <row r="2811" spans="1:19" x14ac:dyDescent="0.35">
      <c r="A2811" t="s">
        <v>172</v>
      </c>
      <c r="B2811">
        <v>2011</v>
      </c>
      <c r="C2811">
        <v>1.4200000000000001E-2</v>
      </c>
      <c r="D2811">
        <v>0.1076</v>
      </c>
      <c r="E2811">
        <v>2.8000000000000001E-2</v>
      </c>
      <c r="F2811">
        <v>5.16E-2</v>
      </c>
      <c r="G2811">
        <v>5.0810000000000001E-2</v>
      </c>
      <c r="H2811">
        <v>0.67400000000000004</v>
      </c>
      <c r="I2811">
        <v>0.315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1.0999999999999999E-2</v>
      </c>
      <c r="P2811">
        <v>0</v>
      </c>
      <c r="Q2811" s="3">
        <f>_xlfn.XLOOKUP(A2811&amp;B2811,'original data'!$R$2:$R$3975,'original data'!$Q$2:$Q$3975,,0)</f>
        <v>0.71</v>
      </c>
      <c r="R2811" t="str">
        <f t="shared" si="86"/>
        <v>Atlanta Police2011</v>
      </c>
      <c r="S2811">
        <f t="shared" si="87"/>
        <v>0</v>
      </c>
    </row>
    <row r="2812" spans="1:19" x14ac:dyDescent="0.35">
      <c r="A2812" t="s">
        <v>172</v>
      </c>
      <c r="B2812">
        <v>2012</v>
      </c>
      <c r="C2812">
        <v>0.12640000000000001</v>
      </c>
      <c r="D2812">
        <v>9.2700000000000005E-2</v>
      </c>
      <c r="E2812">
        <v>3.8300000000000001E-2</v>
      </c>
      <c r="F2812">
        <v>7.4099999999999999E-2</v>
      </c>
      <c r="G2812">
        <v>5.6910000000000002E-2</v>
      </c>
      <c r="H2812">
        <v>0.71328999999999998</v>
      </c>
      <c r="I2812">
        <v>0.27372999999999997</v>
      </c>
      <c r="J2812">
        <v>0</v>
      </c>
      <c r="K2812">
        <v>0</v>
      </c>
      <c r="L2812">
        <v>0</v>
      </c>
      <c r="M2812">
        <v>0</v>
      </c>
      <c r="N2812">
        <v>9.9900000000000006E-3</v>
      </c>
      <c r="O2812">
        <v>3.0000000000000001E-3</v>
      </c>
      <c r="P2812">
        <v>0</v>
      </c>
      <c r="Q2812" s="3">
        <f>_xlfn.XLOOKUP(A2812&amp;B2812,'original data'!$R$2:$R$3975,'original data'!$Q$2:$Q$3975,,0)</f>
        <v>0.69199999999999995</v>
      </c>
      <c r="R2812" t="str">
        <f t="shared" si="86"/>
        <v>Atlanta Police2012</v>
      </c>
      <c r="S2812">
        <f t="shared" si="87"/>
        <v>9.9900000000000006E-3</v>
      </c>
    </row>
    <row r="2813" spans="1:19" x14ac:dyDescent="0.35">
      <c r="A2813" t="s">
        <v>172</v>
      </c>
      <c r="B2813">
        <v>2013</v>
      </c>
      <c r="C2813">
        <v>0.22470000000000001</v>
      </c>
      <c r="D2813">
        <v>0.1173</v>
      </c>
      <c r="E2813">
        <v>0.13300000000000001</v>
      </c>
      <c r="F2813">
        <v>7.5480000000000005E-2</v>
      </c>
      <c r="G2813">
        <v>6.8959999999999994E-2</v>
      </c>
      <c r="H2813">
        <v>0.76500000000000001</v>
      </c>
      <c r="I2813">
        <v>0.222</v>
      </c>
      <c r="J2813">
        <v>0</v>
      </c>
      <c r="K2813">
        <v>0</v>
      </c>
      <c r="L2813">
        <v>0</v>
      </c>
      <c r="M2813">
        <v>0</v>
      </c>
      <c r="N2813">
        <v>0.01</v>
      </c>
      <c r="O2813">
        <v>3.0000000000000001E-3</v>
      </c>
      <c r="P2813">
        <v>0</v>
      </c>
      <c r="Q2813" s="3">
        <f>_xlfn.XLOOKUP(A2813&amp;B2813,'original data'!$R$2:$R$3975,'original data'!$Q$2:$Q$3975,,0)</f>
        <v>0.70799999999999996</v>
      </c>
      <c r="R2813" t="str">
        <f t="shared" si="86"/>
        <v>Atlanta Police2013</v>
      </c>
      <c r="S2813">
        <f t="shared" si="87"/>
        <v>0.01</v>
      </c>
    </row>
    <row r="2814" spans="1:19" x14ac:dyDescent="0.35">
      <c r="A2814" t="s">
        <v>172</v>
      </c>
      <c r="B2814">
        <v>2014</v>
      </c>
      <c r="C2814">
        <v>5.2699999999999997E-2</v>
      </c>
      <c r="D2814">
        <v>0.13270000000000001</v>
      </c>
      <c r="E2814">
        <v>0.10979999999999999</v>
      </c>
      <c r="F2814">
        <v>6.9989999999999997E-2</v>
      </c>
      <c r="G2814">
        <v>6.7790000000000003E-2</v>
      </c>
      <c r="H2814">
        <v>0.75600000000000001</v>
      </c>
      <c r="I2814">
        <v>0.22600000000000001</v>
      </c>
      <c r="J2814">
        <v>0</v>
      </c>
      <c r="K2814">
        <v>0</v>
      </c>
      <c r="L2814">
        <v>0</v>
      </c>
      <c r="M2814">
        <v>0</v>
      </c>
      <c r="N2814">
        <v>1.7000000000000001E-2</v>
      </c>
      <c r="O2814">
        <v>0</v>
      </c>
      <c r="P2814">
        <v>0</v>
      </c>
      <c r="Q2814" s="3">
        <f>_xlfn.XLOOKUP(A2814&amp;B2814,'original data'!$R$2:$R$3975,'original data'!$Q$2:$Q$3975,,0)</f>
        <v>0.80679999999999996</v>
      </c>
      <c r="R2814" t="str">
        <f t="shared" si="86"/>
        <v>Atlanta Police2014</v>
      </c>
      <c r="S2814">
        <f t="shared" si="87"/>
        <v>1.7000000000000001E-2</v>
      </c>
    </row>
    <row r="2815" spans="1:19" x14ac:dyDescent="0.35">
      <c r="A2815" t="s">
        <v>172</v>
      </c>
      <c r="B2815">
        <v>2015</v>
      </c>
      <c r="C2815">
        <v>-1.4200000000000001E-2</v>
      </c>
      <c r="D2815">
        <v>8.2100000000000006E-2</v>
      </c>
      <c r="E2815">
        <v>7.6100000000000001E-2</v>
      </c>
      <c r="F2815">
        <v>6.2350000000000003E-2</v>
      </c>
      <c r="G2815">
        <v>6.2120000000000002E-2</v>
      </c>
      <c r="H2815">
        <v>0.70899999999999996</v>
      </c>
      <c r="I2815">
        <v>0.255</v>
      </c>
      <c r="J2815">
        <v>0</v>
      </c>
      <c r="K2815">
        <v>0</v>
      </c>
      <c r="L2815">
        <v>0</v>
      </c>
      <c r="M2815">
        <v>0</v>
      </c>
      <c r="N2815">
        <v>2.5999999999999999E-2</v>
      </c>
      <c r="O2815">
        <v>0.01</v>
      </c>
      <c r="P2815">
        <v>0</v>
      </c>
      <c r="Q2815" s="3">
        <f>_xlfn.XLOOKUP(A2815&amp;B2815,'original data'!$R$2:$R$3975,'original data'!$Q$2:$Q$3975,,0)</f>
        <v>0.78830999999999996</v>
      </c>
      <c r="R2815" t="str">
        <f t="shared" si="86"/>
        <v>Atlanta Police2015</v>
      </c>
      <c r="S2815">
        <f t="shared" si="87"/>
        <v>2.5999999999999999E-2</v>
      </c>
    </row>
    <row r="2816" spans="1:19" x14ac:dyDescent="0.35">
      <c r="A2816" t="s">
        <v>172</v>
      </c>
      <c r="B2816">
        <v>2016</v>
      </c>
      <c r="C2816">
        <v>9.1899999999999996E-2</v>
      </c>
      <c r="D2816">
        <v>3.9699999999999999E-2</v>
      </c>
      <c r="E2816">
        <v>9.1800000000000007E-2</v>
      </c>
      <c r="F2816">
        <v>6.0229999999999999E-2</v>
      </c>
      <c r="G2816">
        <v>6.3960000000000003E-2</v>
      </c>
      <c r="H2816">
        <v>0.72</v>
      </c>
      <c r="I2816">
        <v>0.24399999999999999</v>
      </c>
      <c r="J2816">
        <v>0</v>
      </c>
      <c r="K2816">
        <v>0</v>
      </c>
      <c r="L2816">
        <v>0</v>
      </c>
      <c r="M2816">
        <v>0</v>
      </c>
      <c r="N2816">
        <v>2.5999999999999999E-2</v>
      </c>
      <c r="O2816">
        <v>0.01</v>
      </c>
      <c r="P2816">
        <v>0</v>
      </c>
      <c r="Q2816" s="3">
        <f>_xlfn.XLOOKUP(A2816&amp;B2816,'original data'!$R$2:$R$3975,'original data'!$Q$2:$Q$3975,,0)</f>
        <v>0.73099000000000003</v>
      </c>
      <c r="R2816" t="str">
        <f t="shared" si="86"/>
        <v>Atlanta Police2016</v>
      </c>
      <c r="S2816">
        <f t="shared" si="87"/>
        <v>2.5999999999999999E-2</v>
      </c>
    </row>
    <row r="2817" spans="1:19" x14ac:dyDescent="0.35">
      <c r="A2817" t="s">
        <v>172</v>
      </c>
      <c r="B2817">
        <v>2017</v>
      </c>
      <c r="C2817">
        <v>0.15479999999999999</v>
      </c>
      <c r="D2817">
        <v>7.3300000000000004E-2</v>
      </c>
      <c r="E2817">
        <v>9.7100000000000006E-2</v>
      </c>
      <c r="F2817">
        <v>6.7400000000000002E-2</v>
      </c>
      <c r="G2817">
        <v>6.9099999999999995E-2</v>
      </c>
      <c r="H2817">
        <v>0.74822999999999995</v>
      </c>
      <c r="I2817">
        <v>0.22638</v>
      </c>
      <c r="J2817">
        <v>0</v>
      </c>
      <c r="K2817">
        <v>0</v>
      </c>
      <c r="L2817">
        <v>0</v>
      </c>
      <c r="M2817">
        <v>0</v>
      </c>
      <c r="N2817">
        <v>2.5100000000000001E-2</v>
      </c>
      <c r="O2817">
        <v>2.9999999999999997E-4</v>
      </c>
      <c r="P2817">
        <v>0</v>
      </c>
      <c r="Q2817" s="3">
        <f>_xlfn.XLOOKUP(A2817&amp;B2817,'original data'!$R$2:$R$3975,'original data'!$Q$2:$Q$3975,,0)</f>
        <v>0.77024000000000004</v>
      </c>
      <c r="R2817" t="str">
        <f t="shared" si="86"/>
        <v>Atlanta Police2017</v>
      </c>
      <c r="S2817">
        <f t="shared" si="87"/>
        <v>2.5100000000000001E-2</v>
      </c>
    </row>
    <row r="2818" spans="1:19" x14ac:dyDescent="0.35">
      <c r="A2818" t="s">
        <v>173</v>
      </c>
      <c r="B2818">
        <v>2017</v>
      </c>
      <c r="C2818">
        <v>0.13320000000000001</v>
      </c>
      <c r="E2818">
        <v>9.0660000000000004E-2</v>
      </c>
      <c r="F2818">
        <v>7.4840000000000004E-2</v>
      </c>
      <c r="H2818">
        <v>0.66034000000000004</v>
      </c>
      <c r="I2818">
        <v>0.19381000000000001</v>
      </c>
      <c r="J2818">
        <v>0</v>
      </c>
      <c r="K2818">
        <v>7.4929999999999997E-2</v>
      </c>
      <c r="L2818">
        <v>0</v>
      </c>
      <c r="M2818">
        <v>0</v>
      </c>
      <c r="N2818">
        <v>4.496E-2</v>
      </c>
      <c r="O2818">
        <v>2.597E-2</v>
      </c>
      <c r="P2818">
        <v>0</v>
      </c>
      <c r="Q2818" s="3">
        <f>_xlfn.XLOOKUP(A2818&amp;B2818,'original data'!$R$2:$R$3975,'original data'!$Q$2:$Q$3975,,0)</f>
        <v>0.67030000000000001</v>
      </c>
      <c r="R2818" t="str">
        <f t="shared" si="86"/>
        <v>Atlanta ERS2017</v>
      </c>
      <c r="S2818">
        <f t="shared" si="87"/>
        <v>0.11989</v>
      </c>
    </row>
    <row r="2819" spans="1:19" x14ac:dyDescent="0.35">
      <c r="A2819" t="s">
        <v>173</v>
      </c>
      <c r="B2819">
        <v>2018</v>
      </c>
      <c r="C2819">
        <v>0.1027</v>
      </c>
      <c r="E2819">
        <v>7.9070000000000001E-2</v>
      </c>
      <c r="F2819">
        <v>0.10187</v>
      </c>
      <c r="H2819">
        <v>0.65</v>
      </c>
      <c r="I2819">
        <v>0.20799999999999999</v>
      </c>
      <c r="J2819">
        <v>0</v>
      </c>
      <c r="K2819">
        <v>0</v>
      </c>
      <c r="L2819">
        <v>0</v>
      </c>
      <c r="M2819">
        <v>0</v>
      </c>
      <c r="N2819">
        <v>5.2999999999999999E-2</v>
      </c>
      <c r="O2819">
        <v>1.0999999999999999E-2</v>
      </c>
      <c r="P2819">
        <v>7.6999999999999999E-2</v>
      </c>
      <c r="Q2819" s="3">
        <f>_xlfn.XLOOKUP(A2819&amp;B2819,'original data'!$R$2:$R$3975,'original data'!$Q$2:$Q$3975,,0)</f>
        <v>0.68059999999999998</v>
      </c>
      <c r="R2819" t="str">
        <f t="shared" ref="R2819:R2882" si="88">A2819&amp;B2819</f>
        <v>Atlanta ERS2018</v>
      </c>
      <c r="S2819">
        <f t="shared" ref="S2819:S2882" si="89">SUM(J2819:N2819,P2819)</f>
        <v>0.13</v>
      </c>
    </row>
    <row r="2820" spans="1:19" x14ac:dyDescent="0.35">
      <c r="A2820" t="s">
        <v>173</v>
      </c>
      <c r="B2820">
        <v>2019</v>
      </c>
      <c r="C2820">
        <v>6.0900000000000003E-2</v>
      </c>
      <c r="E2820">
        <v>7.4510000000000007E-2</v>
      </c>
      <c r="F2820">
        <v>9.0560000000000002E-2</v>
      </c>
      <c r="H2820">
        <v>0.73353000000000002</v>
      </c>
      <c r="I2820">
        <v>0.18962000000000001</v>
      </c>
      <c r="J2820">
        <v>0</v>
      </c>
      <c r="K2820">
        <v>0</v>
      </c>
      <c r="L2820">
        <v>0</v>
      </c>
      <c r="M2820">
        <v>2.794E-2</v>
      </c>
      <c r="N2820">
        <v>1.5970000000000002E-2</v>
      </c>
      <c r="O2820">
        <v>3.2930000000000001E-2</v>
      </c>
      <c r="P2820">
        <v>0</v>
      </c>
      <c r="Q2820" s="3">
        <f>_xlfn.XLOOKUP(A2820&amp;B2820,'original data'!$R$2:$R$3975,'original data'!$Q$2:$Q$3975,,0)</f>
        <v>0.69410000000000005</v>
      </c>
      <c r="R2820" t="str">
        <f t="shared" si="88"/>
        <v>Atlanta ERS2019</v>
      </c>
      <c r="S2820">
        <f t="shared" si="89"/>
        <v>4.3910000000000005E-2</v>
      </c>
    </row>
    <row r="2821" spans="1:19" x14ac:dyDescent="0.35">
      <c r="A2821" t="s">
        <v>174</v>
      </c>
      <c r="B2821">
        <v>2012</v>
      </c>
      <c r="C2821">
        <v>0.14000000000000001</v>
      </c>
      <c r="E2821">
        <v>9.1599999999999997E-3</v>
      </c>
      <c r="F2821">
        <v>6.6610000000000003E-2</v>
      </c>
      <c r="H2821">
        <v>0.57999999999999996</v>
      </c>
      <c r="I2821">
        <v>0.20300000000000001</v>
      </c>
      <c r="J2821">
        <v>0</v>
      </c>
      <c r="K2821">
        <v>0</v>
      </c>
      <c r="L2821">
        <v>0</v>
      </c>
      <c r="M2821">
        <v>0.106</v>
      </c>
      <c r="N2821">
        <v>0.106</v>
      </c>
      <c r="O2821">
        <v>5.0000000000000001E-3</v>
      </c>
      <c r="P2821">
        <v>0</v>
      </c>
      <c r="Q2821" s="3">
        <f>_xlfn.XLOOKUP(A2821&amp;B2821,'original data'!$R$2:$R$3975,'original data'!$Q$2:$Q$3975,,0)</f>
        <v>0.63500000000000001</v>
      </c>
      <c r="R2821" t="str">
        <f t="shared" si="88"/>
        <v>Seattle ERS2012</v>
      </c>
      <c r="S2821">
        <f t="shared" si="89"/>
        <v>0.21199999999999999</v>
      </c>
    </row>
    <row r="2822" spans="1:19" x14ac:dyDescent="0.35">
      <c r="A2822" t="s">
        <v>174</v>
      </c>
      <c r="B2822">
        <v>2013</v>
      </c>
      <c r="C2822">
        <v>0.155</v>
      </c>
      <c r="E2822">
        <v>0.10553999999999999</v>
      </c>
      <c r="F2822">
        <v>5.9400000000000001E-2</v>
      </c>
      <c r="H2822">
        <v>0.60440000000000005</v>
      </c>
      <c r="I2822">
        <v>0.21079000000000001</v>
      </c>
      <c r="J2822">
        <v>0</v>
      </c>
      <c r="K2822">
        <v>0</v>
      </c>
      <c r="L2822">
        <v>0</v>
      </c>
      <c r="M2822">
        <v>0.10390000000000001</v>
      </c>
      <c r="N2822">
        <v>7.6920000000000002E-2</v>
      </c>
      <c r="O2822">
        <v>4.0000000000000001E-3</v>
      </c>
      <c r="P2822">
        <v>0</v>
      </c>
      <c r="Q2822" s="3">
        <f>_xlfn.XLOOKUP(A2822&amp;B2822,'original data'!$R$2:$R$3975,'original data'!$Q$2:$Q$3975,,0)</f>
        <v>0.64200000000000002</v>
      </c>
      <c r="R2822" t="str">
        <f t="shared" si="88"/>
        <v>Seattle ERS2013</v>
      </c>
      <c r="S2822">
        <f t="shared" si="89"/>
        <v>0.18082000000000001</v>
      </c>
    </row>
    <row r="2823" spans="1:19" x14ac:dyDescent="0.35">
      <c r="A2823" t="s">
        <v>174</v>
      </c>
      <c r="B2823">
        <v>2014</v>
      </c>
      <c r="C2823">
        <v>5.67E-2</v>
      </c>
      <c r="E2823">
        <v>9.511E-2</v>
      </c>
      <c r="F2823">
        <v>5.373E-2</v>
      </c>
      <c r="H2823">
        <v>0.58199999999999996</v>
      </c>
      <c r="I2823">
        <v>0.214</v>
      </c>
      <c r="J2823">
        <v>1.7000000000000001E-2</v>
      </c>
      <c r="K2823">
        <v>0</v>
      </c>
      <c r="L2823">
        <v>5.1999999999999998E-2</v>
      </c>
      <c r="M2823">
        <v>0.106</v>
      </c>
      <c r="N2823">
        <v>0</v>
      </c>
      <c r="O2823">
        <v>2.5000000000000001E-2</v>
      </c>
      <c r="P2823">
        <v>3.0000000000000001E-3</v>
      </c>
      <c r="Q2823" s="3">
        <f>_xlfn.XLOOKUP(A2823&amp;B2823,'original data'!$R$2:$R$3975,'original data'!$Q$2:$Q$3975,,0)</f>
        <v>0.66</v>
      </c>
      <c r="R2823" t="str">
        <f t="shared" si="88"/>
        <v>Seattle ERS2014</v>
      </c>
      <c r="S2823">
        <f t="shared" si="89"/>
        <v>0.17799999999999999</v>
      </c>
    </row>
    <row r="2824" spans="1:19" x14ac:dyDescent="0.35">
      <c r="A2824" t="s">
        <v>174</v>
      </c>
      <c r="B2824">
        <v>2015</v>
      </c>
      <c r="C2824">
        <v>2.5999999999999999E-3</v>
      </c>
      <c r="E2824">
        <v>6.8839999999999998E-2</v>
      </c>
      <c r="F2824">
        <v>4.582E-2</v>
      </c>
      <c r="H2824">
        <v>0.505</v>
      </c>
      <c r="I2824">
        <v>0.25800000000000001</v>
      </c>
      <c r="J2824">
        <v>2.5000000000000001E-2</v>
      </c>
      <c r="K2824">
        <v>2.5000000000000001E-2</v>
      </c>
      <c r="L2824">
        <v>0</v>
      </c>
      <c r="M2824">
        <v>0.112</v>
      </c>
      <c r="N2824">
        <v>0</v>
      </c>
      <c r="O2824">
        <v>5.8000000000000003E-2</v>
      </c>
      <c r="P2824">
        <v>1.7000000000000001E-2</v>
      </c>
      <c r="Q2824" s="3">
        <f>_xlfn.XLOOKUP(A2824&amp;B2824,'original data'!$R$2:$R$3975,'original data'!$Q$2:$Q$3975,,0)</f>
        <v>0.66500000000000004</v>
      </c>
      <c r="R2824" t="str">
        <f t="shared" si="88"/>
        <v>Seattle ERS2015</v>
      </c>
      <c r="S2824">
        <f t="shared" si="89"/>
        <v>0.17899999999999999</v>
      </c>
    </row>
    <row r="2825" spans="1:19" x14ac:dyDescent="0.35">
      <c r="A2825" t="s">
        <v>174</v>
      </c>
      <c r="B2825">
        <v>2016</v>
      </c>
      <c r="C2825">
        <v>8.6199999999999999E-2</v>
      </c>
      <c r="E2825">
        <v>8.6660000000000001E-2</v>
      </c>
      <c r="F2825">
        <v>4.0869999999999997E-2</v>
      </c>
      <c r="H2825">
        <v>0.55888000000000004</v>
      </c>
      <c r="I2825">
        <v>0.26147999999999999</v>
      </c>
      <c r="J2825">
        <v>4.3909999999999998E-2</v>
      </c>
      <c r="K2825">
        <v>2.2950000000000002E-2</v>
      </c>
      <c r="L2825">
        <v>0</v>
      </c>
      <c r="M2825">
        <v>0.11277</v>
      </c>
      <c r="N2825">
        <v>0</v>
      </c>
      <c r="O2825">
        <v>0</v>
      </c>
      <c r="P2825">
        <v>0</v>
      </c>
      <c r="Q2825" s="3">
        <f>_xlfn.XLOOKUP(A2825&amp;B2825,'original data'!$R$2:$R$3975,'original data'!$Q$2:$Q$3975,,0)</f>
        <v>0.68100000000000005</v>
      </c>
      <c r="R2825" t="str">
        <f t="shared" si="88"/>
        <v>Seattle ERS2016</v>
      </c>
      <c r="S2825">
        <f t="shared" si="89"/>
        <v>0.17963000000000001</v>
      </c>
    </row>
    <row r="2826" spans="1:19" x14ac:dyDescent="0.35">
      <c r="A2826" t="s">
        <v>174</v>
      </c>
      <c r="B2826">
        <v>2019</v>
      </c>
      <c r="C2826">
        <v>0.1729</v>
      </c>
      <c r="E2826">
        <v>7.3480000000000004E-2</v>
      </c>
      <c r="F2826">
        <v>8.4239999999999995E-2</v>
      </c>
      <c r="H2826">
        <v>0.52568000000000004</v>
      </c>
      <c r="I2826">
        <v>0.27087</v>
      </c>
      <c r="J2826">
        <v>8.5269999999999999E-2</v>
      </c>
      <c r="K2826">
        <v>1.5559999999999999E-2</v>
      </c>
      <c r="L2826">
        <v>0</v>
      </c>
      <c r="M2826">
        <v>0.10262</v>
      </c>
      <c r="N2826">
        <v>0</v>
      </c>
      <c r="O2826">
        <v>0</v>
      </c>
      <c r="P2826">
        <v>0</v>
      </c>
      <c r="Q2826" s="3">
        <f>_xlfn.XLOOKUP(A2826&amp;B2826,'original data'!$R$2:$R$3975,'original data'!$Q$2:$Q$3975,,0)</f>
        <v>0.68899999999999995</v>
      </c>
      <c r="R2826" t="str">
        <f t="shared" si="88"/>
        <v>Seattle ERS2019</v>
      </c>
      <c r="S2826">
        <f t="shared" si="89"/>
        <v>0.20345000000000002</v>
      </c>
    </row>
    <row r="2827" spans="1:19" x14ac:dyDescent="0.35">
      <c r="A2827" t="s">
        <v>175</v>
      </c>
      <c r="B2827">
        <v>2009</v>
      </c>
      <c r="C2827">
        <v>0.20499999999999999</v>
      </c>
      <c r="E2827">
        <v>2.5729999999999999E-2</v>
      </c>
      <c r="G2827">
        <v>2.86E-2</v>
      </c>
      <c r="H2827">
        <v>0.623</v>
      </c>
      <c r="I2827">
        <v>0.17100000000000001</v>
      </c>
      <c r="J2827">
        <v>4.2000000000000003E-2</v>
      </c>
      <c r="K2827">
        <v>6.7000000000000004E-2</v>
      </c>
      <c r="L2827">
        <v>2.7E-2</v>
      </c>
      <c r="M2827">
        <v>7.0000000000000007E-2</v>
      </c>
      <c r="N2827">
        <v>0</v>
      </c>
      <c r="O2827">
        <v>0</v>
      </c>
      <c r="P2827">
        <v>0</v>
      </c>
      <c r="Q2827" s="3">
        <f>_xlfn.XLOOKUP(A2827&amp;B2827,'original data'!$R$2:$R$3975,'original data'!$Q$2:$Q$3975,,0)</f>
        <v>0.71150000000000002</v>
      </c>
      <c r="R2827" t="str">
        <f t="shared" si="88"/>
        <v>Cincinnati ERS2009</v>
      </c>
      <c r="S2827">
        <f t="shared" si="89"/>
        <v>0.20600000000000002</v>
      </c>
    </row>
    <row r="2828" spans="1:19" x14ac:dyDescent="0.35">
      <c r="A2828" t="s">
        <v>175</v>
      </c>
      <c r="B2828">
        <v>2010</v>
      </c>
      <c r="C2828">
        <v>0.14099999999999999</v>
      </c>
      <c r="E2828">
        <v>3.9379999999999998E-2</v>
      </c>
      <c r="F2828">
        <v>3.9320000000000001E-2</v>
      </c>
      <c r="G2828">
        <v>3.9320000000000001E-2</v>
      </c>
      <c r="H2828">
        <v>0.47952</v>
      </c>
      <c r="I2828">
        <v>0.22278000000000001</v>
      </c>
      <c r="J2828">
        <v>5.6939999999999998E-2</v>
      </c>
      <c r="K2828">
        <v>0.15584000000000001</v>
      </c>
      <c r="L2828">
        <v>2.4979999999999999E-2</v>
      </c>
      <c r="M2828">
        <v>5.994E-2</v>
      </c>
      <c r="N2828">
        <v>0</v>
      </c>
      <c r="O2828">
        <v>0</v>
      </c>
      <c r="P2828">
        <v>0</v>
      </c>
      <c r="Q2828" s="3">
        <f>_xlfn.XLOOKUP(A2828&amp;B2828,'original data'!$R$2:$R$3975,'original data'!$Q$2:$Q$3975,,0)</f>
        <v>0.76749999999999996</v>
      </c>
      <c r="R2828" t="str">
        <f t="shared" si="88"/>
        <v>Cincinnati ERS2010</v>
      </c>
      <c r="S2828">
        <f t="shared" si="89"/>
        <v>0.29770000000000002</v>
      </c>
    </row>
    <row r="2829" spans="1:19" x14ac:dyDescent="0.35">
      <c r="A2829" t="s">
        <v>175</v>
      </c>
      <c r="B2829">
        <v>2011</v>
      </c>
      <c r="C2829">
        <v>1.0999999999999999E-2</v>
      </c>
      <c r="E2829">
        <v>1.6150000000000001E-2</v>
      </c>
      <c r="F2829">
        <v>4.5150000000000003E-2</v>
      </c>
      <c r="G2829">
        <v>3.671E-2</v>
      </c>
      <c r="H2829">
        <v>0.51449</v>
      </c>
      <c r="I2829">
        <v>0.16883000000000001</v>
      </c>
      <c r="J2829">
        <v>6.2939999999999996E-2</v>
      </c>
      <c r="K2829">
        <v>0.14885000000000001</v>
      </c>
      <c r="L2829">
        <v>3.2969999999999999E-2</v>
      </c>
      <c r="M2829">
        <v>7.0930000000000007E-2</v>
      </c>
      <c r="N2829">
        <v>0</v>
      </c>
      <c r="O2829">
        <v>1E-3</v>
      </c>
      <c r="P2829">
        <v>0</v>
      </c>
      <c r="Q2829" s="3">
        <f>_xlfn.XLOOKUP(A2829&amp;B2829,'original data'!$R$2:$R$3975,'original data'!$Q$2:$Q$3975,,0)</f>
        <v>0.75070000000000003</v>
      </c>
      <c r="R2829" t="str">
        <f t="shared" si="88"/>
        <v>Cincinnati ERS2011</v>
      </c>
      <c r="S2829">
        <f t="shared" si="89"/>
        <v>0.31569000000000003</v>
      </c>
    </row>
    <row r="2830" spans="1:19" x14ac:dyDescent="0.35">
      <c r="A2830" t="s">
        <v>175</v>
      </c>
      <c r="B2830">
        <v>2012</v>
      </c>
      <c r="C2830">
        <v>0.122</v>
      </c>
      <c r="E2830">
        <v>2.3740000000000001E-2</v>
      </c>
      <c r="F2830">
        <v>7.0730000000000001E-2</v>
      </c>
      <c r="G2830">
        <v>4.3569999999999998E-2</v>
      </c>
      <c r="H2830">
        <v>0.48899999999999999</v>
      </c>
      <c r="I2830">
        <v>0.154</v>
      </c>
      <c r="J2830">
        <v>7.4999999999999997E-2</v>
      </c>
      <c r="K2830">
        <v>0.14399999999999999</v>
      </c>
      <c r="L2830">
        <v>5.3999999999999999E-2</v>
      </c>
      <c r="M2830">
        <v>8.2000000000000003E-2</v>
      </c>
      <c r="N2830">
        <v>0</v>
      </c>
      <c r="O2830">
        <v>1E-3</v>
      </c>
      <c r="P2830">
        <v>0</v>
      </c>
      <c r="Q2830" s="3">
        <f>_xlfn.XLOOKUP(A2830&amp;B2830,'original data'!$R$2:$R$3975,'original data'!$Q$2:$Q$3975,,0)</f>
        <v>0.66810000000000003</v>
      </c>
      <c r="R2830" t="str">
        <f t="shared" si="88"/>
        <v>Cincinnati ERS2012</v>
      </c>
      <c r="S2830">
        <f t="shared" si="89"/>
        <v>0.35499999999999998</v>
      </c>
    </row>
    <row r="2831" spans="1:19" x14ac:dyDescent="0.35">
      <c r="A2831" t="s">
        <v>175</v>
      </c>
      <c r="B2831">
        <v>2013</v>
      </c>
      <c r="C2831">
        <v>0.125</v>
      </c>
      <c r="E2831">
        <v>0.11901</v>
      </c>
      <c r="F2831">
        <v>6.1830000000000003E-2</v>
      </c>
      <c r="G2831">
        <v>4.9619999999999997E-2</v>
      </c>
      <c r="H2831">
        <v>0.48699999999999999</v>
      </c>
      <c r="I2831">
        <v>0.15</v>
      </c>
      <c r="J2831">
        <v>7.1999999999999995E-2</v>
      </c>
      <c r="K2831">
        <v>0.15</v>
      </c>
      <c r="L2831">
        <v>5.8999999999999997E-2</v>
      </c>
      <c r="M2831">
        <v>0.08</v>
      </c>
      <c r="N2831">
        <v>0</v>
      </c>
      <c r="O2831">
        <v>2E-3</v>
      </c>
      <c r="P2831">
        <v>0</v>
      </c>
      <c r="Q2831" s="3">
        <f>_xlfn.XLOOKUP(A2831&amp;B2831,'original data'!$R$2:$R$3975,'original data'!$Q$2:$Q$3975,,0)</f>
        <v>0.61339999999999995</v>
      </c>
      <c r="R2831" t="str">
        <f t="shared" si="88"/>
        <v>Cincinnati ERS2013</v>
      </c>
      <c r="S2831">
        <f t="shared" si="89"/>
        <v>0.36099999999999999</v>
      </c>
    </row>
    <row r="2832" spans="1:19" x14ac:dyDescent="0.35">
      <c r="A2832" t="s">
        <v>175</v>
      </c>
      <c r="B2832">
        <v>2014</v>
      </c>
      <c r="C2832">
        <v>0.185</v>
      </c>
      <c r="E2832">
        <v>0.11527</v>
      </c>
      <c r="F2832">
        <v>6.9559999999999997E-2</v>
      </c>
      <c r="G2832">
        <v>5.8749999999999997E-2</v>
      </c>
      <c r="H2832">
        <v>0.50900000000000001</v>
      </c>
      <c r="I2832">
        <v>0.14000000000000001</v>
      </c>
      <c r="J2832">
        <v>6.6000000000000003E-2</v>
      </c>
      <c r="K2832">
        <v>0.14899999999999999</v>
      </c>
      <c r="L2832">
        <v>4.8000000000000001E-2</v>
      </c>
      <c r="M2832">
        <v>8.1000000000000003E-2</v>
      </c>
      <c r="N2832">
        <v>0</v>
      </c>
      <c r="O2832">
        <v>7.0000000000000001E-3</v>
      </c>
      <c r="P2832">
        <v>0</v>
      </c>
      <c r="Q2832" s="3">
        <f>_xlfn.XLOOKUP(A2832&amp;B2832,'original data'!$R$2:$R$3975,'original data'!$Q$2:$Q$3975,,0)</f>
        <v>0.63200000000000001</v>
      </c>
      <c r="R2832" t="str">
        <f t="shared" si="88"/>
        <v>Cincinnati ERS2014</v>
      </c>
      <c r="S2832">
        <f t="shared" si="89"/>
        <v>0.34400000000000003</v>
      </c>
    </row>
    <row r="2833" spans="1:19" x14ac:dyDescent="0.35">
      <c r="A2833" t="s">
        <v>175</v>
      </c>
      <c r="B2833">
        <v>2015</v>
      </c>
      <c r="C2833">
        <v>2.9000000000000001E-2</v>
      </c>
      <c r="E2833">
        <v>9.2460000000000001E-2</v>
      </c>
      <c r="F2833">
        <v>6.5589999999999996E-2</v>
      </c>
      <c r="G2833">
        <v>5.6739999999999999E-2</v>
      </c>
      <c r="H2833">
        <v>0.48899999999999999</v>
      </c>
      <c r="I2833">
        <v>0.15</v>
      </c>
      <c r="J2833">
        <v>6.5000000000000002E-2</v>
      </c>
      <c r="K2833">
        <v>0.153</v>
      </c>
      <c r="L2833">
        <v>5.1999999999999998E-2</v>
      </c>
      <c r="M2833">
        <v>8.7999999999999995E-2</v>
      </c>
      <c r="N2833">
        <v>0</v>
      </c>
      <c r="O2833">
        <v>3.0000000000000001E-3</v>
      </c>
      <c r="P2833">
        <v>0</v>
      </c>
      <c r="Q2833" s="3">
        <f>_xlfn.XLOOKUP(A2833&amp;B2833,'original data'!$R$2:$R$3975,'original data'!$Q$2:$Q$3975,,0)</f>
        <v>0.64300000000000002</v>
      </c>
      <c r="R2833" t="str">
        <f t="shared" si="88"/>
        <v>Cincinnati ERS2015</v>
      </c>
      <c r="S2833">
        <f t="shared" si="89"/>
        <v>0.35799999999999998</v>
      </c>
    </row>
    <row r="2834" spans="1:19" x14ac:dyDescent="0.35">
      <c r="A2834" t="s">
        <v>175</v>
      </c>
      <c r="B2834">
        <v>2016</v>
      </c>
      <c r="C2834">
        <v>-5.3E-3</v>
      </c>
      <c r="E2834">
        <v>8.8919999999999999E-2</v>
      </c>
      <c r="F2834">
        <v>5.1900000000000002E-2</v>
      </c>
      <c r="G2834">
        <v>5.2749999999999998E-2</v>
      </c>
      <c r="H2834">
        <v>0.49399999999999999</v>
      </c>
      <c r="I2834">
        <v>0.16</v>
      </c>
      <c r="J2834">
        <v>7.1999999999999995E-2</v>
      </c>
      <c r="K2834">
        <v>0.127</v>
      </c>
      <c r="L2834">
        <v>5.8999999999999997E-2</v>
      </c>
      <c r="M2834">
        <v>8.6999999999999994E-2</v>
      </c>
      <c r="N2834">
        <v>0</v>
      </c>
      <c r="O2834">
        <v>1E-3</v>
      </c>
      <c r="P2834">
        <v>0</v>
      </c>
      <c r="Q2834" s="3">
        <f>_xlfn.XLOOKUP(A2834&amp;B2834,'original data'!$R$2:$R$3975,'original data'!$Q$2:$Q$3975,,0)</f>
        <v>0.77100000000000002</v>
      </c>
      <c r="R2834" t="str">
        <f t="shared" si="88"/>
        <v>Cincinnati ERS2016</v>
      </c>
      <c r="S2834">
        <f t="shared" si="89"/>
        <v>0.34499999999999997</v>
      </c>
    </row>
    <row r="2835" spans="1:19" x14ac:dyDescent="0.35">
      <c r="A2835" t="s">
        <v>175</v>
      </c>
      <c r="B2835">
        <v>2017</v>
      </c>
      <c r="C2835">
        <v>0.1211</v>
      </c>
      <c r="E2835">
        <v>8.8739999999999999E-2</v>
      </c>
      <c r="F2835">
        <v>5.5739999999999998E-2</v>
      </c>
      <c r="G2835">
        <v>5.6649999999999999E-2</v>
      </c>
      <c r="H2835">
        <v>0.54100000000000004</v>
      </c>
      <c r="I2835">
        <v>0.16400000000000001</v>
      </c>
      <c r="J2835">
        <v>7.2999999999999995E-2</v>
      </c>
      <c r="K2835">
        <v>5.8000000000000003E-2</v>
      </c>
      <c r="L2835">
        <v>0.05</v>
      </c>
      <c r="M2835">
        <v>0.10299999999999999</v>
      </c>
      <c r="N2835">
        <v>0</v>
      </c>
      <c r="O2835">
        <v>0.01</v>
      </c>
      <c r="P2835">
        <v>0</v>
      </c>
      <c r="Q2835" s="3">
        <f>_xlfn.XLOOKUP(A2835&amp;B2835,'original data'!$R$2:$R$3975,'original data'!$Q$2:$Q$3975,,0)</f>
        <v>0.76900000000000002</v>
      </c>
      <c r="R2835" t="str">
        <f t="shared" si="88"/>
        <v>Cincinnati ERS2017</v>
      </c>
      <c r="S2835">
        <f t="shared" si="89"/>
        <v>0.28399999999999997</v>
      </c>
    </row>
    <row r="2836" spans="1:19" x14ac:dyDescent="0.35">
      <c r="A2836" t="s">
        <v>175</v>
      </c>
      <c r="B2836">
        <v>2018</v>
      </c>
      <c r="C2836">
        <v>7.8299999999999995E-2</v>
      </c>
      <c r="E2836">
        <v>7.9549999999999996E-2</v>
      </c>
      <c r="F2836">
        <v>9.9099999999999994E-2</v>
      </c>
      <c r="G2836">
        <v>5.7849999999999999E-2</v>
      </c>
      <c r="H2836">
        <v>0.47699999999999998</v>
      </c>
      <c r="I2836">
        <v>0.17599999999999999</v>
      </c>
      <c r="J2836">
        <v>0.09</v>
      </c>
      <c r="K2836">
        <v>5.1999999999999998E-2</v>
      </c>
      <c r="L2836">
        <v>8.6999999999999994E-2</v>
      </c>
      <c r="M2836">
        <v>0.114</v>
      </c>
      <c r="N2836">
        <v>0</v>
      </c>
      <c r="O2836">
        <v>4.0000000000000001E-3</v>
      </c>
      <c r="P2836">
        <v>0</v>
      </c>
      <c r="Q2836" s="3">
        <f>_xlfn.XLOOKUP(A2836&amp;B2836,'original data'!$R$2:$R$3975,'original data'!$Q$2:$Q$3975,,0)</f>
        <v>0.755</v>
      </c>
      <c r="R2836" t="str">
        <f t="shared" si="88"/>
        <v>Cincinnati ERS2018</v>
      </c>
      <c r="S2836">
        <f t="shared" si="89"/>
        <v>0.34299999999999997</v>
      </c>
    </row>
    <row r="2837" spans="1:19" x14ac:dyDescent="0.35">
      <c r="A2837" t="s">
        <v>175</v>
      </c>
      <c r="B2837">
        <v>2019</v>
      </c>
      <c r="C2837">
        <v>4.1500000000000002E-2</v>
      </c>
      <c r="E2837">
        <v>5.2040000000000003E-2</v>
      </c>
      <c r="F2837">
        <v>8.319E-2</v>
      </c>
      <c r="G2837">
        <v>5.6980000000000003E-2</v>
      </c>
      <c r="H2837">
        <v>0.50997999999999999</v>
      </c>
      <c r="I2837">
        <v>0.17665</v>
      </c>
      <c r="J2837">
        <v>7.9839999999999994E-2</v>
      </c>
      <c r="K2837">
        <v>5.289E-2</v>
      </c>
      <c r="L2837">
        <v>6.9860000000000005E-2</v>
      </c>
      <c r="M2837">
        <v>0.10378999999999999</v>
      </c>
      <c r="N2837">
        <v>0</v>
      </c>
      <c r="O2837">
        <v>6.9899999999999997E-3</v>
      </c>
      <c r="P2837">
        <v>0</v>
      </c>
      <c r="Q2837" s="3">
        <f>_xlfn.XLOOKUP(A2837&amp;B2837,'original data'!$R$2:$R$3975,'original data'!$Q$2:$Q$3975,,0)</f>
        <v>0.72599999999999998</v>
      </c>
      <c r="R2837" t="str">
        <f t="shared" si="88"/>
        <v>Cincinnati ERS2019</v>
      </c>
      <c r="S2837">
        <f t="shared" si="89"/>
        <v>0.30637999999999999</v>
      </c>
    </row>
    <row r="2838" spans="1:19" x14ac:dyDescent="0.35">
      <c r="A2838" t="s">
        <v>177</v>
      </c>
      <c r="B2838">
        <v>2001</v>
      </c>
      <c r="C2838">
        <v>-2.0820000000000002E-2</v>
      </c>
      <c r="H2838">
        <v>0.50880999999999998</v>
      </c>
      <c r="I2838">
        <v>0.44159999999999999</v>
      </c>
      <c r="J2838">
        <v>1.132E-2</v>
      </c>
      <c r="K2838">
        <v>9.0000000000000006E-5</v>
      </c>
      <c r="L2838">
        <v>0</v>
      </c>
      <c r="M2838">
        <v>2.2509999999999999E-2</v>
      </c>
      <c r="N2838">
        <v>0</v>
      </c>
      <c r="O2838">
        <v>0</v>
      </c>
      <c r="P2838">
        <v>1.5679999999999999E-2</v>
      </c>
      <c r="Q2838" s="3">
        <f>_xlfn.XLOOKUP(A2838&amp;B2838,'original data'!$R$2:$R$3975,'original data'!$Q$2:$Q$3975,,0)</f>
        <v>1.0860000000000001</v>
      </c>
      <c r="R2838" t="str">
        <f t="shared" si="88"/>
        <v>Milwaukee County ERS2001</v>
      </c>
      <c r="S2838">
        <f t="shared" si="89"/>
        <v>4.9599999999999998E-2</v>
      </c>
    </row>
    <row r="2839" spans="1:19" x14ac:dyDescent="0.35">
      <c r="A2839" t="s">
        <v>177</v>
      </c>
      <c r="B2839">
        <v>2002</v>
      </c>
      <c r="C2839">
        <v>-5.3999999999999999E-2</v>
      </c>
      <c r="H2839">
        <v>0.47334999999999999</v>
      </c>
      <c r="I2839">
        <v>0.46500999999999998</v>
      </c>
      <c r="J2839">
        <v>1.1469999999999999E-2</v>
      </c>
      <c r="K2839">
        <v>0</v>
      </c>
      <c r="L2839">
        <v>0</v>
      </c>
      <c r="M2839">
        <v>2.6079999999999999E-2</v>
      </c>
      <c r="N2839">
        <v>0</v>
      </c>
      <c r="O2839">
        <v>0</v>
      </c>
      <c r="P2839">
        <v>2.3570000000000001E-2</v>
      </c>
      <c r="Q2839" s="3">
        <f>_xlfn.XLOOKUP(A2839&amp;B2839,'original data'!$R$2:$R$3975,'original data'!$Q$2:$Q$3975,,0)</f>
        <v>0.93799999999999994</v>
      </c>
      <c r="R2839" t="str">
        <f t="shared" si="88"/>
        <v>Milwaukee County ERS2002</v>
      </c>
      <c r="S2839">
        <f t="shared" si="89"/>
        <v>6.1120000000000001E-2</v>
      </c>
    </row>
    <row r="2840" spans="1:19" x14ac:dyDescent="0.35">
      <c r="A2840" t="s">
        <v>177</v>
      </c>
      <c r="B2840">
        <v>2003</v>
      </c>
      <c r="C2840">
        <v>0.25</v>
      </c>
      <c r="H2840">
        <v>0.53144000000000002</v>
      </c>
      <c r="I2840">
        <v>0.40822999999999998</v>
      </c>
      <c r="J2840">
        <v>9.6699999999999998E-3</v>
      </c>
      <c r="K2840">
        <v>0</v>
      </c>
      <c r="L2840">
        <v>0</v>
      </c>
      <c r="M2840">
        <v>2.8910000000000002E-2</v>
      </c>
      <c r="N2840">
        <v>0</v>
      </c>
      <c r="O2840">
        <v>0</v>
      </c>
      <c r="P2840">
        <v>2.1749999999999999E-2</v>
      </c>
      <c r="Q2840" s="3">
        <f>_xlfn.XLOOKUP(A2840&amp;B2840,'original data'!$R$2:$R$3975,'original data'!$Q$2:$Q$3975,,0)</f>
        <v>0.84699999999999998</v>
      </c>
      <c r="R2840" t="str">
        <f t="shared" si="88"/>
        <v>Milwaukee County ERS2003</v>
      </c>
      <c r="S2840">
        <f t="shared" si="89"/>
        <v>6.0330000000000002E-2</v>
      </c>
    </row>
    <row r="2841" spans="1:19" x14ac:dyDescent="0.35">
      <c r="A2841" t="s">
        <v>177</v>
      </c>
      <c r="B2841">
        <v>2004</v>
      </c>
      <c r="C2841">
        <v>0.129</v>
      </c>
      <c r="H2841">
        <v>0.54776000000000002</v>
      </c>
      <c r="I2841">
        <v>0.38838</v>
      </c>
      <c r="J2841">
        <v>1.123E-2</v>
      </c>
      <c r="K2841">
        <v>0</v>
      </c>
      <c r="L2841">
        <v>0</v>
      </c>
      <c r="M2841">
        <v>3.524E-2</v>
      </c>
      <c r="N2841">
        <v>0</v>
      </c>
      <c r="O2841">
        <v>0</v>
      </c>
      <c r="P2841">
        <v>1.7389999999999999E-2</v>
      </c>
      <c r="Q2841" s="3">
        <f>_xlfn.XLOOKUP(A2841&amp;B2841,'original data'!$R$2:$R$3975,'original data'!$Q$2:$Q$3975,,0)</f>
        <v>0.79900000000000004</v>
      </c>
      <c r="R2841" t="str">
        <f t="shared" si="88"/>
        <v>Milwaukee County ERS2004</v>
      </c>
      <c r="S2841">
        <f t="shared" si="89"/>
        <v>6.386E-2</v>
      </c>
    </row>
    <row r="2842" spans="1:19" x14ac:dyDescent="0.35">
      <c r="A2842" t="s">
        <v>177</v>
      </c>
      <c r="B2842">
        <v>2005</v>
      </c>
      <c r="C2842">
        <v>8.3000000000000004E-2</v>
      </c>
      <c r="E2842">
        <v>7.2010000000000005E-2</v>
      </c>
      <c r="H2842">
        <v>0.55120999999999998</v>
      </c>
      <c r="I2842">
        <v>0.35798999999999997</v>
      </c>
      <c r="J2842">
        <v>1.3270000000000001E-2</v>
      </c>
      <c r="K2842">
        <v>0</v>
      </c>
      <c r="L2842">
        <v>0</v>
      </c>
      <c r="M2842">
        <v>3.916E-2</v>
      </c>
      <c r="N2842">
        <v>0</v>
      </c>
      <c r="O2842">
        <v>0</v>
      </c>
      <c r="P2842">
        <v>3.8370000000000001E-2</v>
      </c>
      <c r="Q2842" s="3">
        <f>_xlfn.XLOOKUP(A2842&amp;B2842,'original data'!$R$2:$R$3975,'original data'!$Q$2:$Q$3975,,0)</f>
        <v>0.76170000000000004</v>
      </c>
      <c r="R2842" t="str">
        <f t="shared" si="88"/>
        <v>Milwaukee County ERS2005</v>
      </c>
      <c r="S2842">
        <f t="shared" si="89"/>
        <v>9.0800000000000006E-2</v>
      </c>
    </row>
    <row r="2843" spans="1:19" x14ac:dyDescent="0.35">
      <c r="A2843" t="s">
        <v>177</v>
      </c>
      <c r="B2843">
        <v>2006</v>
      </c>
      <c r="C2843">
        <v>0.13500000000000001</v>
      </c>
      <c r="E2843">
        <v>0.10414</v>
      </c>
      <c r="H2843">
        <v>0.55508000000000002</v>
      </c>
      <c r="I2843">
        <v>0.34569</v>
      </c>
      <c r="J2843">
        <v>1.4789999999999999E-2</v>
      </c>
      <c r="K2843">
        <v>0</v>
      </c>
      <c r="L2843">
        <v>0</v>
      </c>
      <c r="M2843">
        <v>4.9799999999999997E-2</v>
      </c>
      <c r="N2843">
        <v>0</v>
      </c>
      <c r="O2843">
        <v>0</v>
      </c>
      <c r="P2843">
        <v>3.4639999999999997E-2</v>
      </c>
      <c r="Q2843" s="3">
        <f>_xlfn.XLOOKUP(A2843&amp;B2843,'original data'!$R$2:$R$3975,'original data'!$Q$2:$Q$3975,,0)</f>
        <v>0.78990000000000005</v>
      </c>
      <c r="R2843" t="str">
        <f t="shared" si="88"/>
        <v>Milwaukee County ERS2006</v>
      </c>
      <c r="S2843">
        <f t="shared" si="89"/>
        <v>9.9229999999999985E-2</v>
      </c>
    </row>
    <row r="2844" spans="1:19" x14ac:dyDescent="0.35">
      <c r="A2844" t="s">
        <v>177</v>
      </c>
      <c r="B2844">
        <v>2007</v>
      </c>
      <c r="C2844">
        <v>6.3E-2</v>
      </c>
      <c r="E2844">
        <v>0.13019</v>
      </c>
      <c r="H2844">
        <v>0.50882000000000005</v>
      </c>
      <c r="I2844">
        <v>0.42088999999999999</v>
      </c>
      <c r="J2844">
        <v>1.558E-2</v>
      </c>
      <c r="K2844">
        <v>0</v>
      </c>
      <c r="L2844">
        <v>0</v>
      </c>
      <c r="M2844">
        <v>3.4049999999999997E-2</v>
      </c>
      <c r="N2844">
        <v>0</v>
      </c>
      <c r="O2844">
        <v>0</v>
      </c>
      <c r="P2844">
        <v>2.0660000000000001E-2</v>
      </c>
      <c r="Q2844" s="3">
        <f>_xlfn.XLOOKUP(A2844&amp;B2844,'original data'!$R$2:$R$3975,'original data'!$Q$2:$Q$3975,,0)</f>
        <v>0.80359999999999998</v>
      </c>
      <c r="R2844" t="str">
        <f t="shared" si="88"/>
        <v>Milwaukee County ERS2007</v>
      </c>
      <c r="S2844">
        <f t="shared" si="89"/>
        <v>7.0289999999999991E-2</v>
      </c>
    </row>
    <row r="2845" spans="1:19" x14ac:dyDescent="0.35">
      <c r="A2845" t="s">
        <v>177</v>
      </c>
      <c r="B2845">
        <v>2008</v>
      </c>
      <c r="C2845">
        <v>-0.221</v>
      </c>
      <c r="E2845">
        <v>2.8199999999999999E-2</v>
      </c>
      <c r="H2845">
        <v>0.42059999999999997</v>
      </c>
      <c r="I2845">
        <v>0.51851000000000003</v>
      </c>
      <c r="J2845">
        <v>1.5869999999999999E-2</v>
      </c>
      <c r="K2845">
        <v>0</v>
      </c>
      <c r="L2845">
        <v>0</v>
      </c>
      <c r="M2845">
        <v>2.7949999999999999E-2</v>
      </c>
      <c r="N2845">
        <v>0</v>
      </c>
      <c r="O2845">
        <v>0</v>
      </c>
      <c r="P2845">
        <v>1.7069999999999998E-2</v>
      </c>
      <c r="Q2845" s="3">
        <f>_xlfn.XLOOKUP(A2845&amp;B2845,'original data'!$R$2:$R$3975,'original data'!$Q$2:$Q$3975,,0)</f>
        <v>0.95679999999999998</v>
      </c>
      <c r="R2845" t="str">
        <f t="shared" si="88"/>
        <v>Milwaukee County ERS2008</v>
      </c>
      <c r="S2845">
        <f t="shared" si="89"/>
        <v>6.089E-2</v>
      </c>
    </row>
    <row r="2846" spans="1:19" x14ac:dyDescent="0.35">
      <c r="A2846" t="s">
        <v>177</v>
      </c>
      <c r="B2846">
        <v>2009</v>
      </c>
      <c r="C2846">
        <v>0.20399999999999999</v>
      </c>
      <c r="E2846">
        <v>4.1509999999999998E-2</v>
      </c>
      <c r="H2846">
        <v>0.50585000000000002</v>
      </c>
      <c r="I2846">
        <v>0.41413</v>
      </c>
      <c r="J2846">
        <v>1.512E-2</v>
      </c>
      <c r="K2846">
        <v>0</v>
      </c>
      <c r="L2846">
        <v>0</v>
      </c>
      <c r="M2846">
        <v>2.877E-2</v>
      </c>
      <c r="N2846">
        <v>0</v>
      </c>
      <c r="O2846">
        <v>0</v>
      </c>
      <c r="P2846">
        <v>3.6130000000000002E-2</v>
      </c>
      <c r="Q2846" s="3">
        <f>_xlfn.XLOOKUP(A2846&amp;B2846,'original data'!$R$2:$R$3975,'original data'!$Q$2:$Q$3975,,0)</f>
        <v>0.93279999999999996</v>
      </c>
      <c r="R2846" t="str">
        <f t="shared" si="88"/>
        <v>Milwaukee County ERS2009</v>
      </c>
      <c r="S2846">
        <f t="shared" si="89"/>
        <v>8.0020000000000008E-2</v>
      </c>
    </row>
    <row r="2847" spans="1:19" x14ac:dyDescent="0.35">
      <c r="A2847" t="s">
        <v>177</v>
      </c>
      <c r="B2847">
        <v>2010</v>
      </c>
      <c r="C2847">
        <v>0.121</v>
      </c>
      <c r="E2847">
        <v>4.8719999999999999E-2</v>
      </c>
      <c r="F2847">
        <v>6.0299999999999999E-2</v>
      </c>
      <c r="H2847">
        <v>0.44464999999999999</v>
      </c>
      <c r="I2847">
        <v>0.26557999999999998</v>
      </c>
      <c r="J2847">
        <v>1.4030000000000001E-2</v>
      </c>
      <c r="K2847">
        <v>0.10632</v>
      </c>
      <c r="L2847">
        <v>7.238E-2</v>
      </c>
      <c r="M2847">
        <v>5.3280000000000001E-2</v>
      </c>
      <c r="N2847">
        <v>0</v>
      </c>
      <c r="O2847">
        <v>0</v>
      </c>
      <c r="P2847">
        <v>4.3749999999999997E-2</v>
      </c>
      <c r="Q2847" s="3">
        <f>_xlfn.XLOOKUP(A2847&amp;B2847,'original data'!$R$2:$R$3975,'original data'!$Q$2:$Q$3975,,0)</f>
        <v>0.92230000000000001</v>
      </c>
      <c r="R2847" t="str">
        <f t="shared" si="88"/>
        <v>Milwaukee County ERS2010</v>
      </c>
      <c r="S2847">
        <f t="shared" si="89"/>
        <v>0.28976000000000002</v>
      </c>
    </row>
    <row r="2848" spans="1:19" x14ac:dyDescent="0.35">
      <c r="A2848" t="s">
        <v>177</v>
      </c>
      <c r="B2848">
        <v>2011</v>
      </c>
      <c r="C2848">
        <v>2E-3</v>
      </c>
      <c r="E2848">
        <v>2.29E-2</v>
      </c>
      <c r="F2848">
        <v>6.275E-2</v>
      </c>
      <c r="H2848">
        <v>0.42936000000000002</v>
      </c>
      <c r="I2848">
        <v>0.24567</v>
      </c>
      <c r="J2848">
        <v>1.7059999999999999E-2</v>
      </c>
      <c r="K2848">
        <v>0.1076</v>
      </c>
      <c r="L2848">
        <v>8.2930000000000004E-2</v>
      </c>
      <c r="M2848">
        <v>7.077E-2</v>
      </c>
      <c r="N2848">
        <v>0</v>
      </c>
      <c r="O2848">
        <v>0</v>
      </c>
      <c r="P2848">
        <v>4.6609999999999999E-2</v>
      </c>
      <c r="Q2848" s="3">
        <f>_xlfn.XLOOKUP(A2848&amp;B2848,'original data'!$R$2:$R$3975,'original data'!$Q$2:$Q$3975,,0)</f>
        <v>0.89170000000000005</v>
      </c>
      <c r="R2848" t="str">
        <f t="shared" si="88"/>
        <v>Milwaukee County ERS2011</v>
      </c>
      <c r="S2848">
        <f t="shared" si="89"/>
        <v>0.32496999999999998</v>
      </c>
    </row>
    <row r="2849" spans="1:19" x14ac:dyDescent="0.35">
      <c r="A2849" t="s">
        <v>177</v>
      </c>
      <c r="B2849">
        <v>2012</v>
      </c>
      <c r="C2849">
        <v>0.11</v>
      </c>
      <c r="E2849">
        <v>3.1789999999999999E-2</v>
      </c>
      <c r="F2849">
        <v>7.9869999999999997E-2</v>
      </c>
      <c r="H2849">
        <v>0.44764999999999999</v>
      </c>
      <c r="I2849">
        <v>0.26334999999999997</v>
      </c>
      <c r="J2849">
        <v>2.946E-2</v>
      </c>
      <c r="K2849">
        <v>0.10724</v>
      </c>
      <c r="L2849">
        <v>7.6969999999999997E-2</v>
      </c>
      <c r="M2849">
        <v>7.5329999999999994E-2</v>
      </c>
      <c r="N2849">
        <v>0</v>
      </c>
      <c r="O2849">
        <v>0</v>
      </c>
      <c r="P2849">
        <v>0</v>
      </c>
      <c r="Q2849" s="3">
        <f>_xlfn.XLOOKUP(A2849&amp;B2849,'original data'!$R$2:$R$3975,'original data'!$Q$2:$Q$3975,,0)</f>
        <v>0.87319999999999998</v>
      </c>
      <c r="R2849" t="str">
        <f t="shared" si="88"/>
        <v>Milwaukee County ERS2012</v>
      </c>
      <c r="S2849">
        <f t="shared" si="89"/>
        <v>0.28899999999999998</v>
      </c>
    </row>
    <row r="2850" spans="1:19" x14ac:dyDescent="0.35">
      <c r="A2850" t="s">
        <v>177</v>
      </c>
      <c r="B2850">
        <v>2013</v>
      </c>
      <c r="C2850">
        <v>0.152</v>
      </c>
      <c r="E2850">
        <v>0.11577</v>
      </c>
      <c r="F2850">
        <v>7.109E-2</v>
      </c>
      <c r="H2850">
        <v>0.48127999999999999</v>
      </c>
      <c r="I2850">
        <v>0.20982000000000001</v>
      </c>
      <c r="J2850">
        <v>2.751E-2</v>
      </c>
      <c r="K2850">
        <v>0.11008999999999999</v>
      </c>
      <c r="L2850">
        <v>7.6780000000000001E-2</v>
      </c>
      <c r="M2850">
        <v>9.4530000000000003E-2</v>
      </c>
      <c r="N2850">
        <v>0</v>
      </c>
      <c r="O2850">
        <v>0</v>
      </c>
      <c r="P2850">
        <v>0</v>
      </c>
      <c r="Q2850" s="3">
        <f>_xlfn.XLOOKUP(A2850&amp;B2850,'original data'!$R$2:$R$3975,'original data'!$Q$2:$Q$3975,,0)</f>
        <v>0.85660000000000003</v>
      </c>
      <c r="R2850" t="str">
        <f t="shared" si="88"/>
        <v>Milwaukee County ERS2013</v>
      </c>
      <c r="S2850">
        <f t="shared" si="89"/>
        <v>0.30891000000000002</v>
      </c>
    </row>
    <row r="2851" spans="1:19" x14ac:dyDescent="0.35">
      <c r="A2851" t="s">
        <v>177</v>
      </c>
      <c r="B2851">
        <v>2014</v>
      </c>
      <c r="C2851">
        <v>5.5E-2</v>
      </c>
      <c r="E2851">
        <v>8.6679999999999993E-2</v>
      </c>
      <c r="F2851">
        <v>6.386E-2</v>
      </c>
      <c r="H2851">
        <v>0.46143000000000001</v>
      </c>
      <c r="I2851">
        <v>0.19322</v>
      </c>
      <c r="J2851">
        <v>4.2970000000000001E-2</v>
      </c>
      <c r="K2851">
        <v>0.10872</v>
      </c>
      <c r="L2851">
        <v>8.8499999999999995E-2</v>
      </c>
      <c r="M2851">
        <v>0.10516</v>
      </c>
      <c r="N2851">
        <v>0</v>
      </c>
      <c r="O2851">
        <v>0</v>
      </c>
      <c r="P2851">
        <v>0</v>
      </c>
      <c r="Q2851" s="3">
        <f>_xlfn.XLOOKUP(A2851&amp;B2851,'original data'!$R$2:$R$3975,'original data'!$Q$2:$Q$3975,,0)</f>
        <v>0.79800000000000004</v>
      </c>
      <c r="R2851" t="str">
        <f t="shared" si="88"/>
        <v>Milwaukee County ERS2014</v>
      </c>
      <c r="S2851">
        <f t="shared" si="89"/>
        <v>0.34534999999999999</v>
      </c>
    </row>
    <row r="2852" spans="1:19" x14ac:dyDescent="0.35">
      <c r="A2852" t="s">
        <v>177</v>
      </c>
      <c r="B2852">
        <v>2015</v>
      </c>
      <c r="C2852">
        <v>2.4E-2</v>
      </c>
      <c r="E2852">
        <v>6.7180000000000004E-2</v>
      </c>
      <c r="F2852">
        <v>5.7910000000000003E-2</v>
      </c>
      <c r="H2852">
        <v>0.44319999999999998</v>
      </c>
      <c r="I2852">
        <v>0.17846999999999999</v>
      </c>
      <c r="J2852">
        <v>5.6009999999999997E-2</v>
      </c>
      <c r="K2852">
        <v>0.10852000000000001</v>
      </c>
      <c r="L2852">
        <v>9.2630000000000004E-2</v>
      </c>
      <c r="M2852">
        <v>0.12117</v>
      </c>
      <c r="N2852">
        <v>0</v>
      </c>
      <c r="O2852">
        <v>0</v>
      </c>
      <c r="P2852">
        <v>0</v>
      </c>
      <c r="Q2852" s="3">
        <f>_xlfn.XLOOKUP(A2852&amp;B2852,'original data'!$R$2:$R$3975,'original data'!$Q$2:$Q$3975,,0)</f>
        <v>0.78100000000000003</v>
      </c>
      <c r="R2852" t="str">
        <f t="shared" si="88"/>
        <v>Milwaukee County ERS2015</v>
      </c>
      <c r="S2852">
        <f t="shared" si="89"/>
        <v>0.37833</v>
      </c>
    </row>
    <row r="2853" spans="1:19" x14ac:dyDescent="0.35">
      <c r="A2853" t="s">
        <v>177</v>
      </c>
      <c r="B2853">
        <v>2016</v>
      </c>
      <c r="C2853">
        <v>6.9000000000000006E-2</v>
      </c>
      <c r="E2853">
        <v>8.1089999999999995E-2</v>
      </c>
      <c r="F2853">
        <v>5.1589999999999997E-2</v>
      </c>
      <c r="H2853">
        <v>0.46648000000000001</v>
      </c>
      <c r="I2853">
        <v>0.16606000000000001</v>
      </c>
      <c r="J2853">
        <v>7.5789999999999996E-2</v>
      </c>
      <c r="K2853">
        <v>9.2090000000000005E-2</v>
      </c>
      <c r="L2853">
        <v>9.2829999999999996E-2</v>
      </c>
      <c r="M2853">
        <v>0.10675</v>
      </c>
      <c r="N2853">
        <v>0</v>
      </c>
      <c r="O2853">
        <v>0</v>
      </c>
      <c r="P2853">
        <v>0</v>
      </c>
      <c r="Q2853" s="3">
        <f>_xlfn.XLOOKUP(A2853&amp;B2853,'original data'!$R$2:$R$3975,'original data'!$Q$2:$Q$3975,,0)</f>
        <v>0.77100000000000002</v>
      </c>
      <c r="R2853" t="str">
        <f t="shared" si="88"/>
        <v>Milwaukee County ERS2016</v>
      </c>
      <c r="S2853">
        <f t="shared" si="89"/>
        <v>0.36746000000000001</v>
      </c>
    </row>
    <row r="2854" spans="1:19" x14ac:dyDescent="0.35">
      <c r="A2854" t="s">
        <v>177</v>
      </c>
      <c r="B2854">
        <v>2017</v>
      </c>
      <c r="C2854">
        <v>0.158</v>
      </c>
      <c r="E2854">
        <v>9.0279999999999999E-2</v>
      </c>
      <c r="F2854">
        <v>6.0630000000000003E-2</v>
      </c>
      <c r="H2854">
        <v>0.46507999999999999</v>
      </c>
      <c r="I2854">
        <v>0.14738999999999999</v>
      </c>
      <c r="J2854">
        <v>9.0770000000000003E-2</v>
      </c>
      <c r="K2854">
        <v>9.6629999999999994E-2</v>
      </c>
      <c r="L2854">
        <v>9.6790000000000001E-2</v>
      </c>
      <c r="M2854">
        <v>0.10314</v>
      </c>
      <c r="N2854">
        <v>0</v>
      </c>
      <c r="O2854">
        <v>0</v>
      </c>
      <c r="P2854">
        <v>2.1000000000000001E-4</v>
      </c>
      <c r="Q2854" s="3">
        <f>_xlfn.XLOOKUP(A2854&amp;B2854,'original data'!$R$2:$R$3975,'original data'!$Q$2:$Q$3975,,0)</f>
        <v>0.754</v>
      </c>
      <c r="R2854" t="str">
        <f t="shared" si="88"/>
        <v>Milwaukee County ERS2017</v>
      </c>
      <c r="S2854">
        <f t="shared" si="89"/>
        <v>0.38754</v>
      </c>
    </row>
    <row r="2855" spans="1:19" x14ac:dyDescent="0.35">
      <c r="A2855" t="s">
        <v>177</v>
      </c>
      <c r="B2855">
        <v>2018</v>
      </c>
      <c r="C2855">
        <v>-2.4E-2</v>
      </c>
      <c r="E2855">
        <v>5.4719999999999998E-2</v>
      </c>
      <c r="F2855">
        <v>8.4820000000000007E-2</v>
      </c>
      <c r="H2855">
        <v>0.38380999999999998</v>
      </c>
      <c r="I2855">
        <v>0.19732</v>
      </c>
      <c r="J2855">
        <v>0.11667</v>
      </c>
      <c r="K2855">
        <v>9.2079999999999995E-2</v>
      </c>
      <c r="L2855">
        <v>9.3490000000000004E-2</v>
      </c>
      <c r="M2855">
        <v>0.11663</v>
      </c>
      <c r="N2855">
        <v>0</v>
      </c>
      <c r="O2855">
        <v>0</v>
      </c>
      <c r="P2855">
        <v>1.0000000000000001E-5</v>
      </c>
      <c r="Q2855" s="3">
        <f>_xlfn.XLOOKUP(A2855&amp;B2855,'original data'!$R$2:$R$3975,'original data'!$Q$2:$Q$3975,,0)</f>
        <v>0.75519999999999998</v>
      </c>
      <c r="R2855" t="str">
        <f t="shared" si="88"/>
        <v>Milwaukee County ERS2018</v>
      </c>
      <c r="S2855">
        <f t="shared" si="89"/>
        <v>0.41888000000000003</v>
      </c>
    </row>
    <row r="2856" spans="1:19" x14ac:dyDescent="0.35">
      <c r="A2856" t="s">
        <v>177</v>
      </c>
      <c r="B2856">
        <v>2019</v>
      </c>
      <c r="C2856">
        <v>0.16</v>
      </c>
      <c r="E2856">
        <v>7.4929999999999997E-2</v>
      </c>
      <c r="F2856">
        <v>8.0790000000000001E-2</v>
      </c>
      <c r="H2856">
        <v>0.37267</v>
      </c>
      <c r="I2856">
        <v>0.21207999999999999</v>
      </c>
      <c r="J2856">
        <v>0.10606</v>
      </c>
      <c r="K2856">
        <v>8.6459999999999995E-2</v>
      </c>
      <c r="L2856">
        <v>9.7930000000000003E-2</v>
      </c>
      <c r="M2856">
        <v>0.12096999999999999</v>
      </c>
      <c r="N2856">
        <v>0</v>
      </c>
      <c r="O2856">
        <v>0</v>
      </c>
      <c r="P2856">
        <v>1.0000000000000001E-5</v>
      </c>
      <c r="Q2856" s="3">
        <f>_xlfn.XLOOKUP(A2856&amp;B2856,'original data'!$R$2:$R$3975,'original data'!$Q$2:$Q$3975,,0)</f>
        <v>0.745</v>
      </c>
      <c r="R2856" t="str">
        <f t="shared" si="88"/>
        <v>Milwaukee County ERS2019</v>
      </c>
      <c r="S2856">
        <f t="shared" si="89"/>
        <v>0.41143000000000002</v>
      </c>
    </row>
    <row r="2857" spans="1:19" x14ac:dyDescent="0.35">
      <c r="A2857" t="s">
        <v>178</v>
      </c>
      <c r="B2857">
        <v>2002</v>
      </c>
      <c r="C2857">
        <v>-7.8700000000000006E-2</v>
      </c>
      <c r="D2857">
        <v>-2.5999999999999999E-2</v>
      </c>
      <c r="H2857">
        <v>0.67</v>
      </c>
      <c r="I2857">
        <v>0.33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 s="3">
        <f>_xlfn.XLOOKUP(A2857&amp;B2857,'original data'!$R$2:$R$3975,'original data'!$Q$2:$Q$3975,,0)</f>
        <v>0.96664000000000005</v>
      </c>
      <c r="R2857" t="str">
        <f t="shared" si="88"/>
        <v>New York City Police2002</v>
      </c>
      <c r="S2857">
        <f t="shared" si="89"/>
        <v>0</v>
      </c>
    </row>
    <row r="2858" spans="1:19" x14ac:dyDescent="0.35">
      <c r="A2858" t="s">
        <v>178</v>
      </c>
      <c r="B2858">
        <v>2003</v>
      </c>
      <c r="C2858">
        <v>0.03</v>
      </c>
      <c r="H2858">
        <v>0.65</v>
      </c>
      <c r="I2858">
        <v>0.35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 s="3">
        <f>_xlfn.XLOOKUP(A2858&amp;B2858,'original data'!$R$2:$R$3975,'original data'!$Q$2:$Q$3975,,0)</f>
        <v>0.91505000000000003</v>
      </c>
      <c r="R2858" t="str">
        <f t="shared" si="88"/>
        <v>New York City Police2003</v>
      </c>
      <c r="S2858">
        <f t="shared" si="89"/>
        <v>0</v>
      </c>
    </row>
    <row r="2859" spans="1:19" x14ac:dyDescent="0.35">
      <c r="A2859" t="s">
        <v>178</v>
      </c>
      <c r="B2859">
        <v>2004</v>
      </c>
      <c r="C2859">
        <v>0.1704</v>
      </c>
      <c r="D2859">
        <v>3.56E-2</v>
      </c>
      <c r="E2859">
        <v>2.18E-2</v>
      </c>
      <c r="F2859">
        <v>9.8799999999999999E-2</v>
      </c>
      <c r="H2859">
        <v>0.72130000000000005</v>
      </c>
      <c r="I2859">
        <v>0.2787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 s="3">
        <f>_xlfn.XLOOKUP(A2859&amp;B2859,'original data'!$R$2:$R$3975,'original data'!$Q$2:$Q$3975,,0)</f>
        <v>0.80139000000000005</v>
      </c>
      <c r="R2859" t="str">
        <f t="shared" si="88"/>
        <v>New York City Police2004</v>
      </c>
      <c r="S2859">
        <f t="shared" si="89"/>
        <v>0</v>
      </c>
    </row>
    <row r="2860" spans="1:19" x14ac:dyDescent="0.35">
      <c r="A2860" t="s">
        <v>178</v>
      </c>
      <c r="B2860">
        <v>2005</v>
      </c>
      <c r="C2860">
        <v>0.1028</v>
      </c>
      <c r="D2860">
        <v>9.9599999999999994E-2</v>
      </c>
      <c r="E2860">
        <v>2.3599999999999999E-2</v>
      </c>
      <c r="F2860">
        <v>9.11E-2</v>
      </c>
      <c r="H2860">
        <v>0.70640000000000003</v>
      </c>
      <c r="I2860">
        <v>0.2878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5.7999999999999996E-3</v>
      </c>
      <c r="P2860">
        <v>0</v>
      </c>
      <c r="Q2860" s="3">
        <f>_xlfn.XLOOKUP(A2860&amp;B2860,'original data'!$R$2:$R$3975,'original data'!$Q$2:$Q$3975,,0)</f>
        <v>0.75512999999999997</v>
      </c>
      <c r="R2860" t="str">
        <f t="shared" si="88"/>
        <v>New York City Police2005</v>
      </c>
      <c r="S2860">
        <f t="shared" si="89"/>
        <v>0</v>
      </c>
    </row>
    <row r="2861" spans="1:19" x14ac:dyDescent="0.35">
      <c r="A2861" t="s">
        <v>178</v>
      </c>
      <c r="B2861">
        <v>2006</v>
      </c>
      <c r="C2861">
        <v>0.1065</v>
      </c>
      <c r="D2861">
        <v>0.12620000000000001</v>
      </c>
      <c r="E2861">
        <v>6.2700000000000006E-2</v>
      </c>
      <c r="F2861">
        <v>8.4400000000000003E-2</v>
      </c>
      <c r="H2861">
        <v>0.70689999999999997</v>
      </c>
      <c r="I2861">
        <v>0.28560000000000002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2.5999999999999999E-3</v>
      </c>
      <c r="P2861">
        <v>0</v>
      </c>
      <c r="Q2861" s="3">
        <f>_xlfn.XLOOKUP(A2861&amp;B2861,'original data'!$R$2:$R$3975,'original data'!$Q$2:$Q$3975,,0)</f>
        <v>0.69499999999999995</v>
      </c>
      <c r="R2861" t="str">
        <f t="shared" si="88"/>
        <v>New York City Police2006</v>
      </c>
      <c r="S2861">
        <f t="shared" si="89"/>
        <v>0</v>
      </c>
    </row>
    <row r="2862" spans="1:19" x14ac:dyDescent="0.35">
      <c r="A2862" t="s">
        <v>178</v>
      </c>
      <c r="B2862">
        <v>2007</v>
      </c>
      <c r="C2862">
        <v>0.1888</v>
      </c>
      <c r="D2862">
        <v>0.1321</v>
      </c>
      <c r="E2862">
        <v>0.1183</v>
      </c>
      <c r="F2862">
        <v>8.1299999999999997E-2</v>
      </c>
      <c r="H2862">
        <v>0.72370000000000001</v>
      </c>
      <c r="I2862">
        <v>0.27310000000000001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1.2999999999999999E-3</v>
      </c>
      <c r="P2862">
        <v>0</v>
      </c>
      <c r="Q2862" s="3">
        <f>_xlfn.XLOOKUP(A2862&amp;B2862,'original data'!$R$2:$R$3975,'original data'!$Q$2:$Q$3975,,0)</f>
        <v>0.68899999999999995</v>
      </c>
      <c r="R2862" t="str">
        <f t="shared" si="88"/>
        <v>New York City Police2007</v>
      </c>
      <c r="S2862">
        <f t="shared" si="89"/>
        <v>0</v>
      </c>
    </row>
    <row r="2863" spans="1:19" x14ac:dyDescent="0.35">
      <c r="A2863" t="s">
        <v>178</v>
      </c>
      <c r="B2863">
        <v>2008</v>
      </c>
      <c r="C2863">
        <v>-4.8300000000000003E-2</v>
      </c>
      <c r="D2863">
        <v>7.7700000000000005E-2</v>
      </c>
      <c r="E2863">
        <v>0.1007</v>
      </c>
      <c r="F2863">
        <v>5.6500000000000002E-2</v>
      </c>
      <c r="H2863">
        <v>0.70740000000000003</v>
      </c>
      <c r="I2863">
        <v>0.2913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1.2999999999999999E-3</v>
      </c>
      <c r="P2863">
        <v>0</v>
      </c>
      <c r="Q2863" s="3">
        <f>_xlfn.XLOOKUP(A2863&amp;B2863,'original data'!$R$2:$R$3975,'original data'!$Q$2:$Q$3975,,0)</f>
        <v>0.70799999999999996</v>
      </c>
      <c r="R2863" t="str">
        <f t="shared" si="88"/>
        <v>New York City Police2008</v>
      </c>
      <c r="S2863">
        <f t="shared" si="89"/>
        <v>0</v>
      </c>
    </row>
    <row r="2864" spans="1:19" x14ac:dyDescent="0.35">
      <c r="A2864" t="s">
        <v>178</v>
      </c>
      <c r="B2864">
        <v>2009</v>
      </c>
      <c r="C2864">
        <v>-0.18629999999999999</v>
      </c>
      <c r="D2864">
        <v>-2.7199999999999998E-2</v>
      </c>
      <c r="E2864">
        <v>2.35E-2</v>
      </c>
      <c r="F2864">
        <v>2.2700000000000001E-2</v>
      </c>
      <c r="H2864">
        <v>0.66859999999999997</v>
      </c>
      <c r="I2864">
        <v>0.32969999999999999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1.6999999999999999E-3</v>
      </c>
      <c r="P2864">
        <v>0</v>
      </c>
      <c r="Q2864" s="3">
        <f>_xlfn.XLOOKUP(A2864&amp;B2864,'original data'!$R$2:$R$3975,'original data'!$Q$2:$Q$3975,,0)</f>
        <v>0.71299999999999997</v>
      </c>
      <c r="R2864" t="str">
        <f t="shared" si="88"/>
        <v>New York City Police2009</v>
      </c>
      <c r="S2864">
        <f t="shared" si="89"/>
        <v>0</v>
      </c>
    </row>
    <row r="2865" spans="1:19" x14ac:dyDescent="0.35">
      <c r="A2865" t="s">
        <v>178</v>
      </c>
      <c r="B2865">
        <v>2010</v>
      </c>
      <c r="C2865">
        <v>0.13739999999999999</v>
      </c>
      <c r="D2865">
        <v>-4.1399999999999999E-2</v>
      </c>
      <c r="E2865">
        <v>2.98E-2</v>
      </c>
      <c r="F2865">
        <v>2.6700000000000002E-2</v>
      </c>
      <c r="H2865">
        <v>0.6613</v>
      </c>
      <c r="I2865">
        <v>0.33760000000000001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6.9999999999999999E-4</v>
      </c>
      <c r="P2865">
        <v>0</v>
      </c>
      <c r="Q2865" s="3">
        <f>_xlfn.XLOOKUP(A2865&amp;B2865,'original data'!$R$2:$R$3975,'original data'!$Q$2:$Q$3975,,0)</f>
        <v>0.60099999999999998</v>
      </c>
      <c r="R2865" t="str">
        <f t="shared" si="88"/>
        <v>New York City Police2010</v>
      </c>
      <c r="S2865">
        <f t="shared" si="89"/>
        <v>0</v>
      </c>
    </row>
    <row r="2866" spans="1:19" x14ac:dyDescent="0.35">
      <c r="A2866" t="s">
        <v>178</v>
      </c>
      <c r="B2866">
        <v>2011</v>
      </c>
      <c r="C2866">
        <v>0.2326</v>
      </c>
      <c r="D2866">
        <v>4.4900000000000002E-2</v>
      </c>
      <c r="E2866">
        <v>5.2299999999999999E-2</v>
      </c>
      <c r="F2866">
        <v>5.7500000000000002E-2</v>
      </c>
      <c r="H2866">
        <v>0.68069999999999997</v>
      </c>
      <c r="I2866">
        <v>0.31890000000000002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4.0000000000000002E-4</v>
      </c>
      <c r="P2866">
        <v>0</v>
      </c>
      <c r="Q2866" s="3">
        <f>_xlfn.XLOOKUP(A2866&amp;B2866,'original data'!$R$2:$R$3975,'original data'!$Q$2:$Q$3975,,0)</f>
        <v>0.61099999999999999</v>
      </c>
      <c r="R2866" t="str">
        <f t="shared" si="88"/>
        <v>New York City Police2011</v>
      </c>
      <c r="S2866">
        <f t="shared" si="89"/>
        <v>0</v>
      </c>
    </row>
    <row r="2867" spans="1:19" x14ac:dyDescent="0.35">
      <c r="A2867" t="s">
        <v>178</v>
      </c>
      <c r="B2867">
        <v>2012</v>
      </c>
      <c r="C2867">
        <v>8.6999999999999994E-3</v>
      </c>
      <c r="D2867">
        <v>0.12239999999999999</v>
      </c>
      <c r="E2867">
        <v>1.83E-2</v>
      </c>
      <c r="F2867">
        <v>6.7100000000000007E-2</v>
      </c>
      <c r="H2867">
        <v>0.66969999999999996</v>
      </c>
      <c r="I2867">
        <v>0.32879999999999998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1.5E-3</v>
      </c>
      <c r="P2867">
        <v>0</v>
      </c>
      <c r="Q2867" s="3">
        <f>_xlfn.XLOOKUP(A2867&amp;B2867,'original data'!$R$2:$R$3975,'original data'!$Q$2:$Q$3975,,0)</f>
        <v>0.63700000000000001</v>
      </c>
      <c r="R2867" t="str">
        <f t="shared" si="88"/>
        <v>New York City Police2012</v>
      </c>
      <c r="S2867">
        <f t="shared" si="89"/>
        <v>0</v>
      </c>
    </row>
    <row r="2868" spans="1:19" x14ac:dyDescent="0.35">
      <c r="A2868" t="s">
        <v>178</v>
      </c>
      <c r="B2868">
        <v>2013</v>
      </c>
      <c r="C2868">
        <v>0.12280000000000001</v>
      </c>
      <c r="D2868">
        <v>0.1176</v>
      </c>
      <c r="E2868">
        <v>5.2600000000000001E-2</v>
      </c>
      <c r="F2868">
        <v>7.6399999999999996E-2</v>
      </c>
      <c r="H2868">
        <v>0.74019999999999997</v>
      </c>
      <c r="I2868">
        <v>0.25919999999999999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5.9999999999999995E-4</v>
      </c>
      <c r="P2868">
        <v>0</v>
      </c>
      <c r="Q2868" s="3">
        <f>_xlfn.XLOOKUP(A2868&amp;B2868,'original data'!$R$2:$R$3975,'original data'!$Q$2:$Q$3975,,0)</f>
        <v>0.66800000000000004</v>
      </c>
      <c r="R2868" t="str">
        <f t="shared" si="88"/>
        <v>New York City Police2013</v>
      </c>
      <c r="S2868">
        <f t="shared" si="89"/>
        <v>0</v>
      </c>
    </row>
    <row r="2869" spans="1:19" x14ac:dyDescent="0.35">
      <c r="A2869" t="s">
        <v>178</v>
      </c>
      <c r="B2869">
        <v>2014</v>
      </c>
      <c r="C2869">
        <v>0.1774</v>
      </c>
      <c r="D2869">
        <v>0.1007</v>
      </c>
      <c r="E2869">
        <v>0.1333</v>
      </c>
      <c r="F2869">
        <v>7.6999999999999999E-2</v>
      </c>
      <c r="H2869">
        <v>0.76139999999999997</v>
      </c>
      <c r="I2869">
        <v>0.23710000000000001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1.5E-3</v>
      </c>
      <c r="P2869">
        <v>0</v>
      </c>
      <c r="Q2869" s="3">
        <f>_xlfn.XLOOKUP(A2869&amp;B2869,'original data'!$R$2:$R$3975,'original data'!$Q$2:$Q$3975,,0)</f>
        <v>0.66900000000000004</v>
      </c>
      <c r="R2869" t="str">
        <f t="shared" si="88"/>
        <v>New York City Police2014</v>
      </c>
      <c r="S2869">
        <f t="shared" si="89"/>
        <v>0</v>
      </c>
    </row>
    <row r="2870" spans="1:19" x14ac:dyDescent="0.35">
      <c r="A2870" t="s">
        <v>178</v>
      </c>
      <c r="B2870">
        <v>2016</v>
      </c>
      <c r="C2870">
        <v>1.44E-2</v>
      </c>
      <c r="D2870">
        <v>7.5399999999999995E-2</v>
      </c>
      <c r="E2870">
        <v>7.0800000000000002E-2</v>
      </c>
      <c r="F2870">
        <v>6.1499999999999999E-2</v>
      </c>
      <c r="H2870">
        <v>0.51090000000000002</v>
      </c>
      <c r="I2870">
        <v>0.31769999999999998</v>
      </c>
      <c r="J2870">
        <v>6.8500000000000005E-2</v>
      </c>
      <c r="K2870">
        <v>3.5999999999999997E-2</v>
      </c>
      <c r="L2870">
        <v>3.3999999999999998E-3</v>
      </c>
      <c r="M2870">
        <v>5.1400000000000001E-2</v>
      </c>
      <c r="N2870">
        <v>0</v>
      </c>
      <c r="O2870">
        <v>9.4000000000000004E-3</v>
      </c>
      <c r="P2870">
        <v>0</v>
      </c>
      <c r="Q2870" s="3">
        <f>_xlfn.XLOOKUP(A2870&amp;B2870,'original data'!$R$2:$R$3975,'original data'!$Q$2:$Q$3975,,0)</f>
        <v>0.70099999999999996</v>
      </c>
      <c r="R2870" t="str">
        <f t="shared" si="88"/>
        <v>New York City Police2016</v>
      </c>
      <c r="S2870">
        <f t="shared" si="89"/>
        <v>0.1593</v>
      </c>
    </row>
    <row r="2871" spans="1:19" x14ac:dyDescent="0.35">
      <c r="A2871" t="s">
        <v>178</v>
      </c>
      <c r="B2871">
        <v>2017</v>
      </c>
      <c r="C2871">
        <v>0.13420000000000001</v>
      </c>
      <c r="D2871">
        <v>6.1899999999999997E-2</v>
      </c>
      <c r="E2871">
        <v>9.6299999999999997E-2</v>
      </c>
      <c r="F2871">
        <v>5.6599999999999998E-2</v>
      </c>
      <c r="H2871">
        <v>0.51849999999999996</v>
      </c>
      <c r="I2871">
        <v>0.3075</v>
      </c>
      <c r="J2871">
        <v>6.1899999999999997E-2</v>
      </c>
      <c r="K2871">
        <v>5.3400000000000003E-2</v>
      </c>
      <c r="L2871">
        <v>4.0000000000000001E-3</v>
      </c>
      <c r="M2871">
        <v>4.7500000000000001E-2</v>
      </c>
      <c r="N2871">
        <v>0</v>
      </c>
      <c r="O2871">
        <v>7.1000000000000004E-3</v>
      </c>
      <c r="P2871">
        <v>0</v>
      </c>
      <c r="Q2871" s="3">
        <f>_xlfn.XLOOKUP(A2871&amp;B2871,'original data'!$R$2:$R$3975,'original data'!$Q$2:$Q$3975,,0)</f>
        <v>0.71599999999999997</v>
      </c>
      <c r="R2871" t="str">
        <f t="shared" si="88"/>
        <v>New York City Police2017</v>
      </c>
      <c r="S2871">
        <f t="shared" si="89"/>
        <v>0.1668</v>
      </c>
    </row>
    <row r="2872" spans="1:19" x14ac:dyDescent="0.35">
      <c r="A2872" t="s">
        <v>179</v>
      </c>
      <c r="B2872">
        <v>2004</v>
      </c>
      <c r="C2872">
        <v>0.16930000000000001</v>
      </c>
      <c r="D2872">
        <v>3.6499999999999998E-2</v>
      </c>
      <c r="E2872">
        <v>2.0799999999999999E-2</v>
      </c>
      <c r="F2872">
        <v>9.7500000000000003E-2</v>
      </c>
      <c r="H2872">
        <v>0.67959999999999998</v>
      </c>
      <c r="I2872">
        <v>0.27110000000000001</v>
      </c>
      <c r="J2872">
        <v>1.7999999999999999E-2</v>
      </c>
      <c r="K2872">
        <v>0</v>
      </c>
      <c r="L2872">
        <v>0</v>
      </c>
      <c r="M2872">
        <v>3.1199999999999999E-2</v>
      </c>
      <c r="N2872">
        <v>0</v>
      </c>
      <c r="O2872">
        <v>0</v>
      </c>
      <c r="P2872">
        <v>0</v>
      </c>
      <c r="Q2872" s="3">
        <f>_xlfn.XLOOKUP(A2872&amp;B2872,'original data'!$R$2:$R$3975,'original data'!$Q$2:$Q$3975,,0)</f>
        <v>0.63941999999999999</v>
      </c>
      <c r="R2872" t="str">
        <f t="shared" si="88"/>
        <v>New York City Fire2004</v>
      </c>
      <c r="S2872">
        <f t="shared" si="89"/>
        <v>4.9199999999999994E-2</v>
      </c>
    </row>
    <row r="2873" spans="1:19" x14ac:dyDescent="0.35">
      <c r="A2873" t="s">
        <v>179</v>
      </c>
      <c r="B2873">
        <v>2005</v>
      </c>
      <c r="C2873">
        <v>0.10879999999999999</v>
      </c>
      <c r="D2873">
        <v>0.1051</v>
      </c>
      <c r="E2873">
        <v>2.5700000000000001E-2</v>
      </c>
      <c r="F2873">
        <v>9.0300000000000005E-2</v>
      </c>
      <c r="H2873">
        <v>0.61350000000000005</v>
      </c>
      <c r="I2873">
        <v>0.31950000000000001</v>
      </c>
      <c r="J2873">
        <v>2.3699999999999999E-2</v>
      </c>
      <c r="K2873">
        <v>0</v>
      </c>
      <c r="L2873">
        <v>0</v>
      </c>
      <c r="M2873">
        <v>4.2900000000000001E-2</v>
      </c>
      <c r="N2873">
        <v>0</v>
      </c>
      <c r="O2873">
        <v>0</v>
      </c>
      <c r="P2873">
        <v>0</v>
      </c>
      <c r="Q2873" s="3">
        <f>_xlfn.XLOOKUP(A2873&amp;B2873,'original data'!$R$2:$R$3975,'original data'!$Q$2:$Q$3975,,0)</f>
        <v>0.60299999999999998</v>
      </c>
      <c r="R2873" t="str">
        <f t="shared" si="88"/>
        <v>New York City Fire2005</v>
      </c>
      <c r="S2873">
        <f t="shared" si="89"/>
        <v>6.6599999999999993E-2</v>
      </c>
    </row>
    <row r="2874" spans="1:19" x14ac:dyDescent="0.35">
      <c r="A2874" t="s">
        <v>179</v>
      </c>
      <c r="B2874">
        <v>2006</v>
      </c>
      <c r="C2874">
        <v>0.10349999999999999</v>
      </c>
      <c r="D2874">
        <v>0.1268</v>
      </c>
      <c r="E2874">
        <v>6.3799999999999996E-2</v>
      </c>
      <c r="F2874">
        <v>8.3500000000000005E-2</v>
      </c>
      <c r="H2874">
        <v>0.65069999999999995</v>
      </c>
      <c r="I2874">
        <v>0.28310000000000002</v>
      </c>
      <c r="J2874">
        <v>2.4400000000000002E-2</v>
      </c>
      <c r="K2874">
        <v>0</v>
      </c>
      <c r="L2874">
        <v>0</v>
      </c>
      <c r="M2874">
        <v>4.1599999999999998E-2</v>
      </c>
      <c r="N2874">
        <v>0</v>
      </c>
      <c r="O2874">
        <v>0</v>
      </c>
      <c r="P2874">
        <v>0</v>
      </c>
      <c r="Q2874" s="3">
        <f>_xlfn.XLOOKUP(A2874&amp;B2874,'original data'!$R$2:$R$3975,'original data'!$Q$2:$Q$3975,,0)</f>
        <v>0.55800000000000005</v>
      </c>
      <c r="R2874" t="str">
        <f t="shared" si="88"/>
        <v>New York City Fire2006</v>
      </c>
      <c r="S2874">
        <f t="shared" si="89"/>
        <v>6.6000000000000003E-2</v>
      </c>
    </row>
    <row r="2875" spans="1:19" x14ac:dyDescent="0.35">
      <c r="A2875" t="s">
        <v>179</v>
      </c>
      <c r="B2875">
        <v>2007</v>
      </c>
      <c r="C2875">
        <v>0.18290000000000001</v>
      </c>
      <c r="D2875">
        <v>0.1313</v>
      </c>
      <c r="E2875">
        <v>0.12</v>
      </c>
      <c r="F2875">
        <v>7.9699999999999993E-2</v>
      </c>
      <c r="H2875">
        <v>0.65649999999999997</v>
      </c>
      <c r="I2875">
        <v>0.27450000000000002</v>
      </c>
      <c r="J2875">
        <v>2.46E-2</v>
      </c>
      <c r="K2875">
        <v>0</v>
      </c>
      <c r="L2875">
        <v>0</v>
      </c>
      <c r="M2875">
        <v>4.3499999999999997E-2</v>
      </c>
      <c r="N2875">
        <v>0</v>
      </c>
      <c r="O2875">
        <v>0</v>
      </c>
      <c r="P2875">
        <v>8.9999999999999998E-4</v>
      </c>
      <c r="Q2875" s="3">
        <f>_xlfn.XLOOKUP(A2875&amp;B2875,'original data'!$R$2:$R$3975,'original data'!$Q$2:$Q$3975,,0)</f>
        <v>0.55100000000000005</v>
      </c>
      <c r="R2875" t="str">
        <f t="shared" si="88"/>
        <v>New York City Fire2007</v>
      </c>
      <c r="S2875">
        <f t="shared" si="89"/>
        <v>6.8999999999999992E-2</v>
      </c>
    </row>
    <row r="2876" spans="1:19" x14ac:dyDescent="0.35">
      <c r="A2876" t="s">
        <v>179</v>
      </c>
      <c r="B2876">
        <v>2009</v>
      </c>
      <c r="C2876">
        <v>-0.18779999999999999</v>
      </c>
      <c r="D2876">
        <v>-3.0499999999999999E-2</v>
      </c>
      <c r="E2876">
        <v>2.1999999999999999E-2</v>
      </c>
      <c r="F2876">
        <v>2.1399999999999999E-2</v>
      </c>
      <c r="H2876">
        <v>0.50975000000000004</v>
      </c>
      <c r="I2876">
        <v>0.40029999999999999</v>
      </c>
      <c r="J2876">
        <v>5.1970000000000002E-2</v>
      </c>
      <c r="K2876">
        <v>0</v>
      </c>
      <c r="L2876">
        <v>0</v>
      </c>
      <c r="M2876">
        <v>3.798E-2</v>
      </c>
      <c r="N2876">
        <v>0</v>
      </c>
      <c r="O2876">
        <v>0</v>
      </c>
      <c r="P2876">
        <v>0</v>
      </c>
      <c r="Q2876" s="3">
        <f>_xlfn.XLOOKUP(A2876&amp;B2876,'original data'!$R$2:$R$3975,'original data'!$Q$2:$Q$3975,,0)</f>
        <v>0.56799999999999995</v>
      </c>
      <c r="R2876" t="str">
        <f t="shared" si="88"/>
        <v>New York City Fire2009</v>
      </c>
      <c r="S2876">
        <f t="shared" si="89"/>
        <v>8.9950000000000002E-2</v>
      </c>
    </row>
    <row r="2877" spans="1:19" x14ac:dyDescent="0.35">
      <c r="A2877" t="s">
        <v>179</v>
      </c>
      <c r="B2877">
        <v>2010</v>
      </c>
      <c r="C2877">
        <v>0.14699999999999999</v>
      </c>
      <c r="D2877">
        <v>-4.0500000000000001E-2</v>
      </c>
      <c r="E2877">
        <v>2.8899999999999999E-2</v>
      </c>
      <c r="F2877">
        <v>2.7300000000000001E-2</v>
      </c>
      <c r="H2877">
        <v>0.56540000000000001</v>
      </c>
      <c r="I2877">
        <v>0.31480000000000002</v>
      </c>
      <c r="J2877">
        <v>6.1100000000000002E-2</v>
      </c>
      <c r="K2877">
        <v>0</v>
      </c>
      <c r="L2877">
        <v>0</v>
      </c>
      <c r="M2877">
        <v>4.9299999999999997E-2</v>
      </c>
      <c r="N2877">
        <v>0</v>
      </c>
      <c r="O2877">
        <v>8.3999999999999995E-3</v>
      </c>
      <c r="P2877">
        <v>0</v>
      </c>
      <c r="Q2877" s="3">
        <f>_xlfn.XLOOKUP(A2877&amp;B2877,'original data'!$R$2:$R$3975,'original data'!$Q$2:$Q$3975,,0)</f>
        <v>0.48199999999999998</v>
      </c>
      <c r="R2877" t="str">
        <f t="shared" si="88"/>
        <v>New York City Fire2010</v>
      </c>
      <c r="S2877">
        <f t="shared" si="89"/>
        <v>0.1104</v>
      </c>
    </row>
    <row r="2878" spans="1:19" x14ac:dyDescent="0.35">
      <c r="A2878" t="s">
        <v>179</v>
      </c>
      <c r="B2878">
        <v>2011</v>
      </c>
      <c r="C2878">
        <v>0.23150000000000001</v>
      </c>
      <c r="D2878">
        <v>4.7E-2</v>
      </c>
      <c r="E2878">
        <v>5.1900000000000002E-2</v>
      </c>
      <c r="F2878">
        <v>5.7799999999999997E-2</v>
      </c>
      <c r="H2878">
        <v>0.55579999999999996</v>
      </c>
      <c r="I2878">
        <v>0.25159999999999999</v>
      </c>
      <c r="J2878">
        <v>6.2300000000000001E-2</v>
      </c>
      <c r="K2878">
        <v>0</v>
      </c>
      <c r="L2878">
        <v>0</v>
      </c>
      <c r="M2878">
        <v>6.3700000000000007E-2</v>
      </c>
      <c r="N2878">
        <v>0</v>
      </c>
      <c r="O2878">
        <v>6.4399999999999999E-2</v>
      </c>
      <c r="P2878">
        <v>0</v>
      </c>
      <c r="Q2878" s="3">
        <f>_xlfn.XLOOKUP(A2878&amp;B2878,'original data'!$R$2:$R$3975,'original data'!$Q$2:$Q$3975,,0)</f>
        <v>0.503</v>
      </c>
      <c r="R2878" t="str">
        <f t="shared" si="88"/>
        <v>New York City Fire2011</v>
      </c>
      <c r="S2878">
        <f t="shared" si="89"/>
        <v>0.126</v>
      </c>
    </row>
    <row r="2879" spans="1:19" x14ac:dyDescent="0.35">
      <c r="A2879" t="s">
        <v>179</v>
      </c>
      <c r="B2879">
        <v>2012</v>
      </c>
      <c r="C2879">
        <v>1.0999999999999999E-2</v>
      </c>
      <c r="D2879">
        <v>0.1263</v>
      </c>
      <c r="E2879">
        <v>1.9300000000000001E-2</v>
      </c>
      <c r="F2879">
        <v>6.8500000000000005E-2</v>
      </c>
      <c r="H2879">
        <v>0.50370000000000004</v>
      </c>
      <c r="I2879">
        <v>0.2964</v>
      </c>
      <c r="J2879">
        <v>7.1599999999999997E-2</v>
      </c>
      <c r="K2879">
        <v>2.2700000000000001E-2</v>
      </c>
      <c r="L2879">
        <v>0</v>
      </c>
      <c r="M2879">
        <v>7.3300000000000004E-2</v>
      </c>
      <c r="N2879">
        <v>0</v>
      </c>
      <c r="O2879">
        <v>3.0200000000000001E-2</v>
      </c>
      <c r="P2879">
        <v>0</v>
      </c>
      <c r="Q2879" s="3">
        <f>_xlfn.XLOOKUP(A2879&amp;B2879,'original data'!$R$2:$R$3975,'original data'!$Q$2:$Q$3975,,0)</f>
        <v>0.52300000000000002</v>
      </c>
      <c r="R2879" t="str">
        <f t="shared" si="88"/>
        <v>New York City Fire2012</v>
      </c>
      <c r="S2879">
        <f t="shared" si="89"/>
        <v>0.1676</v>
      </c>
    </row>
    <row r="2880" spans="1:19" x14ac:dyDescent="0.35">
      <c r="A2880" t="s">
        <v>179</v>
      </c>
      <c r="B2880">
        <v>2013</v>
      </c>
      <c r="C2880">
        <v>0.11899999999999999</v>
      </c>
      <c r="D2880">
        <v>0.1168</v>
      </c>
      <c r="E2880">
        <v>5.3600000000000002E-2</v>
      </c>
      <c r="F2880">
        <v>7.6200000000000004E-2</v>
      </c>
      <c r="H2880">
        <v>0.5272</v>
      </c>
      <c r="I2880">
        <v>0.28710000000000002</v>
      </c>
      <c r="J2880">
        <v>6.4500000000000002E-2</v>
      </c>
      <c r="K2880">
        <v>3.2800000000000003E-2</v>
      </c>
      <c r="L2880">
        <v>0</v>
      </c>
      <c r="M2880">
        <v>7.2300000000000003E-2</v>
      </c>
      <c r="N2880">
        <v>0</v>
      </c>
      <c r="O2880">
        <v>1.46E-2</v>
      </c>
      <c r="P2880">
        <v>0</v>
      </c>
      <c r="Q2880" s="3">
        <f>_xlfn.XLOOKUP(A2880&amp;B2880,'original data'!$R$2:$R$3975,'original data'!$Q$2:$Q$3975,,0)</f>
        <v>0.54300000000000004</v>
      </c>
      <c r="R2880" t="str">
        <f t="shared" si="88"/>
        <v>New York City Fire2013</v>
      </c>
      <c r="S2880">
        <f t="shared" si="89"/>
        <v>0.1696</v>
      </c>
    </row>
    <row r="2881" spans="1:19" x14ac:dyDescent="0.35">
      <c r="A2881" t="s">
        <v>179</v>
      </c>
      <c r="B2881">
        <v>2014</v>
      </c>
      <c r="C2881">
        <v>0.1739</v>
      </c>
      <c r="D2881">
        <v>9.9199999999999997E-2</v>
      </c>
      <c r="E2881">
        <v>0.13420000000000001</v>
      </c>
      <c r="F2881">
        <v>7.6600000000000001E-2</v>
      </c>
      <c r="H2881">
        <v>0.52590000000000003</v>
      </c>
      <c r="I2881">
        <v>0.28460000000000002</v>
      </c>
      <c r="J2881">
        <v>6.3899999999999998E-2</v>
      </c>
      <c r="K2881">
        <v>3.5000000000000003E-2</v>
      </c>
      <c r="L2881">
        <v>0</v>
      </c>
      <c r="M2881">
        <v>7.2999999999999995E-2</v>
      </c>
      <c r="N2881">
        <v>0</v>
      </c>
      <c r="O2881">
        <v>1.6299999999999999E-2</v>
      </c>
      <c r="P2881">
        <v>0</v>
      </c>
      <c r="Q2881" s="3">
        <f>_xlfn.XLOOKUP(A2881&amp;B2881,'original data'!$R$2:$R$3975,'original data'!$Q$2:$Q$3975,,0)</f>
        <v>0.55400000000000005</v>
      </c>
      <c r="R2881" t="str">
        <f t="shared" si="88"/>
        <v>New York City Fire2014</v>
      </c>
      <c r="S2881">
        <f t="shared" si="89"/>
        <v>0.1719</v>
      </c>
    </row>
    <row r="2882" spans="1:19" x14ac:dyDescent="0.35">
      <c r="A2882" t="s">
        <v>179</v>
      </c>
      <c r="B2882">
        <v>2015</v>
      </c>
      <c r="C2882">
        <v>3.5499999999999997E-2</v>
      </c>
      <c r="E2882">
        <v>0.1111</v>
      </c>
      <c r="F2882">
        <v>6.93E-2</v>
      </c>
      <c r="H2882">
        <v>0.47120000000000001</v>
      </c>
      <c r="I2882">
        <v>0.3095</v>
      </c>
      <c r="J2882">
        <v>6.8099999999999994E-2</v>
      </c>
      <c r="K2882">
        <v>3.5799999999999998E-2</v>
      </c>
      <c r="L2882">
        <v>1.6000000000000001E-3</v>
      </c>
      <c r="M2882">
        <v>7.0800000000000002E-2</v>
      </c>
      <c r="N2882">
        <v>0</v>
      </c>
      <c r="O2882">
        <v>4.2999999999999997E-2</v>
      </c>
      <c r="P2882">
        <v>0</v>
      </c>
      <c r="Q2882" s="3">
        <f>_xlfn.XLOOKUP(A2882&amp;B2882,'original data'!$R$2:$R$3975,'original data'!$Q$2:$Q$3975,,0)</f>
        <v>0.56200000000000006</v>
      </c>
      <c r="R2882" t="str">
        <f t="shared" si="88"/>
        <v>New York City Fire2015</v>
      </c>
      <c r="S2882">
        <f t="shared" si="89"/>
        <v>0.17630000000000001</v>
      </c>
    </row>
    <row r="2883" spans="1:19" x14ac:dyDescent="0.35">
      <c r="A2883" t="s">
        <v>179</v>
      </c>
      <c r="B2883">
        <v>2016</v>
      </c>
      <c r="C2883">
        <v>1.41E-2</v>
      </c>
      <c r="D2883">
        <v>7.3200000000000001E-2</v>
      </c>
      <c r="E2883">
        <v>6.93E-2</v>
      </c>
      <c r="F2883">
        <v>6.0600000000000001E-2</v>
      </c>
      <c r="H2883">
        <v>0.46639999999999998</v>
      </c>
      <c r="I2883">
        <v>0.32600000000000001</v>
      </c>
      <c r="J2883">
        <v>7.3099999999999998E-2</v>
      </c>
      <c r="K2883">
        <v>3.5999999999999997E-2</v>
      </c>
      <c r="L2883">
        <v>2.5000000000000001E-3</v>
      </c>
      <c r="M2883">
        <v>7.9600000000000004E-2</v>
      </c>
      <c r="N2883">
        <v>0</v>
      </c>
      <c r="O2883">
        <v>1.55E-2</v>
      </c>
      <c r="P2883">
        <v>0</v>
      </c>
      <c r="Q2883" s="3">
        <f>_xlfn.XLOOKUP(A2883&amp;B2883,'original data'!$R$2:$R$3975,'original data'!$Q$2:$Q$3975,,0)</f>
        <v>0.55100000000000005</v>
      </c>
      <c r="R2883" t="str">
        <f t="shared" ref="R2883:R2946" si="90">A2883&amp;B2883</f>
        <v>New York City Fire2016</v>
      </c>
      <c r="S2883">
        <f t="shared" ref="S2883:S2946" si="91">SUM(J2883:N2883,P2883)</f>
        <v>0.19120000000000001</v>
      </c>
    </row>
    <row r="2884" spans="1:19" x14ac:dyDescent="0.35">
      <c r="A2884" t="s">
        <v>179</v>
      </c>
      <c r="B2884">
        <v>2017</v>
      </c>
      <c r="C2884">
        <v>0.12820000000000001</v>
      </c>
      <c r="D2884">
        <v>5.7299999999999997E-2</v>
      </c>
      <c r="E2884">
        <v>9.3600000000000003E-2</v>
      </c>
      <c r="F2884">
        <v>5.5800000000000002E-2</v>
      </c>
      <c r="H2884">
        <v>0.48720000000000002</v>
      </c>
      <c r="I2884">
        <v>0.31390000000000001</v>
      </c>
      <c r="J2884">
        <v>6.8900000000000003E-2</v>
      </c>
      <c r="K2884">
        <v>5.4100000000000002E-2</v>
      </c>
      <c r="L2884">
        <v>3.2000000000000002E-3</v>
      </c>
      <c r="M2884">
        <v>6.1100000000000002E-2</v>
      </c>
      <c r="N2884">
        <v>0</v>
      </c>
      <c r="O2884">
        <v>1.0999999999999999E-2</v>
      </c>
      <c r="P2884">
        <v>0</v>
      </c>
      <c r="Q2884" s="3">
        <f>_xlfn.XLOOKUP(A2884&amp;B2884,'original data'!$R$2:$R$3975,'original data'!$Q$2:$Q$3975,,0)</f>
        <v>0.56399999999999995</v>
      </c>
      <c r="R2884" t="str">
        <f t="shared" si="90"/>
        <v>New York City Fire2017</v>
      </c>
      <c r="S2884">
        <f t="shared" si="91"/>
        <v>0.18730000000000002</v>
      </c>
    </row>
    <row r="2885" spans="1:19" x14ac:dyDescent="0.35">
      <c r="A2885" t="s">
        <v>179</v>
      </c>
      <c r="B2885">
        <v>2018</v>
      </c>
      <c r="C2885">
        <v>9.2999999999999999E-2</v>
      </c>
      <c r="D2885">
        <v>7.7399999999999997E-2</v>
      </c>
      <c r="E2885">
        <v>8.8900000000000007E-2</v>
      </c>
      <c r="F2885">
        <v>7.1099999999999997E-2</v>
      </c>
      <c r="H2885">
        <v>0.44919999999999999</v>
      </c>
      <c r="I2885">
        <v>0.3553</v>
      </c>
      <c r="J2885">
        <v>6.7299999999999999E-2</v>
      </c>
      <c r="K2885">
        <v>5.1900000000000002E-2</v>
      </c>
      <c r="L2885">
        <v>5.1999999999999998E-3</v>
      </c>
      <c r="M2885">
        <v>5.33E-2</v>
      </c>
      <c r="N2885">
        <v>0</v>
      </c>
      <c r="O2885">
        <v>1.78E-2</v>
      </c>
      <c r="P2885">
        <v>0</v>
      </c>
      <c r="Q2885" s="3">
        <f>_xlfn.XLOOKUP(A2885&amp;B2885,'original data'!$R$2:$R$3975,'original data'!$Q$2:$Q$3975,,0)</f>
        <v>0.59099999999999997</v>
      </c>
      <c r="R2885" t="str">
        <f t="shared" si="90"/>
        <v>New York City Fire2018</v>
      </c>
      <c r="S2885">
        <f t="shared" si="91"/>
        <v>0.1777</v>
      </c>
    </row>
    <row r="2886" spans="1:19" x14ac:dyDescent="0.35">
      <c r="A2886" t="s">
        <v>179</v>
      </c>
      <c r="B2886">
        <v>2019</v>
      </c>
      <c r="C2886">
        <v>7.1099999999999997E-2</v>
      </c>
      <c r="D2886">
        <v>9.7199999999999995E-2</v>
      </c>
      <c r="E2886">
        <v>6.7100000000000007E-2</v>
      </c>
      <c r="F2886">
        <v>0.1014</v>
      </c>
      <c r="H2886">
        <v>0.4541</v>
      </c>
      <c r="I2886">
        <v>0.33451999999999998</v>
      </c>
      <c r="J2886">
        <v>6.4600000000000005E-2</v>
      </c>
      <c r="K2886">
        <v>5.8650000000000001E-2</v>
      </c>
      <c r="L2886">
        <v>8.6300000000000005E-3</v>
      </c>
      <c r="M2886">
        <v>5.4579999999999997E-2</v>
      </c>
      <c r="N2886">
        <v>0</v>
      </c>
      <c r="O2886">
        <v>2.4910000000000002E-2</v>
      </c>
      <c r="P2886">
        <v>0</v>
      </c>
      <c r="Q2886" s="3">
        <f>_xlfn.XLOOKUP(A2886&amp;B2886,'original data'!$R$2:$R$3975,'original data'!$Q$2:$Q$3975,,0)</f>
        <v>0.59099999999999997</v>
      </c>
      <c r="R2886" t="str">
        <f t="shared" si="90"/>
        <v>New York City Fire2019</v>
      </c>
      <c r="S2886">
        <f t="shared" si="91"/>
        <v>0.18645999999999999</v>
      </c>
    </row>
    <row r="2887" spans="1:19" x14ac:dyDescent="0.35">
      <c r="A2887" t="s">
        <v>180</v>
      </c>
      <c r="B2887">
        <v>2001</v>
      </c>
      <c r="C2887">
        <v>-0.11359</v>
      </c>
      <c r="H2887">
        <v>0.64359</v>
      </c>
      <c r="I2887">
        <v>7.2359999999999994E-2</v>
      </c>
      <c r="J2887">
        <v>0.10289</v>
      </c>
      <c r="K2887">
        <v>0</v>
      </c>
      <c r="L2887">
        <v>0</v>
      </c>
      <c r="M2887">
        <v>2.1139999999999999E-2</v>
      </c>
      <c r="N2887">
        <v>0</v>
      </c>
      <c r="O2887">
        <v>4.4819999999999999E-2</v>
      </c>
      <c r="P2887">
        <v>0.1152</v>
      </c>
      <c r="Q2887" s="3">
        <f>_xlfn.XLOOKUP(A2887&amp;B2887,'original data'!$R$2:$R$3975,'original data'!$Q$2:$Q$3975,,0)</f>
        <v>1.1259999999999999</v>
      </c>
      <c r="R2887" t="str">
        <f t="shared" si="90"/>
        <v>Detroit Police and Fire2001</v>
      </c>
      <c r="S2887">
        <f t="shared" si="91"/>
        <v>0.23923</v>
      </c>
    </row>
    <row r="2888" spans="1:19" x14ac:dyDescent="0.35">
      <c r="A2888" t="s">
        <v>180</v>
      </c>
      <c r="B2888">
        <v>2002</v>
      </c>
      <c r="C2888">
        <v>-8.5550000000000001E-2</v>
      </c>
      <c r="H2888">
        <v>0.71914999999999996</v>
      </c>
      <c r="I2888">
        <v>7.7670000000000003E-2</v>
      </c>
      <c r="J2888">
        <v>0.13861000000000001</v>
      </c>
      <c r="K2888">
        <v>0</v>
      </c>
      <c r="L2888">
        <v>0</v>
      </c>
      <c r="M2888">
        <v>3.585E-2</v>
      </c>
      <c r="N2888">
        <v>0</v>
      </c>
      <c r="O2888">
        <v>2.8729999999999999E-2</v>
      </c>
      <c r="P2888">
        <v>0</v>
      </c>
      <c r="Q2888" s="3">
        <f>_xlfn.XLOOKUP(A2888&amp;B2888,'original data'!$R$2:$R$3975,'original data'!$Q$2:$Q$3975,,0)</f>
        <v>1.032</v>
      </c>
      <c r="R2888" t="str">
        <f t="shared" si="90"/>
        <v>Detroit Police and Fire2002</v>
      </c>
      <c r="S2888">
        <f t="shared" si="91"/>
        <v>0.17446</v>
      </c>
    </row>
    <row r="2889" spans="1:19" x14ac:dyDescent="0.35">
      <c r="A2889" t="s">
        <v>180</v>
      </c>
      <c r="B2889">
        <v>2003</v>
      </c>
      <c r="C2889">
        <v>2.7150000000000001E-2</v>
      </c>
      <c r="H2889">
        <v>0.70828999999999998</v>
      </c>
      <c r="I2889">
        <v>7.7869999999999995E-2</v>
      </c>
      <c r="J2889">
        <v>0.15362999999999999</v>
      </c>
      <c r="K2889">
        <v>0</v>
      </c>
      <c r="L2889">
        <v>0</v>
      </c>
      <c r="M2889">
        <v>3.5729999999999998E-2</v>
      </c>
      <c r="N2889">
        <v>0</v>
      </c>
      <c r="O2889">
        <v>2.4479999999999998E-2</v>
      </c>
      <c r="P2889">
        <v>0</v>
      </c>
      <c r="Q2889" s="3">
        <f>_xlfn.XLOOKUP(A2889&amp;B2889,'original data'!$R$2:$R$3975,'original data'!$Q$2:$Q$3975,,0)</f>
        <v>0.86099999999999999</v>
      </c>
      <c r="R2889" t="str">
        <f t="shared" si="90"/>
        <v>Detroit Police and Fire2003</v>
      </c>
      <c r="S2889">
        <f t="shared" si="91"/>
        <v>0.18935999999999997</v>
      </c>
    </row>
    <row r="2890" spans="1:19" x14ac:dyDescent="0.35">
      <c r="A2890" t="s">
        <v>180</v>
      </c>
      <c r="B2890">
        <v>2004</v>
      </c>
      <c r="C2890">
        <v>0.14885999999999999</v>
      </c>
      <c r="H2890">
        <v>0.54671999999999998</v>
      </c>
      <c r="I2890">
        <v>0.25667000000000001</v>
      </c>
      <c r="J2890">
        <v>0.13496</v>
      </c>
      <c r="K2890">
        <v>0</v>
      </c>
      <c r="L2890">
        <v>0</v>
      </c>
      <c r="M2890">
        <v>3.8260000000000002E-2</v>
      </c>
      <c r="N2890">
        <v>0</v>
      </c>
      <c r="O2890">
        <v>2.3380000000000001E-2</v>
      </c>
      <c r="P2890">
        <v>0</v>
      </c>
      <c r="Q2890" s="3">
        <f>_xlfn.XLOOKUP(A2890&amp;B2890,'original data'!$R$2:$R$3975,'original data'!$Q$2:$Q$3975,,0)</f>
        <v>0.79700000000000004</v>
      </c>
      <c r="R2890" t="str">
        <f t="shared" si="90"/>
        <v>Detroit Police and Fire2004</v>
      </c>
      <c r="S2890">
        <f t="shared" si="91"/>
        <v>0.17321999999999999</v>
      </c>
    </row>
    <row r="2891" spans="1:19" x14ac:dyDescent="0.35">
      <c r="A2891" t="s">
        <v>180</v>
      </c>
      <c r="B2891">
        <v>2005</v>
      </c>
      <c r="C2891">
        <v>8.2000000000000003E-2</v>
      </c>
      <c r="D2891">
        <v>9.8400000000000001E-2</v>
      </c>
      <c r="E2891">
        <v>6.8999999999999999E-3</v>
      </c>
      <c r="H2891">
        <v>0.48331000000000002</v>
      </c>
      <c r="I2891">
        <v>0.20744000000000001</v>
      </c>
      <c r="J2891">
        <v>0.10242</v>
      </c>
      <c r="K2891">
        <v>0</v>
      </c>
      <c r="L2891">
        <v>0</v>
      </c>
      <c r="M2891">
        <v>3.449E-2</v>
      </c>
      <c r="N2891">
        <v>0</v>
      </c>
      <c r="O2891">
        <v>0.17233999999999999</v>
      </c>
      <c r="P2891">
        <v>0</v>
      </c>
      <c r="Q2891" s="3">
        <f>_xlfn.XLOOKUP(A2891&amp;B2891,'original data'!$R$2:$R$3975,'original data'!$Q$2:$Q$3975,,0)</f>
        <v>0.99399999999999999</v>
      </c>
      <c r="R2891" t="str">
        <f t="shared" si="90"/>
        <v>Detroit Police and Fire2005</v>
      </c>
      <c r="S2891">
        <f t="shared" si="91"/>
        <v>0.13691</v>
      </c>
    </row>
    <row r="2892" spans="1:19" x14ac:dyDescent="0.35">
      <c r="A2892" t="s">
        <v>180</v>
      </c>
      <c r="B2892">
        <v>2006</v>
      </c>
      <c r="C2892">
        <v>0.10100000000000001</v>
      </c>
      <c r="E2892">
        <v>5.1520000000000003E-2</v>
      </c>
      <c r="H2892">
        <v>0.62588999999999995</v>
      </c>
      <c r="I2892">
        <v>0.20596</v>
      </c>
      <c r="J2892">
        <v>7.3270000000000002E-2</v>
      </c>
      <c r="K2892">
        <v>0</v>
      </c>
      <c r="L2892">
        <v>0</v>
      </c>
      <c r="M2892">
        <v>3.1890000000000002E-2</v>
      </c>
      <c r="N2892">
        <v>0</v>
      </c>
      <c r="O2892">
        <v>1.7819999999999999E-2</v>
      </c>
      <c r="P2892">
        <v>4.5170000000000002E-2</v>
      </c>
      <c r="Q2892" s="3">
        <f>_xlfn.XLOOKUP(A2892&amp;B2892,'original data'!$R$2:$R$3975,'original data'!$Q$2:$Q$3975,,0)</f>
        <v>1.0449999999999999</v>
      </c>
      <c r="R2892" t="str">
        <f t="shared" si="90"/>
        <v>Detroit Police and Fire2006</v>
      </c>
      <c r="S2892">
        <f t="shared" si="91"/>
        <v>0.15033000000000002</v>
      </c>
    </row>
    <row r="2893" spans="1:19" x14ac:dyDescent="0.35">
      <c r="A2893" t="s">
        <v>180</v>
      </c>
      <c r="B2893">
        <v>2007</v>
      </c>
      <c r="C2893">
        <v>0.17399999999999999</v>
      </c>
      <c r="E2893">
        <v>0.10539</v>
      </c>
      <c r="H2893">
        <v>0.63473999999999997</v>
      </c>
      <c r="I2893">
        <v>0.18889</v>
      </c>
      <c r="J2893">
        <v>9.2789999999999997E-2</v>
      </c>
      <c r="K2893">
        <v>0</v>
      </c>
      <c r="L2893">
        <v>0</v>
      </c>
      <c r="M2893">
        <v>4.308E-2</v>
      </c>
      <c r="N2893">
        <v>0</v>
      </c>
      <c r="O2893">
        <v>1.924E-2</v>
      </c>
      <c r="P2893">
        <v>2.1260000000000001E-2</v>
      </c>
      <c r="Q2893" s="3">
        <f>_xlfn.XLOOKUP(A2893&amp;B2893,'original data'!$R$2:$R$3975,'original data'!$Q$2:$Q$3975,,0)</f>
        <v>1.105</v>
      </c>
      <c r="R2893" t="str">
        <f t="shared" si="90"/>
        <v>Detroit Police and Fire2007</v>
      </c>
      <c r="S2893">
        <f t="shared" si="91"/>
        <v>0.15712999999999999</v>
      </c>
    </row>
    <row r="2894" spans="1:19" x14ac:dyDescent="0.35">
      <c r="A2894" t="s">
        <v>180</v>
      </c>
      <c r="B2894">
        <v>2008</v>
      </c>
      <c r="C2894">
        <v>-6.3E-2</v>
      </c>
      <c r="E2894">
        <v>8.5269999999999999E-2</v>
      </c>
      <c r="H2894">
        <v>0.56276000000000004</v>
      </c>
      <c r="I2894">
        <v>0.21323</v>
      </c>
      <c r="J2894">
        <v>7.2260000000000005E-2</v>
      </c>
      <c r="K2894">
        <v>0</v>
      </c>
      <c r="L2894">
        <v>0</v>
      </c>
      <c r="M2894">
        <v>9.9169999999999994E-2</v>
      </c>
      <c r="N2894">
        <v>0</v>
      </c>
      <c r="O2894">
        <v>1.5949999999999999E-2</v>
      </c>
      <c r="P2894">
        <v>3.6639999999999999E-2</v>
      </c>
      <c r="Q2894" s="3">
        <f>_xlfn.XLOOKUP(A2894&amp;B2894,'original data'!$R$2:$R$3975,'original data'!$Q$2:$Q$3975,,0)</f>
        <v>1.06</v>
      </c>
      <c r="R2894" t="str">
        <f t="shared" si="90"/>
        <v>Detroit Police and Fire2008</v>
      </c>
      <c r="S2894">
        <f t="shared" si="91"/>
        <v>0.20807</v>
      </c>
    </row>
    <row r="2895" spans="1:19" x14ac:dyDescent="0.35">
      <c r="A2895" t="s">
        <v>180</v>
      </c>
      <c r="B2895">
        <v>2009</v>
      </c>
      <c r="C2895">
        <v>-0.14799999999999999</v>
      </c>
      <c r="E2895">
        <v>2.2290000000000001E-2</v>
      </c>
      <c r="H2895">
        <v>0.50451999999999997</v>
      </c>
      <c r="I2895">
        <v>0.23491999999999999</v>
      </c>
      <c r="J2895">
        <v>9.6979999999999997E-2</v>
      </c>
      <c r="K2895">
        <v>0</v>
      </c>
      <c r="L2895">
        <v>0</v>
      </c>
      <c r="M2895">
        <v>0.13278000000000001</v>
      </c>
      <c r="N2895">
        <v>0</v>
      </c>
      <c r="O2895">
        <v>2.4599999999999999E-3</v>
      </c>
      <c r="P2895">
        <v>2.8340000000000001E-2</v>
      </c>
      <c r="Q2895" s="3">
        <f>_xlfn.XLOOKUP(A2895&amp;B2895,'original data'!$R$2:$R$3975,'original data'!$Q$2:$Q$3975,,0)</f>
        <v>0.93500000000000005</v>
      </c>
      <c r="R2895" t="str">
        <f t="shared" si="90"/>
        <v>Detroit Police and Fire2009</v>
      </c>
      <c r="S2895">
        <f t="shared" si="91"/>
        <v>0.2581</v>
      </c>
    </row>
    <row r="2896" spans="1:19" x14ac:dyDescent="0.35">
      <c r="A2896" t="s">
        <v>180</v>
      </c>
      <c r="B2896">
        <v>2010</v>
      </c>
      <c r="C2896">
        <v>0.16900000000000001</v>
      </c>
      <c r="E2896">
        <v>3.8219999999999997E-2</v>
      </c>
      <c r="F2896">
        <v>2.2440000000000002E-2</v>
      </c>
      <c r="H2896">
        <v>0.51949999999999996</v>
      </c>
      <c r="I2896">
        <v>0.22892999999999999</v>
      </c>
      <c r="J2896">
        <v>9.4060000000000005E-2</v>
      </c>
      <c r="K2896">
        <v>0</v>
      </c>
      <c r="L2896">
        <v>0</v>
      </c>
      <c r="M2896">
        <v>0.11114</v>
      </c>
      <c r="N2896">
        <v>0</v>
      </c>
      <c r="O2896">
        <v>2.495E-2</v>
      </c>
      <c r="P2896">
        <v>2.1409999999999998E-2</v>
      </c>
      <c r="Q2896" s="3">
        <f>_xlfn.XLOOKUP(A2896&amp;B2896,'original data'!$R$2:$R$3975,'original data'!$Q$2:$Q$3975,,0)</f>
        <v>1.0229999999999999</v>
      </c>
      <c r="R2896" t="str">
        <f t="shared" si="90"/>
        <v>Detroit Police and Fire2010</v>
      </c>
      <c r="S2896">
        <f t="shared" si="91"/>
        <v>0.22660999999999998</v>
      </c>
    </row>
    <row r="2897" spans="1:19" x14ac:dyDescent="0.35">
      <c r="A2897" t="s">
        <v>180</v>
      </c>
      <c r="B2897">
        <v>2011</v>
      </c>
      <c r="C2897">
        <v>0.13919999999999999</v>
      </c>
      <c r="E2897">
        <v>4.5330000000000002E-2</v>
      </c>
      <c r="F2897">
        <v>4.8419999999999998E-2</v>
      </c>
      <c r="H2897">
        <v>0.52283000000000002</v>
      </c>
      <c r="I2897">
        <v>0.20257</v>
      </c>
      <c r="J2897">
        <v>9.7970000000000002E-2</v>
      </c>
      <c r="K2897">
        <v>0</v>
      </c>
      <c r="L2897">
        <v>0</v>
      </c>
      <c r="M2897">
        <v>0.11842</v>
      </c>
      <c r="N2897">
        <v>0</v>
      </c>
      <c r="O2897">
        <v>1.384E-2</v>
      </c>
      <c r="P2897">
        <v>4.4380000000000003E-2</v>
      </c>
      <c r="Q2897" s="3">
        <f>_xlfn.XLOOKUP(A2897&amp;B2897,'original data'!$R$2:$R$3975,'original data'!$Q$2:$Q$3975,,0)</f>
        <v>0.999</v>
      </c>
      <c r="R2897" t="str">
        <f t="shared" si="90"/>
        <v>Detroit Police and Fire2011</v>
      </c>
      <c r="S2897">
        <f t="shared" si="91"/>
        <v>0.26077</v>
      </c>
    </row>
    <row r="2898" spans="1:19" x14ac:dyDescent="0.35">
      <c r="A2898" t="s">
        <v>180</v>
      </c>
      <c r="B2898">
        <v>2012</v>
      </c>
      <c r="C2898">
        <v>-1.47E-2</v>
      </c>
      <c r="E2898">
        <v>9.3299999999999998E-3</v>
      </c>
      <c r="F2898">
        <v>5.6270000000000001E-2</v>
      </c>
      <c r="H2898">
        <v>0.50492000000000004</v>
      </c>
      <c r="I2898">
        <v>0.25397999999999998</v>
      </c>
      <c r="J2898">
        <v>9.6680000000000002E-2</v>
      </c>
      <c r="K2898">
        <v>0</v>
      </c>
      <c r="L2898">
        <v>0</v>
      </c>
      <c r="M2898">
        <v>0.10054</v>
      </c>
      <c r="N2898">
        <v>0</v>
      </c>
      <c r="O2898">
        <v>2.4070000000000001E-2</v>
      </c>
      <c r="P2898">
        <v>1.9810000000000001E-2</v>
      </c>
      <c r="Q2898" s="3">
        <f>_xlfn.XLOOKUP(A2898&amp;B2898,'original data'!$R$2:$R$3975,'original data'!$Q$2:$Q$3975,,0)</f>
        <v>0.96099999999999997</v>
      </c>
      <c r="R2898" t="str">
        <f t="shared" si="90"/>
        <v>Detroit Police and Fire2012</v>
      </c>
      <c r="S2898">
        <f t="shared" si="91"/>
        <v>0.21703</v>
      </c>
    </row>
    <row r="2899" spans="1:19" x14ac:dyDescent="0.35">
      <c r="A2899" t="s">
        <v>180</v>
      </c>
      <c r="B2899">
        <v>2013</v>
      </c>
      <c r="C2899">
        <v>9.74E-2</v>
      </c>
      <c r="E2899">
        <v>4.1739999999999999E-2</v>
      </c>
      <c r="F2899">
        <v>6.3280000000000003E-2</v>
      </c>
      <c r="H2899">
        <v>0.54569000000000001</v>
      </c>
      <c r="I2899">
        <v>0.23746</v>
      </c>
      <c r="J2899">
        <v>9.3850000000000003E-2</v>
      </c>
      <c r="K2899">
        <v>0</v>
      </c>
      <c r="L2899">
        <v>0</v>
      </c>
      <c r="M2899">
        <v>9.2649999999999996E-2</v>
      </c>
      <c r="N2899">
        <v>0</v>
      </c>
      <c r="O2899">
        <v>1.9279999999999999E-2</v>
      </c>
      <c r="P2899">
        <v>1.107E-2</v>
      </c>
      <c r="Q2899" s="3">
        <f>_xlfn.XLOOKUP(A2899&amp;B2899,'original data'!$R$2:$R$3975,'original data'!$Q$2:$Q$3975,,0)</f>
        <v>0.89300000000000002</v>
      </c>
      <c r="R2899" t="str">
        <f t="shared" si="90"/>
        <v>Detroit Police and Fire2013</v>
      </c>
      <c r="S2899">
        <f t="shared" si="91"/>
        <v>0.19757</v>
      </c>
    </row>
    <row r="2900" spans="1:19" x14ac:dyDescent="0.35">
      <c r="A2900" t="s">
        <v>180</v>
      </c>
      <c r="B2900">
        <v>2014</v>
      </c>
      <c r="C2900">
        <v>0.184</v>
      </c>
      <c r="E2900">
        <v>0.10299999999999999</v>
      </c>
      <c r="F2900">
        <v>6.6489999999999994E-2</v>
      </c>
      <c r="H2900">
        <v>0.40694000000000002</v>
      </c>
      <c r="I2900">
        <v>0.26125999999999999</v>
      </c>
      <c r="J2900">
        <v>0.13244</v>
      </c>
      <c r="K2900">
        <v>0</v>
      </c>
      <c r="L2900">
        <v>0</v>
      </c>
      <c r="M2900">
        <v>0.14091000000000001</v>
      </c>
      <c r="N2900">
        <v>0</v>
      </c>
      <c r="O2900">
        <v>3.9940000000000003E-2</v>
      </c>
      <c r="P2900">
        <v>1.8509999999999999E-2</v>
      </c>
      <c r="Q2900" s="3">
        <f>_xlfn.XLOOKUP(A2900&amp;B2900,'original data'!$R$2:$R$3975,'original data'!$Q$2:$Q$3975,,0)</f>
        <v>0.81755</v>
      </c>
      <c r="R2900" t="str">
        <f t="shared" si="90"/>
        <v>Detroit Police and Fire2014</v>
      </c>
      <c r="S2900">
        <f t="shared" si="91"/>
        <v>0.29186000000000001</v>
      </c>
    </row>
    <row r="2901" spans="1:19" x14ac:dyDescent="0.35">
      <c r="A2901" t="s">
        <v>180</v>
      </c>
      <c r="B2901">
        <v>2015</v>
      </c>
      <c r="C2901">
        <v>3.4000000000000002E-2</v>
      </c>
      <c r="D2901">
        <v>0.1021</v>
      </c>
      <c r="E2901">
        <v>8.4699999999999998E-2</v>
      </c>
      <c r="F2901">
        <v>6.166E-2</v>
      </c>
      <c r="H2901">
        <v>0.43985000000000002</v>
      </c>
      <c r="I2901">
        <v>0.22192999999999999</v>
      </c>
      <c r="J2901">
        <v>0.14601</v>
      </c>
      <c r="K2901">
        <v>0</v>
      </c>
      <c r="L2901">
        <v>0</v>
      </c>
      <c r="M2901">
        <v>0.12313</v>
      </c>
      <c r="N2901">
        <v>0</v>
      </c>
      <c r="O2901">
        <v>3.7479999999999999E-2</v>
      </c>
      <c r="P2901">
        <v>3.1600000000000003E-2</v>
      </c>
      <c r="Q2901" s="3">
        <f>_xlfn.XLOOKUP(A2901&amp;B2901,'original data'!$R$2:$R$3975,'original data'!$Q$2:$Q$3975,,0)</f>
        <v>0.78232000000000002</v>
      </c>
      <c r="R2901" t="str">
        <f t="shared" si="90"/>
        <v>Detroit Police and Fire2015</v>
      </c>
      <c r="S2901">
        <f t="shared" si="91"/>
        <v>0.30074000000000001</v>
      </c>
    </row>
    <row r="2902" spans="1:19" x14ac:dyDescent="0.35">
      <c r="A2902" t="s">
        <v>180</v>
      </c>
      <c r="B2902">
        <v>2016</v>
      </c>
      <c r="C2902">
        <v>2.5000000000000001E-2</v>
      </c>
      <c r="D2902">
        <v>7.9000000000000001E-2</v>
      </c>
      <c r="E2902">
        <v>6.3E-2</v>
      </c>
      <c r="F2902">
        <v>5.4089999999999999E-2</v>
      </c>
      <c r="H2902">
        <v>0.47471999999999998</v>
      </c>
      <c r="I2902">
        <v>0.21207999999999999</v>
      </c>
      <c r="J2902">
        <v>2.6339999999999999E-2</v>
      </c>
      <c r="K2902">
        <v>4.7890000000000002E-2</v>
      </c>
      <c r="L2902">
        <v>0.1817</v>
      </c>
      <c r="M2902">
        <v>0</v>
      </c>
      <c r="N2902">
        <v>0</v>
      </c>
      <c r="O2902">
        <v>2.9590000000000002E-2</v>
      </c>
      <c r="P2902">
        <v>2.7689999999999999E-2</v>
      </c>
      <c r="Q2902" s="3">
        <f>_xlfn.XLOOKUP(A2902&amp;B2902,'original data'!$R$2:$R$3975,'original data'!$Q$2:$Q$3975,,0)</f>
        <v>0.73460999999999999</v>
      </c>
      <c r="R2902" t="str">
        <f t="shared" si="90"/>
        <v>Detroit Police and Fire2016</v>
      </c>
      <c r="S2902">
        <f t="shared" si="91"/>
        <v>0.28361999999999998</v>
      </c>
    </row>
    <row r="2903" spans="1:19" x14ac:dyDescent="0.35">
      <c r="A2903" t="s">
        <v>180</v>
      </c>
      <c r="B2903">
        <v>2017</v>
      </c>
      <c r="C2903">
        <v>0.12</v>
      </c>
      <c r="D2903">
        <v>5.8999999999999997E-2</v>
      </c>
      <c r="E2903">
        <v>0.09</v>
      </c>
      <c r="F2903">
        <v>4.9140000000000003E-2</v>
      </c>
      <c r="H2903">
        <v>0.52505999999999997</v>
      </c>
      <c r="I2903">
        <v>0.19963</v>
      </c>
      <c r="J2903">
        <v>2.5489999999999999E-2</v>
      </c>
      <c r="K2903">
        <v>5.0720000000000001E-2</v>
      </c>
      <c r="L2903">
        <v>0.14713000000000001</v>
      </c>
      <c r="M2903">
        <v>0</v>
      </c>
      <c r="N2903">
        <v>0</v>
      </c>
      <c r="O2903">
        <v>2.8299999999999999E-2</v>
      </c>
      <c r="P2903">
        <v>2.368E-2</v>
      </c>
      <c r="Q2903" s="3">
        <f>_xlfn.XLOOKUP(A2903&amp;B2903,'original data'!$R$2:$R$3975,'original data'!$Q$2:$Q$3975,,0)</f>
        <v>0.74251999999999996</v>
      </c>
      <c r="R2903" t="str">
        <f t="shared" si="90"/>
        <v>Detroit Police and Fire2017</v>
      </c>
      <c r="S2903">
        <f t="shared" si="91"/>
        <v>0.24702000000000002</v>
      </c>
    </row>
    <row r="2904" spans="1:19" x14ac:dyDescent="0.35">
      <c r="A2904" t="s">
        <v>180</v>
      </c>
      <c r="B2904">
        <v>2018</v>
      </c>
      <c r="C2904">
        <v>8.2000000000000003E-2</v>
      </c>
      <c r="D2904">
        <v>7.1999999999999995E-2</v>
      </c>
      <c r="E2904">
        <v>8.5999999999999993E-2</v>
      </c>
      <c r="F2904">
        <v>6.4350000000000004E-2</v>
      </c>
      <c r="H2904">
        <v>0.51968999999999999</v>
      </c>
      <c r="I2904">
        <v>0.18651000000000001</v>
      </c>
      <c r="J2904">
        <v>4.795E-2</v>
      </c>
      <c r="K2904">
        <v>5.3379999999999997E-2</v>
      </c>
      <c r="L2904">
        <v>0.14391000000000001</v>
      </c>
      <c r="M2904">
        <v>0</v>
      </c>
      <c r="N2904">
        <v>0</v>
      </c>
      <c r="O2904">
        <v>1.7829999999999999E-2</v>
      </c>
      <c r="P2904">
        <v>3.074E-2</v>
      </c>
      <c r="Q2904" s="3">
        <f>_xlfn.XLOOKUP(A2904&amp;B2904,'original data'!$R$2:$R$3975,'original data'!$Q$2:$Q$3975,,0)</f>
        <v>0.74236999999999997</v>
      </c>
      <c r="R2904" t="str">
        <f t="shared" si="90"/>
        <v>Detroit Police and Fire2018</v>
      </c>
      <c r="S2904">
        <f t="shared" si="91"/>
        <v>0.27598</v>
      </c>
    </row>
    <row r="2905" spans="1:19" x14ac:dyDescent="0.35">
      <c r="A2905" t="s">
        <v>180</v>
      </c>
      <c r="B2905">
        <v>2019</v>
      </c>
      <c r="C2905">
        <v>5.0999999999999997E-2</v>
      </c>
      <c r="D2905">
        <v>8.4000000000000005E-2</v>
      </c>
      <c r="E2905">
        <v>0.06</v>
      </c>
      <c r="F2905">
        <v>8.6919999999999997E-2</v>
      </c>
      <c r="H2905">
        <v>0.50710999999999995</v>
      </c>
      <c r="I2905">
        <v>0.17072000000000001</v>
      </c>
      <c r="J2905">
        <v>7.3889999999999997E-2</v>
      </c>
      <c r="K2905">
        <v>5.8200000000000002E-2</v>
      </c>
      <c r="L2905">
        <v>0.13705999999999999</v>
      </c>
      <c r="M2905">
        <v>0</v>
      </c>
      <c r="N2905">
        <v>0</v>
      </c>
      <c r="O2905">
        <v>1.942E-2</v>
      </c>
      <c r="P2905">
        <v>3.3610000000000001E-2</v>
      </c>
      <c r="Q2905" s="3">
        <f>_xlfn.XLOOKUP(A2905&amp;B2905,'original data'!$R$2:$R$3975,'original data'!$Q$2:$Q$3975,,0)</f>
        <v>0.70750000000000002</v>
      </c>
      <c r="R2905" t="str">
        <f t="shared" si="90"/>
        <v>Detroit Police and Fire2019</v>
      </c>
      <c r="S2905">
        <f t="shared" si="91"/>
        <v>0.30276000000000003</v>
      </c>
    </row>
    <row r="2906" spans="1:19" x14ac:dyDescent="0.35">
      <c r="A2906" t="s">
        <v>180</v>
      </c>
      <c r="B2906">
        <v>2020</v>
      </c>
      <c r="C2906">
        <v>1.6E-2</v>
      </c>
      <c r="D2906">
        <v>4.9000000000000002E-2</v>
      </c>
      <c r="E2906">
        <v>5.6000000000000001E-2</v>
      </c>
      <c r="F2906">
        <v>7.3999999999999996E-2</v>
      </c>
      <c r="G2906">
        <v>0</v>
      </c>
      <c r="H2906">
        <v>0.39521000000000001</v>
      </c>
      <c r="I2906">
        <v>0.27944000000000002</v>
      </c>
      <c r="J2906">
        <v>7.8839999999999993E-2</v>
      </c>
      <c r="K2906">
        <v>7.0860000000000006E-2</v>
      </c>
      <c r="L2906">
        <v>3.7920000000000002E-2</v>
      </c>
      <c r="M2906">
        <v>0.12375</v>
      </c>
      <c r="N2906">
        <v>0</v>
      </c>
      <c r="O2906">
        <v>1.397E-2</v>
      </c>
      <c r="P2906">
        <v>0</v>
      </c>
      <c r="Q2906" s="3">
        <f>_xlfn.XLOOKUP(A2906&amp;B2906,'original data'!$R$2:$R$3975,'original data'!$Q$2:$Q$3975,,0)</f>
        <v>0.70750000000000002</v>
      </c>
      <c r="R2906" t="str">
        <f t="shared" si="90"/>
        <v>Detroit Police and Fire2020</v>
      </c>
      <c r="S2906">
        <f t="shared" si="91"/>
        <v>0.31137000000000004</v>
      </c>
    </row>
    <row r="2907" spans="1:19" x14ac:dyDescent="0.35">
      <c r="A2907" t="s">
        <v>181</v>
      </c>
      <c r="B2907">
        <v>2013</v>
      </c>
      <c r="C2907">
        <v>8.3000000000000004E-2</v>
      </c>
      <c r="D2907">
        <v>9.0999999999999998E-2</v>
      </c>
      <c r="E2907">
        <v>4.2999999999999997E-2</v>
      </c>
      <c r="F2907">
        <v>6.6869999999999999E-2</v>
      </c>
      <c r="H2907">
        <v>0.44955000000000001</v>
      </c>
      <c r="I2907">
        <v>0.36763000000000001</v>
      </c>
      <c r="J2907">
        <v>6.9930000000000006E-2</v>
      </c>
      <c r="K2907">
        <v>4.9950000000000001E-2</v>
      </c>
      <c r="L2907">
        <v>0</v>
      </c>
      <c r="M2907">
        <v>1.3990000000000001E-2</v>
      </c>
      <c r="N2907">
        <v>0</v>
      </c>
      <c r="O2907">
        <v>4.895E-2</v>
      </c>
      <c r="P2907">
        <v>0</v>
      </c>
      <c r="Q2907" s="3">
        <f>_xlfn.XLOOKUP(A2907&amp;B2907,'original data'!$R$2:$R$3975,'original data'!$Q$2:$Q$3975,,0)</f>
        <v>0.747</v>
      </c>
      <c r="R2907" t="str">
        <f t="shared" si="90"/>
        <v>Hartford MERF2013</v>
      </c>
      <c r="S2907">
        <f t="shared" si="91"/>
        <v>0.13387000000000002</v>
      </c>
    </row>
    <row r="2908" spans="1:19" x14ac:dyDescent="0.35">
      <c r="A2908" t="s">
        <v>181</v>
      </c>
      <c r="B2908">
        <v>2014</v>
      </c>
      <c r="C2908">
        <v>0.13600000000000001</v>
      </c>
      <c r="D2908">
        <v>7.8E-2</v>
      </c>
      <c r="E2908">
        <v>0.10299999999999999</v>
      </c>
      <c r="F2908">
        <v>6.5920000000000006E-2</v>
      </c>
      <c r="H2908">
        <v>0.41199999999999998</v>
      </c>
      <c r="I2908">
        <v>0.32300000000000001</v>
      </c>
      <c r="J2908">
        <v>9.2999999999999999E-2</v>
      </c>
      <c r="K2908">
        <v>0.11600000000000001</v>
      </c>
      <c r="L2908">
        <v>0</v>
      </c>
      <c r="M2908">
        <v>2.9000000000000001E-2</v>
      </c>
      <c r="N2908">
        <v>0</v>
      </c>
      <c r="O2908">
        <v>2.5999999999999999E-2</v>
      </c>
      <c r="P2908">
        <v>0</v>
      </c>
      <c r="Q2908" s="3">
        <f>_xlfn.XLOOKUP(A2908&amp;B2908,'original data'!$R$2:$R$3975,'original data'!$Q$2:$Q$3975,,0)</f>
        <v>0.76883000000000001</v>
      </c>
      <c r="R2908" t="str">
        <f t="shared" si="90"/>
        <v>Hartford MERF2014</v>
      </c>
      <c r="S2908">
        <f t="shared" si="91"/>
        <v>0.23800000000000002</v>
      </c>
    </row>
    <row r="2909" spans="1:19" x14ac:dyDescent="0.35">
      <c r="A2909" t="s">
        <v>181</v>
      </c>
      <c r="B2909">
        <v>2017</v>
      </c>
      <c r="C2909">
        <v>0.10440000000000001</v>
      </c>
      <c r="E2909">
        <v>6.9279999999999994E-2</v>
      </c>
      <c r="F2909">
        <v>4.6280000000000002E-2</v>
      </c>
      <c r="H2909">
        <v>0.36299999999999999</v>
      </c>
      <c r="I2909">
        <v>0.308</v>
      </c>
      <c r="J2909">
        <v>0.11</v>
      </c>
      <c r="K2909">
        <v>0.10299999999999999</v>
      </c>
      <c r="L2909">
        <v>1.2999999999999999E-2</v>
      </c>
      <c r="M2909">
        <v>6.9000000000000006E-2</v>
      </c>
      <c r="N2909">
        <v>0</v>
      </c>
      <c r="O2909">
        <v>3.4000000000000002E-2</v>
      </c>
      <c r="P2909">
        <v>0</v>
      </c>
      <c r="Q2909" s="3">
        <f>_xlfn.XLOOKUP(A2909&amp;B2909,'original data'!$R$2:$R$3975,'original data'!$Q$2:$Q$3975,,0)</f>
        <v>0.74399999999999999</v>
      </c>
      <c r="R2909" t="str">
        <f t="shared" si="90"/>
        <v>Hartford MERF2017</v>
      </c>
      <c r="S2909">
        <f t="shared" si="91"/>
        <v>0.29500000000000004</v>
      </c>
    </row>
    <row r="2910" spans="1:19" x14ac:dyDescent="0.35">
      <c r="A2910" t="s">
        <v>181</v>
      </c>
      <c r="B2910">
        <v>2019</v>
      </c>
      <c r="C2910">
        <v>6.4899999999999999E-2</v>
      </c>
      <c r="E2910">
        <v>5.4179999999999999E-2</v>
      </c>
      <c r="F2910">
        <v>7.8890000000000002E-2</v>
      </c>
      <c r="H2910">
        <v>0.39</v>
      </c>
      <c r="I2910">
        <v>0.219</v>
      </c>
      <c r="J2910">
        <v>0.111</v>
      </c>
      <c r="K2910">
        <v>5.3999999999999999E-2</v>
      </c>
      <c r="L2910">
        <v>3.2000000000000001E-2</v>
      </c>
      <c r="M2910">
        <v>7.2999999999999995E-2</v>
      </c>
      <c r="N2910">
        <v>0</v>
      </c>
      <c r="O2910">
        <v>4.2999999999999997E-2</v>
      </c>
      <c r="P2910">
        <v>7.5999999999999998E-2</v>
      </c>
      <c r="Q2910" s="3">
        <f>_xlfn.XLOOKUP(A2910&amp;B2910,'original data'!$R$2:$R$3975,'original data'!$Q$2:$Q$3975,,0)</f>
        <v>0.71099999999999997</v>
      </c>
      <c r="R2910" t="str">
        <f t="shared" si="90"/>
        <v>Hartford MERF2019</v>
      </c>
      <c r="S2910">
        <f t="shared" si="91"/>
        <v>0.34600000000000003</v>
      </c>
    </row>
    <row r="2911" spans="1:19" x14ac:dyDescent="0.35">
      <c r="A2911" t="s">
        <v>182</v>
      </c>
      <c r="B2911">
        <v>2003</v>
      </c>
      <c r="C2911">
        <v>0.21301</v>
      </c>
      <c r="H2911">
        <v>0.66866999999999999</v>
      </c>
      <c r="I2911">
        <v>0.27078000000000002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6.055E-2</v>
      </c>
      <c r="P2911">
        <v>0</v>
      </c>
      <c r="Q2911" s="3">
        <f>_xlfn.XLOOKUP(A2911&amp;B2911,'original data'!$R$2:$R$3975,'original data'!$Q$2:$Q$3975,,0)</f>
        <v>1.0407</v>
      </c>
      <c r="R2911" t="str">
        <f t="shared" si="90"/>
        <v>New Orleans ERS2003</v>
      </c>
      <c r="S2911">
        <f t="shared" si="91"/>
        <v>0</v>
      </c>
    </row>
    <row r="2912" spans="1:19" x14ac:dyDescent="0.35">
      <c r="A2912" t="s">
        <v>182</v>
      </c>
      <c r="B2912">
        <v>2004</v>
      </c>
      <c r="C2912">
        <v>0.10181</v>
      </c>
      <c r="H2912">
        <v>0.67545999999999995</v>
      </c>
      <c r="I2912">
        <v>0.24132999999999999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8.3210000000000006E-2</v>
      </c>
      <c r="P2912">
        <v>0</v>
      </c>
      <c r="Q2912" s="3">
        <f>_xlfn.XLOOKUP(A2912&amp;B2912,'original data'!$R$2:$R$3975,'original data'!$Q$2:$Q$3975,,0)</f>
        <v>0.98480000000000001</v>
      </c>
      <c r="R2912" t="str">
        <f t="shared" si="90"/>
        <v>New Orleans ERS2004</v>
      </c>
      <c r="S2912">
        <f t="shared" si="91"/>
        <v>0</v>
      </c>
    </row>
    <row r="2913" spans="1:19" x14ac:dyDescent="0.35">
      <c r="A2913" t="s">
        <v>182</v>
      </c>
      <c r="B2913">
        <v>2005</v>
      </c>
      <c r="C2913">
        <v>4.3180000000000003E-2</v>
      </c>
      <c r="E2913">
        <v>4.6559999999999997E-2</v>
      </c>
      <c r="H2913">
        <v>0.69625999999999999</v>
      </c>
      <c r="I2913">
        <v>0.22087999999999999</v>
      </c>
      <c r="J2913">
        <v>3.9419999999999997E-2</v>
      </c>
      <c r="K2913">
        <v>0</v>
      </c>
      <c r="L2913">
        <v>0</v>
      </c>
      <c r="M2913">
        <v>1.295E-2</v>
      </c>
      <c r="N2913">
        <v>0</v>
      </c>
      <c r="O2913">
        <v>3.0499999999999999E-2</v>
      </c>
      <c r="P2913">
        <v>0</v>
      </c>
      <c r="Q2913" s="3">
        <f>_xlfn.XLOOKUP(A2913&amp;B2913,'original data'!$R$2:$R$3975,'original data'!$Q$2:$Q$3975,,0)</f>
        <v>1.0546</v>
      </c>
      <c r="R2913" t="str">
        <f t="shared" si="90"/>
        <v>New Orleans ERS2005</v>
      </c>
      <c r="S2913">
        <f t="shared" si="91"/>
        <v>5.237E-2</v>
      </c>
    </row>
    <row r="2914" spans="1:19" x14ac:dyDescent="0.35">
      <c r="A2914" t="s">
        <v>182</v>
      </c>
      <c r="B2914">
        <v>2006</v>
      </c>
      <c r="C2914">
        <v>0.11039</v>
      </c>
      <c r="E2914">
        <v>7.6189999999999994E-2</v>
      </c>
      <c r="H2914">
        <v>0.61045000000000005</v>
      </c>
      <c r="I2914">
        <v>0.26445000000000002</v>
      </c>
      <c r="J2914">
        <v>6.7299999999999999E-3</v>
      </c>
      <c r="K2914">
        <v>6.479E-2</v>
      </c>
      <c r="L2914">
        <v>0</v>
      </c>
      <c r="M2914">
        <v>1.4030000000000001E-2</v>
      </c>
      <c r="N2914">
        <v>0</v>
      </c>
      <c r="O2914">
        <v>3.9550000000000002E-2</v>
      </c>
      <c r="P2914">
        <v>0</v>
      </c>
      <c r="Q2914" s="3">
        <f>_xlfn.XLOOKUP(A2914&amp;B2914,'original data'!$R$2:$R$3975,'original data'!$Q$2:$Q$3975,,0)</f>
        <v>1.0649</v>
      </c>
      <c r="R2914" t="str">
        <f t="shared" si="90"/>
        <v>New Orleans ERS2006</v>
      </c>
      <c r="S2914">
        <f t="shared" si="91"/>
        <v>8.5550000000000001E-2</v>
      </c>
    </row>
    <row r="2915" spans="1:19" x14ac:dyDescent="0.35">
      <c r="A2915" t="s">
        <v>182</v>
      </c>
      <c r="B2915">
        <v>2007</v>
      </c>
      <c r="C2915">
        <v>8.6199999999999999E-2</v>
      </c>
      <c r="E2915">
        <v>0.10954</v>
      </c>
      <c r="H2915">
        <v>0.60079000000000005</v>
      </c>
      <c r="I2915">
        <v>0.24782000000000001</v>
      </c>
      <c r="J2915">
        <v>3.2699999999999999E-3</v>
      </c>
      <c r="K2915">
        <v>0.11243</v>
      </c>
      <c r="L2915">
        <v>0</v>
      </c>
      <c r="M2915">
        <v>1.461E-2</v>
      </c>
      <c r="N2915">
        <v>0</v>
      </c>
      <c r="O2915">
        <v>2.1069999999999998E-2</v>
      </c>
      <c r="P2915">
        <v>0</v>
      </c>
      <c r="Q2915" s="3">
        <f>_xlfn.XLOOKUP(A2915&amp;B2915,'original data'!$R$2:$R$3975,'original data'!$Q$2:$Q$3975,,0)</f>
        <v>0.94030000000000002</v>
      </c>
      <c r="R2915" t="str">
        <f t="shared" si="90"/>
        <v>New Orleans ERS2007</v>
      </c>
      <c r="S2915">
        <f t="shared" si="91"/>
        <v>0.13031000000000001</v>
      </c>
    </row>
    <row r="2916" spans="1:19" x14ac:dyDescent="0.35">
      <c r="A2916" t="s">
        <v>182</v>
      </c>
      <c r="B2916">
        <v>2008</v>
      </c>
      <c r="C2916">
        <v>-0.30180000000000001</v>
      </c>
      <c r="E2916">
        <v>-6.5100000000000002E-3</v>
      </c>
      <c r="H2916">
        <v>0.52717999999999998</v>
      </c>
      <c r="I2916">
        <v>0.35265999999999997</v>
      </c>
      <c r="J2916">
        <v>2.7810000000000001E-2</v>
      </c>
      <c r="K2916">
        <v>0</v>
      </c>
      <c r="L2916">
        <v>0</v>
      </c>
      <c r="M2916">
        <v>1.865E-2</v>
      </c>
      <c r="N2916">
        <v>0</v>
      </c>
      <c r="O2916">
        <v>3.0970000000000001E-2</v>
      </c>
      <c r="P2916">
        <v>4.2729999999999997E-2</v>
      </c>
      <c r="Q2916" s="3">
        <f>_xlfn.XLOOKUP(A2916&amp;B2916,'original data'!$R$2:$R$3975,'original data'!$Q$2:$Q$3975,,0)</f>
        <v>0.84619999999999995</v>
      </c>
      <c r="R2916" t="str">
        <f t="shared" si="90"/>
        <v>New Orleans ERS2008</v>
      </c>
      <c r="S2916">
        <f t="shared" si="91"/>
        <v>8.9189999999999992E-2</v>
      </c>
    </row>
    <row r="2917" spans="1:19" x14ac:dyDescent="0.35">
      <c r="A2917" t="s">
        <v>182</v>
      </c>
      <c r="B2917">
        <v>2009</v>
      </c>
      <c r="C2917">
        <v>0.23130000000000001</v>
      </c>
      <c r="E2917">
        <v>1.5820000000000001E-2</v>
      </c>
      <c r="H2917">
        <v>0.48807</v>
      </c>
      <c r="I2917">
        <v>0.41980000000000001</v>
      </c>
      <c r="J2917">
        <v>7.6600000000000001E-3</v>
      </c>
      <c r="K2917">
        <v>1.7049999999999999E-2</v>
      </c>
      <c r="L2917">
        <v>0</v>
      </c>
      <c r="M2917">
        <v>5.9899999999999997E-3</v>
      </c>
      <c r="N2917">
        <v>0</v>
      </c>
      <c r="O2917">
        <v>3.092E-2</v>
      </c>
      <c r="P2917">
        <v>3.0519999999999999E-2</v>
      </c>
      <c r="Q2917" s="3">
        <f>_xlfn.XLOOKUP(A2917&amp;B2917,'original data'!$R$2:$R$3975,'original data'!$Q$2:$Q$3975,,0)</f>
        <v>0.80900000000000005</v>
      </c>
      <c r="R2917" t="str">
        <f t="shared" si="90"/>
        <v>New Orleans ERS2009</v>
      </c>
      <c r="S2917">
        <f t="shared" si="91"/>
        <v>6.1219999999999997E-2</v>
      </c>
    </row>
    <row r="2918" spans="1:19" x14ac:dyDescent="0.35">
      <c r="A2918" t="s">
        <v>182</v>
      </c>
      <c r="B2918">
        <v>2010</v>
      </c>
      <c r="C2918">
        <v>0.1411</v>
      </c>
      <c r="E2918">
        <v>3.4209999999999997E-2</v>
      </c>
      <c r="F2918">
        <v>4.0370000000000003E-2</v>
      </c>
      <c r="H2918">
        <v>0.54301999999999995</v>
      </c>
      <c r="I2918">
        <v>0.34742000000000001</v>
      </c>
      <c r="J2918">
        <v>3.2899999999999999E-2</v>
      </c>
      <c r="K2918">
        <v>1.6060000000000001E-2</v>
      </c>
      <c r="L2918">
        <v>0</v>
      </c>
      <c r="M2918">
        <v>6.3099999999999996E-3</v>
      </c>
      <c r="N2918">
        <v>0</v>
      </c>
      <c r="O2918">
        <v>2.2540000000000001E-2</v>
      </c>
      <c r="P2918">
        <v>3.175E-2</v>
      </c>
      <c r="Q2918" s="3">
        <f>_xlfn.XLOOKUP(A2918&amp;B2918,'original data'!$R$2:$R$3975,'original data'!$Q$2:$Q$3975,,0)</f>
        <v>0.79159999999999997</v>
      </c>
      <c r="R2918" t="str">
        <f t="shared" si="90"/>
        <v>New Orleans ERS2010</v>
      </c>
      <c r="S2918">
        <f t="shared" si="91"/>
        <v>8.702E-2</v>
      </c>
    </row>
    <row r="2919" spans="1:19" x14ac:dyDescent="0.35">
      <c r="A2919" t="s">
        <v>182</v>
      </c>
      <c r="B2919">
        <v>2011</v>
      </c>
      <c r="C2919">
        <v>-1.2999999999999999E-2</v>
      </c>
      <c r="E2919">
        <v>1.013E-2</v>
      </c>
      <c r="F2919">
        <v>4.2639999999999997E-2</v>
      </c>
      <c r="H2919">
        <v>0.50824000000000003</v>
      </c>
      <c r="I2919">
        <v>0.37827</v>
      </c>
      <c r="J2919">
        <v>1.8720000000000001E-2</v>
      </c>
      <c r="K2919">
        <v>3.4459999999999998E-2</v>
      </c>
      <c r="L2919">
        <v>0</v>
      </c>
      <c r="M2919">
        <v>1.04E-2</v>
      </c>
      <c r="N2919">
        <v>0</v>
      </c>
      <c r="O2919">
        <v>1.77E-2</v>
      </c>
      <c r="P2919">
        <v>3.1800000000000002E-2</v>
      </c>
      <c r="Q2919" s="3">
        <f>_xlfn.XLOOKUP(A2919&amp;B2919,'original data'!$R$2:$R$3975,'original data'!$Q$2:$Q$3975,,0)</f>
        <v>0.74829999999999997</v>
      </c>
      <c r="R2919" t="str">
        <f t="shared" si="90"/>
        <v>New Orleans ERS2011</v>
      </c>
      <c r="S2919">
        <f t="shared" si="91"/>
        <v>9.5379999999999993E-2</v>
      </c>
    </row>
    <row r="2920" spans="1:19" x14ac:dyDescent="0.35">
      <c r="A2920" t="s">
        <v>182</v>
      </c>
      <c r="B2920">
        <v>2012</v>
      </c>
      <c r="C2920">
        <v>0.11559999999999999</v>
      </c>
      <c r="E2920">
        <v>1.554E-2</v>
      </c>
      <c r="F2920">
        <v>6.1499999999999999E-2</v>
      </c>
      <c r="H2920">
        <v>0.5383</v>
      </c>
      <c r="I2920">
        <v>0.34227000000000002</v>
      </c>
      <c r="J2920">
        <v>2.0600000000000002E-3</v>
      </c>
      <c r="K2920">
        <v>0</v>
      </c>
      <c r="L2920">
        <v>0</v>
      </c>
      <c r="M2920">
        <v>1.265E-2</v>
      </c>
      <c r="N2920">
        <v>0</v>
      </c>
      <c r="O2920">
        <v>4.7169999999999997E-2</v>
      </c>
      <c r="P2920">
        <v>5.7549999999999997E-2</v>
      </c>
      <c r="Q2920" s="3">
        <f>_xlfn.XLOOKUP(A2920&amp;B2920,'original data'!$R$2:$R$3975,'original data'!$Q$2:$Q$3975,,0)</f>
        <v>0.68220000000000003</v>
      </c>
      <c r="R2920" t="str">
        <f t="shared" si="90"/>
        <v>New Orleans ERS2012</v>
      </c>
      <c r="S2920">
        <f t="shared" si="91"/>
        <v>7.2259999999999991E-2</v>
      </c>
    </row>
    <row r="2921" spans="1:19" x14ac:dyDescent="0.35">
      <c r="A2921" t="s">
        <v>182</v>
      </c>
      <c r="B2921">
        <v>2013</v>
      </c>
      <c r="C2921">
        <v>0.1517</v>
      </c>
      <c r="E2921">
        <v>0.12246</v>
      </c>
      <c r="F2921">
        <v>5.6009999999999997E-2</v>
      </c>
      <c r="H2921">
        <v>0.55230000000000001</v>
      </c>
      <c r="I2921">
        <v>0.27581</v>
      </c>
      <c r="J2921">
        <v>2.5250000000000002E-2</v>
      </c>
      <c r="K2921">
        <v>6.7470000000000002E-2</v>
      </c>
      <c r="L2921">
        <v>0</v>
      </c>
      <c r="M2921">
        <v>1.294E-2</v>
      </c>
      <c r="N2921">
        <v>0</v>
      </c>
      <c r="O2921">
        <v>5.2049999999999999E-2</v>
      </c>
      <c r="P2921">
        <v>1.418E-2</v>
      </c>
      <c r="Q2921" s="3">
        <f>_xlfn.XLOOKUP(A2921&amp;B2921,'original data'!$R$2:$R$3975,'original data'!$Q$2:$Q$3975,,0)</f>
        <v>0.67049999999999998</v>
      </c>
      <c r="R2921" t="str">
        <f t="shared" si="90"/>
        <v>New Orleans ERS2013</v>
      </c>
      <c r="S2921">
        <f t="shared" si="91"/>
        <v>0.11984</v>
      </c>
    </row>
    <row r="2922" spans="1:19" x14ac:dyDescent="0.35">
      <c r="A2922" t="s">
        <v>182</v>
      </c>
      <c r="B2922">
        <v>2014</v>
      </c>
      <c r="C2922">
        <v>4.1700000000000001E-2</v>
      </c>
      <c r="E2922">
        <v>8.5540000000000005E-2</v>
      </c>
      <c r="F2922">
        <v>5.0099999999999999E-2</v>
      </c>
      <c r="H2922">
        <v>0.56689000000000001</v>
      </c>
      <c r="I2922">
        <v>0.25539000000000001</v>
      </c>
      <c r="J2922">
        <v>2.9909999999999999E-2</v>
      </c>
      <c r="K2922">
        <v>8.2629999999999995E-2</v>
      </c>
      <c r="L2922">
        <v>0</v>
      </c>
      <c r="M2922">
        <v>9.8899999999999995E-3</v>
      </c>
      <c r="N2922">
        <v>0</v>
      </c>
      <c r="O2922">
        <v>5.5289999999999999E-2</v>
      </c>
      <c r="P2922">
        <v>0</v>
      </c>
      <c r="Q2922" s="3">
        <f>_xlfn.XLOOKUP(A2922&amp;B2922,'original data'!$R$2:$R$3975,'original data'!$Q$2:$Q$3975,,0)</f>
        <v>0.65329999999999999</v>
      </c>
      <c r="R2922" t="str">
        <f t="shared" si="90"/>
        <v>New Orleans ERS2014</v>
      </c>
      <c r="S2922">
        <f t="shared" si="91"/>
        <v>0.12243</v>
      </c>
    </row>
    <row r="2923" spans="1:19" x14ac:dyDescent="0.35">
      <c r="A2923" t="s">
        <v>182</v>
      </c>
      <c r="B2923">
        <v>2015</v>
      </c>
      <c r="C2923">
        <v>-3.6900000000000002E-2</v>
      </c>
      <c r="D2923">
        <v>5.3900000000000003E-2</v>
      </c>
      <c r="E2923">
        <v>5.1499999999999997E-2</v>
      </c>
      <c r="F2923">
        <v>4.5499999999999999E-2</v>
      </c>
      <c r="H2923">
        <v>0.53464999999999996</v>
      </c>
      <c r="I2923">
        <v>0.25742999999999999</v>
      </c>
      <c r="J2923">
        <v>5.9409999999999998E-2</v>
      </c>
      <c r="K2923">
        <v>6.9309999999999997E-2</v>
      </c>
      <c r="L2923">
        <v>0</v>
      </c>
      <c r="M2923">
        <v>5.9409999999999998E-2</v>
      </c>
      <c r="N2923">
        <v>0</v>
      </c>
      <c r="O2923">
        <v>1.9800000000000002E-2</v>
      </c>
      <c r="P2923">
        <v>0</v>
      </c>
      <c r="Q2923" s="3">
        <f>_xlfn.XLOOKUP(A2923&amp;B2923,'original data'!$R$2:$R$3975,'original data'!$Q$2:$Q$3975,,0)</f>
        <v>0.65269999999999995</v>
      </c>
      <c r="R2923" t="str">
        <f t="shared" si="90"/>
        <v>New Orleans ERS2015</v>
      </c>
      <c r="S2923">
        <f t="shared" si="91"/>
        <v>0.18812999999999999</v>
      </c>
    </row>
    <row r="2924" spans="1:19" x14ac:dyDescent="0.35">
      <c r="A2924" t="s">
        <v>182</v>
      </c>
      <c r="B2924">
        <v>2016</v>
      </c>
      <c r="C2924">
        <v>9.2600000000000002E-2</v>
      </c>
      <c r="D2924">
        <v>3.3300000000000003E-2</v>
      </c>
      <c r="E2924">
        <v>7.3300000000000004E-2</v>
      </c>
      <c r="F2924">
        <v>4.0070000000000001E-2</v>
      </c>
      <c r="H2924">
        <v>0.54</v>
      </c>
      <c r="I2924">
        <v>0.24</v>
      </c>
      <c r="J2924">
        <v>7.0000000000000007E-2</v>
      </c>
      <c r="K2924">
        <v>0.05</v>
      </c>
      <c r="L2924">
        <v>0</v>
      </c>
      <c r="M2924">
        <v>0.06</v>
      </c>
      <c r="N2924">
        <v>0</v>
      </c>
      <c r="O2924">
        <v>0.04</v>
      </c>
      <c r="P2924">
        <v>0</v>
      </c>
      <c r="Q2924" s="3">
        <f>_xlfn.XLOOKUP(A2924&amp;B2924,'original data'!$R$2:$R$3975,'original data'!$Q$2:$Q$3975,,0)</f>
        <v>0.62019999999999997</v>
      </c>
      <c r="R2924" t="str">
        <f t="shared" si="90"/>
        <v>New Orleans ERS2016</v>
      </c>
      <c r="S2924">
        <f t="shared" si="91"/>
        <v>0.18</v>
      </c>
    </row>
    <row r="2925" spans="1:19" x14ac:dyDescent="0.35">
      <c r="A2925" t="s">
        <v>182</v>
      </c>
      <c r="B2925">
        <v>2017</v>
      </c>
      <c r="C2925">
        <v>0.15529999999999999</v>
      </c>
      <c r="D2925">
        <v>6.7699999999999996E-2</v>
      </c>
      <c r="E2925">
        <v>8.1500000000000003E-2</v>
      </c>
      <c r="F2925">
        <v>4.99E-2</v>
      </c>
      <c r="H2925">
        <v>0.59</v>
      </c>
      <c r="I2925">
        <v>0.23899999999999999</v>
      </c>
      <c r="J2925">
        <v>7.1999999999999995E-2</v>
      </c>
      <c r="K2925">
        <v>2.7E-2</v>
      </c>
      <c r="L2925">
        <v>0</v>
      </c>
      <c r="M2925">
        <v>5.5E-2</v>
      </c>
      <c r="N2925">
        <v>0</v>
      </c>
      <c r="O2925">
        <v>1.7000000000000001E-2</v>
      </c>
      <c r="P2925">
        <v>0</v>
      </c>
      <c r="Q2925" s="3">
        <f>_xlfn.XLOOKUP(A2925&amp;B2925,'original data'!$R$2:$R$3975,'original data'!$Q$2:$Q$3975,,0)</f>
        <v>0.61646999999999996</v>
      </c>
      <c r="R2925" t="str">
        <f t="shared" si="90"/>
        <v>New Orleans ERS2017</v>
      </c>
      <c r="S2925">
        <f t="shared" si="91"/>
        <v>0.154</v>
      </c>
    </row>
    <row r="2926" spans="1:19" x14ac:dyDescent="0.35">
      <c r="A2926" t="s">
        <v>182</v>
      </c>
      <c r="B2926">
        <v>2018</v>
      </c>
      <c r="C2926">
        <v>-4.3200000000000002E-2</v>
      </c>
      <c r="D2926">
        <v>6.6100000000000006E-2</v>
      </c>
      <c r="E2926">
        <v>4.1200000000000001E-2</v>
      </c>
      <c r="F2926">
        <v>8.4500000000000006E-2</v>
      </c>
      <c r="H2926">
        <v>0.54300000000000004</v>
      </c>
      <c r="I2926">
        <v>0.217</v>
      </c>
      <c r="J2926">
        <v>7.9000000000000001E-2</v>
      </c>
      <c r="K2926">
        <v>7.9000000000000001E-2</v>
      </c>
      <c r="L2926">
        <v>0</v>
      </c>
      <c r="M2926">
        <v>6.4000000000000001E-2</v>
      </c>
      <c r="N2926">
        <v>0</v>
      </c>
      <c r="O2926">
        <v>1.7000000000000001E-2</v>
      </c>
      <c r="P2926">
        <v>0</v>
      </c>
      <c r="Q2926" s="3">
        <f>_xlfn.XLOOKUP(A2926&amp;B2926,'original data'!$R$2:$R$3975,'original data'!$Q$2:$Q$3975,,0)</f>
        <v>0.61216000000000004</v>
      </c>
      <c r="R2926" t="str">
        <f t="shared" si="90"/>
        <v>New Orleans ERS2018</v>
      </c>
      <c r="S2926">
        <f t="shared" si="91"/>
        <v>0.222</v>
      </c>
    </row>
    <row r="2927" spans="1:19" x14ac:dyDescent="0.35">
      <c r="A2927" t="s">
        <v>183</v>
      </c>
      <c r="B2927">
        <v>2003</v>
      </c>
      <c r="C2927">
        <v>1.523E-2</v>
      </c>
      <c r="H2927">
        <v>0.31623000000000001</v>
      </c>
      <c r="I2927">
        <v>0.35583999999999999</v>
      </c>
      <c r="J2927">
        <v>0</v>
      </c>
      <c r="K2927">
        <v>0</v>
      </c>
      <c r="L2927">
        <v>0</v>
      </c>
      <c r="M2927">
        <v>6.9999999999999994E-5</v>
      </c>
      <c r="N2927">
        <v>0</v>
      </c>
      <c r="O2927">
        <v>8.3690000000000001E-2</v>
      </c>
      <c r="P2927">
        <v>0.24417</v>
      </c>
      <c r="Q2927" s="3">
        <f>_xlfn.XLOOKUP(A2927&amp;B2927,'original data'!$R$2:$R$3975,'original data'!$Q$2:$Q$3975,,0)</f>
        <v>1.073</v>
      </c>
      <c r="R2927" t="str">
        <f t="shared" si="90"/>
        <v>New Castle County Pension2003</v>
      </c>
      <c r="S2927">
        <f t="shared" si="91"/>
        <v>0.24423999999999998</v>
      </c>
    </row>
    <row r="2928" spans="1:19" x14ac:dyDescent="0.35">
      <c r="A2928" t="s">
        <v>183</v>
      </c>
      <c r="B2928">
        <v>2004</v>
      </c>
      <c r="C2928">
        <v>0.15154000000000001</v>
      </c>
      <c r="H2928">
        <v>0.41655999999999999</v>
      </c>
      <c r="I2928">
        <v>0.25363000000000002</v>
      </c>
      <c r="J2928">
        <v>0</v>
      </c>
      <c r="K2928">
        <v>0</v>
      </c>
      <c r="L2928">
        <v>0</v>
      </c>
      <c r="M2928">
        <v>3.0000000000000001E-5</v>
      </c>
      <c r="N2928">
        <v>0</v>
      </c>
      <c r="O2928">
        <v>3.8379999999999997E-2</v>
      </c>
      <c r="P2928">
        <v>0.29139999999999999</v>
      </c>
      <c r="Q2928" s="3">
        <f>_xlfn.XLOOKUP(A2928&amp;B2928,'original data'!$R$2:$R$3975,'original data'!$Q$2:$Q$3975,,0)</f>
        <v>0.96799999999999997</v>
      </c>
      <c r="R2928" t="str">
        <f t="shared" si="90"/>
        <v>New Castle County Pension2004</v>
      </c>
      <c r="S2928">
        <f t="shared" si="91"/>
        <v>0.29142999999999997</v>
      </c>
    </row>
    <row r="2929" spans="1:19" x14ac:dyDescent="0.35">
      <c r="A2929" t="s">
        <v>183</v>
      </c>
      <c r="B2929">
        <v>2005</v>
      </c>
      <c r="C2929">
        <v>0.10897999999999999</v>
      </c>
      <c r="E2929">
        <v>5.4739999999999997E-2</v>
      </c>
      <c r="H2929">
        <v>0.45643</v>
      </c>
      <c r="I2929">
        <v>0.25263000000000002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4.4389999999999999E-2</v>
      </c>
      <c r="P2929">
        <v>0.24656</v>
      </c>
      <c r="Q2929" s="3">
        <f>_xlfn.XLOOKUP(A2929&amp;B2929,'original data'!$R$2:$R$3975,'original data'!$Q$2:$Q$3975,,0)</f>
        <v>0.90900000000000003</v>
      </c>
      <c r="R2929" t="str">
        <f t="shared" si="90"/>
        <v>New Castle County Pension2005</v>
      </c>
      <c r="S2929">
        <f t="shared" si="91"/>
        <v>0.24656</v>
      </c>
    </row>
    <row r="2930" spans="1:19" x14ac:dyDescent="0.35">
      <c r="A2930" t="s">
        <v>183</v>
      </c>
      <c r="B2930">
        <v>2006</v>
      </c>
      <c r="C2930">
        <v>0.10795</v>
      </c>
      <c r="E2930">
        <v>7.2090000000000001E-2</v>
      </c>
      <c r="H2930">
        <v>0.40440999999999999</v>
      </c>
      <c r="I2930">
        <v>0.22131000000000001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6.3869999999999996E-2</v>
      </c>
      <c r="P2930">
        <v>0.31041000000000002</v>
      </c>
      <c r="Q2930" s="3">
        <f>_xlfn.XLOOKUP(A2930&amp;B2930,'original data'!$R$2:$R$3975,'original data'!$Q$2:$Q$3975,,0)</f>
        <v>0.89200000000000002</v>
      </c>
      <c r="R2930" t="str">
        <f t="shared" si="90"/>
        <v>New Castle County Pension2006</v>
      </c>
      <c r="S2930">
        <f t="shared" si="91"/>
        <v>0.31041000000000002</v>
      </c>
    </row>
    <row r="2931" spans="1:19" x14ac:dyDescent="0.35">
      <c r="A2931" t="s">
        <v>183</v>
      </c>
      <c r="B2931">
        <v>2007</v>
      </c>
      <c r="C2931">
        <v>0.17</v>
      </c>
      <c r="E2931">
        <v>0.10942</v>
      </c>
      <c r="H2931">
        <v>0.44101000000000001</v>
      </c>
      <c r="I2931">
        <v>0.28799000000000002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3.6760000000000001E-2</v>
      </c>
      <c r="P2931">
        <v>0.23424</v>
      </c>
      <c r="Q2931" s="3">
        <f>_xlfn.XLOOKUP(A2931&amp;B2931,'original data'!$R$2:$R$3975,'original data'!$Q$2:$Q$3975,,0)</f>
        <v>0.91100000000000003</v>
      </c>
      <c r="R2931" t="str">
        <f t="shared" si="90"/>
        <v>New Castle County Pension2007</v>
      </c>
      <c r="S2931">
        <f t="shared" si="91"/>
        <v>0.23424</v>
      </c>
    </row>
    <row r="2932" spans="1:19" x14ac:dyDescent="0.35">
      <c r="A2932" t="s">
        <v>183</v>
      </c>
      <c r="B2932">
        <v>2008</v>
      </c>
      <c r="C2932">
        <v>-6.6400000000000001E-2</v>
      </c>
      <c r="E2932">
        <v>9.0969999999999995E-2</v>
      </c>
      <c r="H2932">
        <v>0.39828000000000002</v>
      </c>
      <c r="I2932">
        <v>0.30296000000000001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2.7859999999999999E-2</v>
      </c>
      <c r="P2932">
        <v>0.27089000000000002</v>
      </c>
      <c r="Q2932" s="3">
        <f>_xlfn.XLOOKUP(A2932&amp;B2932,'original data'!$R$2:$R$3975,'original data'!$Q$2:$Q$3975,,0)</f>
        <v>0.92900000000000005</v>
      </c>
      <c r="R2932" t="str">
        <f t="shared" si="90"/>
        <v>New Castle County Pension2008</v>
      </c>
      <c r="S2932">
        <f t="shared" si="91"/>
        <v>0.27089000000000002</v>
      </c>
    </row>
    <row r="2933" spans="1:19" x14ac:dyDescent="0.35">
      <c r="A2933" t="s">
        <v>183</v>
      </c>
      <c r="B2933">
        <v>2009</v>
      </c>
      <c r="C2933">
        <v>-0.2205</v>
      </c>
      <c r="E2933">
        <v>9.0699999999999999E-3</v>
      </c>
      <c r="H2933">
        <v>0.36075000000000002</v>
      </c>
      <c r="I2933">
        <v>0.32988000000000001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5.6009999999999997E-2</v>
      </c>
      <c r="P2933">
        <v>0.25335999999999997</v>
      </c>
      <c r="Q2933" s="3">
        <f>_xlfn.XLOOKUP(A2933&amp;B2933,'original data'!$R$2:$R$3975,'original data'!$Q$2:$Q$3975,,0)</f>
        <v>0.77400000000000002</v>
      </c>
      <c r="R2933" t="str">
        <f t="shared" si="90"/>
        <v>New Castle County Pension2009</v>
      </c>
      <c r="S2933">
        <f t="shared" si="91"/>
        <v>0.25335999999999997</v>
      </c>
    </row>
    <row r="2934" spans="1:19" x14ac:dyDescent="0.35">
      <c r="A2934" t="s">
        <v>183</v>
      </c>
      <c r="B2934">
        <v>2010</v>
      </c>
      <c r="C2934">
        <v>0.1439</v>
      </c>
      <c r="E2934">
        <v>1.5350000000000001E-2</v>
      </c>
      <c r="F2934">
        <v>3.4849999999999999E-2</v>
      </c>
      <c r="H2934">
        <v>0.39663999999999999</v>
      </c>
      <c r="I2934">
        <v>0.30451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3.687E-2</v>
      </c>
      <c r="P2934">
        <v>0.26197999999999999</v>
      </c>
      <c r="Q2934" s="3">
        <f>_xlfn.XLOOKUP(A2934&amp;B2934,'original data'!$R$2:$R$3975,'original data'!$Q$2:$Q$3975,,0)</f>
        <v>0.878</v>
      </c>
      <c r="R2934" t="str">
        <f t="shared" si="90"/>
        <v>New Castle County Pension2010</v>
      </c>
      <c r="S2934">
        <f t="shared" si="91"/>
        <v>0.26197999999999999</v>
      </c>
    </row>
    <row r="2935" spans="1:19" x14ac:dyDescent="0.35">
      <c r="A2935" t="s">
        <v>183</v>
      </c>
      <c r="B2935">
        <v>2011</v>
      </c>
      <c r="C2935">
        <v>0.21210000000000001</v>
      </c>
      <c r="E2935">
        <v>3.3759999999999998E-2</v>
      </c>
      <c r="F2935">
        <v>5.2749999999999998E-2</v>
      </c>
      <c r="H2935">
        <v>0.30535000000000001</v>
      </c>
      <c r="I2935">
        <v>0.25613000000000002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3.0720000000000001E-2</v>
      </c>
      <c r="P2935">
        <v>0.40778999999999999</v>
      </c>
      <c r="Q2935" s="3">
        <f>_xlfn.XLOOKUP(A2935&amp;B2935,'original data'!$R$2:$R$3975,'original data'!$Q$2:$Q$3975,,0)</f>
        <v>0.87</v>
      </c>
      <c r="R2935" t="str">
        <f t="shared" si="90"/>
        <v>New Castle County Pension2011</v>
      </c>
      <c r="S2935">
        <f t="shared" si="91"/>
        <v>0.40778999999999999</v>
      </c>
    </row>
    <row r="2936" spans="1:19" x14ac:dyDescent="0.35">
      <c r="A2936" t="s">
        <v>183</v>
      </c>
      <c r="B2936">
        <v>2012</v>
      </c>
      <c r="C2936">
        <v>-1.9800000000000002E-2</v>
      </c>
      <c r="E2936">
        <v>-2.2000000000000001E-3</v>
      </c>
      <c r="F2936">
        <v>5.2130000000000003E-2</v>
      </c>
      <c r="H2936">
        <v>0.27244000000000002</v>
      </c>
      <c r="I2936">
        <v>0.24612000000000001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1.6209999999999999E-2</v>
      </c>
      <c r="P2936">
        <v>0.46522999999999998</v>
      </c>
      <c r="Q2936" s="3">
        <f>_xlfn.XLOOKUP(A2936&amp;B2936,'original data'!$R$2:$R$3975,'original data'!$Q$2:$Q$3975,,0)</f>
        <v>0.78900000000000003</v>
      </c>
      <c r="R2936" t="str">
        <f t="shared" si="90"/>
        <v>New Castle County Pension2012</v>
      </c>
      <c r="S2936">
        <f t="shared" si="91"/>
        <v>0.46522999999999998</v>
      </c>
    </row>
    <row r="2937" spans="1:19" x14ac:dyDescent="0.35">
      <c r="A2937" t="s">
        <v>183</v>
      </c>
      <c r="B2937">
        <v>2013</v>
      </c>
      <c r="C2937">
        <v>0.11700000000000001</v>
      </c>
      <c r="E2937">
        <v>3.424E-2</v>
      </c>
      <c r="F2937">
        <v>6.2230000000000001E-2</v>
      </c>
      <c r="H2937">
        <v>0.27821000000000001</v>
      </c>
      <c r="I2937">
        <v>0.23385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1.6719999999999999E-2</v>
      </c>
      <c r="P2937">
        <v>0.47122000000000003</v>
      </c>
      <c r="Q2937" s="3">
        <f>_xlfn.XLOOKUP(A2937&amp;B2937,'original data'!$R$2:$R$3975,'original data'!$Q$2:$Q$3975,,0)</f>
        <v>0.72199999999999998</v>
      </c>
      <c r="R2937" t="str">
        <f t="shared" si="90"/>
        <v>New Castle County Pension2013</v>
      </c>
      <c r="S2937">
        <f t="shared" si="91"/>
        <v>0.47122000000000003</v>
      </c>
    </row>
    <row r="2938" spans="1:19" x14ac:dyDescent="0.35">
      <c r="A2938" t="s">
        <v>183</v>
      </c>
      <c r="B2938">
        <v>2015</v>
      </c>
      <c r="C2938">
        <v>3.6400000000000002E-2</v>
      </c>
      <c r="E2938">
        <v>9.0999999999999998E-2</v>
      </c>
      <c r="F2938">
        <v>5.2490000000000002E-2</v>
      </c>
      <c r="H2938">
        <v>0.27292</v>
      </c>
      <c r="I2938">
        <v>0.13475999999999999</v>
      </c>
      <c r="J2938">
        <v>3.9019999999999999E-2</v>
      </c>
      <c r="K2938">
        <v>0</v>
      </c>
      <c r="L2938">
        <v>0</v>
      </c>
      <c r="M2938">
        <v>3.0130000000000001E-2</v>
      </c>
      <c r="N2938">
        <v>0.50690000000000002</v>
      </c>
      <c r="O2938">
        <v>1.345E-2</v>
      </c>
      <c r="P2938">
        <v>2.82E-3</v>
      </c>
      <c r="Q2938" s="3">
        <f>_xlfn.XLOOKUP(A2938&amp;B2938,'original data'!$R$2:$R$3975,'original data'!$Q$2:$Q$3975,,0)</f>
        <v>0.753</v>
      </c>
      <c r="R2938" t="str">
        <f t="shared" si="90"/>
        <v>New Castle County Pension2015</v>
      </c>
      <c r="S2938">
        <f t="shared" si="91"/>
        <v>0.57887000000000011</v>
      </c>
    </row>
    <row r="2939" spans="1:19" x14ac:dyDescent="0.35">
      <c r="A2939" t="s">
        <v>183</v>
      </c>
      <c r="B2939">
        <v>2016</v>
      </c>
      <c r="C2939">
        <v>-2.1399999999999999E-2</v>
      </c>
      <c r="E2939">
        <v>4.5289999999999997E-2</v>
      </c>
      <c r="F2939">
        <v>3.9510000000000003E-2</v>
      </c>
      <c r="H2939">
        <v>0.53905000000000003</v>
      </c>
      <c r="I2939">
        <v>0.29698999999999998</v>
      </c>
      <c r="J2939">
        <v>4.0129999999999999E-2</v>
      </c>
      <c r="K2939">
        <v>4.4690000000000001E-2</v>
      </c>
      <c r="L2939">
        <v>0</v>
      </c>
      <c r="M2939">
        <v>5.7320000000000003E-2</v>
      </c>
      <c r="N2939">
        <v>0</v>
      </c>
      <c r="O2939">
        <v>1.8509999999999999E-2</v>
      </c>
      <c r="P2939">
        <v>3.32E-3</v>
      </c>
      <c r="Q2939" s="3">
        <f>_xlfn.XLOOKUP(A2939&amp;B2939,'original data'!$R$2:$R$3975,'original data'!$Q$2:$Q$3975,,0)</f>
        <v>0.749</v>
      </c>
      <c r="R2939" t="str">
        <f t="shared" si="90"/>
        <v>New Castle County Pension2016</v>
      </c>
      <c r="S2939">
        <f t="shared" si="91"/>
        <v>0.14546000000000001</v>
      </c>
    </row>
    <row r="2940" spans="1:19" x14ac:dyDescent="0.35">
      <c r="A2940" t="s">
        <v>183</v>
      </c>
      <c r="B2940">
        <v>2017</v>
      </c>
      <c r="C2940">
        <v>0.1187</v>
      </c>
      <c r="E2940">
        <v>7.3289999999999994E-2</v>
      </c>
      <c r="F2940">
        <v>3.4860000000000002E-2</v>
      </c>
      <c r="H2940">
        <v>0.58572999999999997</v>
      </c>
      <c r="I2940">
        <v>0.23326</v>
      </c>
      <c r="J2940">
        <v>4.0309999999999999E-2</v>
      </c>
      <c r="K2940">
        <v>2.3089999999999999E-2</v>
      </c>
      <c r="L2940">
        <v>0</v>
      </c>
      <c r="M2940">
        <v>5.6950000000000001E-2</v>
      </c>
      <c r="N2940">
        <v>0</v>
      </c>
      <c r="O2940">
        <v>5.7520000000000002E-2</v>
      </c>
      <c r="P2940">
        <v>3.13E-3</v>
      </c>
      <c r="Q2940" s="3">
        <f>_xlfn.XLOOKUP(A2940&amp;B2940,'original data'!$R$2:$R$3975,'original data'!$Q$2:$Q$3975,,0)</f>
        <v>0.75</v>
      </c>
      <c r="R2940" t="str">
        <f t="shared" si="90"/>
        <v>New Castle County Pension2017</v>
      </c>
      <c r="S2940">
        <f t="shared" si="91"/>
        <v>0.12347999999999999</v>
      </c>
    </row>
    <row r="2941" spans="1:19" x14ac:dyDescent="0.35">
      <c r="A2941" t="s">
        <v>183</v>
      </c>
      <c r="B2941">
        <v>2018</v>
      </c>
      <c r="C2941">
        <v>8.8499999999999995E-2</v>
      </c>
      <c r="E2941">
        <v>6.7760000000000001E-2</v>
      </c>
      <c r="F2941">
        <v>5.0869999999999999E-2</v>
      </c>
      <c r="H2941">
        <v>0.56077999999999995</v>
      </c>
      <c r="I2941">
        <v>0.26904</v>
      </c>
      <c r="J2941">
        <v>4.9270000000000001E-2</v>
      </c>
      <c r="K2941">
        <v>4.079E-2</v>
      </c>
      <c r="L2941">
        <v>0</v>
      </c>
      <c r="M2941">
        <v>5.6710000000000003E-2</v>
      </c>
      <c r="N2941">
        <v>0</v>
      </c>
      <c r="O2941">
        <v>2.019E-2</v>
      </c>
      <c r="P2941">
        <v>3.2200000000000002E-3</v>
      </c>
      <c r="Q2941" s="3">
        <f>_xlfn.XLOOKUP(A2941&amp;B2941,'original data'!$R$2:$R$3975,'original data'!$Q$2:$Q$3975,,0)</f>
        <v>0.73</v>
      </c>
      <c r="R2941" t="str">
        <f t="shared" si="90"/>
        <v>New Castle County Pension2018</v>
      </c>
      <c r="S2941">
        <f t="shared" si="91"/>
        <v>0.14999000000000001</v>
      </c>
    </row>
    <row r="2942" spans="1:19" x14ac:dyDescent="0.35">
      <c r="A2942" t="s">
        <v>183</v>
      </c>
      <c r="B2942">
        <v>2019</v>
      </c>
      <c r="C2942">
        <v>6.1600000000000002E-2</v>
      </c>
      <c r="E2942">
        <v>5.5669999999999997E-2</v>
      </c>
      <c r="F2942">
        <v>8.3830000000000002E-2</v>
      </c>
      <c r="H2942">
        <v>0.57940999999999998</v>
      </c>
      <c r="I2942">
        <v>0.28737000000000001</v>
      </c>
      <c r="J2942">
        <v>4.7199999999999999E-2</v>
      </c>
      <c r="K2942">
        <v>2.0930000000000001E-2</v>
      </c>
      <c r="L2942">
        <v>0</v>
      </c>
      <c r="M2942">
        <v>4.5080000000000002E-2</v>
      </c>
      <c r="N2942">
        <v>0</v>
      </c>
      <c r="O2942">
        <v>1.6320000000000001E-2</v>
      </c>
      <c r="P2942">
        <v>3.6900000000000001E-3</v>
      </c>
      <c r="Q2942" s="3">
        <f>_xlfn.XLOOKUP(A2942&amp;B2942,'original data'!$R$2:$R$3975,'original data'!$Q$2:$Q$3975,,0)</f>
        <v>0.68100000000000005</v>
      </c>
      <c r="R2942" t="str">
        <f t="shared" si="90"/>
        <v>New Castle County Pension2019</v>
      </c>
      <c r="S2942">
        <f t="shared" si="91"/>
        <v>0.1169</v>
      </c>
    </row>
    <row r="2943" spans="1:19" x14ac:dyDescent="0.35">
      <c r="A2943" t="s">
        <v>184</v>
      </c>
      <c r="B2943">
        <v>2001</v>
      </c>
      <c r="C2943">
        <v>-5.3400000000000003E-2</v>
      </c>
      <c r="G2943">
        <v>-5.3400000000000003E-2</v>
      </c>
      <c r="H2943">
        <v>0.65190000000000003</v>
      </c>
      <c r="I2943">
        <v>0.27960000000000002</v>
      </c>
      <c r="J2943">
        <v>0</v>
      </c>
      <c r="K2943">
        <v>0</v>
      </c>
      <c r="L2943">
        <v>0</v>
      </c>
      <c r="M2943">
        <v>3.7499999999999999E-2</v>
      </c>
      <c r="N2943">
        <v>0</v>
      </c>
      <c r="O2943">
        <v>3.1E-2</v>
      </c>
      <c r="P2943">
        <v>0</v>
      </c>
      <c r="Q2943" s="3">
        <f>_xlfn.XLOOKUP(A2943&amp;B2943,'original data'!$R$2:$R$3975,'original data'!$Q$2:$Q$3975,,0)</f>
        <v>0.96799999999999997</v>
      </c>
      <c r="R2943" t="str">
        <f t="shared" si="90"/>
        <v>Charlotte Firefighters' RS2001</v>
      </c>
      <c r="S2943">
        <f t="shared" si="91"/>
        <v>3.7499999999999999E-2</v>
      </c>
    </row>
    <row r="2944" spans="1:19" x14ac:dyDescent="0.35">
      <c r="A2944" t="s">
        <v>184</v>
      </c>
      <c r="B2944">
        <v>2002</v>
      </c>
      <c r="C2944">
        <v>-4.1599999999999998E-2</v>
      </c>
      <c r="G2944">
        <v>-4.752E-2</v>
      </c>
      <c r="H2944">
        <v>0.6109</v>
      </c>
      <c r="I2944">
        <v>0.3216</v>
      </c>
      <c r="J2944">
        <v>0</v>
      </c>
      <c r="K2944">
        <v>0</v>
      </c>
      <c r="L2944">
        <v>0</v>
      </c>
      <c r="M2944">
        <v>4.1200000000000001E-2</v>
      </c>
      <c r="N2944">
        <v>0</v>
      </c>
      <c r="O2944">
        <v>2.63E-2</v>
      </c>
      <c r="P2944">
        <v>0</v>
      </c>
      <c r="Q2944" s="3">
        <f>_xlfn.XLOOKUP(A2944&amp;B2944,'original data'!$R$2:$R$3975,'original data'!$Q$2:$Q$3975,,0)</f>
        <v>0.95599999999999996</v>
      </c>
      <c r="R2944" t="str">
        <f t="shared" si="90"/>
        <v>Charlotte Firefighters' RS2002</v>
      </c>
      <c r="S2944">
        <f t="shared" si="91"/>
        <v>4.1200000000000001E-2</v>
      </c>
    </row>
    <row r="2945" spans="1:19" x14ac:dyDescent="0.35">
      <c r="A2945" t="s">
        <v>184</v>
      </c>
      <c r="B2945">
        <v>2003</v>
      </c>
      <c r="C2945">
        <v>4.07E-2</v>
      </c>
      <c r="G2945">
        <v>-1.898E-2</v>
      </c>
      <c r="H2945">
        <v>0.66369999999999996</v>
      </c>
      <c r="I2945">
        <v>0.25</v>
      </c>
      <c r="J2945">
        <v>0</v>
      </c>
      <c r="K2945">
        <v>0</v>
      </c>
      <c r="L2945">
        <v>0</v>
      </c>
      <c r="M2945">
        <v>5.3699999999999998E-2</v>
      </c>
      <c r="N2945">
        <v>0</v>
      </c>
      <c r="O2945">
        <v>3.2599999999999997E-2</v>
      </c>
      <c r="P2945">
        <v>0</v>
      </c>
      <c r="Q2945" s="3">
        <f>_xlfn.XLOOKUP(A2945&amp;B2945,'original data'!$R$2:$R$3975,'original data'!$Q$2:$Q$3975,,0)</f>
        <v>0.93899999999999995</v>
      </c>
      <c r="R2945" t="str">
        <f t="shared" si="90"/>
        <v>Charlotte Firefighters' RS2003</v>
      </c>
      <c r="S2945">
        <f t="shared" si="91"/>
        <v>5.3699999999999998E-2</v>
      </c>
    </row>
    <row r="2946" spans="1:19" x14ac:dyDescent="0.35">
      <c r="A2946" t="s">
        <v>184</v>
      </c>
      <c r="B2946">
        <v>2004</v>
      </c>
      <c r="C2946">
        <v>0.18110000000000001</v>
      </c>
      <c r="G2946">
        <v>2.7619999999999999E-2</v>
      </c>
      <c r="H2946">
        <v>0.71079999999999999</v>
      </c>
      <c r="I2946">
        <v>0.2172</v>
      </c>
      <c r="J2946">
        <v>0</v>
      </c>
      <c r="K2946">
        <v>0</v>
      </c>
      <c r="L2946">
        <v>0</v>
      </c>
      <c r="M2946">
        <v>4.9700000000000001E-2</v>
      </c>
      <c r="N2946">
        <v>0</v>
      </c>
      <c r="O2946">
        <v>2.23E-2</v>
      </c>
      <c r="P2946">
        <v>0</v>
      </c>
      <c r="Q2946" s="3">
        <f>_xlfn.XLOOKUP(A2946&amp;B2946,'original data'!$R$2:$R$3975,'original data'!$Q$2:$Q$3975,,0)</f>
        <v>0.94099999999999995</v>
      </c>
      <c r="R2946" t="str">
        <f t="shared" si="90"/>
        <v>Charlotte Firefighters' RS2004</v>
      </c>
      <c r="S2946">
        <f t="shared" si="91"/>
        <v>4.9700000000000001E-2</v>
      </c>
    </row>
    <row r="2947" spans="1:19" x14ac:dyDescent="0.35">
      <c r="A2947" t="s">
        <v>184</v>
      </c>
      <c r="B2947">
        <v>2005</v>
      </c>
      <c r="C2947">
        <v>0.10539999999999999</v>
      </c>
      <c r="E2947">
        <v>4.2720000000000001E-2</v>
      </c>
      <c r="G2947">
        <v>4.2720000000000001E-2</v>
      </c>
      <c r="H2947">
        <v>0.69620000000000004</v>
      </c>
      <c r="I2947">
        <v>0.2374</v>
      </c>
      <c r="J2947">
        <v>0</v>
      </c>
      <c r="K2947">
        <v>0</v>
      </c>
      <c r="L2947">
        <v>0</v>
      </c>
      <c r="M2947">
        <v>5.0999999999999997E-2</v>
      </c>
      <c r="N2947">
        <v>0</v>
      </c>
      <c r="O2947">
        <v>1.54E-2</v>
      </c>
      <c r="P2947">
        <v>0</v>
      </c>
      <c r="Q2947" s="3">
        <f>_xlfn.XLOOKUP(A2947&amp;B2947,'original data'!$R$2:$R$3975,'original data'!$Q$2:$Q$3975,,0)</f>
        <v>0.97</v>
      </c>
      <c r="R2947" t="str">
        <f t="shared" ref="R2947:R3010" si="92">A2947&amp;B2947</f>
        <v>Charlotte Firefighters' RS2005</v>
      </c>
      <c r="S2947">
        <f t="shared" ref="S2947:S3010" si="93">SUM(J2947:N2947,P2947)</f>
        <v>5.0999999999999997E-2</v>
      </c>
    </row>
    <row r="2948" spans="1:19" x14ac:dyDescent="0.35">
      <c r="A2948" t="s">
        <v>184</v>
      </c>
      <c r="B2948">
        <v>2006</v>
      </c>
      <c r="C2948">
        <v>0.10829999999999999</v>
      </c>
      <c r="E2948">
        <v>7.6139999999999999E-2</v>
      </c>
      <c r="G2948">
        <v>5.3379999999999997E-2</v>
      </c>
      <c r="H2948">
        <v>0.71009999999999995</v>
      </c>
      <c r="I2948">
        <v>0.23</v>
      </c>
      <c r="J2948">
        <v>0</v>
      </c>
      <c r="K2948">
        <v>0</v>
      </c>
      <c r="L2948">
        <v>0</v>
      </c>
      <c r="M2948">
        <v>5.62E-2</v>
      </c>
      <c r="N2948">
        <v>0</v>
      </c>
      <c r="O2948">
        <v>3.7000000000000002E-3</v>
      </c>
      <c r="P2948">
        <v>0</v>
      </c>
      <c r="Q2948" s="3">
        <f>_xlfn.XLOOKUP(A2948&amp;B2948,'original data'!$R$2:$R$3975,'original data'!$Q$2:$Q$3975,,0)</f>
        <v>0.97799999999999998</v>
      </c>
      <c r="R2948" t="str">
        <f t="shared" si="92"/>
        <v>Charlotte Firefighters' RS2006</v>
      </c>
      <c r="S2948">
        <f t="shared" si="93"/>
        <v>5.62E-2</v>
      </c>
    </row>
    <row r="2949" spans="1:19" x14ac:dyDescent="0.35">
      <c r="A2949" t="s">
        <v>184</v>
      </c>
      <c r="B2949">
        <v>2007</v>
      </c>
      <c r="C2949">
        <v>0.18709999999999999</v>
      </c>
      <c r="E2949">
        <v>0.1232</v>
      </c>
      <c r="G2949">
        <v>7.152E-2</v>
      </c>
      <c r="H2949">
        <v>0.73280000000000001</v>
      </c>
      <c r="I2949">
        <v>0.19839999999999999</v>
      </c>
      <c r="J2949">
        <v>0</v>
      </c>
      <c r="K2949">
        <v>0</v>
      </c>
      <c r="L2949">
        <v>0</v>
      </c>
      <c r="M2949">
        <v>5.7099999999999998E-2</v>
      </c>
      <c r="N2949">
        <v>0</v>
      </c>
      <c r="O2949">
        <v>1.17E-2</v>
      </c>
      <c r="P2949">
        <v>0</v>
      </c>
      <c r="Q2949" s="3">
        <f>_xlfn.XLOOKUP(A2949&amp;B2949,'original data'!$R$2:$R$3975,'original data'!$Q$2:$Q$3975,,0)</f>
        <v>1.0049999999999999</v>
      </c>
      <c r="R2949" t="str">
        <f t="shared" si="92"/>
        <v>Charlotte Firefighters' RS2007</v>
      </c>
      <c r="S2949">
        <f t="shared" si="93"/>
        <v>5.7099999999999998E-2</v>
      </c>
    </row>
    <row r="2950" spans="1:19" x14ac:dyDescent="0.35">
      <c r="A2950" t="s">
        <v>184</v>
      </c>
      <c r="B2950">
        <v>2008</v>
      </c>
      <c r="C2950">
        <v>-4.4900000000000002E-2</v>
      </c>
      <c r="E2950">
        <v>0.10408000000000001</v>
      </c>
      <c r="G2950">
        <v>5.6219999999999999E-2</v>
      </c>
      <c r="H2950">
        <v>0.68579999999999997</v>
      </c>
      <c r="I2950">
        <v>0.2301</v>
      </c>
      <c r="J2950">
        <v>0</v>
      </c>
      <c r="K2950">
        <v>0</v>
      </c>
      <c r="L2950">
        <v>0</v>
      </c>
      <c r="M2950">
        <v>6.4199999999999993E-2</v>
      </c>
      <c r="N2950">
        <v>0</v>
      </c>
      <c r="O2950">
        <v>1.9900000000000001E-2</v>
      </c>
      <c r="P2950">
        <v>0</v>
      </c>
      <c r="Q2950" s="3">
        <f>_xlfn.XLOOKUP(A2950&amp;B2950,'original data'!$R$2:$R$3975,'original data'!$Q$2:$Q$3975,,0)</f>
        <v>0.99199999999999999</v>
      </c>
      <c r="R2950" t="str">
        <f t="shared" si="92"/>
        <v>Charlotte Firefighters' RS2008</v>
      </c>
      <c r="S2950">
        <f t="shared" si="93"/>
        <v>6.4199999999999993E-2</v>
      </c>
    </row>
    <row r="2951" spans="1:19" x14ac:dyDescent="0.35">
      <c r="A2951" t="s">
        <v>184</v>
      </c>
      <c r="B2951">
        <v>2009</v>
      </c>
      <c r="C2951">
        <v>-0.1923</v>
      </c>
      <c r="D2951">
        <v>-2.8899999999999999E-2</v>
      </c>
      <c r="E2951">
        <v>2.3300000000000001E-2</v>
      </c>
      <c r="G2951">
        <v>2.52E-2</v>
      </c>
      <c r="H2951">
        <v>0.62819999999999998</v>
      </c>
      <c r="I2951">
        <v>0.30830000000000002</v>
      </c>
      <c r="J2951">
        <v>0</v>
      </c>
      <c r="K2951">
        <v>0</v>
      </c>
      <c r="L2951">
        <v>0</v>
      </c>
      <c r="M2951">
        <v>4.8500000000000001E-2</v>
      </c>
      <c r="N2951">
        <v>0</v>
      </c>
      <c r="O2951">
        <v>1.4999999999999999E-2</v>
      </c>
      <c r="P2951">
        <v>0</v>
      </c>
      <c r="Q2951" s="3">
        <f>_xlfn.XLOOKUP(A2951&amp;B2951,'original data'!$R$2:$R$3975,'original data'!$Q$2:$Q$3975,,0)</f>
        <v>0.95699999999999996</v>
      </c>
      <c r="R2951" t="str">
        <f t="shared" si="92"/>
        <v>Charlotte Firefighters' RS2009</v>
      </c>
      <c r="S2951">
        <f t="shared" si="93"/>
        <v>4.8500000000000001E-2</v>
      </c>
    </row>
    <row r="2952" spans="1:19" x14ac:dyDescent="0.35">
      <c r="A2952" t="s">
        <v>184</v>
      </c>
      <c r="B2952">
        <v>2010</v>
      </c>
      <c r="C2952">
        <v>0.109</v>
      </c>
      <c r="D2952">
        <v>-5.0700000000000002E-2</v>
      </c>
      <c r="E2952">
        <v>2.3900000000000001E-2</v>
      </c>
      <c r="F2952">
        <v>3.329E-2</v>
      </c>
      <c r="G2952">
        <v>3.329E-2</v>
      </c>
      <c r="H2952">
        <v>0.64739999999999998</v>
      </c>
      <c r="I2952">
        <v>0.29920000000000002</v>
      </c>
      <c r="J2952">
        <v>0</v>
      </c>
      <c r="K2952">
        <v>0</v>
      </c>
      <c r="L2952">
        <v>0</v>
      </c>
      <c r="M2952">
        <v>3.5099999999999999E-2</v>
      </c>
      <c r="N2952">
        <v>0</v>
      </c>
      <c r="O2952">
        <v>1.83E-2</v>
      </c>
      <c r="P2952">
        <v>0</v>
      </c>
      <c r="Q2952" s="3">
        <f>_xlfn.XLOOKUP(A2952&amp;B2952,'original data'!$R$2:$R$3975,'original data'!$Q$2:$Q$3975,,0)</f>
        <v>0.90500000000000003</v>
      </c>
      <c r="R2952" t="str">
        <f t="shared" si="92"/>
        <v>Charlotte Firefighters' RS2010</v>
      </c>
      <c r="S2952">
        <f t="shared" si="93"/>
        <v>3.5099999999999999E-2</v>
      </c>
    </row>
    <row r="2953" spans="1:19" x14ac:dyDescent="0.35">
      <c r="A2953" t="s">
        <v>184</v>
      </c>
      <c r="B2953">
        <v>2011</v>
      </c>
      <c r="C2953">
        <v>0.26219999999999999</v>
      </c>
      <c r="D2953">
        <v>4.1799999999999997E-2</v>
      </c>
      <c r="E2953">
        <v>5.0900000000000001E-2</v>
      </c>
      <c r="F2953">
        <v>6.3450000000000006E-2</v>
      </c>
      <c r="G2953">
        <v>5.2260000000000001E-2</v>
      </c>
      <c r="H2953">
        <v>0.70320000000000005</v>
      </c>
      <c r="I2953">
        <v>0.25069999999999998</v>
      </c>
      <c r="J2953">
        <v>0</v>
      </c>
      <c r="K2953">
        <v>0</v>
      </c>
      <c r="L2953">
        <v>0</v>
      </c>
      <c r="M2953">
        <v>3.3500000000000002E-2</v>
      </c>
      <c r="N2953">
        <v>0</v>
      </c>
      <c r="O2953">
        <v>1.26E-2</v>
      </c>
      <c r="P2953">
        <v>0</v>
      </c>
      <c r="Q2953" s="3">
        <f>_xlfn.XLOOKUP(A2953&amp;B2953,'original data'!$R$2:$R$3975,'original data'!$Q$2:$Q$3975,,0)</f>
        <v>0.89500000000000002</v>
      </c>
      <c r="R2953" t="str">
        <f t="shared" si="92"/>
        <v>Charlotte Firefighters' RS2011</v>
      </c>
      <c r="S2953">
        <f t="shared" si="93"/>
        <v>3.3500000000000002E-2</v>
      </c>
    </row>
    <row r="2954" spans="1:19" x14ac:dyDescent="0.35">
      <c r="A2954" t="s">
        <v>184</v>
      </c>
      <c r="B2954">
        <v>2012</v>
      </c>
      <c r="C2954">
        <v>1.14E-2</v>
      </c>
      <c r="E2954">
        <v>1.779E-2</v>
      </c>
      <c r="F2954">
        <v>6.9190000000000002E-2</v>
      </c>
      <c r="G2954">
        <v>4.879E-2</v>
      </c>
      <c r="H2954">
        <v>0.6845</v>
      </c>
      <c r="I2954">
        <v>0.26169999999999999</v>
      </c>
      <c r="J2954">
        <v>0</v>
      </c>
      <c r="K2954">
        <v>0</v>
      </c>
      <c r="L2954">
        <v>0</v>
      </c>
      <c r="M2954">
        <v>3.6600000000000001E-2</v>
      </c>
      <c r="N2954">
        <v>0</v>
      </c>
      <c r="O2954">
        <v>1.7100000000000001E-2</v>
      </c>
      <c r="P2954">
        <v>0</v>
      </c>
      <c r="Q2954" s="3">
        <f>_xlfn.XLOOKUP(A2954&amp;B2954,'original data'!$R$2:$R$3975,'original data'!$Q$2:$Q$3975,,0)</f>
        <v>0.85</v>
      </c>
      <c r="R2954" t="str">
        <f t="shared" si="92"/>
        <v>Charlotte Firefighters' RS2012</v>
      </c>
      <c r="S2954">
        <f t="shared" si="93"/>
        <v>3.6600000000000001E-2</v>
      </c>
    </row>
    <row r="2955" spans="1:19" x14ac:dyDescent="0.35">
      <c r="A2955" t="s">
        <v>184</v>
      </c>
      <c r="B2955">
        <v>2013</v>
      </c>
      <c r="C2955">
        <v>0.1482</v>
      </c>
      <c r="E2955">
        <v>5.5969999999999999E-2</v>
      </c>
      <c r="F2955">
        <v>7.9750000000000001E-2</v>
      </c>
      <c r="G2955">
        <v>5.6120000000000003E-2</v>
      </c>
      <c r="H2955">
        <v>0.69769999999999999</v>
      </c>
      <c r="I2955">
        <v>0.2301</v>
      </c>
      <c r="J2955">
        <v>0</v>
      </c>
      <c r="K2955">
        <v>0</v>
      </c>
      <c r="L2955">
        <v>0</v>
      </c>
      <c r="M2955">
        <v>2.6100000000000002E-2</v>
      </c>
      <c r="N2955">
        <v>0</v>
      </c>
      <c r="O2955">
        <v>4.6100000000000002E-2</v>
      </c>
      <c r="P2955">
        <v>0</v>
      </c>
      <c r="Q2955" s="3">
        <f>_xlfn.XLOOKUP(A2955&amp;B2955,'original data'!$R$2:$R$3975,'original data'!$Q$2:$Q$3975,,0)</f>
        <v>0.84399999999999997</v>
      </c>
      <c r="R2955" t="str">
        <f t="shared" si="92"/>
        <v>Charlotte Firefighters' RS2013</v>
      </c>
      <c r="S2955">
        <f t="shared" si="93"/>
        <v>2.6100000000000002E-2</v>
      </c>
    </row>
    <row r="2956" spans="1:19" x14ac:dyDescent="0.35">
      <c r="A2956" t="s">
        <v>184</v>
      </c>
      <c r="B2956">
        <v>2014</v>
      </c>
      <c r="C2956">
        <v>0.18729999999999999</v>
      </c>
      <c r="D2956">
        <v>0.113</v>
      </c>
      <c r="E2956">
        <v>0.1406</v>
      </c>
      <c r="F2956">
        <v>8.0320000000000003E-2</v>
      </c>
      <c r="G2956">
        <v>6.4990000000000006E-2</v>
      </c>
      <c r="H2956">
        <v>0.67610000000000003</v>
      </c>
      <c r="I2956">
        <v>0.255</v>
      </c>
      <c r="J2956">
        <v>0</v>
      </c>
      <c r="K2956">
        <v>0</v>
      </c>
      <c r="L2956">
        <v>0</v>
      </c>
      <c r="M2956">
        <v>2.4500000000000001E-2</v>
      </c>
      <c r="N2956">
        <v>0</v>
      </c>
      <c r="O2956">
        <v>4.4400000000000002E-2</v>
      </c>
      <c r="P2956">
        <v>0</v>
      </c>
      <c r="Q2956" s="3">
        <f>_xlfn.XLOOKUP(A2956&amp;B2956,'original data'!$R$2:$R$3975,'original data'!$Q$2:$Q$3975,,0)</f>
        <v>0.88900000000000001</v>
      </c>
      <c r="R2956" t="str">
        <f t="shared" si="92"/>
        <v>Charlotte Firefighters' RS2014</v>
      </c>
      <c r="S2956">
        <f t="shared" si="93"/>
        <v>2.4500000000000001E-2</v>
      </c>
    </row>
    <row r="2957" spans="1:19" x14ac:dyDescent="0.35">
      <c r="A2957" t="s">
        <v>184</v>
      </c>
      <c r="B2957">
        <v>2015</v>
      </c>
      <c r="C2957">
        <v>4.87E-2</v>
      </c>
      <c r="D2957">
        <v>0.12670000000000001</v>
      </c>
      <c r="E2957">
        <v>0.128</v>
      </c>
      <c r="F2957">
        <v>7.4649999999999994E-2</v>
      </c>
      <c r="G2957">
        <v>6.3899999999999998E-2</v>
      </c>
      <c r="H2957">
        <v>0.67613000000000001</v>
      </c>
      <c r="I2957">
        <v>0.24848000000000001</v>
      </c>
      <c r="J2957">
        <v>0</v>
      </c>
      <c r="K2957">
        <v>0</v>
      </c>
      <c r="L2957">
        <v>0</v>
      </c>
      <c r="M2957">
        <v>5.7590000000000002E-2</v>
      </c>
      <c r="N2957">
        <v>0</v>
      </c>
      <c r="O2957">
        <v>1.78E-2</v>
      </c>
      <c r="P2957">
        <v>0</v>
      </c>
      <c r="Q2957" s="3">
        <f>_xlfn.XLOOKUP(A2957&amp;B2957,'original data'!$R$2:$R$3975,'original data'!$Q$2:$Q$3975,,0)</f>
        <v>0.92700000000000005</v>
      </c>
      <c r="R2957" t="str">
        <f t="shared" si="92"/>
        <v>Charlotte Firefighters' RS2015</v>
      </c>
      <c r="S2957">
        <f t="shared" si="93"/>
        <v>5.7590000000000002E-2</v>
      </c>
    </row>
    <row r="2958" spans="1:19" x14ac:dyDescent="0.35">
      <c r="A2958" t="s">
        <v>184</v>
      </c>
      <c r="B2958">
        <v>2016</v>
      </c>
      <c r="C2958">
        <v>1.0500000000000001E-2</v>
      </c>
      <c r="D2958">
        <v>7.9699999999999993E-2</v>
      </c>
      <c r="E2958">
        <v>7.8899999999999998E-2</v>
      </c>
      <c r="F2958">
        <v>6.4759999999999998E-2</v>
      </c>
      <c r="G2958">
        <v>6.0479999999999999E-2</v>
      </c>
      <c r="H2958">
        <v>0.60980000000000001</v>
      </c>
      <c r="I2958">
        <v>0.27179999999999999</v>
      </c>
      <c r="J2958">
        <v>0</v>
      </c>
      <c r="K2958">
        <v>0</v>
      </c>
      <c r="L2958">
        <v>0</v>
      </c>
      <c r="M2958">
        <v>0.10680000000000001</v>
      </c>
      <c r="N2958">
        <v>0</v>
      </c>
      <c r="O2958">
        <v>1.1599999999999999E-2</v>
      </c>
      <c r="P2958">
        <v>0</v>
      </c>
      <c r="Q2958" s="3">
        <f>_xlfn.XLOOKUP(A2958&amp;B2958,'original data'!$R$2:$R$3975,'original data'!$Q$2:$Q$3975,,0)</f>
        <v>0.86899999999999999</v>
      </c>
      <c r="R2958" t="str">
        <f t="shared" si="92"/>
        <v>Charlotte Firefighters' RS2016</v>
      </c>
      <c r="S2958">
        <f t="shared" si="93"/>
        <v>0.10680000000000001</v>
      </c>
    </row>
    <row r="2959" spans="1:19" x14ac:dyDescent="0.35">
      <c r="A2959" t="s">
        <v>184</v>
      </c>
      <c r="B2959">
        <v>2017</v>
      </c>
      <c r="C2959">
        <v>0.1288</v>
      </c>
      <c r="D2959">
        <v>6.1499999999999999E-2</v>
      </c>
      <c r="E2959">
        <v>0.1028</v>
      </c>
      <c r="F2959">
        <v>5.9420000000000001E-2</v>
      </c>
      <c r="G2959">
        <v>6.4380000000000007E-2</v>
      </c>
      <c r="H2959">
        <v>0.6492</v>
      </c>
      <c r="I2959">
        <v>0.245</v>
      </c>
      <c r="J2959">
        <v>0</v>
      </c>
      <c r="K2959">
        <v>0</v>
      </c>
      <c r="L2959">
        <v>0</v>
      </c>
      <c r="M2959">
        <v>9.69E-2</v>
      </c>
      <c r="N2959">
        <v>0</v>
      </c>
      <c r="O2959">
        <v>8.8999999999999999E-3</v>
      </c>
      <c r="P2959">
        <v>0</v>
      </c>
      <c r="Q2959" s="3">
        <f>_xlfn.XLOOKUP(A2959&amp;B2959,'original data'!$R$2:$R$3975,'original data'!$Q$2:$Q$3975,,0)</f>
        <v>0.86199999999999999</v>
      </c>
      <c r="R2959" t="str">
        <f t="shared" si="92"/>
        <v>Charlotte Firefighters' RS2017</v>
      </c>
      <c r="S2959">
        <f t="shared" si="93"/>
        <v>9.69E-2</v>
      </c>
    </row>
    <row r="2960" spans="1:19" x14ac:dyDescent="0.35">
      <c r="A2960" t="s">
        <v>184</v>
      </c>
      <c r="B2960">
        <v>2018</v>
      </c>
      <c r="C2960">
        <v>9.7299999999999998E-2</v>
      </c>
      <c r="D2960">
        <v>7.7700000000000005E-2</v>
      </c>
      <c r="E2960">
        <v>9.2799999999999994E-2</v>
      </c>
      <c r="F2960">
        <v>7.4219999999999994E-2</v>
      </c>
      <c r="G2960">
        <v>6.6180000000000003E-2</v>
      </c>
      <c r="H2960">
        <v>0.64690000000000003</v>
      </c>
      <c r="I2960">
        <v>0.24709999999999999</v>
      </c>
      <c r="J2960">
        <v>0</v>
      </c>
      <c r="K2960">
        <v>0</v>
      </c>
      <c r="L2960">
        <v>0</v>
      </c>
      <c r="M2960">
        <v>9.4100000000000003E-2</v>
      </c>
      <c r="N2960">
        <v>0</v>
      </c>
      <c r="O2960">
        <v>1.1900000000000001E-2</v>
      </c>
      <c r="P2960">
        <v>0</v>
      </c>
      <c r="Q2960" s="3">
        <f>_xlfn.XLOOKUP(A2960&amp;B2960,'original data'!$R$2:$R$3975,'original data'!$Q$2:$Q$3975,,0)</f>
        <v>0.876</v>
      </c>
      <c r="R2960" t="str">
        <f t="shared" si="92"/>
        <v>Charlotte Firefighters' RS2018</v>
      </c>
      <c r="S2960">
        <f t="shared" si="93"/>
        <v>9.4100000000000003E-2</v>
      </c>
    </row>
    <row r="2961" spans="1:19" x14ac:dyDescent="0.35">
      <c r="A2961" t="s">
        <v>184</v>
      </c>
      <c r="B2961">
        <v>2019</v>
      </c>
      <c r="C2961">
        <v>4.6100000000000002E-2</v>
      </c>
      <c r="D2961">
        <v>9.0200000000000002E-2</v>
      </c>
      <c r="E2961">
        <v>6.54E-2</v>
      </c>
      <c r="F2961">
        <v>0.10237</v>
      </c>
      <c r="G2961">
        <v>6.5119999999999997E-2</v>
      </c>
      <c r="H2961">
        <v>0.63200000000000001</v>
      </c>
      <c r="I2961">
        <v>0.26119999999999999</v>
      </c>
      <c r="J2961">
        <v>0</v>
      </c>
      <c r="K2961">
        <v>0</v>
      </c>
      <c r="L2961">
        <v>0</v>
      </c>
      <c r="M2961">
        <v>9.4299999999999995E-2</v>
      </c>
      <c r="N2961">
        <v>0</v>
      </c>
      <c r="O2961">
        <v>1.2500000000000001E-2</v>
      </c>
      <c r="P2961">
        <v>0</v>
      </c>
      <c r="Q2961" s="3">
        <f>_xlfn.XLOOKUP(A2961&amp;B2961,'original data'!$R$2:$R$3975,'original data'!$Q$2:$Q$3975,,0)</f>
        <v>0.82699999999999996</v>
      </c>
      <c r="R2961" t="str">
        <f t="shared" si="92"/>
        <v>Charlotte Firefighters' RS2019</v>
      </c>
      <c r="S2961">
        <f t="shared" si="93"/>
        <v>9.4299999999999995E-2</v>
      </c>
    </row>
    <row r="2962" spans="1:19" x14ac:dyDescent="0.35">
      <c r="A2962" t="s">
        <v>185</v>
      </c>
      <c r="B2962">
        <v>2001</v>
      </c>
      <c r="C2962">
        <v>-4.4200000000000003E-2</v>
      </c>
      <c r="D2962">
        <v>0.1575</v>
      </c>
      <c r="E2962">
        <v>0.16589999999999999</v>
      </c>
      <c r="G2962">
        <v>-4.4200000000000003E-2</v>
      </c>
      <c r="H2962">
        <v>0.67200000000000004</v>
      </c>
      <c r="I2962">
        <v>0.32500000000000001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3.0000000000000001E-3</v>
      </c>
      <c r="P2962">
        <v>0</v>
      </c>
      <c r="Q2962" s="3">
        <f>_xlfn.XLOOKUP(A2962&amp;B2962,'original data'!$R$2:$R$3975,'original data'!$Q$2:$Q$3975,,0)</f>
        <v>1.212</v>
      </c>
      <c r="R2962" t="str">
        <f t="shared" si="92"/>
        <v>Wichita ERS2001</v>
      </c>
      <c r="S2962">
        <f t="shared" si="93"/>
        <v>0</v>
      </c>
    </row>
    <row r="2963" spans="1:19" x14ac:dyDescent="0.35">
      <c r="A2963" t="s">
        <v>185</v>
      </c>
      <c r="B2963">
        <v>2002</v>
      </c>
      <c r="C2963">
        <v>-0.11600000000000001</v>
      </c>
      <c r="D2963">
        <v>-6.0999999999999999E-2</v>
      </c>
      <c r="G2963">
        <v>-8.0799999999999997E-2</v>
      </c>
      <c r="H2963">
        <v>0.58399999999999996</v>
      </c>
      <c r="I2963">
        <v>0.41399999999999998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2E-3</v>
      </c>
      <c r="P2963">
        <v>0</v>
      </c>
      <c r="Q2963" s="3">
        <f>_xlfn.XLOOKUP(A2963&amp;B2963,'original data'!$R$2:$R$3975,'original data'!$Q$2:$Q$3975,,0)</f>
        <v>1.17</v>
      </c>
      <c r="R2963" t="str">
        <f t="shared" si="92"/>
        <v>Wichita ERS2002</v>
      </c>
      <c r="S2963">
        <f t="shared" si="93"/>
        <v>0</v>
      </c>
    </row>
    <row r="2964" spans="1:19" x14ac:dyDescent="0.35">
      <c r="A2964" t="s">
        <v>185</v>
      </c>
      <c r="B2964">
        <v>2003</v>
      </c>
      <c r="C2964">
        <v>0.22800000000000001</v>
      </c>
      <c r="D2964">
        <v>1.2999999999999999E-2</v>
      </c>
      <c r="G2964">
        <v>1.2370000000000001E-2</v>
      </c>
      <c r="H2964">
        <v>0.65300000000000002</v>
      </c>
      <c r="I2964">
        <v>0.34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7.0000000000000001E-3</v>
      </c>
      <c r="P2964">
        <v>0</v>
      </c>
      <c r="Q2964" s="3">
        <f>_xlfn.XLOOKUP(A2964&amp;B2964,'original data'!$R$2:$R$3975,'original data'!$Q$2:$Q$3975,,0)</f>
        <v>1.1539999999999999</v>
      </c>
      <c r="R2964" t="str">
        <f t="shared" si="92"/>
        <v>Wichita ERS2003</v>
      </c>
      <c r="S2964">
        <f t="shared" si="93"/>
        <v>0</v>
      </c>
    </row>
    <row r="2965" spans="1:19" x14ac:dyDescent="0.35">
      <c r="A2965" t="s">
        <v>185</v>
      </c>
      <c r="B2965">
        <v>2004</v>
      </c>
      <c r="C2965">
        <v>0.1</v>
      </c>
      <c r="D2965">
        <v>6.0999999999999999E-2</v>
      </c>
      <c r="E2965">
        <v>2.3E-2</v>
      </c>
      <c r="G2965">
        <v>3.3599999999999998E-2</v>
      </c>
      <c r="H2965">
        <v>0.69799999999999995</v>
      </c>
      <c r="I2965">
        <v>0.26900000000000002</v>
      </c>
      <c r="J2965">
        <v>0</v>
      </c>
      <c r="K2965">
        <v>0</v>
      </c>
      <c r="L2965">
        <v>0</v>
      </c>
      <c r="M2965">
        <v>2.7E-2</v>
      </c>
      <c r="N2965">
        <v>0</v>
      </c>
      <c r="O2965">
        <v>6.0000000000000001E-3</v>
      </c>
      <c r="P2965">
        <v>0</v>
      </c>
      <c r="Q2965" s="3">
        <f>_xlfn.XLOOKUP(A2965&amp;B2965,'original data'!$R$2:$R$3975,'original data'!$Q$2:$Q$3975,,0)</f>
        <v>1.121</v>
      </c>
      <c r="R2965" t="str">
        <f t="shared" si="92"/>
        <v>Wichita ERS2004</v>
      </c>
      <c r="S2965">
        <f t="shared" si="93"/>
        <v>2.7E-2</v>
      </c>
    </row>
    <row r="2966" spans="1:19" x14ac:dyDescent="0.35">
      <c r="A2966" t="s">
        <v>185</v>
      </c>
      <c r="B2966">
        <v>2005</v>
      </c>
      <c r="C2966">
        <v>8.9599999999999999E-2</v>
      </c>
      <c r="E2966">
        <v>4.4569999999999999E-2</v>
      </c>
      <c r="G2966">
        <v>4.4569999999999999E-2</v>
      </c>
      <c r="H2966">
        <v>0.69299999999999995</v>
      </c>
      <c r="I2966">
        <v>0.251</v>
      </c>
      <c r="J2966">
        <v>0</v>
      </c>
      <c r="K2966">
        <v>0</v>
      </c>
      <c r="L2966">
        <v>0</v>
      </c>
      <c r="M2966">
        <v>5.0999999999999997E-2</v>
      </c>
      <c r="N2966">
        <v>0</v>
      </c>
      <c r="O2966">
        <v>5.0000000000000001E-3</v>
      </c>
      <c r="P2966">
        <v>0</v>
      </c>
      <c r="Q2966" s="3">
        <f>_xlfn.XLOOKUP(A2966&amp;B2966,'original data'!$R$2:$R$3975,'original data'!$Q$2:$Q$3975,,0)</f>
        <v>1.1060000000000001</v>
      </c>
      <c r="R2966" t="str">
        <f t="shared" si="92"/>
        <v>Wichita ERS2005</v>
      </c>
      <c r="S2966">
        <f t="shared" si="93"/>
        <v>5.0999999999999997E-2</v>
      </c>
    </row>
    <row r="2967" spans="1:19" x14ac:dyDescent="0.35">
      <c r="A2967" t="s">
        <v>185</v>
      </c>
      <c r="B2967">
        <v>2006</v>
      </c>
      <c r="C2967">
        <v>0.15329999999999999</v>
      </c>
      <c r="D2967">
        <v>0.11409999999999999</v>
      </c>
      <c r="E2967">
        <v>8.4699999999999998E-2</v>
      </c>
      <c r="G2967">
        <v>6.1949999999999998E-2</v>
      </c>
      <c r="H2967">
        <v>0.70679999999999998</v>
      </c>
      <c r="I2967">
        <v>0.2399</v>
      </c>
      <c r="J2967">
        <v>0</v>
      </c>
      <c r="K2967">
        <v>0</v>
      </c>
      <c r="L2967">
        <v>0</v>
      </c>
      <c r="M2967">
        <v>5.2600000000000001E-2</v>
      </c>
      <c r="N2967">
        <v>0</v>
      </c>
      <c r="O2967">
        <v>6.9999999999999999E-4</v>
      </c>
      <c r="P2967">
        <v>0</v>
      </c>
      <c r="Q2967" s="3">
        <f>_xlfn.XLOOKUP(A2967&amp;B2967,'original data'!$R$2:$R$3975,'original data'!$Q$2:$Q$3975,,0)</f>
        <v>1.1020000000000001</v>
      </c>
      <c r="R2967" t="str">
        <f t="shared" si="92"/>
        <v>Wichita ERS2006</v>
      </c>
      <c r="S2967">
        <f t="shared" si="93"/>
        <v>5.2600000000000001E-2</v>
      </c>
    </row>
    <row r="2968" spans="1:19" x14ac:dyDescent="0.35">
      <c r="A2968" t="s">
        <v>185</v>
      </c>
      <c r="B2968">
        <v>2007</v>
      </c>
      <c r="C2968">
        <v>0.1106</v>
      </c>
      <c r="D2968">
        <v>0.11749999999999999</v>
      </c>
      <c r="E2968">
        <v>0.1353</v>
      </c>
      <c r="G2968">
        <v>6.8769999999999998E-2</v>
      </c>
      <c r="H2968">
        <v>0.68059999999999998</v>
      </c>
      <c r="I2968">
        <v>0.25650000000000001</v>
      </c>
      <c r="J2968">
        <v>0</v>
      </c>
      <c r="K2968">
        <v>0</v>
      </c>
      <c r="L2968">
        <v>0</v>
      </c>
      <c r="M2968">
        <v>5.7099999999999998E-2</v>
      </c>
      <c r="N2968">
        <v>0</v>
      </c>
      <c r="O2968">
        <v>8.9999999999999998E-4</v>
      </c>
      <c r="P2968">
        <v>0</v>
      </c>
      <c r="Q2968" s="3">
        <f>_xlfn.XLOOKUP(A2968&amp;B2968,'original data'!$R$2:$R$3975,'original data'!$Q$2:$Q$3975,,0)</f>
        <v>1.105</v>
      </c>
      <c r="R2968" t="str">
        <f t="shared" si="92"/>
        <v>Wichita ERS2007</v>
      </c>
      <c r="S2968">
        <f t="shared" si="93"/>
        <v>5.7099999999999998E-2</v>
      </c>
    </row>
    <row r="2969" spans="1:19" x14ac:dyDescent="0.35">
      <c r="A2969" t="s">
        <v>185</v>
      </c>
      <c r="B2969">
        <v>2008</v>
      </c>
      <c r="C2969">
        <v>-0.28050000000000003</v>
      </c>
      <c r="D2969">
        <v>-2.69E-2</v>
      </c>
      <c r="E2969">
        <v>2.0199999999999999E-2</v>
      </c>
      <c r="G2969">
        <v>1.719E-2</v>
      </c>
      <c r="H2969">
        <v>0.58599999999999997</v>
      </c>
      <c r="I2969">
        <v>0.35170000000000001</v>
      </c>
      <c r="J2969">
        <v>0</v>
      </c>
      <c r="K2969">
        <v>0</v>
      </c>
      <c r="L2969">
        <v>0</v>
      </c>
      <c r="M2969">
        <v>6.0299999999999999E-2</v>
      </c>
      <c r="N2969">
        <v>0</v>
      </c>
      <c r="O2969">
        <v>2E-3</v>
      </c>
      <c r="P2969">
        <v>0</v>
      </c>
      <c r="Q2969" s="3">
        <f>_xlfn.XLOOKUP(A2969&amp;B2969,'original data'!$R$2:$R$3975,'original data'!$Q$2:$Q$3975,,0)</f>
        <v>1.0009999999999999</v>
      </c>
      <c r="R2969" t="str">
        <f t="shared" si="92"/>
        <v>Wichita ERS2008</v>
      </c>
      <c r="S2969">
        <f t="shared" si="93"/>
        <v>6.0299999999999999E-2</v>
      </c>
    </row>
    <row r="2970" spans="1:19" x14ac:dyDescent="0.35">
      <c r="A2970" t="s">
        <v>185</v>
      </c>
      <c r="B2970">
        <v>2009</v>
      </c>
      <c r="C2970">
        <v>0.21959999999999999</v>
      </c>
      <c r="D2970">
        <v>-8.6E-3</v>
      </c>
      <c r="E2970">
        <v>4.1399999999999999E-2</v>
      </c>
      <c r="G2970">
        <v>3.7909999999999999E-2</v>
      </c>
      <c r="H2970">
        <v>0.67620000000000002</v>
      </c>
      <c r="I2970">
        <v>0.29260000000000003</v>
      </c>
      <c r="J2970">
        <v>0</v>
      </c>
      <c r="K2970">
        <v>0</v>
      </c>
      <c r="L2970">
        <v>0</v>
      </c>
      <c r="M2970">
        <v>2.92E-2</v>
      </c>
      <c r="N2970">
        <v>0</v>
      </c>
      <c r="O2970">
        <v>2E-3</v>
      </c>
      <c r="P2970">
        <v>0</v>
      </c>
      <c r="Q2970" s="3">
        <f>_xlfn.XLOOKUP(A2970&amp;B2970,'original data'!$R$2:$R$3975,'original data'!$Q$2:$Q$3975,,0)</f>
        <v>0.96299999999999997</v>
      </c>
      <c r="R2970" t="str">
        <f t="shared" si="92"/>
        <v>Wichita ERS2009</v>
      </c>
      <c r="S2970">
        <f t="shared" si="93"/>
        <v>2.92E-2</v>
      </c>
    </row>
    <row r="2971" spans="1:19" x14ac:dyDescent="0.35">
      <c r="A2971" t="s">
        <v>185</v>
      </c>
      <c r="B2971">
        <v>2010</v>
      </c>
      <c r="C2971">
        <v>0.13639999999999999</v>
      </c>
      <c r="D2971">
        <v>-8.9999999999999998E-4</v>
      </c>
      <c r="E2971">
        <v>5.0200000000000002E-2</v>
      </c>
      <c r="F2971">
        <v>4.7359999999999999E-2</v>
      </c>
      <c r="G2971">
        <v>4.7359999999999999E-2</v>
      </c>
      <c r="H2971">
        <v>0.71072999999999997</v>
      </c>
      <c r="I2971">
        <v>0.25796999999999998</v>
      </c>
      <c r="J2971">
        <v>0</v>
      </c>
      <c r="K2971">
        <v>0</v>
      </c>
      <c r="L2971">
        <v>0</v>
      </c>
      <c r="M2971">
        <v>2.98E-2</v>
      </c>
      <c r="N2971">
        <v>0</v>
      </c>
      <c r="O2971">
        <v>1.5E-3</v>
      </c>
      <c r="P2971">
        <v>0</v>
      </c>
      <c r="Q2971" s="3">
        <f>_xlfn.XLOOKUP(A2971&amp;B2971,'original data'!$R$2:$R$3975,'original data'!$Q$2:$Q$3975,,0)</f>
        <v>0.95499999999999996</v>
      </c>
      <c r="R2971" t="str">
        <f t="shared" si="92"/>
        <v>Wichita ERS2010</v>
      </c>
      <c r="S2971">
        <f t="shared" si="93"/>
        <v>2.98E-2</v>
      </c>
    </row>
    <row r="2972" spans="1:19" x14ac:dyDescent="0.35">
      <c r="A2972" t="s">
        <v>185</v>
      </c>
      <c r="B2972">
        <v>2011</v>
      </c>
      <c r="C2972">
        <v>7.9000000000000008E-3</v>
      </c>
      <c r="D2972">
        <v>0.11840000000000001</v>
      </c>
      <c r="E2972">
        <v>2.2499999999999999E-2</v>
      </c>
      <c r="F2972">
        <v>5.2929999999999998E-2</v>
      </c>
      <c r="G2972">
        <v>4.3709999999999999E-2</v>
      </c>
      <c r="H2972">
        <v>0.67120000000000002</v>
      </c>
      <c r="I2972">
        <v>0.26769999999999999</v>
      </c>
      <c r="J2972">
        <v>0</v>
      </c>
      <c r="K2972">
        <v>0</v>
      </c>
      <c r="L2972">
        <v>2.3699999999999999E-2</v>
      </c>
      <c r="M2972">
        <v>3.5200000000000002E-2</v>
      </c>
      <c r="N2972">
        <v>0</v>
      </c>
      <c r="O2972">
        <v>2.2000000000000001E-3</v>
      </c>
      <c r="P2972">
        <v>0</v>
      </c>
      <c r="Q2972" s="3">
        <f>_xlfn.XLOOKUP(A2972&amp;B2972,'original data'!$R$2:$R$3975,'original data'!$Q$2:$Q$3975,,0)</f>
        <v>0.92500000000000004</v>
      </c>
      <c r="R2972" t="str">
        <f t="shared" si="92"/>
        <v>Wichita ERS2011</v>
      </c>
      <c r="S2972">
        <f t="shared" si="93"/>
        <v>5.8900000000000001E-2</v>
      </c>
    </row>
    <row r="2973" spans="1:19" x14ac:dyDescent="0.35">
      <c r="A2973" t="s">
        <v>185</v>
      </c>
      <c r="B2973">
        <v>2012</v>
      </c>
      <c r="C2973">
        <v>0.13780000000000001</v>
      </c>
      <c r="D2973">
        <v>9.2899999999999996E-2</v>
      </c>
      <c r="E2973">
        <v>2.75E-2</v>
      </c>
      <c r="F2973">
        <v>7.9850000000000004E-2</v>
      </c>
      <c r="G2973">
        <v>5.1240000000000001E-2</v>
      </c>
      <c r="H2973">
        <v>0.6623</v>
      </c>
      <c r="I2973">
        <v>0.25509999999999999</v>
      </c>
      <c r="J2973">
        <v>0</v>
      </c>
      <c r="K2973">
        <v>0</v>
      </c>
      <c r="L2973">
        <v>4.5400000000000003E-2</v>
      </c>
      <c r="M2973">
        <v>3.5099999999999999E-2</v>
      </c>
      <c r="N2973">
        <v>0</v>
      </c>
      <c r="O2973">
        <v>2.0999999999999999E-3</v>
      </c>
      <c r="P2973">
        <v>0</v>
      </c>
      <c r="Q2973" s="3">
        <f>_xlfn.XLOOKUP(A2973&amp;B2973,'original data'!$R$2:$R$3975,'original data'!$Q$2:$Q$3975,,0)</f>
        <v>0.91</v>
      </c>
      <c r="R2973" t="str">
        <f t="shared" si="92"/>
        <v>Wichita ERS2012</v>
      </c>
      <c r="S2973">
        <f t="shared" si="93"/>
        <v>8.0500000000000002E-2</v>
      </c>
    </row>
    <row r="2974" spans="1:19" x14ac:dyDescent="0.35">
      <c r="A2974" t="s">
        <v>185</v>
      </c>
      <c r="B2974">
        <v>2013</v>
      </c>
      <c r="C2974">
        <v>0.20219999999999999</v>
      </c>
      <c r="D2974">
        <v>0.11310000000000001</v>
      </c>
      <c r="E2974">
        <v>0.1386</v>
      </c>
      <c r="F2974">
        <v>7.7560000000000004E-2</v>
      </c>
      <c r="G2974">
        <v>6.2149999999999997E-2</v>
      </c>
      <c r="H2974">
        <v>0.71319999999999995</v>
      </c>
      <c r="I2974">
        <v>0.20910000000000001</v>
      </c>
      <c r="J2974">
        <v>0</v>
      </c>
      <c r="K2974">
        <v>0</v>
      </c>
      <c r="L2974">
        <v>2.1299999999999999E-2</v>
      </c>
      <c r="M2974">
        <v>5.3699999999999998E-2</v>
      </c>
      <c r="N2974">
        <v>0</v>
      </c>
      <c r="O2974">
        <v>2.7000000000000001E-3</v>
      </c>
      <c r="P2974">
        <v>0</v>
      </c>
      <c r="Q2974" s="3">
        <f>_xlfn.XLOOKUP(A2974&amp;B2974,'original data'!$R$2:$R$3975,'original data'!$Q$2:$Q$3975,,0)</f>
        <v>0.93100000000000005</v>
      </c>
      <c r="R2974" t="str">
        <f t="shared" si="92"/>
        <v>Wichita ERS2013</v>
      </c>
      <c r="S2974">
        <f t="shared" si="93"/>
        <v>7.4999999999999997E-2</v>
      </c>
    </row>
    <row r="2975" spans="1:19" x14ac:dyDescent="0.35">
      <c r="A2975" t="s">
        <v>185</v>
      </c>
      <c r="B2975">
        <v>2014</v>
      </c>
      <c r="C2975">
        <v>5.5899999999999998E-2</v>
      </c>
      <c r="D2975">
        <v>0.13039999999999999</v>
      </c>
      <c r="E2975">
        <v>0.10630000000000001</v>
      </c>
      <c r="F2975">
        <v>7.3160000000000003E-2</v>
      </c>
      <c r="G2975">
        <v>6.1699999999999998E-2</v>
      </c>
      <c r="H2975">
        <v>0.67369999999999997</v>
      </c>
      <c r="I2975">
        <v>0.22489999999999999</v>
      </c>
      <c r="J2975">
        <v>0</v>
      </c>
      <c r="K2975">
        <v>0</v>
      </c>
      <c r="L2975">
        <v>4.3299999999999998E-2</v>
      </c>
      <c r="M2975">
        <v>5.3699999999999998E-2</v>
      </c>
      <c r="N2975">
        <v>0</v>
      </c>
      <c r="O2975">
        <v>4.4000000000000003E-3</v>
      </c>
      <c r="P2975">
        <v>0</v>
      </c>
      <c r="Q2975" s="3">
        <f>_xlfn.XLOOKUP(A2975&amp;B2975,'original data'!$R$2:$R$3975,'original data'!$Q$2:$Q$3975,,0)</f>
        <v>0.94899999999999995</v>
      </c>
      <c r="R2975" t="str">
        <f t="shared" si="92"/>
        <v>Wichita ERS2014</v>
      </c>
      <c r="S2975">
        <f t="shared" si="93"/>
        <v>9.7000000000000003E-2</v>
      </c>
    </row>
    <row r="2976" spans="1:19" x14ac:dyDescent="0.35">
      <c r="A2976" t="s">
        <v>185</v>
      </c>
      <c r="B2976">
        <v>2015</v>
      </c>
      <c r="C2976">
        <v>2.0999999999999999E-3</v>
      </c>
      <c r="D2976">
        <v>8.5000000000000006E-2</v>
      </c>
      <c r="E2976">
        <v>7.85E-2</v>
      </c>
      <c r="F2976">
        <v>6.4210000000000003E-2</v>
      </c>
      <c r="G2976">
        <v>5.7619999999999998E-2</v>
      </c>
      <c r="H2976">
        <v>0.61099999999999999</v>
      </c>
      <c r="I2976">
        <v>0.26879999999999998</v>
      </c>
      <c r="J2976">
        <v>0</v>
      </c>
      <c r="K2976">
        <v>0</v>
      </c>
      <c r="L2976">
        <v>6.2100000000000002E-2</v>
      </c>
      <c r="M2976">
        <v>5.6899999999999999E-2</v>
      </c>
      <c r="N2976">
        <v>0</v>
      </c>
      <c r="O2976">
        <v>1.1999999999999999E-3</v>
      </c>
      <c r="P2976">
        <v>0</v>
      </c>
      <c r="Q2976" s="3">
        <f>_xlfn.XLOOKUP(A2976&amp;B2976,'original data'!$R$2:$R$3975,'original data'!$Q$2:$Q$3975,,0)</f>
        <v>0.93799999999999994</v>
      </c>
      <c r="R2976" t="str">
        <f t="shared" si="92"/>
        <v>Wichita ERS2015</v>
      </c>
      <c r="S2976">
        <f t="shared" si="93"/>
        <v>0.11899999999999999</v>
      </c>
    </row>
    <row r="2977" spans="1:19" x14ac:dyDescent="0.35">
      <c r="A2977" t="s">
        <v>185</v>
      </c>
      <c r="B2977">
        <v>2016</v>
      </c>
      <c r="C2977">
        <v>7.2999999999999995E-2</v>
      </c>
      <c r="D2977">
        <v>4.3200000000000002E-2</v>
      </c>
      <c r="E2977">
        <v>9.1999999999999998E-2</v>
      </c>
      <c r="F2977">
        <v>5.6559999999999999E-2</v>
      </c>
      <c r="G2977">
        <v>5.858E-2</v>
      </c>
      <c r="H2977">
        <v>0.66900000000000004</v>
      </c>
      <c r="I2977">
        <v>0.18029999999999999</v>
      </c>
      <c r="J2977">
        <v>0</v>
      </c>
      <c r="K2977">
        <v>0</v>
      </c>
      <c r="L2977">
        <v>7.6399999999999996E-2</v>
      </c>
      <c r="M2977">
        <v>6.4299999999999996E-2</v>
      </c>
      <c r="N2977">
        <v>0</v>
      </c>
      <c r="O2977">
        <v>0.01</v>
      </c>
      <c r="P2977">
        <v>0</v>
      </c>
      <c r="Q2977" s="3">
        <f>_xlfn.XLOOKUP(A2977&amp;B2977,'original data'!$R$2:$R$3975,'original data'!$Q$2:$Q$3975,,0)</f>
        <v>0.92900000000000005</v>
      </c>
      <c r="R2977" t="str">
        <f t="shared" si="92"/>
        <v>Wichita ERS2016</v>
      </c>
      <c r="S2977">
        <f t="shared" si="93"/>
        <v>0.14069999999999999</v>
      </c>
    </row>
    <row r="2978" spans="1:19" x14ac:dyDescent="0.35">
      <c r="A2978" t="s">
        <v>185</v>
      </c>
      <c r="B2978">
        <v>2017</v>
      </c>
      <c r="C2978">
        <v>0.17760000000000001</v>
      </c>
      <c r="D2978">
        <v>8.2100000000000006E-2</v>
      </c>
      <c r="E2978">
        <v>9.9699999999999997E-2</v>
      </c>
      <c r="F2978">
        <v>9.1399999999999995E-2</v>
      </c>
      <c r="G2978">
        <v>6.5229999999999996E-2</v>
      </c>
      <c r="H2978">
        <v>0.68700000000000006</v>
      </c>
      <c r="I2978">
        <v>0.16850000000000001</v>
      </c>
      <c r="J2978">
        <v>0</v>
      </c>
      <c r="K2978">
        <v>0</v>
      </c>
      <c r="L2978">
        <v>7.1099999999999997E-2</v>
      </c>
      <c r="M2978">
        <v>6.54E-2</v>
      </c>
      <c r="N2978">
        <v>0</v>
      </c>
      <c r="O2978">
        <v>8.0000000000000002E-3</v>
      </c>
      <c r="P2978">
        <v>0</v>
      </c>
      <c r="Q2978" s="3">
        <f>_xlfn.XLOOKUP(A2978&amp;B2978,'original data'!$R$2:$R$3975,'original data'!$Q$2:$Q$3975,,0)</f>
        <v>0.94299999999999995</v>
      </c>
      <c r="R2978" t="str">
        <f t="shared" si="92"/>
        <v>Wichita ERS2017</v>
      </c>
      <c r="S2978">
        <f t="shared" si="93"/>
        <v>0.13650000000000001</v>
      </c>
    </row>
    <row r="2979" spans="1:19" x14ac:dyDescent="0.35">
      <c r="A2979" t="s">
        <v>185</v>
      </c>
      <c r="B2979">
        <v>2018</v>
      </c>
      <c r="C2979">
        <v>-6.0400000000000002E-2</v>
      </c>
      <c r="D2979">
        <v>5.8999999999999997E-2</v>
      </c>
      <c r="E2979">
        <v>4.6800000000000001E-2</v>
      </c>
      <c r="F2979">
        <v>9.1800000000000007E-2</v>
      </c>
      <c r="G2979">
        <v>5.7829999999999999E-2</v>
      </c>
      <c r="H2979">
        <v>0.64500000000000002</v>
      </c>
      <c r="I2979">
        <v>0.19950000000000001</v>
      </c>
      <c r="J2979">
        <v>0</v>
      </c>
      <c r="K2979">
        <v>0</v>
      </c>
      <c r="L2979">
        <v>7.3400000000000007E-2</v>
      </c>
      <c r="M2979">
        <v>7.1599999999999997E-2</v>
      </c>
      <c r="N2979">
        <v>0</v>
      </c>
      <c r="O2979">
        <v>1.0500000000000001E-2</v>
      </c>
      <c r="P2979">
        <v>0</v>
      </c>
      <c r="Q2979" s="3">
        <f>_xlfn.XLOOKUP(A2979&amp;B2979,'original data'!$R$2:$R$3975,'original data'!$Q$2:$Q$3975,,0)</f>
        <v>0.90900000000000003</v>
      </c>
      <c r="R2979" t="str">
        <f t="shared" si="92"/>
        <v>Wichita ERS2018</v>
      </c>
      <c r="S2979">
        <f t="shared" si="93"/>
        <v>0.14500000000000002</v>
      </c>
    </row>
    <row r="2980" spans="1:19" x14ac:dyDescent="0.35">
      <c r="A2980" t="s">
        <v>185</v>
      </c>
      <c r="B2980">
        <v>2019</v>
      </c>
      <c r="C2980">
        <v>0.19769999999999999</v>
      </c>
      <c r="D2980">
        <v>9.8400000000000001E-2</v>
      </c>
      <c r="E2980">
        <v>7.3499999999999996E-2</v>
      </c>
      <c r="F2980">
        <v>8.9800000000000005E-2</v>
      </c>
      <c r="G2980">
        <v>6.4769999999999994E-2</v>
      </c>
      <c r="H2980">
        <v>0.68</v>
      </c>
      <c r="I2980">
        <v>0.1893</v>
      </c>
      <c r="J2980">
        <v>0</v>
      </c>
      <c r="K2980">
        <v>0</v>
      </c>
      <c r="L2980">
        <v>5.5199999999999999E-2</v>
      </c>
      <c r="M2980">
        <v>6.7000000000000004E-2</v>
      </c>
      <c r="N2980">
        <v>0</v>
      </c>
      <c r="O2980">
        <v>8.5000000000000006E-3</v>
      </c>
      <c r="P2980">
        <v>0</v>
      </c>
      <c r="Q2980" s="3">
        <f>_xlfn.XLOOKUP(A2980&amp;B2980,'original data'!$R$2:$R$3975,'original data'!$Q$2:$Q$3975,,0)</f>
        <v>0.90800000000000003</v>
      </c>
      <c r="R2980" t="str">
        <f t="shared" si="92"/>
        <v>Wichita ERS2019</v>
      </c>
      <c r="S2980">
        <f t="shared" si="93"/>
        <v>0.1222</v>
      </c>
    </row>
    <row r="2981" spans="1:19" x14ac:dyDescent="0.35">
      <c r="A2981" t="s">
        <v>186</v>
      </c>
      <c r="B2981">
        <v>2004</v>
      </c>
      <c r="C2981">
        <v>0.11799999999999999</v>
      </c>
      <c r="G2981">
        <v>5.7599999999999998E-2</v>
      </c>
      <c r="H2981">
        <v>0.67700000000000005</v>
      </c>
      <c r="I2981">
        <v>0.315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8.0000000000000002E-3</v>
      </c>
      <c r="P2981">
        <v>0</v>
      </c>
      <c r="Q2981" s="3">
        <f>_xlfn.XLOOKUP(A2981&amp;B2981,'original data'!$R$2:$R$3975,'original data'!$Q$2:$Q$3975,,0)</f>
        <v>0.83599999999999997</v>
      </c>
      <c r="R2981" t="str">
        <f t="shared" si="92"/>
        <v>Baton Rouge City Parish RS2004</v>
      </c>
      <c r="S2981">
        <f t="shared" si="93"/>
        <v>0</v>
      </c>
    </row>
    <row r="2982" spans="1:19" x14ac:dyDescent="0.35">
      <c r="A2982" t="s">
        <v>186</v>
      </c>
      <c r="B2982">
        <v>2005</v>
      </c>
      <c r="C2982">
        <v>9.1999999999999998E-2</v>
      </c>
      <c r="D2982">
        <v>0.14799999999999999</v>
      </c>
      <c r="E2982">
        <v>6.5000000000000002E-2</v>
      </c>
      <c r="G2982">
        <v>6.4399999999999999E-2</v>
      </c>
      <c r="H2982">
        <v>0.65600000000000003</v>
      </c>
      <c r="I2982">
        <v>0.33500000000000002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8.9999999999999993E-3</v>
      </c>
      <c r="P2982">
        <v>0</v>
      </c>
      <c r="Q2982" s="3">
        <f>_xlfn.XLOOKUP(A2982&amp;B2982,'original data'!$R$2:$R$3975,'original data'!$Q$2:$Q$3975,,0)</f>
        <v>0.83199999999999996</v>
      </c>
      <c r="R2982" t="str">
        <f t="shared" si="92"/>
        <v>Baton Rouge City Parish RS2005</v>
      </c>
      <c r="S2982">
        <f t="shared" si="93"/>
        <v>0</v>
      </c>
    </row>
    <row r="2983" spans="1:19" x14ac:dyDescent="0.35">
      <c r="A2983" t="s">
        <v>186</v>
      </c>
      <c r="B2983">
        <v>2006</v>
      </c>
      <c r="C2983">
        <v>0.152</v>
      </c>
      <c r="E2983">
        <v>9.8930000000000004E-2</v>
      </c>
      <c r="G2983">
        <v>7.8520000000000006E-2</v>
      </c>
      <c r="H2983">
        <v>0.61699999999999999</v>
      </c>
      <c r="I2983">
        <v>0.25</v>
      </c>
      <c r="J2983">
        <v>0</v>
      </c>
      <c r="K2983">
        <v>0</v>
      </c>
      <c r="L2983">
        <v>0</v>
      </c>
      <c r="M2983">
        <v>5.1999999999999998E-2</v>
      </c>
      <c r="N2983">
        <v>0</v>
      </c>
      <c r="O2983">
        <v>8.1000000000000003E-2</v>
      </c>
      <c r="P2983">
        <v>0</v>
      </c>
      <c r="Q2983" s="3">
        <f>_xlfn.XLOOKUP(A2983&amp;B2983,'original data'!$R$2:$R$3975,'original data'!$Q$2:$Q$3975,,0)</f>
        <v>0.84199999999999997</v>
      </c>
      <c r="R2983" t="str">
        <f t="shared" si="92"/>
        <v>Baton Rouge City Parish RS2006</v>
      </c>
      <c r="S2983">
        <f t="shared" si="93"/>
        <v>5.1999999999999998E-2</v>
      </c>
    </row>
    <row r="2984" spans="1:19" x14ac:dyDescent="0.35">
      <c r="A2984" t="s">
        <v>186</v>
      </c>
      <c r="B2984">
        <v>2007</v>
      </c>
      <c r="C2984">
        <v>4.2999999999999997E-2</v>
      </c>
      <c r="D2984">
        <v>9.5000000000000001E-2</v>
      </c>
      <c r="E2984">
        <v>0.127</v>
      </c>
      <c r="G2984">
        <v>7.3370000000000005E-2</v>
      </c>
      <c r="H2984">
        <v>0.627</v>
      </c>
      <c r="I2984">
        <v>0.31</v>
      </c>
      <c r="J2984">
        <v>0</v>
      </c>
      <c r="K2984">
        <v>0</v>
      </c>
      <c r="L2984">
        <v>0</v>
      </c>
      <c r="M2984">
        <v>5.7000000000000002E-2</v>
      </c>
      <c r="N2984">
        <v>0</v>
      </c>
      <c r="O2984">
        <v>6.0000000000000001E-3</v>
      </c>
      <c r="P2984">
        <v>0</v>
      </c>
      <c r="Q2984" s="3">
        <f>_xlfn.XLOOKUP(A2984&amp;B2984,'original data'!$R$2:$R$3975,'original data'!$Q$2:$Q$3975,,0)</f>
        <v>0.84599999999999997</v>
      </c>
      <c r="R2984" t="str">
        <f t="shared" si="92"/>
        <v>Baton Rouge City Parish RS2007</v>
      </c>
      <c r="S2984">
        <f t="shared" si="93"/>
        <v>5.7000000000000002E-2</v>
      </c>
    </row>
    <row r="2985" spans="1:19" x14ac:dyDescent="0.35">
      <c r="A2985" t="s">
        <v>186</v>
      </c>
      <c r="B2985">
        <v>2008</v>
      </c>
      <c r="C2985">
        <v>-0.28499999999999998</v>
      </c>
      <c r="E2985">
        <v>9.58E-3</v>
      </c>
      <c r="G2985">
        <v>2.0219999999999998E-2</v>
      </c>
      <c r="H2985">
        <v>0.56200000000000006</v>
      </c>
      <c r="I2985">
        <v>0.35099999999999998</v>
      </c>
      <c r="J2985">
        <v>0</v>
      </c>
      <c r="K2985">
        <v>0</v>
      </c>
      <c r="L2985">
        <v>0</v>
      </c>
      <c r="M2985">
        <v>7.0999999999999994E-2</v>
      </c>
      <c r="N2985">
        <v>0</v>
      </c>
      <c r="O2985">
        <v>1.6E-2</v>
      </c>
      <c r="P2985">
        <v>0</v>
      </c>
      <c r="Q2985" s="3">
        <f>_xlfn.XLOOKUP(A2985&amp;B2985,'original data'!$R$2:$R$3975,'original data'!$Q$2:$Q$3975,,0)</f>
        <v>0.78600000000000003</v>
      </c>
      <c r="R2985" t="str">
        <f t="shared" si="92"/>
        <v>Baton Rouge City Parish RS2008</v>
      </c>
      <c r="S2985">
        <f t="shared" si="93"/>
        <v>7.0999999999999994E-2</v>
      </c>
    </row>
    <row r="2986" spans="1:19" x14ac:dyDescent="0.35">
      <c r="A2986" t="s">
        <v>186</v>
      </c>
      <c r="B2986">
        <v>2009</v>
      </c>
      <c r="C2986">
        <v>0.254</v>
      </c>
      <c r="D2986">
        <v>-2.1999999999999999E-2</v>
      </c>
      <c r="E2986">
        <v>3.3000000000000002E-2</v>
      </c>
      <c r="G2986">
        <v>4.3880000000000002E-2</v>
      </c>
      <c r="H2986">
        <v>0.67200000000000004</v>
      </c>
      <c r="I2986">
        <v>0.27700000000000002</v>
      </c>
      <c r="J2986">
        <v>0</v>
      </c>
      <c r="K2986">
        <v>0</v>
      </c>
      <c r="L2986">
        <v>0</v>
      </c>
      <c r="M2986">
        <v>3.5999999999999997E-2</v>
      </c>
      <c r="N2986">
        <v>0</v>
      </c>
      <c r="O2986">
        <v>1.4E-2</v>
      </c>
      <c r="P2986">
        <v>0</v>
      </c>
      <c r="Q2986" s="3">
        <f>_xlfn.XLOOKUP(A2986&amp;B2986,'original data'!$R$2:$R$3975,'original data'!$Q$2:$Q$3975,,0)</f>
        <v>0.74199999999999999</v>
      </c>
      <c r="R2986" t="str">
        <f t="shared" si="92"/>
        <v>Baton Rouge City Parish RS2009</v>
      </c>
      <c r="S2986">
        <f t="shared" si="93"/>
        <v>3.5999999999999997E-2</v>
      </c>
    </row>
    <row r="2987" spans="1:19" x14ac:dyDescent="0.35">
      <c r="A2987" t="s">
        <v>186</v>
      </c>
      <c r="B2987">
        <v>2010</v>
      </c>
      <c r="C2987">
        <v>0.158</v>
      </c>
      <c r="D2987">
        <v>1.2999999999999999E-2</v>
      </c>
      <c r="E2987">
        <v>4.4999999999999998E-2</v>
      </c>
      <c r="F2987">
        <v>5.4769999999999999E-2</v>
      </c>
      <c r="G2987">
        <v>5.4769999999999999E-2</v>
      </c>
      <c r="H2987">
        <v>0.628</v>
      </c>
      <c r="I2987">
        <v>0.28299999999999997</v>
      </c>
      <c r="J2987">
        <v>0</v>
      </c>
      <c r="K2987">
        <v>0</v>
      </c>
      <c r="L2987">
        <v>0</v>
      </c>
      <c r="M2987">
        <v>3.5999999999999997E-2</v>
      </c>
      <c r="N2987">
        <v>0</v>
      </c>
      <c r="O2987">
        <v>5.2999999999999999E-2</v>
      </c>
      <c r="P2987">
        <v>0</v>
      </c>
      <c r="Q2987" s="3">
        <f>_xlfn.XLOOKUP(A2987&amp;B2987,'original data'!$R$2:$R$3975,'original data'!$Q$2:$Q$3975,,0)</f>
        <v>0.73899999999999999</v>
      </c>
      <c r="R2987" t="str">
        <f t="shared" si="92"/>
        <v>Baton Rouge City Parish RS2010</v>
      </c>
      <c r="S2987">
        <f t="shared" si="93"/>
        <v>3.5999999999999997E-2</v>
      </c>
    </row>
    <row r="2988" spans="1:19" x14ac:dyDescent="0.35">
      <c r="A2988" t="s">
        <v>186</v>
      </c>
      <c r="B2988">
        <v>2011</v>
      </c>
      <c r="C2988">
        <v>-1.7999999999999999E-2</v>
      </c>
      <c r="D2988">
        <v>0.125</v>
      </c>
      <c r="E2988">
        <v>1.2E-2</v>
      </c>
      <c r="F2988">
        <v>5.4769999999999999E-2</v>
      </c>
      <c r="G2988">
        <v>4.793E-2</v>
      </c>
      <c r="H2988">
        <v>0.60199999999999998</v>
      </c>
      <c r="I2988">
        <v>0.33500000000000002</v>
      </c>
      <c r="J2988">
        <v>0</v>
      </c>
      <c r="K2988">
        <v>0</v>
      </c>
      <c r="L2988">
        <v>0</v>
      </c>
      <c r="M2988">
        <v>5.6000000000000001E-2</v>
      </c>
      <c r="N2988">
        <v>0</v>
      </c>
      <c r="O2988">
        <v>7.0000000000000001E-3</v>
      </c>
      <c r="P2988">
        <v>0</v>
      </c>
      <c r="Q2988" s="3">
        <f>_xlfn.XLOOKUP(A2988&amp;B2988,'original data'!$R$2:$R$3975,'original data'!$Q$2:$Q$3975,,0)</f>
        <v>0.72199999999999998</v>
      </c>
      <c r="R2988" t="str">
        <f t="shared" si="92"/>
        <v>Baton Rouge City Parish RS2011</v>
      </c>
      <c r="S2988">
        <f t="shared" si="93"/>
        <v>5.6000000000000001E-2</v>
      </c>
    </row>
    <row r="2989" spans="1:19" x14ac:dyDescent="0.35">
      <c r="A2989" t="s">
        <v>186</v>
      </c>
      <c r="B2989">
        <v>2012</v>
      </c>
      <c r="C2989">
        <v>0.13900000000000001</v>
      </c>
      <c r="D2989">
        <v>0.09</v>
      </c>
      <c r="E2989">
        <v>0.03</v>
      </c>
      <c r="F2989">
        <v>7.7649999999999997E-2</v>
      </c>
      <c r="G2989">
        <v>5.5239999999999997E-2</v>
      </c>
      <c r="H2989">
        <v>0.59599999999999997</v>
      </c>
      <c r="I2989">
        <v>0.29099999999999998</v>
      </c>
      <c r="J2989">
        <v>0</v>
      </c>
      <c r="K2989">
        <v>0</v>
      </c>
      <c r="L2989">
        <v>0</v>
      </c>
      <c r="M2989">
        <v>9.9000000000000005E-2</v>
      </c>
      <c r="N2989">
        <v>0</v>
      </c>
      <c r="O2989">
        <v>1.4E-2</v>
      </c>
      <c r="P2989">
        <v>0</v>
      </c>
      <c r="Q2989" s="3">
        <f>_xlfn.XLOOKUP(A2989&amp;B2989,'original data'!$R$2:$R$3975,'original data'!$Q$2:$Q$3975,,0)</f>
        <v>0.72</v>
      </c>
      <c r="R2989" t="str">
        <f t="shared" si="92"/>
        <v>Baton Rouge City Parish RS2012</v>
      </c>
      <c r="S2989">
        <f t="shared" si="93"/>
        <v>9.9000000000000005E-2</v>
      </c>
    </row>
    <row r="2990" spans="1:19" x14ac:dyDescent="0.35">
      <c r="A2990" t="s">
        <v>186</v>
      </c>
      <c r="B2990">
        <v>2013</v>
      </c>
      <c r="C2990">
        <v>0.157</v>
      </c>
      <c r="D2990">
        <v>0.09</v>
      </c>
      <c r="E2990">
        <v>0.13400000000000001</v>
      </c>
      <c r="F2990">
        <v>7.0209999999999995E-2</v>
      </c>
      <c r="G2990">
        <v>6.2740000000000004E-2</v>
      </c>
      <c r="H2990">
        <v>0.64900000000000002</v>
      </c>
      <c r="I2990">
        <v>0.245</v>
      </c>
      <c r="J2990">
        <v>0</v>
      </c>
      <c r="K2990">
        <v>4.3999999999999997E-2</v>
      </c>
      <c r="L2990">
        <v>0</v>
      </c>
      <c r="M2990">
        <v>5.0999999999999997E-2</v>
      </c>
      <c r="N2990">
        <v>0</v>
      </c>
      <c r="O2990">
        <v>1.0999999999999999E-2</v>
      </c>
      <c r="P2990">
        <v>0</v>
      </c>
      <c r="Q2990" s="3">
        <f>_xlfn.XLOOKUP(A2990&amp;B2990,'original data'!$R$2:$R$3975,'original data'!$Q$2:$Q$3975,,0)</f>
        <v>0.73</v>
      </c>
      <c r="R2990" t="str">
        <f t="shared" si="92"/>
        <v>Baton Rouge City Parish RS2013</v>
      </c>
      <c r="S2990">
        <f t="shared" si="93"/>
        <v>9.5000000000000001E-2</v>
      </c>
    </row>
    <row r="2991" spans="1:19" x14ac:dyDescent="0.35">
      <c r="A2991" t="s">
        <v>186</v>
      </c>
      <c r="B2991">
        <v>2014</v>
      </c>
      <c r="C2991">
        <v>5.2999999999999999E-2</v>
      </c>
      <c r="D2991">
        <v>0.115</v>
      </c>
      <c r="E2991">
        <v>9.5000000000000001E-2</v>
      </c>
      <c r="F2991">
        <v>6.3820000000000002E-2</v>
      </c>
      <c r="G2991">
        <v>6.2039999999999998E-2</v>
      </c>
      <c r="H2991">
        <v>0.58599999999999997</v>
      </c>
      <c r="I2991">
        <v>0.29399999999999998</v>
      </c>
      <c r="J2991">
        <v>7.0000000000000001E-3</v>
      </c>
      <c r="K2991">
        <v>5.2999999999999999E-2</v>
      </c>
      <c r="L2991">
        <v>0</v>
      </c>
      <c r="M2991">
        <v>5.5E-2</v>
      </c>
      <c r="N2991">
        <v>0</v>
      </c>
      <c r="O2991">
        <v>5.0000000000000001E-3</v>
      </c>
      <c r="P2991">
        <v>0</v>
      </c>
      <c r="Q2991" s="3">
        <f>_xlfn.XLOOKUP(A2991&amp;B2991,'original data'!$R$2:$R$3975,'original data'!$Q$2:$Q$3975,,0)</f>
        <v>0.71</v>
      </c>
      <c r="R2991" t="str">
        <f t="shared" si="92"/>
        <v>Baton Rouge City Parish RS2014</v>
      </c>
      <c r="S2991">
        <f t="shared" si="93"/>
        <v>0.11499999999999999</v>
      </c>
    </row>
    <row r="2992" spans="1:19" x14ac:dyDescent="0.35">
      <c r="A2992" t="s">
        <v>186</v>
      </c>
      <c r="B2992">
        <v>2015</v>
      </c>
      <c r="C2992">
        <v>-5.0000000000000001E-3</v>
      </c>
      <c r="D2992">
        <v>6.6000000000000003E-2</v>
      </c>
      <c r="E2992">
        <v>6.3E-2</v>
      </c>
      <c r="F2992">
        <v>5.3969999999999997E-2</v>
      </c>
      <c r="G2992">
        <v>5.7430000000000002E-2</v>
      </c>
      <c r="H2992">
        <v>0.56200000000000006</v>
      </c>
      <c r="I2992">
        <v>0.29499999999999998</v>
      </c>
      <c r="J2992">
        <v>1.9E-2</v>
      </c>
      <c r="K2992">
        <v>5.6000000000000001E-2</v>
      </c>
      <c r="L2992">
        <v>0</v>
      </c>
      <c r="M2992">
        <v>6.4000000000000001E-2</v>
      </c>
      <c r="N2992">
        <v>0</v>
      </c>
      <c r="O2992">
        <v>4.0000000000000001E-3</v>
      </c>
      <c r="P2992">
        <v>0</v>
      </c>
      <c r="Q2992" s="3">
        <f>_xlfn.XLOOKUP(A2992&amp;B2992,'original data'!$R$2:$R$3975,'original data'!$Q$2:$Q$3975,,0)</f>
        <v>0.69299999999999995</v>
      </c>
      <c r="R2992" t="str">
        <f t="shared" si="92"/>
        <v>Baton Rouge City Parish RS2015</v>
      </c>
      <c r="S2992">
        <f t="shared" si="93"/>
        <v>0.13900000000000001</v>
      </c>
    </row>
    <row r="2993" spans="1:19" x14ac:dyDescent="0.35">
      <c r="A2993" t="s">
        <v>186</v>
      </c>
      <c r="B2993">
        <v>2016</v>
      </c>
      <c r="C2993">
        <v>8.5999999999999993E-2</v>
      </c>
      <c r="D2993">
        <v>4.3999999999999997E-2</v>
      </c>
      <c r="E2993">
        <v>8.4000000000000005E-2</v>
      </c>
      <c r="F2993">
        <v>4.777E-2</v>
      </c>
      <c r="G2993">
        <v>5.9200000000000003E-2</v>
      </c>
      <c r="H2993">
        <v>0.56799999999999995</v>
      </c>
      <c r="I2993">
        <v>0.28699999999999998</v>
      </c>
      <c r="J2993">
        <v>2.5000000000000001E-2</v>
      </c>
      <c r="K2993">
        <v>5.0999999999999997E-2</v>
      </c>
      <c r="L2993">
        <v>0</v>
      </c>
      <c r="M2993">
        <v>6.5000000000000002E-2</v>
      </c>
      <c r="N2993">
        <v>0</v>
      </c>
      <c r="O2993">
        <v>4.0000000000000001E-3</v>
      </c>
      <c r="P2993">
        <v>0</v>
      </c>
      <c r="Q2993" s="3">
        <f>_xlfn.XLOOKUP(A2993&amp;B2993,'original data'!$R$2:$R$3975,'original data'!$Q$2:$Q$3975,,0)</f>
        <v>0.67900000000000005</v>
      </c>
      <c r="R2993" t="str">
        <f t="shared" si="92"/>
        <v>Baton Rouge City Parish RS2016</v>
      </c>
      <c r="S2993">
        <f t="shared" si="93"/>
        <v>0.14100000000000001</v>
      </c>
    </row>
    <row r="2994" spans="1:19" x14ac:dyDescent="0.35">
      <c r="A2994" t="s">
        <v>186</v>
      </c>
      <c r="B2994">
        <v>2017</v>
      </c>
      <c r="C2994">
        <v>0.16700000000000001</v>
      </c>
      <c r="D2994">
        <v>8.1000000000000003E-2</v>
      </c>
      <c r="E2994">
        <v>0.09</v>
      </c>
      <c r="F2994">
        <v>5.96E-2</v>
      </c>
      <c r="G2994">
        <v>6.5250000000000002E-2</v>
      </c>
      <c r="H2994">
        <v>0.54800000000000004</v>
      </c>
      <c r="I2994">
        <v>0.26100000000000001</v>
      </c>
      <c r="J2994">
        <v>3.2000000000000001E-2</v>
      </c>
      <c r="K2994">
        <v>9.7000000000000003E-2</v>
      </c>
      <c r="L2994">
        <v>0</v>
      </c>
      <c r="M2994">
        <v>6.0999999999999999E-2</v>
      </c>
      <c r="N2994">
        <v>0</v>
      </c>
      <c r="O2994">
        <v>1E-3</v>
      </c>
      <c r="P2994">
        <v>0</v>
      </c>
      <c r="Q2994" s="3">
        <f>_xlfn.XLOOKUP(A2994&amp;B2994,'original data'!$R$2:$R$3975,'original data'!$Q$2:$Q$3975,,0)</f>
        <v>0.67900000000000005</v>
      </c>
      <c r="R2994" t="str">
        <f t="shared" si="92"/>
        <v>Baton Rouge City Parish RS2017</v>
      </c>
      <c r="S2994">
        <f t="shared" si="93"/>
        <v>0.19</v>
      </c>
    </row>
    <row r="2995" spans="1:19" x14ac:dyDescent="0.35">
      <c r="A2995" t="s">
        <v>186</v>
      </c>
      <c r="B2995">
        <v>2018</v>
      </c>
      <c r="C2995">
        <v>-5.3999999999999999E-2</v>
      </c>
      <c r="D2995">
        <v>6.2E-2</v>
      </c>
      <c r="E2995">
        <v>4.7E-2</v>
      </c>
      <c r="F2995">
        <v>8.9690000000000006E-2</v>
      </c>
      <c r="G2995">
        <v>5.8250000000000003E-2</v>
      </c>
      <c r="H2995">
        <v>0.50800000000000001</v>
      </c>
      <c r="I2995">
        <v>0.27100000000000002</v>
      </c>
      <c r="J2995">
        <v>4.5999999999999999E-2</v>
      </c>
      <c r="K2995">
        <v>0.10199999999999999</v>
      </c>
      <c r="L2995">
        <v>0</v>
      </c>
      <c r="M2995">
        <v>7.0999999999999994E-2</v>
      </c>
      <c r="N2995">
        <v>0</v>
      </c>
      <c r="O2995">
        <v>2E-3</v>
      </c>
      <c r="P2995">
        <v>0</v>
      </c>
      <c r="Q2995" s="3">
        <f>_xlfn.XLOOKUP(A2995&amp;B2995,'original data'!$R$2:$R$3975,'original data'!$Q$2:$Q$3975,,0)</f>
        <v>0.66800000000000004</v>
      </c>
      <c r="R2995" t="str">
        <f t="shared" si="92"/>
        <v>Baton Rouge City Parish RS2018</v>
      </c>
      <c r="S2995">
        <f t="shared" si="93"/>
        <v>0.21899999999999997</v>
      </c>
    </row>
    <row r="2996" spans="1:19" x14ac:dyDescent="0.35">
      <c r="A2996" t="s">
        <v>186</v>
      </c>
      <c r="B2996">
        <v>2019</v>
      </c>
      <c r="C2996">
        <v>0.17399999999999999</v>
      </c>
      <c r="D2996">
        <v>0.09</v>
      </c>
      <c r="E2996">
        <v>7.0000000000000007E-2</v>
      </c>
      <c r="F2996">
        <v>8.2530000000000006E-2</v>
      </c>
      <c r="G2996">
        <v>6.4049999999999996E-2</v>
      </c>
      <c r="H2996">
        <v>0.50600000000000001</v>
      </c>
      <c r="I2996">
        <v>0.252</v>
      </c>
      <c r="J2996">
        <v>3.9E-2</v>
      </c>
      <c r="K2996">
        <v>0.13500000000000001</v>
      </c>
      <c r="L2996">
        <v>0</v>
      </c>
      <c r="M2996">
        <v>6.6000000000000003E-2</v>
      </c>
      <c r="N2996">
        <v>0</v>
      </c>
      <c r="O2996">
        <v>2E-3</v>
      </c>
      <c r="P2996">
        <v>0</v>
      </c>
      <c r="Q2996" s="3">
        <f>_xlfn.XLOOKUP(A2996&amp;B2996,'original data'!$R$2:$R$3975,'original data'!$Q$2:$Q$3975,,0)</f>
        <v>0.65300000000000002</v>
      </c>
      <c r="R2996" t="str">
        <f t="shared" si="92"/>
        <v>Baton Rouge City Parish RS2019</v>
      </c>
      <c r="S2996">
        <f t="shared" si="93"/>
        <v>0.24000000000000002</v>
      </c>
    </row>
    <row r="2997" spans="1:19" x14ac:dyDescent="0.35">
      <c r="A2997" t="s">
        <v>187</v>
      </c>
      <c r="B2997">
        <v>2002</v>
      </c>
      <c r="C2997">
        <v>-8.1000000000000003E-2</v>
      </c>
      <c r="D2997">
        <v>-2.1999999999999999E-2</v>
      </c>
      <c r="E2997">
        <v>4.1000000000000002E-2</v>
      </c>
      <c r="F2997">
        <v>8.5999999999999993E-2</v>
      </c>
      <c r="G2997">
        <v>-8.1000000000000003E-2</v>
      </c>
      <c r="H2997">
        <v>0.66</v>
      </c>
      <c r="I2997">
        <v>0.28699999999999998</v>
      </c>
      <c r="J2997">
        <v>0</v>
      </c>
      <c r="K2997">
        <v>0</v>
      </c>
      <c r="L2997">
        <v>0</v>
      </c>
      <c r="M2997">
        <v>4.9000000000000002E-2</v>
      </c>
      <c r="N2997">
        <v>0</v>
      </c>
      <c r="O2997">
        <v>0</v>
      </c>
      <c r="P2997">
        <v>0</v>
      </c>
      <c r="Q2997" s="3">
        <f>_xlfn.XLOOKUP(A2997&amp;B2997,'original data'!$R$2:$R$3975,'original data'!$Q$2:$Q$3975,,0)</f>
        <v>0.83599999999999997</v>
      </c>
      <c r="R2997" t="str">
        <f t="shared" si="92"/>
        <v>Tucson Supplemental RS2002</v>
      </c>
      <c r="S2997">
        <f t="shared" si="93"/>
        <v>4.9000000000000002E-2</v>
      </c>
    </row>
    <row r="2998" spans="1:19" x14ac:dyDescent="0.35">
      <c r="A2998" t="s">
        <v>187</v>
      </c>
      <c r="B2998">
        <v>2003</v>
      </c>
      <c r="C2998">
        <v>3.3000000000000002E-2</v>
      </c>
      <c r="D2998">
        <v>-4.3999999999999997E-2</v>
      </c>
      <c r="E2998">
        <v>1.4999999999999999E-2</v>
      </c>
      <c r="F2998">
        <v>7.9000000000000001E-2</v>
      </c>
      <c r="G2998">
        <v>-4.4470000000000003E-2</v>
      </c>
      <c r="H2998">
        <v>0.66600000000000004</v>
      </c>
      <c r="I2998">
        <v>0.28199999999999997</v>
      </c>
      <c r="J2998">
        <v>0</v>
      </c>
      <c r="K2998">
        <v>0</v>
      </c>
      <c r="L2998">
        <v>0</v>
      </c>
      <c r="M2998">
        <v>5.1999999999999998E-2</v>
      </c>
      <c r="N2998">
        <v>0</v>
      </c>
      <c r="O2998">
        <v>0</v>
      </c>
      <c r="P2998">
        <v>0</v>
      </c>
      <c r="Q2998" s="3">
        <f>_xlfn.XLOOKUP(A2998&amp;B2998,'original data'!$R$2:$R$3975,'original data'!$Q$2:$Q$3975,,0)</f>
        <v>0.76300000000000001</v>
      </c>
      <c r="R2998" t="str">
        <f t="shared" si="92"/>
        <v>Tucson Supplemental RS2003</v>
      </c>
      <c r="S2998">
        <f t="shared" si="93"/>
        <v>5.1999999999999998E-2</v>
      </c>
    </row>
    <row r="2999" spans="1:19" x14ac:dyDescent="0.35">
      <c r="A2999" t="s">
        <v>187</v>
      </c>
      <c r="B2999">
        <v>2004</v>
      </c>
      <c r="C2999">
        <v>0.17799999999999999</v>
      </c>
      <c r="D2999">
        <v>3.7999999999999999E-2</v>
      </c>
      <c r="E2999">
        <v>2.5999999999999999E-2</v>
      </c>
      <c r="F2999">
        <v>9.2999999999999999E-2</v>
      </c>
      <c r="G2999">
        <v>6.8599999999999998E-3</v>
      </c>
      <c r="H2999">
        <v>0.69699999999999995</v>
      </c>
      <c r="I2999">
        <v>0.253</v>
      </c>
      <c r="J2999">
        <v>0</v>
      </c>
      <c r="K2999">
        <v>0</v>
      </c>
      <c r="L2999">
        <v>0</v>
      </c>
      <c r="M2999">
        <v>4.9000000000000002E-2</v>
      </c>
      <c r="N2999">
        <v>0</v>
      </c>
      <c r="O2999">
        <v>0</v>
      </c>
      <c r="P2999">
        <v>0</v>
      </c>
      <c r="Q2999" s="3">
        <f>_xlfn.XLOOKUP(A2999&amp;B2999,'original data'!$R$2:$R$3975,'original data'!$Q$2:$Q$3975,,0)</f>
        <v>0.76700000000000002</v>
      </c>
      <c r="R2999" t="str">
        <f t="shared" si="92"/>
        <v>Tucson Supplemental RS2004</v>
      </c>
      <c r="S2999">
        <f t="shared" si="93"/>
        <v>4.9000000000000002E-2</v>
      </c>
    </row>
    <row r="3000" spans="1:19" x14ac:dyDescent="0.35">
      <c r="A3000" t="s">
        <v>187</v>
      </c>
      <c r="B3000">
        <v>2005</v>
      </c>
      <c r="C3000">
        <v>9.2999999999999999E-2</v>
      </c>
      <c r="D3000">
        <v>0.1</v>
      </c>
      <c r="E3000">
        <v>2.4E-2</v>
      </c>
      <c r="F3000">
        <v>8.4000000000000005E-2</v>
      </c>
      <c r="G3000">
        <v>2.3529999999999999E-2</v>
      </c>
      <c r="H3000">
        <v>0.66100000000000003</v>
      </c>
      <c r="I3000">
        <v>0.28399999999999997</v>
      </c>
      <c r="J3000">
        <v>0</v>
      </c>
      <c r="K3000">
        <v>0</v>
      </c>
      <c r="L3000">
        <v>0</v>
      </c>
      <c r="M3000">
        <v>5.3999999999999999E-2</v>
      </c>
      <c r="N3000">
        <v>0</v>
      </c>
      <c r="O3000">
        <v>1E-3</v>
      </c>
      <c r="P3000">
        <v>0</v>
      </c>
      <c r="Q3000" s="3">
        <f>_xlfn.XLOOKUP(A3000&amp;B3000,'original data'!$R$2:$R$3975,'original data'!$Q$2:$Q$3975,,0)</f>
        <v>0.77600000000000002</v>
      </c>
      <c r="R3000" t="str">
        <f t="shared" si="92"/>
        <v>Tucson Supplemental RS2005</v>
      </c>
      <c r="S3000">
        <f t="shared" si="93"/>
        <v>5.3999999999999999E-2</v>
      </c>
    </row>
    <row r="3001" spans="1:19" x14ac:dyDescent="0.35">
      <c r="A3001" t="s">
        <v>187</v>
      </c>
      <c r="B3001">
        <v>2006</v>
      </c>
      <c r="C3001">
        <v>0.107</v>
      </c>
      <c r="D3001">
        <v>0.125</v>
      </c>
      <c r="E3001">
        <v>6.2E-2</v>
      </c>
      <c r="F3001">
        <v>7.8E-2</v>
      </c>
      <c r="G3001">
        <v>3.6990000000000002E-2</v>
      </c>
      <c r="H3001">
        <v>0.63700000000000001</v>
      </c>
      <c r="I3001">
        <v>0.28499999999999998</v>
      </c>
      <c r="J3001">
        <v>0</v>
      </c>
      <c r="K3001">
        <v>0</v>
      </c>
      <c r="L3001">
        <v>0</v>
      </c>
      <c r="M3001">
        <v>7.8E-2</v>
      </c>
      <c r="N3001">
        <v>0</v>
      </c>
      <c r="O3001">
        <v>0</v>
      </c>
      <c r="P3001">
        <v>0</v>
      </c>
      <c r="Q3001" s="3">
        <f>_xlfn.XLOOKUP(A3001&amp;B3001,'original data'!$R$2:$R$3975,'original data'!$Q$2:$Q$3975,,0)</f>
        <v>0.79900000000000004</v>
      </c>
      <c r="R3001" t="str">
        <f t="shared" si="92"/>
        <v>Tucson Supplemental RS2006</v>
      </c>
      <c r="S3001">
        <f t="shared" si="93"/>
        <v>7.8E-2</v>
      </c>
    </row>
    <row r="3002" spans="1:19" x14ac:dyDescent="0.35">
      <c r="A3002" t="s">
        <v>187</v>
      </c>
      <c r="B3002">
        <v>2007</v>
      </c>
      <c r="C3002">
        <v>0.1719</v>
      </c>
      <c r="D3002">
        <v>0.123</v>
      </c>
      <c r="E3002">
        <v>0.115</v>
      </c>
      <c r="F3002">
        <v>7.8E-2</v>
      </c>
      <c r="G3002">
        <v>5.527E-2</v>
      </c>
      <c r="H3002">
        <v>0.63700000000000001</v>
      </c>
      <c r="I3002">
        <v>0.27900000000000003</v>
      </c>
      <c r="J3002">
        <v>0</v>
      </c>
      <c r="K3002">
        <v>0</v>
      </c>
      <c r="L3002">
        <v>0</v>
      </c>
      <c r="M3002">
        <v>8.4000000000000005E-2</v>
      </c>
      <c r="N3002">
        <v>0</v>
      </c>
      <c r="O3002">
        <v>0</v>
      </c>
      <c r="P3002">
        <v>0</v>
      </c>
      <c r="Q3002" s="3">
        <f>_xlfn.XLOOKUP(A3002&amp;B3002,'original data'!$R$2:$R$3975,'original data'!$Q$2:$Q$3975,,0)</f>
        <v>0.83099999999999996</v>
      </c>
      <c r="R3002" t="str">
        <f t="shared" si="92"/>
        <v>Tucson Supplemental RS2007</v>
      </c>
      <c r="S3002">
        <f t="shared" si="93"/>
        <v>8.4000000000000005E-2</v>
      </c>
    </row>
    <row r="3003" spans="1:19" x14ac:dyDescent="0.35">
      <c r="A3003" t="s">
        <v>187</v>
      </c>
      <c r="B3003">
        <v>2008</v>
      </c>
      <c r="C3003">
        <v>-4.6300000000000001E-2</v>
      </c>
      <c r="D3003">
        <v>7.2999999999999995E-2</v>
      </c>
      <c r="E3003">
        <v>9.8000000000000004E-2</v>
      </c>
      <c r="F3003">
        <v>5.5E-2</v>
      </c>
      <c r="G3003">
        <v>4.2000000000000003E-2</v>
      </c>
      <c r="H3003">
        <v>0.63700000000000001</v>
      </c>
      <c r="I3003">
        <v>0.27900000000000003</v>
      </c>
      <c r="J3003">
        <v>0</v>
      </c>
      <c r="K3003">
        <v>0</v>
      </c>
      <c r="L3003">
        <v>0</v>
      </c>
      <c r="M3003">
        <v>8.4000000000000005E-2</v>
      </c>
      <c r="N3003">
        <v>0</v>
      </c>
      <c r="O3003">
        <v>0</v>
      </c>
      <c r="P3003">
        <v>0</v>
      </c>
      <c r="Q3003" s="3">
        <f>_xlfn.XLOOKUP(A3003&amp;B3003,'original data'!$R$2:$R$3975,'original data'!$Q$2:$Q$3975,,0)</f>
        <v>0.79100000000000004</v>
      </c>
      <c r="R3003" t="str">
        <f t="shared" si="92"/>
        <v>Tucson Supplemental RS2008</v>
      </c>
      <c r="S3003">
        <f t="shared" si="93"/>
        <v>8.4000000000000005E-2</v>
      </c>
    </row>
    <row r="3004" spans="1:19" x14ac:dyDescent="0.35">
      <c r="A3004" t="s">
        <v>187</v>
      </c>
      <c r="B3004">
        <v>2009</v>
      </c>
      <c r="C3004">
        <v>-0.20960000000000001</v>
      </c>
      <c r="D3004">
        <v>-4.1000000000000002E-2</v>
      </c>
      <c r="E3004">
        <v>1.2999999999999999E-2</v>
      </c>
      <c r="F3004">
        <v>0.02</v>
      </c>
      <c r="G3004">
        <v>1.0489999999999999E-2</v>
      </c>
      <c r="H3004">
        <v>0.57599999999999996</v>
      </c>
      <c r="I3004">
        <v>0.28899999999999998</v>
      </c>
      <c r="J3004">
        <v>0</v>
      </c>
      <c r="K3004">
        <v>0</v>
      </c>
      <c r="L3004">
        <v>5.2999999999999999E-2</v>
      </c>
      <c r="M3004">
        <v>8.2000000000000003E-2</v>
      </c>
      <c r="N3004">
        <v>0</v>
      </c>
      <c r="O3004">
        <v>0</v>
      </c>
      <c r="P3004">
        <v>0</v>
      </c>
      <c r="Q3004" s="3">
        <f>_xlfn.XLOOKUP(A3004&amp;B3004,'original data'!$R$2:$R$3975,'original data'!$Q$2:$Q$3975,,0)</f>
        <v>0.77400000000000002</v>
      </c>
      <c r="R3004" t="str">
        <f t="shared" si="92"/>
        <v>Tucson Supplemental RS2009</v>
      </c>
      <c r="S3004">
        <f t="shared" si="93"/>
        <v>0.13500000000000001</v>
      </c>
    </row>
    <row r="3005" spans="1:19" x14ac:dyDescent="0.35">
      <c r="A3005" t="s">
        <v>187</v>
      </c>
      <c r="B3005">
        <v>2010</v>
      </c>
      <c r="C3005">
        <v>0.11600000000000001</v>
      </c>
      <c r="D3005">
        <v>-5.6000000000000001E-2</v>
      </c>
      <c r="E3005">
        <v>1.7999999999999999E-2</v>
      </c>
      <c r="F3005">
        <v>2.1000000000000001E-2</v>
      </c>
      <c r="G3005">
        <v>2.0580000000000001E-2</v>
      </c>
      <c r="H3005">
        <v>0.59199999999999997</v>
      </c>
      <c r="I3005">
        <v>0.28999999999999998</v>
      </c>
      <c r="J3005">
        <v>0</v>
      </c>
      <c r="K3005">
        <v>0</v>
      </c>
      <c r="L3005">
        <v>5.6000000000000001E-2</v>
      </c>
      <c r="M3005">
        <v>6.0999999999999999E-2</v>
      </c>
      <c r="N3005">
        <v>0</v>
      </c>
      <c r="O3005">
        <v>1E-3</v>
      </c>
      <c r="P3005">
        <v>0</v>
      </c>
      <c r="Q3005" s="3">
        <f>_xlfn.XLOOKUP(A3005&amp;B3005,'original data'!$R$2:$R$3975,'original data'!$Q$2:$Q$3975,,0)</f>
        <v>0.71</v>
      </c>
      <c r="R3005" t="str">
        <f t="shared" si="92"/>
        <v>Tucson Supplemental RS2010</v>
      </c>
      <c r="S3005">
        <f t="shared" si="93"/>
        <v>0.11699999999999999</v>
      </c>
    </row>
    <row r="3006" spans="1:19" x14ac:dyDescent="0.35">
      <c r="A3006" t="s">
        <v>187</v>
      </c>
      <c r="B3006">
        <v>2011</v>
      </c>
      <c r="C3006">
        <v>0.2319</v>
      </c>
      <c r="D3006">
        <v>2.8000000000000001E-2</v>
      </c>
      <c r="E3006">
        <v>0.04</v>
      </c>
      <c r="F3006">
        <v>5.0999999999999997E-2</v>
      </c>
      <c r="G3006">
        <v>3.8190000000000002E-2</v>
      </c>
      <c r="H3006">
        <v>0.61699999999999999</v>
      </c>
      <c r="I3006">
        <v>0.26300000000000001</v>
      </c>
      <c r="J3006">
        <v>0</v>
      </c>
      <c r="K3006">
        <v>0</v>
      </c>
      <c r="L3006">
        <v>0.06</v>
      </c>
      <c r="M3006">
        <v>5.8999999999999997E-2</v>
      </c>
      <c r="N3006">
        <v>0</v>
      </c>
      <c r="O3006">
        <v>1E-3</v>
      </c>
      <c r="P3006">
        <v>0</v>
      </c>
      <c r="Q3006" s="3">
        <f>_xlfn.XLOOKUP(A3006&amp;B3006,'original data'!$R$2:$R$3975,'original data'!$Q$2:$Q$3975,,0)</f>
        <v>0.67300000000000004</v>
      </c>
      <c r="R3006" t="str">
        <f t="shared" si="92"/>
        <v>Tucson Supplemental RS2011</v>
      </c>
      <c r="S3006">
        <f t="shared" si="93"/>
        <v>0.11899999999999999</v>
      </c>
    </row>
    <row r="3007" spans="1:19" x14ac:dyDescent="0.35">
      <c r="A3007" t="s">
        <v>187</v>
      </c>
      <c r="B3007">
        <v>2012</v>
      </c>
      <c r="C3007">
        <v>2.3900000000000001E-2</v>
      </c>
      <c r="D3007">
        <v>0.121</v>
      </c>
      <c r="E3007">
        <v>1.2E-2</v>
      </c>
      <c r="F3007">
        <v>6.2E-2</v>
      </c>
      <c r="G3007">
        <v>3.6990000000000002E-2</v>
      </c>
      <c r="H3007">
        <v>0.59199999999999997</v>
      </c>
      <c r="I3007">
        <v>0.255</v>
      </c>
      <c r="J3007">
        <v>0</v>
      </c>
      <c r="K3007">
        <v>0</v>
      </c>
      <c r="L3007">
        <v>6.7000000000000004E-2</v>
      </c>
      <c r="M3007">
        <v>8.5000000000000006E-2</v>
      </c>
      <c r="N3007">
        <v>0</v>
      </c>
      <c r="O3007">
        <v>1E-3</v>
      </c>
      <c r="P3007">
        <v>0</v>
      </c>
      <c r="Q3007" s="3">
        <f>_xlfn.XLOOKUP(A3007&amp;B3007,'original data'!$R$2:$R$3975,'original data'!$Q$2:$Q$3975,,0)</f>
        <v>0.63500000000000001</v>
      </c>
      <c r="R3007" t="str">
        <f t="shared" si="92"/>
        <v>Tucson Supplemental RS2012</v>
      </c>
      <c r="S3007">
        <f t="shared" si="93"/>
        <v>0.15200000000000002</v>
      </c>
    </row>
    <row r="3008" spans="1:19" x14ac:dyDescent="0.35">
      <c r="A3008" t="s">
        <v>187</v>
      </c>
      <c r="B3008">
        <v>2013</v>
      </c>
      <c r="C3008">
        <v>0.1484</v>
      </c>
      <c r="D3008">
        <v>0.13200000000000001</v>
      </c>
      <c r="E3008">
        <v>0.05</v>
      </c>
      <c r="F3008">
        <v>7.3999999999999996E-2</v>
      </c>
      <c r="G3008">
        <v>4.5159999999999999E-2</v>
      </c>
      <c r="H3008">
        <v>0.624</v>
      </c>
      <c r="I3008">
        <v>0.23599999999999999</v>
      </c>
      <c r="J3008">
        <v>0</v>
      </c>
      <c r="K3008">
        <v>0</v>
      </c>
      <c r="L3008">
        <v>6.2E-2</v>
      </c>
      <c r="M3008">
        <v>7.5999999999999998E-2</v>
      </c>
      <c r="N3008">
        <v>0</v>
      </c>
      <c r="O3008">
        <v>2E-3</v>
      </c>
      <c r="P3008">
        <v>0</v>
      </c>
      <c r="Q3008" s="3">
        <f>_xlfn.XLOOKUP(A3008&amp;B3008,'original data'!$R$2:$R$3975,'original data'!$Q$2:$Q$3975,,0)</f>
        <v>0.63300000000000001</v>
      </c>
      <c r="R3008" t="str">
        <f t="shared" si="92"/>
        <v>Tucson Supplemental RS2013</v>
      </c>
      <c r="S3008">
        <f t="shared" si="93"/>
        <v>0.13800000000000001</v>
      </c>
    </row>
    <row r="3009" spans="1:19" x14ac:dyDescent="0.35">
      <c r="A3009" t="s">
        <v>187</v>
      </c>
      <c r="B3009">
        <v>2014</v>
      </c>
      <c r="C3009">
        <v>0.19639999999999999</v>
      </c>
      <c r="D3009">
        <v>0.121</v>
      </c>
      <c r="E3009">
        <v>0.14099999999999999</v>
      </c>
      <c r="F3009">
        <v>7.4999999999999997E-2</v>
      </c>
      <c r="G3009">
        <v>5.5300000000000002E-2</v>
      </c>
      <c r="H3009">
        <v>0.64200000000000002</v>
      </c>
      <c r="I3009">
        <v>0.221</v>
      </c>
      <c r="J3009">
        <v>0</v>
      </c>
      <c r="K3009">
        <v>0</v>
      </c>
      <c r="L3009">
        <v>5.8999999999999997E-2</v>
      </c>
      <c r="M3009">
        <v>7.4999999999999997E-2</v>
      </c>
      <c r="N3009">
        <v>0</v>
      </c>
      <c r="O3009">
        <v>3.0000000000000001E-3</v>
      </c>
      <c r="P3009">
        <v>0</v>
      </c>
      <c r="Q3009" s="3">
        <f>_xlfn.XLOOKUP(A3009&amp;B3009,'original data'!$R$2:$R$3975,'original data'!$Q$2:$Q$3975,,0)</f>
        <v>0.64800000000000002</v>
      </c>
      <c r="R3009" t="str">
        <f t="shared" si="92"/>
        <v>Tucson Supplemental RS2014</v>
      </c>
      <c r="S3009">
        <f t="shared" si="93"/>
        <v>0.13400000000000001</v>
      </c>
    </row>
    <row r="3010" spans="1:19" x14ac:dyDescent="0.35">
      <c r="A3010" t="s">
        <v>187</v>
      </c>
      <c r="B3010">
        <v>2015</v>
      </c>
      <c r="C3010">
        <v>4.5999999999999999E-2</v>
      </c>
      <c r="D3010">
        <v>0.129</v>
      </c>
      <c r="E3010">
        <v>0.126</v>
      </c>
      <c r="F3010">
        <v>7.0999999999999994E-2</v>
      </c>
      <c r="G3010">
        <v>5.4679999999999999E-2</v>
      </c>
      <c r="H3010">
        <v>0.64300000000000002</v>
      </c>
      <c r="I3010">
        <v>0.222</v>
      </c>
      <c r="J3010">
        <v>0</v>
      </c>
      <c r="K3010">
        <v>0</v>
      </c>
      <c r="L3010">
        <v>5.3999999999999999E-2</v>
      </c>
      <c r="M3010">
        <v>0.08</v>
      </c>
      <c r="N3010">
        <v>0</v>
      </c>
      <c r="O3010">
        <v>1E-3</v>
      </c>
      <c r="P3010">
        <v>0</v>
      </c>
      <c r="Q3010" s="3">
        <f>_xlfn.XLOOKUP(A3010&amp;B3010,'original data'!$R$2:$R$3975,'original data'!$Q$2:$Q$3975,,0)</f>
        <v>0.69199999999999995</v>
      </c>
      <c r="R3010" t="str">
        <f t="shared" si="92"/>
        <v>Tucson Supplemental RS2015</v>
      </c>
      <c r="S3010">
        <f t="shared" si="93"/>
        <v>0.13400000000000001</v>
      </c>
    </row>
    <row r="3011" spans="1:19" x14ac:dyDescent="0.35">
      <c r="A3011" t="s">
        <v>187</v>
      </c>
      <c r="B3011">
        <v>2016</v>
      </c>
      <c r="C3011">
        <v>2.3300000000000001E-2</v>
      </c>
      <c r="D3011">
        <v>8.1299999999999997E-2</v>
      </c>
      <c r="E3011">
        <v>8.0100000000000005E-2</v>
      </c>
      <c r="F3011">
        <v>5.7000000000000002E-2</v>
      </c>
      <c r="G3011">
        <v>5.2690000000000001E-2</v>
      </c>
      <c r="H3011">
        <v>0.57399999999999995</v>
      </c>
      <c r="I3011">
        <v>0.26700000000000002</v>
      </c>
      <c r="J3011">
        <v>0</v>
      </c>
      <c r="K3011">
        <v>0</v>
      </c>
      <c r="L3011">
        <v>6.8000000000000005E-2</v>
      </c>
      <c r="M3011">
        <v>8.7999999999999995E-2</v>
      </c>
      <c r="N3011">
        <v>0</v>
      </c>
      <c r="O3011">
        <v>3.0000000000000001E-3</v>
      </c>
      <c r="P3011">
        <v>0</v>
      </c>
      <c r="Q3011" s="3">
        <f>_xlfn.XLOOKUP(A3011&amp;B3011,'original data'!$R$2:$R$3975,'original data'!$Q$2:$Q$3975,,0)</f>
        <v>0.71099999999999997</v>
      </c>
      <c r="R3011" t="str">
        <f t="shared" ref="R3011:R3074" si="94">A3011&amp;B3011</f>
        <v>Tucson Supplemental RS2016</v>
      </c>
      <c r="S3011">
        <f t="shared" ref="S3011:S3074" si="95">SUM(J3011:N3011,P3011)</f>
        <v>0.156</v>
      </c>
    </row>
    <row r="3012" spans="1:19" x14ac:dyDescent="0.35">
      <c r="A3012" t="s">
        <v>187</v>
      </c>
      <c r="B3012">
        <v>2017</v>
      </c>
      <c r="C3012">
        <v>0.1477</v>
      </c>
      <c r="D3012">
        <v>7.1099999999999997E-2</v>
      </c>
      <c r="E3012">
        <v>0.1104</v>
      </c>
      <c r="F3012">
        <v>0.06</v>
      </c>
      <c r="G3012">
        <v>5.8049999999999997E-2</v>
      </c>
      <c r="H3012">
        <v>0.58799999999999997</v>
      </c>
      <c r="I3012">
        <v>0.255</v>
      </c>
      <c r="J3012">
        <v>0</v>
      </c>
      <c r="K3012">
        <v>0</v>
      </c>
      <c r="L3012">
        <v>0.06</v>
      </c>
      <c r="M3012">
        <v>9.5000000000000001E-2</v>
      </c>
      <c r="N3012">
        <v>0</v>
      </c>
      <c r="O3012">
        <v>2E-3</v>
      </c>
      <c r="P3012">
        <v>0</v>
      </c>
      <c r="Q3012" s="3">
        <f>_xlfn.XLOOKUP(A3012&amp;B3012,'original data'!$R$2:$R$3975,'original data'!$Q$2:$Q$3975,,0)</f>
        <v>0.74099999999999999</v>
      </c>
      <c r="R3012" t="str">
        <f t="shared" si="94"/>
        <v>Tucson Supplemental RS2017</v>
      </c>
      <c r="S3012">
        <f t="shared" si="95"/>
        <v>0.155</v>
      </c>
    </row>
    <row r="3013" spans="1:19" x14ac:dyDescent="0.35">
      <c r="A3013" t="s">
        <v>187</v>
      </c>
      <c r="B3013">
        <v>2018</v>
      </c>
      <c r="C3013">
        <v>9.9000000000000005E-2</v>
      </c>
      <c r="D3013">
        <v>8.8999999999999996E-2</v>
      </c>
      <c r="E3013">
        <v>0.10100000000000001</v>
      </c>
      <c r="F3013">
        <v>7.4999999999999997E-2</v>
      </c>
      <c r="G3013">
        <v>6.0290000000000003E-2</v>
      </c>
      <c r="H3013">
        <v>0.60499999999999998</v>
      </c>
      <c r="I3013">
        <v>0.25600000000000001</v>
      </c>
      <c r="J3013">
        <v>0</v>
      </c>
      <c r="K3013">
        <v>0</v>
      </c>
      <c r="L3013">
        <v>4.2999999999999997E-2</v>
      </c>
      <c r="M3013">
        <v>9.5000000000000001E-2</v>
      </c>
      <c r="N3013">
        <v>0</v>
      </c>
      <c r="O3013">
        <v>1E-3</v>
      </c>
      <c r="P3013">
        <v>0</v>
      </c>
      <c r="Q3013" s="3">
        <f>_xlfn.XLOOKUP(A3013&amp;B3013,'original data'!$R$2:$R$3975,'original data'!$Q$2:$Q$3975,,0)</f>
        <v>0.76200000000000001</v>
      </c>
      <c r="R3013" t="str">
        <f t="shared" si="94"/>
        <v>Tucson Supplemental RS2018</v>
      </c>
      <c r="S3013">
        <f t="shared" si="95"/>
        <v>0.13800000000000001</v>
      </c>
    </row>
    <row r="3014" spans="1:19" x14ac:dyDescent="0.35">
      <c r="A3014" t="s">
        <v>187</v>
      </c>
      <c r="B3014">
        <v>2019</v>
      </c>
      <c r="C3014">
        <v>6.2E-2</v>
      </c>
      <c r="D3014">
        <v>9.7000000000000003E-2</v>
      </c>
      <c r="E3014">
        <v>7.0000000000000007E-2</v>
      </c>
      <c r="F3014">
        <v>0.10199999999999999</v>
      </c>
      <c r="G3014">
        <v>6.0380000000000003E-2</v>
      </c>
      <c r="H3014">
        <v>0.58899999999999997</v>
      </c>
      <c r="I3014">
        <v>0.27</v>
      </c>
      <c r="J3014">
        <v>0</v>
      </c>
      <c r="K3014">
        <v>0</v>
      </c>
      <c r="L3014">
        <v>4.7E-2</v>
      </c>
      <c r="M3014">
        <v>9.2999999999999999E-2</v>
      </c>
      <c r="N3014">
        <v>0</v>
      </c>
      <c r="O3014">
        <v>1E-3</v>
      </c>
      <c r="P3014">
        <v>0</v>
      </c>
      <c r="Q3014" s="3">
        <f>_xlfn.XLOOKUP(A3014&amp;B3014,'original data'!$R$2:$R$3975,'original data'!$Q$2:$Q$3975,,0)</f>
        <v>0.72799999999999998</v>
      </c>
      <c r="R3014" t="str">
        <f t="shared" si="94"/>
        <v>Tucson Supplemental RS2019</v>
      </c>
      <c r="S3014">
        <f t="shared" si="95"/>
        <v>0.14000000000000001</v>
      </c>
    </row>
    <row r="3015" spans="1:19" x14ac:dyDescent="0.35">
      <c r="A3015" t="s">
        <v>187</v>
      </c>
      <c r="B3015">
        <v>2020</v>
      </c>
      <c r="C3015">
        <v>4.2000000000000003E-2</v>
      </c>
      <c r="D3015">
        <v>6.4000000000000001E-2</v>
      </c>
      <c r="E3015">
        <v>7.0000000000000007E-2</v>
      </c>
      <c r="F3015">
        <v>9.5000000000000001E-2</v>
      </c>
      <c r="G3015">
        <v>5.9450000000000003E-2</v>
      </c>
      <c r="H3015">
        <v>0.60299999999999998</v>
      </c>
      <c r="I3015">
        <v>0.28199999999999997</v>
      </c>
      <c r="J3015">
        <v>0</v>
      </c>
      <c r="K3015">
        <v>0</v>
      </c>
      <c r="L3015">
        <v>1E-3</v>
      </c>
      <c r="M3015">
        <v>9.2999999999999999E-2</v>
      </c>
      <c r="N3015">
        <v>0</v>
      </c>
      <c r="O3015">
        <v>0.02</v>
      </c>
      <c r="P3015">
        <v>0</v>
      </c>
      <c r="Q3015" s="3">
        <f>_xlfn.XLOOKUP(A3015&amp;B3015,'original data'!$R$2:$R$3975,'original data'!$Q$2:$Q$3975,,0)</f>
        <v>0.73299999999999998</v>
      </c>
      <c r="R3015" t="str">
        <f t="shared" si="94"/>
        <v>Tucson Supplemental RS2020</v>
      </c>
      <c r="S3015">
        <f t="shared" si="95"/>
        <v>9.4E-2</v>
      </c>
    </row>
    <row r="3016" spans="1:19" x14ac:dyDescent="0.35">
      <c r="A3016" t="s">
        <v>188</v>
      </c>
      <c r="B3016">
        <v>2002</v>
      </c>
      <c r="C3016">
        <v>-3.9E-2</v>
      </c>
      <c r="D3016">
        <v>6.0000000000000001E-3</v>
      </c>
      <c r="E3016">
        <v>5.5E-2</v>
      </c>
      <c r="F3016">
        <v>9.9000000000000005E-2</v>
      </c>
      <c r="G3016">
        <v>-2.068E-2</v>
      </c>
      <c r="H3016">
        <v>0.51200000000000001</v>
      </c>
      <c r="I3016">
        <v>0.38900000000000001</v>
      </c>
      <c r="J3016">
        <v>0</v>
      </c>
      <c r="K3016">
        <v>0</v>
      </c>
      <c r="L3016">
        <v>0</v>
      </c>
      <c r="M3016">
        <v>9.9000000000000005E-2</v>
      </c>
      <c r="N3016">
        <v>0</v>
      </c>
      <c r="O3016">
        <v>0</v>
      </c>
      <c r="P3016">
        <v>0</v>
      </c>
      <c r="Q3016" s="3">
        <f>_xlfn.XLOOKUP(A3016&amp;B3016,'original data'!$R$2:$R$3975,'original data'!$Q$2:$Q$3975,,0)</f>
        <v>0.90369999999999995</v>
      </c>
      <c r="R3016" t="str">
        <f t="shared" si="94"/>
        <v>Fairfax County ERS2002</v>
      </c>
      <c r="S3016">
        <f t="shared" si="95"/>
        <v>9.9000000000000005E-2</v>
      </c>
    </row>
    <row r="3017" spans="1:19" x14ac:dyDescent="0.35">
      <c r="A3017" t="s">
        <v>188</v>
      </c>
      <c r="B3017">
        <v>2003</v>
      </c>
      <c r="C3017">
        <v>5.8799999999999998E-2</v>
      </c>
      <c r="D3017">
        <v>5.1999999999999998E-3</v>
      </c>
      <c r="E3017">
        <v>3.2800000000000003E-2</v>
      </c>
      <c r="F3017">
        <v>8.77E-2</v>
      </c>
      <c r="G3017">
        <v>5.13E-3</v>
      </c>
      <c r="H3017">
        <v>0.61399999999999999</v>
      </c>
      <c r="I3017">
        <v>0.28000000000000003</v>
      </c>
      <c r="J3017">
        <v>0</v>
      </c>
      <c r="K3017">
        <v>0</v>
      </c>
      <c r="L3017">
        <v>0</v>
      </c>
      <c r="M3017">
        <v>0.106</v>
      </c>
      <c r="N3017">
        <v>0</v>
      </c>
      <c r="O3017">
        <v>0</v>
      </c>
      <c r="P3017">
        <v>0</v>
      </c>
      <c r="Q3017" s="3">
        <f>_xlfn.XLOOKUP(A3017&amp;B3017,'original data'!$R$2:$R$3975,'original data'!$Q$2:$Q$3975,,0)</f>
        <v>0.8458</v>
      </c>
      <c r="R3017" t="str">
        <f t="shared" si="94"/>
        <v>Fairfax County ERS2003</v>
      </c>
      <c r="S3017">
        <f t="shared" si="95"/>
        <v>0.106</v>
      </c>
    </row>
    <row r="3018" spans="1:19" x14ac:dyDescent="0.35">
      <c r="A3018" t="s">
        <v>188</v>
      </c>
      <c r="B3018">
        <v>2004</v>
      </c>
      <c r="C3018">
        <v>0.184</v>
      </c>
      <c r="D3018">
        <v>6.4000000000000001E-2</v>
      </c>
      <c r="E3018">
        <v>0.05</v>
      </c>
      <c r="F3018">
        <v>0.10100000000000001</v>
      </c>
      <c r="G3018">
        <v>4.7140000000000001E-2</v>
      </c>
      <c r="H3018">
        <v>0.55500000000000005</v>
      </c>
      <c r="I3018">
        <v>0.33800000000000002</v>
      </c>
      <c r="J3018">
        <v>0</v>
      </c>
      <c r="K3018">
        <v>0</v>
      </c>
      <c r="L3018">
        <v>0</v>
      </c>
      <c r="M3018">
        <v>0.107</v>
      </c>
      <c r="N3018">
        <v>0</v>
      </c>
      <c r="O3018">
        <v>0</v>
      </c>
      <c r="P3018">
        <v>0</v>
      </c>
      <c r="Q3018" s="3">
        <f>_xlfn.XLOOKUP(A3018&amp;B3018,'original data'!$R$2:$R$3975,'original data'!$Q$2:$Q$3975,,0)</f>
        <v>0.84219999999999995</v>
      </c>
      <c r="R3018" t="str">
        <f t="shared" si="94"/>
        <v>Fairfax County ERS2004</v>
      </c>
      <c r="S3018">
        <f t="shared" si="95"/>
        <v>0.107</v>
      </c>
    </row>
    <row r="3019" spans="1:19" x14ac:dyDescent="0.35">
      <c r="A3019" t="s">
        <v>188</v>
      </c>
      <c r="B3019">
        <v>2005</v>
      </c>
      <c r="C3019">
        <v>0.13600000000000001</v>
      </c>
      <c r="D3019">
        <v>0.125</v>
      </c>
      <c r="E3019">
        <v>6.4000000000000001E-2</v>
      </c>
      <c r="F3019">
        <v>0.10100000000000001</v>
      </c>
      <c r="G3019">
        <v>6.4339999999999994E-2</v>
      </c>
      <c r="H3019">
        <v>0.52</v>
      </c>
      <c r="I3019">
        <v>0.378</v>
      </c>
      <c r="J3019">
        <v>0</v>
      </c>
      <c r="K3019">
        <v>0</v>
      </c>
      <c r="L3019">
        <v>0</v>
      </c>
      <c r="M3019">
        <v>0.10199999999999999</v>
      </c>
      <c r="N3019">
        <v>0</v>
      </c>
      <c r="O3019">
        <v>0</v>
      </c>
      <c r="P3019">
        <v>0</v>
      </c>
      <c r="Q3019" s="3">
        <f>_xlfn.XLOOKUP(A3019&amp;B3019,'original data'!$R$2:$R$3975,'original data'!$Q$2:$Q$3975,,0)</f>
        <v>0.82289999999999996</v>
      </c>
      <c r="R3019" t="str">
        <f t="shared" si="94"/>
        <v>Fairfax County ERS2005</v>
      </c>
      <c r="S3019">
        <f t="shared" si="95"/>
        <v>0.10199999999999999</v>
      </c>
    </row>
    <row r="3020" spans="1:19" x14ac:dyDescent="0.35">
      <c r="A3020" t="s">
        <v>188</v>
      </c>
      <c r="B3020">
        <v>2006</v>
      </c>
      <c r="C3020">
        <v>9.4E-2</v>
      </c>
      <c r="D3020">
        <v>0.13700000000000001</v>
      </c>
      <c r="E3020">
        <v>8.4000000000000005E-2</v>
      </c>
      <c r="F3020">
        <v>9.4E-2</v>
      </c>
      <c r="G3020">
        <v>6.923E-2</v>
      </c>
      <c r="H3020">
        <v>0.44</v>
      </c>
      <c r="I3020">
        <v>0.45500000000000002</v>
      </c>
      <c r="J3020">
        <v>0</v>
      </c>
      <c r="K3020">
        <v>0</v>
      </c>
      <c r="L3020">
        <v>0</v>
      </c>
      <c r="M3020">
        <v>0.105</v>
      </c>
      <c r="N3020">
        <v>0</v>
      </c>
      <c r="O3020">
        <v>0</v>
      </c>
      <c r="P3020">
        <v>0</v>
      </c>
      <c r="Q3020" s="3">
        <f>_xlfn.XLOOKUP(A3020&amp;B3020,'original data'!$R$2:$R$3975,'original data'!$Q$2:$Q$3975,,0)</f>
        <v>0.82030000000000003</v>
      </c>
      <c r="R3020" t="str">
        <f t="shared" si="94"/>
        <v>Fairfax County ERS2006</v>
      </c>
      <c r="S3020">
        <f t="shared" si="95"/>
        <v>0.105</v>
      </c>
    </row>
    <row r="3021" spans="1:19" x14ac:dyDescent="0.35">
      <c r="A3021" t="s">
        <v>188</v>
      </c>
      <c r="B3021">
        <v>2007</v>
      </c>
      <c r="C3021">
        <v>0.152</v>
      </c>
      <c r="D3021">
        <v>0.127</v>
      </c>
      <c r="E3021">
        <v>0.124</v>
      </c>
      <c r="F3021">
        <v>8.8999999999999996E-2</v>
      </c>
      <c r="G3021">
        <v>8.0680000000000002E-2</v>
      </c>
      <c r="H3021">
        <v>0.48152</v>
      </c>
      <c r="I3021">
        <v>0.27572000000000002</v>
      </c>
      <c r="J3021">
        <v>0</v>
      </c>
      <c r="K3021">
        <v>0</v>
      </c>
      <c r="L3021">
        <v>0</v>
      </c>
      <c r="M3021">
        <v>9.8900000000000002E-2</v>
      </c>
      <c r="N3021">
        <v>0.14385999999999999</v>
      </c>
      <c r="O3021">
        <v>0</v>
      </c>
      <c r="P3021">
        <v>0</v>
      </c>
      <c r="Q3021" s="3">
        <f>_xlfn.XLOOKUP(A3021&amp;B3021,'original data'!$R$2:$R$3975,'original data'!$Q$2:$Q$3975,,0)</f>
        <v>0.82720000000000005</v>
      </c>
      <c r="R3021" t="str">
        <f t="shared" si="94"/>
        <v>Fairfax County ERS2007</v>
      </c>
      <c r="S3021">
        <f t="shared" si="95"/>
        <v>0.24275999999999998</v>
      </c>
    </row>
    <row r="3022" spans="1:19" x14ac:dyDescent="0.35">
      <c r="A3022" t="s">
        <v>188</v>
      </c>
      <c r="B3022">
        <v>2009</v>
      </c>
      <c r="C3022">
        <v>-0.23300000000000001</v>
      </c>
      <c r="D3022">
        <v>-3.6999999999999998E-2</v>
      </c>
      <c r="E3022">
        <v>2.1000000000000001E-2</v>
      </c>
      <c r="F3022">
        <v>3.5999999999999997E-2</v>
      </c>
      <c r="H3022">
        <v>0.27600000000000002</v>
      </c>
      <c r="I3022">
        <v>0.42</v>
      </c>
      <c r="J3022">
        <v>0</v>
      </c>
      <c r="K3022">
        <v>0.161</v>
      </c>
      <c r="L3022">
        <v>5.7000000000000002E-2</v>
      </c>
      <c r="M3022">
        <v>8.5999999999999993E-2</v>
      </c>
      <c r="N3022">
        <v>0</v>
      </c>
      <c r="O3022">
        <v>0</v>
      </c>
      <c r="P3022">
        <v>0</v>
      </c>
      <c r="Q3022" s="3">
        <f>_xlfn.XLOOKUP(A3022&amp;B3022,'original data'!$R$2:$R$3975,'original data'!$Q$2:$Q$3975,,0)</f>
        <v>0.73619999999999997</v>
      </c>
      <c r="R3022" t="str">
        <f t="shared" si="94"/>
        <v>Fairfax County ERS2009</v>
      </c>
      <c r="S3022">
        <f t="shared" si="95"/>
        <v>0.30399999999999999</v>
      </c>
    </row>
    <row r="3023" spans="1:19" x14ac:dyDescent="0.35">
      <c r="A3023" t="s">
        <v>188</v>
      </c>
      <c r="B3023">
        <v>2010</v>
      </c>
      <c r="C3023">
        <v>0.25700000000000001</v>
      </c>
      <c r="D3023">
        <v>-8.0000000000000002E-3</v>
      </c>
      <c r="E3023">
        <v>4.2000000000000003E-2</v>
      </c>
      <c r="F3023">
        <v>5.2999999999999999E-2</v>
      </c>
      <c r="H3023">
        <v>0.22600000000000001</v>
      </c>
      <c r="I3023">
        <v>0.48299999999999998</v>
      </c>
      <c r="J3023">
        <v>0</v>
      </c>
      <c r="K3023">
        <v>0</v>
      </c>
      <c r="L3023">
        <v>6.0999999999999999E-2</v>
      </c>
      <c r="M3023">
        <v>7.1999999999999995E-2</v>
      </c>
      <c r="N3023">
        <v>0</v>
      </c>
      <c r="O3023">
        <v>3.5999999999999997E-2</v>
      </c>
      <c r="P3023">
        <v>0.121</v>
      </c>
      <c r="Q3023" s="3">
        <f>_xlfn.XLOOKUP(A3023&amp;B3023,'original data'!$R$2:$R$3975,'original data'!$Q$2:$Q$3975,,0)</f>
        <v>0.69899999999999995</v>
      </c>
      <c r="R3023" t="str">
        <f t="shared" si="94"/>
        <v>Fairfax County ERS2010</v>
      </c>
      <c r="S3023">
        <f t="shared" si="95"/>
        <v>0.254</v>
      </c>
    </row>
    <row r="3024" spans="1:19" x14ac:dyDescent="0.35">
      <c r="A3024" t="s">
        <v>188</v>
      </c>
      <c r="B3024">
        <v>2011</v>
      </c>
      <c r="C3024">
        <v>0.24099999999999999</v>
      </c>
      <c r="D3024">
        <v>6.0999999999999999E-2</v>
      </c>
      <c r="E3024">
        <v>6.8000000000000005E-2</v>
      </c>
      <c r="F3024">
        <v>7.5999999999999998E-2</v>
      </c>
      <c r="H3024">
        <v>0.246</v>
      </c>
      <c r="I3024">
        <v>0.46100000000000002</v>
      </c>
      <c r="J3024">
        <v>0</v>
      </c>
      <c r="K3024">
        <v>0</v>
      </c>
      <c r="L3024">
        <v>7.0000000000000007E-2</v>
      </c>
      <c r="M3024">
        <v>0.08</v>
      </c>
      <c r="N3024">
        <v>0</v>
      </c>
      <c r="O3024">
        <v>3.5000000000000003E-2</v>
      </c>
      <c r="P3024">
        <v>0.108</v>
      </c>
      <c r="Q3024" s="3">
        <f>_xlfn.XLOOKUP(A3024&amp;B3024,'original data'!$R$2:$R$3975,'original data'!$Q$2:$Q$3975,,0)</f>
        <v>0.70699999999999996</v>
      </c>
      <c r="R3024" t="str">
        <f t="shared" si="94"/>
        <v>Fairfax County ERS2011</v>
      </c>
      <c r="S3024">
        <f t="shared" si="95"/>
        <v>0.25800000000000001</v>
      </c>
    </row>
    <row r="3025" spans="1:19" x14ac:dyDescent="0.35">
      <c r="A3025" t="s">
        <v>188</v>
      </c>
      <c r="B3025">
        <v>2012</v>
      </c>
      <c r="C3025">
        <v>8.8999999999999996E-2</v>
      </c>
      <c r="D3025">
        <v>0.193</v>
      </c>
      <c r="E3025">
        <v>5.6000000000000001E-2</v>
      </c>
      <c r="F3025">
        <v>0.09</v>
      </c>
      <c r="H3025">
        <v>0.24299999999999999</v>
      </c>
      <c r="I3025">
        <v>0.46899999999999997</v>
      </c>
      <c r="J3025">
        <v>0</v>
      </c>
      <c r="K3025">
        <v>0.104</v>
      </c>
      <c r="L3025">
        <v>5.3999999999999999E-2</v>
      </c>
      <c r="M3025">
        <v>0.08</v>
      </c>
      <c r="N3025">
        <v>0</v>
      </c>
      <c r="O3025">
        <v>0.05</v>
      </c>
      <c r="P3025">
        <v>0</v>
      </c>
      <c r="Q3025" s="3">
        <f>_xlfn.XLOOKUP(A3025&amp;B3025,'original data'!$R$2:$R$3975,'original data'!$Q$2:$Q$3975,,0)</f>
        <v>0.71609999999999996</v>
      </c>
      <c r="R3025" t="str">
        <f t="shared" si="94"/>
        <v>Fairfax County ERS2012</v>
      </c>
      <c r="S3025">
        <f t="shared" si="95"/>
        <v>0.23799999999999999</v>
      </c>
    </row>
    <row r="3026" spans="1:19" x14ac:dyDescent="0.35">
      <c r="A3026" t="s">
        <v>188</v>
      </c>
      <c r="B3026">
        <v>2013</v>
      </c>
      <c r="C3026">
        <v>8.1000000000000003E-2</v>
      </c>
      <c r="D3026">
        <v>0.13500000000000001</v>
      </c>
      <c r="E3026">
        <v>7.0999999999999994E-2</v>
      </c>
      <c r="F3026">
        <v>9.1999999999999998E-2</v>
      </c>
      <c r="H3026">
        <v>0.28899999999999998</v>
      </c>
      <c r="I3026">
        <v>0.41699999999999998</v>
      </c>
      <c r="J3026">
        <v>0</v>
      </c>
      <c r="K3026">
        <v>0.11899999999999999</v>
      </c>
      <c r="L3026">
        <v>2.4E-2</v>
      </c>
      <c r="M3026">
        <v>8.4000000000000005E-2</v>
      </c>
      <c r="N3026">
        <v>0</v>
      </c>
      <c r="O3026">
        <v>6.7000000000000004E-2</v>
      </c>
      <c r="P3026">
        <v>0</v>
      </c>
      <c r="Q3026" s="3">
        <f>_xlfn.XLOOKUP(A3026&amp;B3026,'original data'!$R$2:$R$3975,'original data'!$Q$2:$Q$3975,,0)</f>
        <v>0.72909999999999997</v>
      </c>
      <c r="R3026" t="str">
        <f t="shared" si="94"/>
        <v>Fairfax County ERS2013</v>
      </c>
      <c r="S3026">
        <f t="shared" si="95"/>
        <v>0.22699999999999998</v>
      </c>
    </row>
    <row r="3027" spans="1:19" x14ac:dyDescent="0.35">
      <c r="A3027" t="s">
        <v>188</v>
      </c>
      <c r="B3027">
        <v>2014</v>
      </c>
      <c r="C3027">
        <v>0.152</v>
      </c>
      <c r="D3027">
        <v>0.107</v>
      </c>
      <c r="E3027">
        <v>0.16200000000000001</v>
      </c>
      <c r="F3027">
        <v>8.8999999999999996E-2</v>
      </c>
      <c r="H3027">
        <v>0.318</v>
      </c>
      <c r="I3027">
        <v>0.45300000000000001</v>
      </c>
      <c r="J3027">
        <v>0</v>
      </c>
      <c r="K3027">
        <v>0.11799999999999999</v>
      </c>
      <c r="L3027">
        <v>2.5000000000000001E-2</v>
      </c>
      <c r="M3027">
        <v>8.5999999999999993E-2</v>
      </c>
      <c r="N3027">
        <v>0</v>
      </c>
      <c r="O3027">
        <v>0</v>
      </c>
      <c r="P3027">
        <v>0</v>
      </c>
      <c r="Q3027" s="3">
        <f>_xlfn.XLOOKUP(A3027&amp;B3027,'original data'!$R$2:$R$3975,'original data'!$Q$2:$Q$3975,,0)</f>
        <v>0.753</v>
      </c>
      <c r="R3027" t="str">
        <f t="shared" si="94"/>
        <v>Fairfax County ERS2014</v>
      </c>
      <c r="S3027">
        <f t="shared" si="95"/>
        <v>0.22899999999999998</v>
      </c>
    </row>
    <row r="3028" spans="1:19" x14ac:dyDescent="0.35">
      <c r="A3028" t="s">
        <v>188</v>
      </c>
      <c r="B3028">
        <v>2015</v>
      </c>
      <c r="C3028">
        <v>8.0000000000000002E-3</v>
      </c>
      <c r="D3028">
        <v>7.9000000000000001E-2</v>
      </c>
      <c r="E3028">
        <v>0.112</v>
      </c>
      <c r="F3028">
        <v>7.5999999999999998E-2</v>
      </c>
      <c r="H3028">
        <v>0.29399999999999998</v>
      </c>
      <c r="I3028">
        <v>0.47599999999999998</v>
      </c>
      <c r="J3028">
        <v>0</v>
      </c>
      <c r="K3028">
        <v>0.13200000000000001</v>
      </c>
      <c r="L3028">
        <v>2.3E-2</v>
      </c>
      <c r="M3028">
        <v>7.4999999999999997E-2</v>
      </c>
      <c r="N3028">
        <v>0</v>
      </c>
      <c r="O3028">
        <v>0</v>
      </c>
      <c r="P3028">
        <v>0</v>
      </c>
      <c r="Q3028" s="3">
        <f>_xlfn.XLOOKUP(A3028&amp;B3028,'original data'!$R$2:$R$3975,'original data'!$Q$2:$Q$3975,,0)</f>
        <v>0.74199999999999999</v>
      </c>
      <c r="R3028" t="str">
        <f t="shared" si="94"/>
        <v>Fairfax County ERS2015</v>
      </c>
      <c r="S3028">
        <f t="shared" si="95"/>
        <v>0.22999999999999998</v>
      </c>
    </row>
    <row r="3029" spans="1:19" x14ac:dyDescent="0.35">
      <c r="A3029" t="s">
        <v>188</v>
      </c>
      <c r="B3029">
        <v>2016</v>
      </c>
      <c r="C3029">
        <v>0</v>
      </c>
      <c r="D3029">
        <v>5.0999999999999997E-2</v>
      </c>
      <c r="E3029">
        <v>6.5000000000000002E-2</v>
      </c>
      <c r="F3029">
        <v>6.6000000000000003E-2</v>
      </c>
      <c r="H3029">
        <v>0.27800000000000002</v>
      </c>
      <c r="I3029">
        <v>0.28199999999999997</v>
      </c>
      <c r="J3029">
        <v>0</v>
      </c>
      <c r="K3029">
        <v>0.29499999999999998</v>
      </c>
      <c r="L3029">
        <v>0.02</v>
      </c>
      <c r="M3029">
        <v>8.7999999999999995E-2</v>
      </c>
      <c r="N3029">
        <v>0</v>
      </c>
      <c r="O3029">
        <v>3.6999999999999998E-2</v>
      </c>
      <c r="P3029">
        <v>0</v>
      </c>
      <c r="Q3029" s="3">
        <f>_xlfn.XLOOKUP(A3029&amp;B3029,'original data'!$R$2:$R$3975,'original data'!$Q$2:$Q$3975,,0)</f>
        <v>0.70199999999999996</v>
      </c>
      <c r="R3029" t="str">
        <f t="shared" si="94"/>
        <v>Fairfax County ERS2016</v>
      </c>
      <c r="S3029">
        <f t="shared" si="95"/>
        <v>0.40300000000000002</v>
      </c>
    </row>
    <row r="3030" spans="1:19" x14ac:dyDescent="0.35">
      <c r="A3030" t="s">
        <v>188</v>
      </c>
      <c r="B3030">
        <v>2017</v>
      </c>
      <c r="C3030">
        <v>7.4999999999999997E-2</v>
      </c>
      <c r="D3030">
        <v>2.7E-2</v>
      </c>
      <c r="E3030">
        <v>6.2E-2</v>
      </c>
      <c r="F3030">
        <v>5.8999999999999997E-2</v>
      </c>
      <c r="H3030">
        <v>0.27200000000000002</v>
      </c>
      <c r="I3030">
        <v>0.26600000000000001</v>
      </c>
      <c r="J3030">
        <v>0</v>
      </c>
      <c r="K3030">
        <v>0.30299999999999999</v>
      </c>
      <c r="L3030">
        <v>0</v>
      </c>
      <c r="M3030">
        <v>0.109</v>
      </c>
      <c r="N3030">
        <v>0</v>
      </c>
      <c r="O3030">
        <v>0.05</v>
      </c>
      <c r="P3030">
        <v>0</v>
      </c>
      <c r="Q3030" s="3">
        <f>_xlfn.XLOOKUP(A3030&amp;B3030,'original data'!$R$2:$R$3975,'original data'!$Q$2:$Q$3975,,0)</f>
        <v>0.69899999999999995</v>
      </c>
      <c r="R3030" t="str">
        <f t="shared" si="94"/>
        <v>Fairfax County ERS2017</v>
      </c>
      <c r="S3030">
        <f t="shared" si="95"/>
        <v>0.41199999999999998</v>
      </c>
    </row>
    <row r="3031" spans="1:19" x14ac:dyDescent="0.35">
      <c r="A3031" t="s">
        <v>188</v>
      </c>
      <c r="B3031">
        <v>2018</v>
      </c>
      <c r="C3031">
        <v>7.2999999999999995E-2</v>
      </c>
      <c r="D3031">
        <v>4.4999999999999998E-2</v>
      </c>
      <c r="E3031">
        <v>5.7000000000000002E-2</v>
      </c>
      <c r="F3031">
        <v>6.0999999999999999E-2</v>
      </c>
      <c r="H3031">
        <v>0.2402</v>
      </c>
      <c r="I3031">
        <v>0.26860000000000001</v>
      </c>
      <c r="J3031">
        <v>0</v>
      </c>
      <c r="K3031">
        <v>0.34449999999999997</v>
      </c>
      <c r="L3031">
        <v>0</v>
      </c>
      <c r="M3031">
        <v>0.1042</v>
      </c>
      <c r="N3031">
        <v>0</v>
      </c>
      <c r="O3031">
        <v>4.2500000000000003E-2</v>
      </c>
      <c r="P3031">
        <v>0</v>
      </c>
      <c r="Q3031" s="3">
        <f>_xlfn.XLOOKUP(A3031&amp;B3031,'original data'!$R$2:$R$3975,'original data'!$Q$2:$Q$3975,,0)</f>
        <v>0.70499999999999996</v>
      </c>
      <c r="R3031" t="str">
        <f t="shared" si="94"/>
        <v>Fairfax County ERS2018</v>
      </c>
      <c r="S3031">
        <f t="shared" si="95"/>
        <v>0.44869999999999999</v>
      </c>
    </row>
    <row r="3032" spans="1:19" x14ac:dyDescent="0.35">
      <c r="A3032" t="s">
        <v>188</v>
      </c>
      <c r="B3032">
        <v>2019</v>
      </c>
      <c r="C3032">
        <v>6.3E-2</v>
      </c>
      <c r="D3032">
        <v>6.8000000000000005E-2</v>
      </c>
      <c r="E3032">
        <v>4.1000000000000002E-2</v>
      </c>
      <c r="F3032">
        <v>9.7000000000000003E-2</v>
      </c>
      <c r="H3032">
        <v>0.2329</v>
      </c>
      <c r="I3032">
        <v>0.2792</v>
      </c>
      <c r="J3032">
        <v>0</v>
      </c>
      <c r="K3032">
        <v>0.34439999999999998</v>
      </c>
      <c r="L3032">
        <v>0</v>
      </c>
      <c r="M3032">
        <v>0.1027</v>
      </c>
      <c r="N3032">
        <v>0</v>
      </c>
      <c r="O3032">
        <v>4.0800000000000003E-2</v>
      </c>
      <c r="P3032">
        <v>0</v>
      </c>
      <c r="Q3032" s="3">
        <f>_xlfn.XLOOKUP(A3032&amp;B3032,'original data'!$R$2:$R$3975,'original data'!$Q$2:$Q$3975,,0)</f>
        <v>0.70799999999999996</v>
      </c>
      <c r="R3032" t="str">
        <f t="shared" si="94"/>
        <v>Fairfax County ERS2019</v>
      </c>
      <c r="S3032">
        <f t="shared" si="95"/>
        <v>0.4471</v>
      </c>
    </row>
    <row r="3033" spans="1:19" x14ac:dyDescent="0.35">
      <c r="A3033" t="s">
        <v>188</v>
      </c>
      <c r="B3033">
        <v>2020</v>
      </c>
      <c r="C3033">
        <v>2.9000000000000001E-2</v>
      </c>
      <c r="D3033">
        <v>5.5E-2</v>
      </c>
      <c r="E3033">
        <v>4.5999999999999999E-2</v>
      </c>
      <c r="F3033">
        <v>7.5999999999999998E-2</v>
      </c>
      <c r="H3033">
        <v>0.23699999999999999</v>
      </c>
      <c r="I3033">
        <v>0.32700000000000001</v>
      </c>
      <c r="J3033">
        <v>0</v>
      </c>
      <c r="K3033">
        <v>0.29399999999999998</v>
      </c>
      <c r="L3033">
        <v>0</v>
      </c>
      <c r="M3033">
        <v>8.8999999999999996E-2</v>
      </c>
      <c r="N3033">
        <v>0</v>
      </c>
      <c r="O3033">
        <v>5.2999999999999999E-2</v>
      </c>
      <c r="P3033">
        <v>0</v>
      </c>
      <c r="Q3033" s="3">
        <f>_xlfn.XLOOKUP(A3033&amp;B3033,'original data'!$R$2:$R$3975,'original data'!$Q$2:$Q$3975,,0)</f>
        <v>0.70799999999999996</v>
      </c>
      <c r="R3033" t="str">
        <f t="shared" si="94"/>
        <v>Fairfax County ERS2020</v>
      </c>
      <c r="S3033">
        <f t="shared" si="95"/>
        <v>0.38300000000000001</v>
      </c>
    </row>
    <row r="3034" spans="1:19" x14ac:dyDescent="0.35">
      <c r="A3034" t="s">
        <v>189</v>
      </c>
      <c r="B3034">
        <v>2002</v>
      </c>
      <c r="C3034">
        <v>-9.0999999999999998E-2</v>
      </c>
      <c r="D3034">
        <v>-1E-3</v>
      </c>
      <c r="E3034">
        <v>6.3E-2</v>
      </c>
      <c r="H3034">
        <v>0.55589999999999995</v>
      </c>
      <c r="I3034">
        <v>0.43269999999999997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1.14E-2</v>
      </c>
      <c r="Q3034" s="3">
        <f>_xlfn.XLOOKUP(A3034&amp;B3034,'original data'!$R$2:$R$3975,'original data'!$Q$2:$Q$3975,,0)</f>
        <v>1.0820000000000001</v>
      </c>
      <c r="R3034" t="str">
        <f t="shared" si="94"/>
        <v>Oklahoma City ERS2002</v>
      </c>
      <c r="S3034">
        <f t="shared" si="95"/>
        <v>1.14E-2</v>
      </c>
    </row>
    <row r="3035" spans="1:19" x14ac:dyDescent="0.35">
      <c r="A3035" t="s">
        <v>189</v>
      </c>
      <c r="B3035">
        <v>2003</v>
      </c>
      <c r="C3035">
        <v>0.14699999999999999</v>
      </c>
      <c r="D3035">
        <v>3.5999999999999997E-2</v>
      </c>
      <c r="E3035">
        <v>4.1000000000000002E-2</v>
      </c>
      <c r="H3035">
        <v>0.59340000000000004</v>
      </c>
      <c r="I3035">
        <v>0.39860000000000001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8.0000000000000002E-3</v>
      </c>
      <c r="Q3035" s="3">
        <f>_xlfn.XLOOKUP(A3035&amp;B3035,'original data'!$R$2:$R$3975,'original data'!$Q$2:$Q$3975,,0)</f>
        <v>1.008</v>
      </c>
      <c r="R3035" t="str">
        <f t="shared" si="94"/>
        <v>Oklahoma City ERS2003</v>
      </c>
      <c r="S3035">
        <f t="shared" si="95"/>
        <v>8.0000000000000002E-3</v>
      </c>
    </row>
    <row r="3036" spans="1:19" x14ac:dyDescent="0.35">
      <c r="A3036" t="s">
        <v>189</v>
      </c>
      <c r="B3036">
        <v>2005</v>
      </c>
      <c r="C3036">
        <v>8.5999999999999993E-2</v>
      </c>
      <c r="D3036">
        <v>9.9000000000000005E-2</v>
      </c>
      <c r="E3036">
        <v>2.5000000000000001E-2</v>
      </c>
      <c r="H3036">
        <v>0.52990000000000004</v>
      </c>
      <c r="I3036">
        <v>0.37790000000000001</v>
      </c>
      <c r="J3036">
        <v>0</v>
      </c>
      <c r="K3036">
        <v>8.8599999999999998E-2</v>
      </c>
      <c r="L3036">
        <v>0</v>
      </c>
      <c r="M3036">
        <v>0</v>
      </c>
      <c r="N3036">
        <v>0</v>
      </c>
      <c r="O3036">
        <v>0</v>
      </c>
      <c r="P3036">
        <v>3.5999999999999999E-3</v>
      </c>
      <c r="Q3036" s="3">
        <f>_xlfn.XLOOKUP(A3036&amp;B3036,'original data'!$R$2:$R$3975,'original data'!$Q$2:$Q$3975,,0)</f>
        <v>0.91900000000000004</v>
      </c>
      <c r="R3036" t="str">
        <f t="shared" si="94"/>
        <v>Oklahoma City ERS2005</v>
      </c>
      <c r="S3036">
        <f t="shared" si="95"/>
        <v>9.2200000000000004E-2</v>
      </c>
    </row>
    <row r="3037" spans="1:19" x14ac:dyDescent="0.35">
      <c r="A3037" t="s">
        <v>189</v>
      </c>
      <c r="B3037">
        <v>2006</v>
      </c>
      <c r="C3037">
        <v>7.9000000000000001E-2</v>
      </c>
      <c r="D3037">
        <v>0.104</v>
      </c>
      <c r="E3037">
        <v>5.3999999999999999E-2</v>
      </c>
      <c r="H3037">
        <v>0.53759999999999997</v>
      </c>
      <c r="I3037">
        <v>0.3674</v>
      </c>
      <c r="J3037">
        <v>0</v>
      </c>
      <c r="K3037">
        <v>8.9200000000000002E-2</v>
      </c>
      <c r="L3037">
        <v>0</v>
      </c>
      <c r="M3037">
        <v>0</v>
      </c>
      <c r="N3037">
        <v>0</v>
      </c>
      <c r="O3037">
        <v>0</v>
      </c>
      <c r="P3037">
        <v>5.7999999999999996E-3</v>
      </c>
      <c r="Q3037" s="3">
        <f>_xlfn.XLOOKUP(A3037&amp;B3037,'original data'!$R$2:$R$3975,'original data'!$Q$2:$Q$3975,,0)</f>
        <v>0.97099999999999997</v>
      </c>
      <c r="R3037" t="str">
        <f t="shared" si="94"/>
        <v>Oklahoma City ERS2006</v>
      </c>
      <c r="S3037">
        <f t="shared" si="95"/>
        <v>9.5000000000000001E-2</v>
      </c>
    </row>
    <row r="3038" spans="1:19" x14ac:dyDescent="0.35">
      <c r="A3038" t="s">
        <v>189</v>
      </c>
      <c r="B3038">
        <v>2007</v>
      </c>
      <c r="C3038">
        <v>0.154</v>
      </c>
      <c r="D3038">
        <v>0.106</v>
      </c>
      <c r="E3038">
        <v>0.106</v>
      </c>
      <c r="H3038">
        <v>0.51039999999999996</v>
      </c>
      <c r="I3038">
        <v>0.34460000000000002</v>
      </c>
      <c r="J3038">
        <v>0</v>
      </c>
      <c r="K3038">
        <v>0.12920000000000001</v>
      </c>
      <c r="L3038">
        <v>0</v>
      </c>
      <c r="M3038">
        <v>0</v>
      </c>
      <c r="N3038">
        <v>0</v>
      </c>
      <c r="O3038">
        <v>0</v>
      </c>
      <c r="P3038">
        <v>1.5800000000000002E-2</v>
      </c>
      <c r="Q3038" s="3">
        <f>_xlfn.XLOOKUP(A3038&amp;B3038,'original data'!$R$2:$R$3975,'original data'!$Q$2:$Q$3975,,0)</f>
        <v>1.042</v>
      </c>
      <c r="R3038" t="str">
        <f t="shared" si="94"/>
        <v>Oklahoma City ERS2007</v>
      </c>
      <c r="S3038">
        <f t="shared" si="95"/>
        <v>0.14500000000000002</v>
      </c>
    </row>
    <row r="3039" spans="1:19" x14ac:dyDescent="0.35">
      <c r="A3039" t="s">
        <v>189</v>
      </c>
      <c r="B3039">
        <v>2008</v>
      </c>
      <c r="C3039">
        <v>-4.9000000000000002E-2</v>
      </c>
      <c r="D3039">
        <v>5.8000000000000003E-2</v>
      </c>
      <c r="E3039">
        <v>8.1000000000000003E-2</v>
      </c>
      <c r="H3039">
        <v>0.44879999999999998</v>
      </c>
      <c r="I3039">
        <v>0.3453</v>
      </c>
      <c r="J3039">
        <v>0</v>
      </c>
      <c r="K3039">
        <v>0.15079999999999999</v>
      </c>
      <c r="L3039">
        <v>0</v>
      </c>
      <c r="M3039">
        <v>4.7899999999999998E-2</v>
      </c>
      <c r="N3039">
        <v>0</v>
      </c>
      <c r="O3039">
        <v>0</v>
      </c>
      <c r="P3039">
        <v>7.1999999999999998E-3</v>
      </c>
      <c r="Q3039" s="3">
        <f>_xlfn.XLOOKUP(A3039&amp;B3039,'original data'!$R$2:$R$3975,'original data'!$Q$2:$Q$3975,,0)</f>
        <v>1.0840000000000001</v>
      </c>
      <c r="R3039" t="str">
        <f t="shared" si="94"/>
        <v>Oklahoma City ERS2008</v>
      </c>
      <c r="S3039">
        <f t="shared" si="95"/>
        <v>0.2059</v>
      </c>
    </row>
    <row r="3040" spans="1:19" x14ac:dyDescent="0.35">
      <c r="A3040" t="s">
        <v>189</v>
      </c>
      <c r="B3040">
        <v>2009</v>
      </c>
      <c r="C3040">
        <v>-0.159</v>
      </c>
      <c r="D3040">
        <v>-2.5999999999999999E-2</v>
      </c>
      <c r="E3040">
        <v>1.6E-2</v>
      </c>
      <c r="H3040">
        <v>0.42309999999999998</v>
      </c>
      <c r="I3040">
        <v>0.3468</v>
      </c>
      <c r="J3040">
        <v>8.0000000000000002E-3</v>
      </c>
      <c r="K3040">
        <v>0.17199999999999999</v>
      </c>
      <c r="L3040">
        <v>0</v>
      </c>
      <c r="M3040">
        <v>4.2299999999999997E-2</v>
      </c>
      <c r="N3040">
        <v>0</v>
      </c>
      <c r="O3040">
        <v>0</v>
      </c>
      <c r="P3040">
        <v>7.7999999999999996E-3</v>
      </c>
      <c r="Q3040" s="3">
        <f>_xlfn.XLOOKUP(A3040&amp;B3040,'original data'!$R$2:$R$3975,'original data'!$Q$2:$Q$3975,,0)</f>
        <v>1.018</v>
      </c>
      <c r="R3040" t="str">
        <f t="shared" si="94"/>
        <v>Oklahoma City ERS2009</v>
      </c>
      <c r="S3040">
        <f t="shared" si="95"/>
        <v>0.2301</v>
      </c>
    </row>
    <row r="3041" spans="1:19" x14ac:dyDescent="0.35">
      <c r="A3041" t="s">
        <v>189</v>
      </c>
      <c r="B3041">
        <v>2010</v>
      </c>
      <c r="C3041">
        <v>0.11899999999999999</v>
      </c>
      <c r="D3041">
        <v>-3.5999999999999997E-2</v>
      </c>
      <c r="E3041">
        <v>2.1999999999999999E-2</v>
      </c>
      <c r="F3041">
        <v>3.0419999999999999E-2</v>
      </c>
      <c r="H3041">
        <v>0.43966</v>
      </c>
      <c r="I3041">
        <v>0.33867000000000003</v>
      </c>
      <c r="J3041">
        <v>1.2999999999999999E-2</v>
      </c>
      <c r="K3041">
        <v>0.16238</v>
      </c>
      <c r="L3041">
        <v>0</v>
      </c>
      <c r="M3041">
        <v>3.61E-2</v>
      </c>
      <c r="N3041">
        <v>0</v>
      </c>
      <c r="O3041">
        <v>0</v>
      </c>
      <c r="P3041">
        <v>1.0200000000000001E-2</v>
      </c>
      <c r="Q3041" s="3">
        <f>_xlfn.XLOOKUP(A3041&amp;B3041,'original data'!$R$2:$R$3975,'original data'!$Q$2:$Q$3975,,0)</f>
        <v>0.95099999999999996</v>
      </c>
      <c r="R3041" t="str">
        <f t="shared" si="94"/>
        <v>Oklahoma City ERS2010</v>
      </c>
      <c r="S3041">
        <f t="shared" si="95"/>
        <v>0.22167999999999999</v>
      </c>
    </row>
    <row r="3042" spans="1:19" x14ac:dyDescent="0.35">
      <c r="A3042" t="s">
        <v>189</v>
      </c>
      <c r="B3042">
        <v>2011</v>
      </c>
      <c r="C3042">
        <v>0.19400000000000001</v>
      </c>
      <c r="D3042">
        <v>0.04</v>
      </c>
      <c r="E3042">
        <v>4.2999999999999997E-2</v>
      </c>
      <c r="F3042">
        <v>5.5910000000000001E-2</v>
      </c>
      <c r="H3042">
        <v>0.48985000000000001</v>
      </c>
      <c r="I3042">
        <v>0.29126999999999997</v>
      </c>
      <c r="J3042">
        <v>1.35E-2</v>
      </c>
      <c r="K3042">
        <v>0.15049000000000001</v>
      </c>
      <c r="L3042">
        <v>0</v>
      </c>
      <c r="M3042">
        <v>4.9700000000000001E-2</v>
      </c>
      <c r="N3042">
        <v>0</v>
      </c>
      <c r="O3042">
        <v>0</v>
      </c>
      <c r="P3042">
        <v>5.1999999999999998E-3</v>
      </c>
      <c r="Q3042" s="3">
        <f>_xlfn.XLOOKUP(A3042&amp;B3042,'original data'!$R$2:$R$3975,'original data'!$Q$2:$Q$3975,,0)</f>
        <v>0.92600000000000005</v>
      </c>
      <c r="R3042" t="str">
        <f t="shared" si="94"/>
        <v>Oklahoma City ERS2011</v>
      </c>
      <c r="S3042">
        <f t="shared" si="95"/>
        <v>0.21889000000000003</v>
      </c>
    </row>
    <row r="3043" spans="1:19" x14ac:dyDescent="0.35">
      <c r="A3043" t="s">
        <v>189</v>
      </c>
      <c r="B3043">
        <v>2013</v>
      </c>
      <c r="C3043">
        <v>0.127</v>
      </c>
      <c r="D3043">
        <v>0.113</v>
      </c>
      <c r="E3043">
        <v>5.3999999999999999E-2</v>
      </c>
      <c r="F3043">
        <v>6.6689999999999999E-2</v>
      </c>
      <c r="H3043">
        <v>0.50575000000000003</v>
      </c>
      <c r="I3043">
        <v>0.25208000000000003</v>
      </c>
      <c r="J3043">
        <v>2.5499999999999998E-2</v>
      </c>
      <c r="K3043">
        <v>0.14979000000000001</v>
      </c>
      <c r="L3043">
        <v>0</v>
      </c>
      <c r="M3043">
        <v>6.0290000000000003E-2</v>
      </c>
      <c r="N3043">
        <v>0</v>
      </c>
      <c r="O3043">
        <v>0</v>
      </c>
      <c r="P3043">
        <v>6.6E-3</v>
      </c>
      <c r="Q3043" s="3">
        <f>_xlfn.XLOOKUP(A3043&amp;B3043,'original data'!$R$2:$R$3975,'original data'!$Q$2:$Q$3975,,0)</f>
        <v>0.98899999999999999</v>
      </c>
      <c r="R3043" t="str">
        <f t="shared" si="94"/>
        <v>Oklahoma City ERS2013</v>
      </c>
      <c r="S3043">
        <f t="shared" si="95"/>
        <v>0.24218000000000001</v>
      </c>
    </row>
    <row r="3044" spans="1:19" x14ac:dyDescent="0.35">
      <c r="A3044" t="s">
        <v>189</v>
      </c>
      <c r="B3044">
        <v>2014</v>
      </c>
      <c r="C3044">
        <v>0.17</v>
      </c>
      <c r="D3044">
        <v>0.105</v>
      </c>
      <c r="E3044">
        <v>0.125</v>
      </c>
      <c r="F3044">
        <v>6.9120000000000001E-2</v>
      </c>
      <c r="H3044">
        <v>0.52988999999999997</v>
      </c>
      <c r="I3044">
        <v>0.22316</v>
      </c>
      <c r="J3044">
        <v>2.9389999999999999E-2</v>
      </c>
      <c r="K3044">
        <v>0.14857000000000001</v>
      </c>
      <c r="L3044">
        <v>0</v>
      </c>
      <c r="M3044">
        <v>6.4990000000000006E-2</v>
      </c>
      <c r="N3044">
        <v>0</v>
      </c>
      <c r="O3044">
        <v>0</v>
      </c>
      <c r="P3044">
        <v>4.0000000000000001E-3</v>
      </c>
      <c r="Q3044" s="3">
        <f>_xlfn.XLOOKUP(A3044&amp;B3044,'original data'!$R$2:$R$3975,'original data'!$Q$2:$Q$3975,,0)</f>
        <v>1.0129999999999999</v>
      </c>
      <c r="R3044" t="str">
        <f t="shared" si="94"/>
        <v>Oklahoma City ERS2014</v>
      </c>
      <c r="S3044">
        <f t="shared" si="95"/>
        <v>0.24695</v>
      </c>
    </row>
    <row r="3045" spans="1:19" x14ac:dyDescent="0.35">
      <c r="A3045" t="s">
        <v>189</v>
      </c>
      <c r="B3045">
        <v>2015</v>
      </c>
      <c r="C3045">
        <v>4.2999999999999997E-2</v>
      </c>
      <c r="D3045">
        <v>0.115</v>
      </c>
      <c r="E3045">
        <v>0.112</v>
      </c>
      <c r="F3045">
        <v>6.4810000000000006E-2</v>
      </c>
      <c r="H3045">
        <v>0.47639999999999999</v>
      </c>
      <c r="I3045">
        <v>0.2082</v>
      </c>
      <c r="J3045">
        <v>3.4700000000000002E-2</v>
      </c>
      <c r="K3045">
        <v>0.1545</v>
      </c>
      <c r="L3045">
        <v>0.12089999999999999</v>
      </c>
      <c r="M3045">
        <v>0</v>
      </c>
      <c r="N3045">
        <v>0</v>
      </c>
      <c r="O3045">
        <v>0</v>
      </c>
      <c r="P3045">
        <v>5.3E-3</v>
      </c>
      <c r="Q3045" s="3">
        <f>_xlfn.XLOOKUP(A3045&amp;B3045,'original data'!$R$2:$R$3975,'original data'!$Q$2:$Q$3975,,0)</f>
        <v>1.0349999999999999</v>
      </c>
      <c r="R3045" t="str">
        <f t="shared" si="94"/>
        <v>Oklahoma City ERS2015</v>
      </c>
      <c r="S3045">
        <f t="shared" si="95"/>
        <v>0.31540000000000001</v>
      </c>
    </row>
    <row r="3046" spans="1:19" x14ac:dyDescent="0.35">
      <c r="A3046" t="s">
        <v>189</v>
      </c>
      <c r="B3046">
        <v>2016</v>
      </c>
      <c r="C3046">
        <v>3.0000000000000001E-3</v>
      </c>
      <c r="D3046">
        <v>7.0000000000000007E-2</v>
      </c>
      <c r="E3046">
        <v>7.2999999999999995E-2</v>
      </c>
      <c r="F3046">
        <v>5.706E-2</v>
      </c>
      <c r="H3046">
        <v>0.47789999999999999</v>
      </c>
      <c r="I3046">
        <v>0.20780000000000001</v>
      </c>
      <c r="J3046">
        <v>4.1200000000000001E-2</v>
      </c>
      <c r="K3046">
        <v>0.14399999999999999</v>
      </c>
      <c r="L3046">
        <v>0.12540000000000001</v>
      </c>
      <c r="M3046">
        <v>0</v>
      </c>
      <c r="N3046">
        <v>0</v>
      </c>
      <c r="O3046">
        <v>0</v>
      </c>
      <c r="P3046">
        <v>3.7000000000000002E-3</v>
      </c>
      <c r="Q3046" s="3">
        <f>_xlfn.XLOOKUP(A3046&amp;B3046,'original data'!$R$2:$R$3975,'original data'!$Q$2:$Q$3975,,0)</f>
        <v>1.0489999999999999</v>
      </c>
      <c r="R3046" t="str">
        <f t="shared" si="94"/>
        <v>Oklahoma City ERS2016</v>
      </c>
      <c r="S3046">
        <f t="shared" si="95"/>
        <v>0.31429999999999997</v>
      </c>
    </row>
    <row r="3047" spans="1:19" x14ac:dyDescent="0.35">
      <c r="A3047" t="s">
        <v>189</v>
      </c>
      <c r="B3047">
        <v>2017</v>
      </c>
      <c r="C3047">
        <v>8.1000000000000003E-2</v>
      </c>
      <c r="D3047">
        <v>5.3999999999999999E-2</v>
      </c>
      <c r="E3047">
        <v>9.2999999999999999E-2</v>
      </c>
      <c r="F3047">
        <v>5.0180000000000002E-2</v>
      </c>
      <c r="H3047">
        <v>0.4758</v>
      </c>
      <c r="I3047">
        <v>0.20349999999999999</v>
      </c>
      <c r="J3047">
        <v>4.1200000000000001E-2</v>
      </c>
      <c r="K3047">
        <v>0.14499999999999999</v>
      </c>
      <c r="L3047">
        <v>0.11940000000000001</v>
      </c>
      <c r="M3047">
        <v>0</v>
      </c>
      <c r="N3047">
        <v>0</v>
      </c>
      <c r="O3047">
        <v>0</v>
      </c>
      <c r="P3047">
        <v>1.5100000000000001E-2</v>
      </c>
      <c r="Q3047" s="3">
        <f>_xlfn.XLOOKUP(A3047&amp;B3047,'original data'!$R$2:$R$3975,'original data'!$Q$2:$Q$3975,,0)</f>
        <v>1.0469999999999999</v>
      </c>
      <c r="R3047" t="str">
        <f t="shared" si="94"/>
        <v>Oklahoma City ERS2017</v>
      </c>
      <c r="S3047">
        <f t="shared" si="95"/>
        <v>0.32069999999999999</v>
      </c>
    </row>
    <row r="3048" spans="1:19" x14ac:dyDescent="0.35">
      <c r="A3048" t="s">
        <v>189</v>
      </c>
      <c r="B3048">
        <v>2018</v>
      </c>
      <c r="C3048">
        <v>8.4000000000000005E-2</v>
      </c>
      <c r="D3048">
        <v>6.3E-2</v>
      </c>
      <c r="E3048">
        <v>7.9000000000000001E-2</v>
      </c>
      <c r="F3048">
        <v>6.4019999999999994E-2</v>
      </c>
      <c r="H3048">
        <v>0.4884</v>
      </c>
      <c r="I3048">
        <v>0.19650000000000001</v>
      </c>
      <c r="J3048">
        <v>4.2200000000000001E-2</v>
      </c>
      <c r="K3048">
        <v>0.14180000000000001</v>
      </c>
      <c r="L3048">
        <v>0.1225</v>
      </c>
      <c r="M3048">
        <v>0</v>
      </c>
      <c r="N3048">
        <v>0</v>
      </c>
      <c r="O3048">
        <v>0</v>
      </c>
      <c r="P3048">
        <v>8.6E-3</v>
      </c>
      <c r="Q3048" s="3">
        <f>_xlfn.XLOOKUP(A3048&amp;B3048,'original data'!$R$2:$R$3975,'original data'!$Q$2:$Q$3975,,0)</f>
        <v>1.0349999999999999</v>
      </c>
      <c r="R3048" t="str">
        <f t="shared" si="94"/>
        <v>Oklahoma City ERS2018</v>
      </c>
      <c r="S3048">
        <f t="shared" si="95"/>
        <v>0.31509999999999999</v>
      </c>
    </row>
    <row r="3049" spans="1:19" x14ac:dyDescent="0.35">
      <c r="A3049" t="s">
        <v>189</v>
      </c>
      <c r="B3049">
        <v>2019</v>
      </c>
      <c r="C3049">
        <v>5.5E-2</v>
      </c>
      <c r="D3049">
        <v>8.5000000000000006E-2</v>
      </c>
      <c r="E3049">
        <v>5.7000000000000002E-2</v>
      </c>
      <c r="F3049">
        <v>8.8410000000000002E-2</v>
      </c>
      <c r="H3049">
        <v>0.47099999999999997</v>
      </c>
      <c r="I3049">
        <v>0.2016</v>
      </c>
      <c r="J3049">
        <v>4.9000000000000002E-2</v>
      </c>
      <c r="K3049">
        <v>0.1351</v>
      </c>
      <c r="L3049">
        <v>0.1212</v>
      </c>
      <c r="M3049">
        <v>0</v>
      </c>
      <c r="N3049">
        <v>0</v>
      </c>
      <c r="O3049">
        <v>0</v>
      </c>
      <c r="P3049">
        <v>2.2100000000000002E-2</v>
      </c>
      <c r="Q3049" s="3">
        <f>_xlfn.XLOOKUP(A3049&amp;B3049,'original data'!$R$2:$R$3975,'original data'!$Q$2:$Q$3975,,0)</f>
        <v>0.996</v>
      </c>
      <c r="R3049" t="str">
        <f t="shared" si="94"/>
        <v>Oklahoma City ERS2019</v>
      </c>
      <c r="S3049">
        <f t="shared" si="95"/>
        <v>0.32740000000000002</v>
      </c>
    </row>
    <row r="3050" spans="1:19" x14ac:dyDescent="0.35">
      <c r="A3050" t="s">
        <v>189</v>
      </c>
      <c r="B3050">
        <v>2020</v>
      </c>
      <c r="C3050">
        <v>3.9E-2</v>
      </c>
      <c r="D3050">
        <v>6.0999999999999999E-2</v>
      </c>
      <c r="E3050">
        <v>5.8000000000000003E-2</v>
      </c>
      <c r="F3050">
        <v>8.0369999999999997E-2</v>
      </c>
      <c r="H3050">
        <v>0.48080000000000001</v>
      </c>
      <c r="I3050">
        <v>0.20960000000000001</v>
      </c>
      <c r="J3050">
        <v>5.1999999999999998E-2</v>
      </c>
      <c r="K3050">
        <v>0.1439</v>
      </c>
      <c r="L3050">
        <v>0.10100000000000001</v>
      </c>
      <c r="M3050">
        <v>0</v>
      </c>
      <c r="N3050">
        <v>0</v>
      </c>
      <c r="O3050">
        <v>0</v>
      </c>
      <c r="P3050">
        <v>1.2699999999999999E-2</v>
      </c>
      <c r="Q3050" s="3">
        <f>_xlfn.XLOOKUP(A3050&amp;B3050,'original data'!$R$2:$R$3975,'original data'!$Q$2:$Q$3975,,0)</f>
        <v>0.96099999999999997</v>
      </c>
      <c r="R3050" t="str">
        <f t="shared" si="94"/>
        <v>Oklahoma City ERS2020</v>
      </c>
      <c r="S3050">
        <f t="shared" si="95"/>
        <v>0.30959999999999999</v>
      </c>
    </row>
    <row r="3051" spans="1:19" x14ac:dyDescent="0.35">
      <c r="A3051" t="s">
        <v>190</v>
      </c>
      <c r="B3051">
        <v>2001</v>
      </c>
      <c r="C3051">
        <v>-6.3E-2</v>
      </c>
      <c r="D3051">
        <v>4.2000000000000003E-2</v>
      </c>
      <c r="E3051">
        <v>0.109</v>
      </c>
      <c r="G3051">
        <v>-6.3E-2</v>
      </c>
      <c r="H3051">
        <v>0.71287</v>
      </c>
      <c r="I3051">
        <v>0.24753</v>
      </c>
      <c r="J3051">
        <v>0</v>
      </c>
      <c r="K3051">
        <v>0</v>
      </c>
      <c r="L3051">
        <v>0</v>
      </c>
      <c r="M3051">
        <v>3.9600000000000003E-2</v>
      </c>
      <c r="N3051">
        <v>0</v>
      </c>
      <c r="O3051">
        <v>0</v>
      </c>
      <c r="P3051">
        <v>0</v>
      </c>
      <c r="Q3051" s="3">
        <f>_xlfn.XLOOKUP(A3051&amp;B3051,'original data'!$R$2:$R$3975,'original data'!$Q$2:$Q$3975,,0)</f>
        <v>1.0009999999999999</v>
      </c>
      <c r="R3051" t="str">
        <f t="shared" si="94"/>
        <v>Baltimore Fire and Police2001</v>
      </c>
      <c r="S3051">
        <f t="shared" si="95"/>
        <v>3.9600000000000003E-2</v>
      </c>
    </row>
    <row r="3052" spans="1:19" x14ac:dyDescent="0.35">
      <c r="A3052" t="s">
        <v>190</v>
      </c>
      <c r="B3052">
        <v>2002</v>
      </c>
      <c r="C3052">
        <v>-8.5999999999999993E-2</v>
      </c>
      <c r="D3052">
        <v>-2.5000000000000001E-2</v>
      </c>
      <c r="E3052">
        <v>4.4999999999999998E-2</v>
      </c>
      <c r="G3052">
        <v>-7.4569999999999997E-2</v>
      </c>
      <c r="H3052">
        <v>0.69</v>
      </c>
      <c r="I3052">
        <v>0.26</v>
      </c>
      <c r="J3052">
        <v>0</v>
      </c>
      <c r="K3052">
        <v>0</v>
      </c>
      <c r="L3052">
        <v>0</v>
      </c>
      <c r="M3052">
        <v>0.05</v>
      </c>
      <c r="N3052">
        <v>0</v>
      </c>
      <c r="O3052">
        <v>0</v>
      </c>
      <c r="P3052">
        <v>0</v>
      </c>
      <c r="Q3052" s="3">
        <f>_xlfn.XLOOKUP(A3052&amp;B3052,'original data'!$R$2:$R$3975,'original data'!$Q$2:$Q$3975,,0)</f>
        <v>0.97899999999999998</v>
      </c>
      <c r="R3052" t="str">
        <f t="shared" si="94"/>
        <v>Baltimore Fire and Police2002</v>
      </c>
      <c r="S3052">
        <f t="shared" si="95"/>
        <v>0.05</v>
      </c>
    </row>
    <row r="3053" spans="1:19" x14ac:dyDescent="0.35">
      <c r="A3053" t="s">
        <v>190</v>
      </c>
      <c r="B3053">
        <v>2003</v>
      </c>
      <c r="C3053">
        <v>8.0000000000000002E-3</v>
      </c>
      <c r="D3053">
        <v>-4.8000000000000001E-2</v>
      </c>
      <c r="E3053">
        <v>8.0000000000000002E-3</v>
      </c>
      <c r="G3053">
        <v>-4.7829999999999998E-2</v>
      </c>
      <c r="H3053">
        <v>0.69</v>
      </c>
      <c r="I3053">
        <v>0.27</v>
      </c>
      <c r="J3053">
        <v>0</v>
      </c>
      <c r="K3053">
        <v>0</v>
      </c>
      <c r="L3053">
        <v>0</v>
      </c>
      <c r="M3053">
        <v>0.04</v>
      </c>
      <c r="N3053">
        <v>0</v>
      </c>
      <c r="O3053">
        <v>0</v>
      </c>
      <c r="P3053">
        <v>0</v>
      </c>
      <c r="Q3053" s="3">
        <f>_xlfn.XLOOKUP(A3053&amp;B3053,'original data'!$R$2:$R$3975,'original data'!$Q$2:$Q$3975,,0)</f>
        <v>0.96399999999999997</v>
      </c>
      <c r="R3053" t="str">
        <f t="shared" si="94"/>
        <v>Baltimore Fire and Police2003</v>
      </c>
      <c r="S3053">
        <f t="shared" si="95"/>
        <v>0.04</v>
      </c>
    </row>
    <row r="3054" spans="1:19" x14ac:dyDescent="0.35">
      <c r="A3054" t="s">
        <v>190</v>
      </c>
      <c r="B3054">
        <v>2004</v>
      </c>
      <c r="C3054">
        <v>0.16200000000000001</v>
      </c>
      <c r="D3054">
        <v>2.3E-2</v>
      </c>
      <c r="E3054">
        <v>1.6E-2</v>
      </c>
      <c r="G3054">
        <v>7.7999999999999999E-4</v>
      </c>
      <c r="H3054">
        <v>0.67</v>
      </c>
      <c r="I3054">
        <v>0.24</v>
      </c>
      <c r="J3054">
        <v>0.01</v>
      </c>
      <c r="K3054">
        <v>0</v>
      </c>
      <c r="L3054">
        <v>0</v>
      </c>
      <c r="M3054">
        <v>0.08</v>
      </c>
      <c r="N3054">
        <v>0</v>
      </c>
      <c r="O3054">
        <v>0</v>
      </c>
      <c r="P3054">
        <v>0</v>
      </c>
      <c r="Q3054" s="3">
        <f>_xlfn.XLOOKUP(A3054&amp;B3054,'original data'!$R$2:$R$3975,'original data'!$Q$2:$Q$3975,,0)</f>
        <v>0.96799999999999997</v>
      </c>
      <c r="R3054" t="str">
        <f t="shared" si="94"/>
        <v>Baltimore Fire and Police2004</v>
      </c>
      <c r="S3054">
        <f t="shared" si="95"/>
        <v>0.09</v>
      </c>
    </row>
    <row r="3055" spans="1:19" x14ac:dyDescent="0.35">
      <c r="A3055" t="s">
        <v>190</v>
      </c>
      <c r="B3055">
        <v>2005</v>
      </c>
      <c r="C3055">
        <v>0.121</v>
      </c>
      <c r="D3055">
        <v>9.5000000000000001E-2</v>
      </c>
      <c r="E3055">
        <v>2.4E-2</v>
      </c>
      <c r="G3055">
        <v>2.375E-2</v>
      </c>
      <c r="H3055">
        <v>0.66</v>
      </c>
      <c r="I3055">
        <v>0.19</v>
      </c>
      <c r="J3055">
        <v>0</v>
      </c>
      <c r="K3055">
        <v>0.05</v>
      </c>
      <c r="L3055">
        <v>0</v>
      </c>
      <c r="M3055">
        <v>0.1</v>
      </c>
      <c r="N3055">
        <v>0</v>
      </c>
      <c r="O3055">
        <v>0</v>
      </c>
      <c r="P3055">
        <v>0</v>
      </c>
      <c r="Q3055" s="3">
        <f>_xlfn.XLOOKUP(A3055&amp;B3055,'original data'!$R$2:$R$3975,'original data'!$Q$2:$Q$3975,,0)</f>
        <v>0.96199999999999997</v>
      </c>
      <c r="R3055" t="str">
        <f t="shared" si="94"/>
        <v>Baltimore Fire and Police2005</v>
      </c>
      <c r="S3055">
        <f t="shared" si="95"/>
        <v>0.15000000000000002</v>
      </c>
    </row>
    <row r="3056" spans="1:19" x14ac:dyDescent="0.35">
      <c r="A3056" t="s">
        <v>190</v>
      </c>
      <c r="B3056">
        <v>2006</v>
      </c>
      <c r="C3056">
        <v>0.12</v>
      </c>
      <c r="D3056">
        <v>0.13400000000000001</v>
      </c>
      <c r="E3056">
        <v>6.0999999999999999E-2</v>
      </c>
      <c r="G3056">
        <v>3.9190000000000003E-2</v>
      </c>
      <c r="H3056">
        <v>0.66</v>
      </c>
      <c r="I3056">
        <v>0.19</v>
      </c>
      <c r="J3056">
        <v>0</v>
      </c>
      <c r="K3056">
        <v>0.05</v>
      </c>
      <c r="L3056">
        <v>0</v>
      </c>
      <c r="M3056">
        <v>0.1</v>
      </c>
      <c r="N3056">
        <v>0</v>
      </c>
      <c r="O3056">
        <v>0</v>
      </c>
      <c r="P3056">
        <v>0</v>
      </c>
      <c r="Q3056" s="3">
        <f>_xlfn.XLOOKUP(A3056&amp;B3056,'original data'!$R$2:$R$3975,'original data'!$Q$2:$Q$3975,,0)</f>
        <v>0.92500000000000004</v>
      </c>
      <c r="R3056" t="str">
        <f t="shared" si="94"/>
        <v>Baltimore Fire and Police2006</v>
      </c>
      <c r="S3056">
        <f t="shared" si="95"/>
        <v>0.15000000000000002</v>
      </c>
    </row>
    <row r="3057" spans="1:19" x14ac:dyDescent="0.35">
      <c r="A3057" t="s">
        <v>190</v>
      </c>
      <c r="B3057">
        <v>2007</v>
      </c>
      <c r="C3057">
        <v>0.19800000000000001</v>
      </c>
      <c r="D3057">
        <v>0.14599999999999999</v>
      </c>
      <c r="E3057">
        <v>0.12</v>
      </c>
      <c r="F3057">
        <v>8.2000000000000003E-2</v>
      </c>
      <c r="G3057">
        <v>6.0519999999999997E-2</v>
      </c>
      <c r="H3057">
        <v>0.65</v>
      </c>
      <c r="I3057">
        <v>0.17</v>
      </c>
      <c r="J3057">
        <v>0.01</v>
      </c>
      <c r="K3057">
        <v>7.0000000000000007E-2</v>
      </c>
      <c r="L3057">
        <v>0</v>
      </c>
      <c r="M3057">
        <v>0.1</v>
      </c>
      <c r="N3057">
        <v>0</v>
      </c>
      <c r="O3057">
        <v>0</v>
      </c>
      <c r="P3057">
        <v>0</v>
      </c>
      <c r="Q3057" s="3">
        <f>_xlfn.XLOOKUP(A3057&amp;B3057,'original data'!$R$2:$R$3975,'original data'!$Q$2:$Q$3975,,0)</f>
        <v>0.91900000000000004</v>
      </c>
      <c r="R3057" t="str">
        <f t="shared" si="94"/>
        <v>Baltimore Fire and Police2007</v>
      </c>
      <c r="S3057">
        <f t="shared" si="95"/>
        <v>0.18</v>
      </c>
    </row>
    <row r="3058" spans="1:19" x14ac:dyDescent="0.35">
      <c r="A3058" t="s">
        <v>190</v>
      </c>
      <c r="B3058">
        <v>2008</v>
      </c>
      <c r="C3058">
        <v>-7.0000000000000007E-2</v>
      </c>
      <c r="D3058">
        <v>7.5999999999999998E-2</v>
      </c>
      <c r="E3058">
        <v>0.10199999999999999</v>
      </c>
      <c r="F3058">
        <v>5.3999999999999999E-2</v>
      </c>
      <c r="G3058">
        <v>4.3249999999999997E-2</v>
      </c>
      <c r="H3058">
        <v>0.59</v>
      </c>
      <c r="I3058">
        <v>0.17</v>
      </c>
      <c r="J3058">
        <v>0.03</v>
      </c>
      <c r="K3058">
        <v>0.08</v>
      </c>
      <c r="L3058">
        <v>0</v>
      </c>
      <c r="M3058">
        <v>0.13</v>
      </c>
      <c r="N3058">
        <v>0</v>
      </c>
      <c r="O3058">
        <v>0</v>
      </c>
      <c r="P3058">
        <v>0</v>
      </c>
      <c r="Q3058" s="3">
        <f>_xlfn.XLOOKUP(A3058&amp;B3058,'original data'!$R$2:$R$3975,'original data'!$Q$2:$Q$3975,,0)</f>
        <v>0.89400000000000002</v>
      </c>
      <c r="R3058" t="str">
        <f t="shared" si="94"/>
        <v>Baltimore Fire and Police2008</v>
      </c>
      <c r="S3058">
        <f t="shared" si="95"/>
        <v>0.24</v>
      </c>
    </row>
    <row r="3059" spans="1:19" x14ac:dyDescent="0.35">
      <c r="A3059" t="s">
        <v>190</v>
      </c>
      <c r="B3059">
        <v>2009</v>
      </c>
      <c r="C3059">
        <v>-0.219</v>
      </c>
      <c r="D3059">
        <v>-4.4999999999999998E-2</v>
      </c>
      <c r="E3059">
        <v>1.7999999999999999E-2</v>
      </c>
      <c r="F3059">
        <v>1.7000000000000001E-2</v>
      </c>
      <c r="G3059">
        <v>1.023E-2</v>
      </c>
      <c r="H3059">
        <v>0.59</v>
      </c>
      <c r="I3059">
        <v>0.14000000000000001</v>
      </c>
      <c r="J3059">
        <v>0.05</v>
      </c>
      <c r="K3059">
        <v>0.08</v>
      </c>
      <c r="L3059">
        <v>0</v>
      </c>
      <c r="M3059">
        <v>0.14000000000000001</v>
      </c>
      <c r="N3059">
        <v>0</v>
      </c>
      <c r="O3059">
        <v>0</v>
      </c>
      <c r="P3059">
        <v>0</v>
      </c>
      <c r="Q3059" s="3">
        <f>_xlfn.XLOOKUP(A3059&amp;B3059,'original data'!$R$2:$R$3975,'original data'!$Q$2:$Q$3975,,0)</f>
        <v>0.873</v>
      </c>
      <c r="R3059" t="str">
        <f t="shared" si="94"/>
        <v>Baltimore Fire and Police2009</v>
      </c>
      <c r="S3059">
        <f t="shared" si="95"/>
        <v>0.27</v>
      </c>
    </row>
    <row r="3060" spans="1:19" x14ac:dyDescent="0.35">
      <c r="A3060" t="s">
        <v>190</v>
      </c>
      <c r="B3060">
        <v>2010</v>
      </c>
      <c r="C3060">
        <v>0.153</v>
      </c>
      <c r="D3060">
        <v>-5.8999999999999997E-2</v>
      </c>
      <c r="E3060">
        <v>2.3E-2</v>
      </c>
      <c r="F3060">
        <v>2.3E-2</v>
      </c>
      <c r="G3060">
        <v>2.367E-2</v>
      </c>
      <c r="H3060">
        <v>0.62</v>
      </c>
      <c r="I3060">
        <v>0.16</v>
      </c>
      <c r="J3060">
        <v>0.06</v>
      </c>
      <c r="K3060">
        <v>0.06</v>
      </c>
      <c r="L3060">
        <v>0</v>
      </c>
      <c r="M3060">
        <v>0.1</v>
      </c>
      <c r="N3060">
        <v>0</v>
      </c>
      <c r="O3060">
        <v>0</v>
      </c>
      <c r="P3060">
        <v>0</v>
      </c>
      <c r="Q3060" s="3">
        <f>_xlfn.XLOOKUP(A3060&amp;B3060,'original data'!$R$2:$R$3975,'original data'!$Q$2:$Q$3975,,0)</f>
        <v>0.83199999999999996</v>
      </c>
      <c r="R3060" t="str">
        <f t="shared" si="94"/>
        <v>Baltimore Fire and Police2010</v>
      </c>
      <c r="S3060">
        <f t="shared" si="95"/>
        <v>0.22</v>
      </c>
    </row>
    <row r="3061" spans="1:19" x14ac:dyDescent="0.35">
      <c r="A3061" t="s">
        <v>190</v>
      </c>
      <c r="B3061">
        <v>2011</v>
      </c>
      <c r="C3061">
        <v>0.25600000000000001</v>
      </c>
      <c r="D3061">
        <v>0.04</v>
      </c>
      <c r="E3061">
        <v>4.5999999999999999E-2</v>
      </c>
      <c r="F3061">
        <v>5.3999999999999999E-2</v>
      </c>
      <c r="G3061">
        <v>4.2880000000000001E-2</v>
      </c>
      <c r="H3061">
        <v>0.6</v>
      </c>
      <c r="I3061">
        <v>0.14000000000000001</v>
      </c>
      <c r="J3061">
        <v>0.12</v>
      </c>
      <c r="K3061">
        <v>0.04</v>
      </c>
      <c r="L3061">
        <v>0</v>
      </c>
      <c r="M3061">
        <v>0.1</v>
      </c>
      <c r="N3061">
        <v>0</v>
      </c>
      <c r="O3061">
        <v>0</v>
      </c>
      <c r="P3061">
        <v>0</v>
      </c>
      <c r="Q3061" s="3">
        <f>_xlfn.XLOOKUP(A3061&amp;B3061,'original data'!$R$2:$R$3975,'original data'!$Q$2:$Q$3975,,0)</f>
        <v>0.82</v>
      </c>
      <c r="R3061" t="str">
        <f t="shared" si="94"/>
        <v>Baltimore Fire and Police2011</v>
      </c>
      <c r="S3061">
        <f t="shared" si="95"/>
        <v>0.26</v>
      </c>
    </row>
    <row r="3062" spans="1:19" x14ac:dyDescent="0.35">
      <c r="A3062" t="s">
        <v>190</v>
      </c>
      <c r="B3062">
        <v>2012</v>
      </c>
      <c r="C3062">
        <v>8.0000000000000002E-3</v>
      </c>
      <c r="D3062">
        <v>0.13400000000000001</v>
      </c>
      <c r="E3062">
        <v>1.0999999999999999E-2</v>
      </c>
      <c r="F3062">
        <v>6.4000000000000001E-2</v>
      </c>
      <c r="G3062">
        <v>3.993E-2</v>
      </c>
      <c r="H3062">
        <v>0.42</v>
      </c>
      <c r="I3062">
        <v>0.18</v>
      </c>
      <c r="J3062">
        <v>0.13</v>
      </c>
      <c r="K3062">
        <v>0.16</v>
      </c>
      <c r="L3062">
        <v>0</v>
      </c>
      <c r="M3062">
        <v>0.11</v>
      </c>
      <c r="N3062">
        <v>0</v>
      </c>
      <c r="O3062">
        <v>0</v>
      </c>
      <c r="P3062">
        <v>0</v>
      </c>
      <c r="Q3062" s="3">
        <f>_xlfn.XLOOKUP(A3062&amp;B3062,'original data'!$R$2:$R$3975,'original data'!$Q$2:$Q$3975,,0)</f>
        <v>0.77600000000000002</v>
      </c>
      <c r="R3062" t="str">
        <f t="shared" si="94"/>
        <v>Baltimore Fire and Police2012</v>
      </c>
      <c r="S3062">
        <f t="shared" si="95"/>
        <v>0.4</v>
      </c>
    </row>
    <row r="3063" spans="1:19" x14ac:dyDescent="0.35">
      <c r="A3063" t="s">
        <v>190</v>
      </c>
      <c r="B3063">
        <v>2013</v>
      </c>
      <c r="C3063">
        <v>0.13200000000000001</v>
      </c>
      <c r="D3063">
        <v>0.128</v>
      </c>
      <c r="E3063">
        <v>5.0999999999999997E-2</v>
      </c>
      <c r="F3063">
        <v>7.6999999999999999E-2</v>
      </c>
      <c r="G3063">
        <v>4.6739999999999997E-2</v>
      </c>
      <c r="H3063">
        <v>0.42</v>
      </c>
      <c r="I3063">
        <v>0.18</v>
      </c>
      <c r="J3063">
        <v>0.15</v>
      </c>
      <c r="K3063">
        <v>0.15</v>
      </c>
      <c r="L3063">
        <v>0</v>
      </c>
      <c r="M3063">
        <v>0.1</v>
      </c>
      <c r="N3063">
        <v>0</v>
      </c>
      <c r="O3063">
        <v>0</v>
      </c>
      <c r="P3063">
        <v>0</v>
      </c>
      <c r="Q3063" s="3">
        <f>_xlfn.XLOOKUP(A3063&amp;B3063,'original data'!$R$2:$R$3975,'original data'!$Q$2:$Q$3975,,0)</f>
        <v>0.76600000000000001</v>
      </c>
      <c r="R3063" t="str">
        <f t="shared" si="94"/>
        <v>Baltimore Fire and Police2013</v>
      </c>
      <c r="S3063">
        <f t="shared" si="95"/>
        <v>0.4</v>
      </c>
    </row>
    <row r="3064" spans="1:19" x14ac:dyDescent="0.35">
      <c r="A3064" t="s">
        <v>190</v>
      </c>
      <c r="B3064">
        <v>2014</v>
      </c>
      <c r="C3064">
        <v>0.16500000000000001</v>
      </c>
      <c r="D3064">
        <v>0.1</v>
      </c>
      <c r="E3064">
        <v>0.14000000000000001</v>
      </c>
      <c r="F3064">
        <v>7.6999999999999999E-2</v>
      </c>
      <c r="G3064">
        <v>5.4769999999999999E-2</v>
      </c>
      <c r="H3064">
        <v>0.4</v>
      </c>
      <c r="I3064">
        <v>0.17</v>
      </c>
      <c r="J3064">
        <v>0.18</v>
      </c>
      <c r="K3064">
        <v>0.15</v>
      </c>
      <c r="L3064">
        <v>0</v>
      </c>
      <c r="M3064">
        <v>0.1</v>
      </c>
      <c r="N3064">
        <v>0</v>
      </c>
      <c r="O3064">
        <v>0</v>
      </c>
      <c r="P3064">
        <v>0</v>
      </c>
      <c r="Q3064" s="3">
        <f>_xlfn.XLOOKUP(A3064&amp;B3064,'original data'!$R$2:$R$3975,'original data'!$Q$2:$Q$3975,,0)</f>
        <v>0.74199999999999999</v>
      </c>
      <c r="R3064" t="str">
        <f t="shared" si="94"/>
        <v>Baltimore Fire and Police2014</v>
      </c>
      <c r="S3064">
        <f t="shared" si="95"/>
        <v>0.42999999999999994</v>
      </c>
    </row>
    <row r="3065" spans="1:19" x14ac:dyDescent="0.35">
      <c r="A3065" t="s">
        <v>190</v>
      </c>
      <c r="B3065">
        <v>2015</v>
      </c>
      <c r="C3065">
        <v>2.3E-2</v>
      </c>
      <c r="D3065">
        <v>0.105</v>
      </c>
      <c r="E3065">
        <v>0.113</v>
      </c>
      <c r="F3065">
        <v>6.7000000000000004E-2</v>
      </c>
      <c r="G3065">
        <v>5.262E-2</v>
      </c>
      <c r="H3065">
        <v>0.39</v>
      </c>
      <c r="I3065">
        <v>0.17</v>
      </c>
      <c r="J3065">
        <v>0.17</v>
      </c>
      <c r="K3065">
        <v>0.16</v>
      </c>
      <c r="L3065">
        <v>0</v>
      </c>
      <c r="M3065">
        <v>0.11</v>
      </c>
      <c r="N3065">
        <v>0</v>
      </c>
      <c r="O3065">
        <v>0</v>
      </c>
      <c r="P3065">
        <v>0</v>
      </c>
      <c r="Q3065" s="3">
        <f>_xlfn.XLOOKUP(A3065&amp;B3065,'original data'!$R$2:$R$3975,'original data'!$Q$2:$Q$3975,,0)</f>
        <v>0.72799999999999998</v>
      </c>
      <c r="R3065" t="str">
        <f t="shared" si="94"/>
        <v>Baltimore Fire and Police2015</v>
      </c>
      <c r="S3065">
        <f t="shared" si="95"/>
        <v>0.44</v>
      </c>
    </row>
    <row r="3066" spans="1:19" x14ac:dyDescent="0.35">
      <c r="A3066" t="s">
        <v>190</v>
      </c>
      <c r="B3066">
        <v>2016</v>
      </c>
      <c r="C3066">
        <v>6.0000000000000001E-3</v>
      </c>
      <c r="D3066">
        <v>5.6000000000000001E-2</v>
      </c>
      <c r="E3066">
        <v>6.0999999999999999E-2</v>
      </c>
      <c r="F3066">
        <v>5.8000000000000003E-2</v>
      </c>
      <c r="G3066">
        <v>4.965E-2</v>
      </c>
      <c r="H3066">
        <v>0.42</v>
      </c>
      <c r="I3066">
        <v>0.22</v>
      </c>
      <c r="J3066">
        <v>0.14000000000000001</v>
      </c>
      <c r="K3066">
        <v>0.1</v>
      </c>
      <c r="L3066">
        <v>0</v>
      </c>
      <c r="M3066">
        <v>0.11</v>
      </c>
      <c r="N3066">
        <v>0</v>
      </c>
      <c r="O3066">
        <v>0.01</v>
      </c>
      <c r="P3066">
        <v>0</v>
      </c>
      <c r="Q3066" s="3">
        <f>_xlfn.XLOOKUP(A3066&amp;B3066,'original data'!$R$2:$R$3975,'original data'!$Q$2:$Q$3975,,0)</f>
        <v>0.71499999999999997</v>
      </c>
      <c r="R3066" t="str">
        <f t="shared" si="94"/>
        <v>Baltimore Fire and Police2016</v>
      </c>
      <c r="S3066">
        <f t="shared" si="95"/>
        <v>0.35000000000000003</v>
      </c>
    </row>
    <row r="3067" spans="1:19" x14ac:dyDescent="0.35">
      <c r="A3067" t="s">
        <v>190</v>
      </c>
      <c r="B3067">
        <v>2017</v>
      </c>
      <c r="C3067">
        <v>0.121</v>
      </c>
      <c r="D3067">
        <v>0.05</v>
      </c>
      <c r="E3067">
        <v>7.6999999999999999E-2</v>
      </c>
      <c r="F3067">
        <v>5.2999999999999999E-2</v>
      </c>
      <c r="G3067">
        <v>5.3719999999999997E-2</v>
      </c>
      <c r="H3067">
        <v>0.43</v>
      </c>
      <c r="I3067">
        <v>0.22</v>
      </c>
      <c r="J3067">
        <v>0.15</v>
      </c>
      <c r="K3067">
        <v>0.1</v>
      </c>
      <c r="L3067">
        <v>0</v>
      </c>
      <c r="M3067">
        <v>0.09</v>
      </c>
      <c r="N3067">
        <v>0</v>
      </c>
      <c r="O3067">
        <v>0.01</v>
      </c>
      <c r="P3067">
        <v>0</v>
      </c>
      <c r="Q3067" s="3">
        <f>_xlfn.XLOOKUP(A3067&amp;B3067,'original data'!$R$2:$R$3975,'original data'!$Q$2:$Q$3975,,0)</f>
        <v>0.71099999999999997</v>
      </c>
      <c r="R3067" t="str">
        <f t="shared" si="94"/>
        <v>Baltimore Fire and Police2017</v>
      </c>
      <c r="S3067">
        <f t="shared" si="95"/>
        <v>0.33999999999999997</v>
      </c>
    </row>
    <row r="3068" spans="1:19" x14ac:dyDescent="0.35">
      <c r="A3068" t="s">
        <v>190</v>
      </c>
      <c r="B3068">
        <v>2018</v>
      </c>
      <c r="C3068">
        <v>8.5000000000000006E-2</v>
      </c>
      <c r="D3068">
        <v>6.9000000000000006E-2</v>
      </c>
      <c r="E3068">
        <v>7.4999999999999997E-2</v>
      </c>
      <c r="F3068">
        <v>6.6000000000000003E-2</v>
      </c>
      <c r="G3068">
        <v>5.543E-2</v>
      </c>
      <c r="H3068">
        <v>0.5</v>
      </c>
      <c r="I3068">
        <v>0.17</v>
      </c>
      <c r="J3068">
        <v>0.15</v>
      </c>
      <c r="K3068">
        <v>7.0000000000000007E-2</v>
      </c>
      <c r="L3068">
        <v>0</v>
      </c>
      <c r="M3068">
        <v>0.1</v>
      </c>
      <c r="N3068">
        <v>0</v>
      </c>
      <c r="O3068">
        <v>0.01</v>
      </c>
      <c r="P3068">
        <v>0</v>
      </c>
      <c r="Q3068" s="3">
        <f>_xlfn.XLOOKUP(A3068&amp;B3068,'original data'!$R$2:$R$3975,'original data'!$Q$2:$Q$3975,,0)</f>
        <v>0.69799999999999995</v>
      </c>
      <c r="R3068" t="str">
        <f t="shared" si="94"/>
        <v>Baltimore Fire and Police2018</v>
      </c>
      <c r="S3068">
        <f t="shared" si="95"/>
        <v>0.32</v>
      </c>
    </row>
    <row r="3069" spans="1:19" x14ac:dyDescent="0.35">
      <c r="A3069" t="s">
        <v>190</v>
      </c>
      <c r="B3069">
        <v>2019</v>
      </c>
      <c r="C3069">
        <v>5.7000000000000002E-2</v>
      </c>
      <c r="D3069">
        <v>8.6999999999999994E-2</v>
      </c>
      <c r="E3069">
        <v>5.8000000000000003E-2</v>
      </c>
      <c r="F3069">
        <v>0.09</v>
      </c>
      <c r="G3069">
        <v>5.5509999999999997E-2</v>
      </c>
      <c r="H3069">
        <v>0.48</v>
      </c>
      <c r="I3069">
        <v>0.14000000000000001</v>
      </c>
      <c r="J3069">
        <v>0.13</v>
      </c>
      <c r="K3069">
        <v>0.11</v>
      </c>
      <c r="L3069">
        <v>0</v>
      </c>
      <c r="M3069">
        <v>0.09</v>
      </c>
      <c r="N3069">
        <v>0</v>
      </c>
      <c r="O3069">
        <v>0.02</v>
      </c>
      <c r="P3069">
        <v>0.03</v>
      </c>
      <c r="Q3069" s="3">
        <f>_xlfn.XLOOKUP(A3069&amp;B3069,'original data'!$R$2:$R$3975,'original data'!$Q$2:$Q$3975,,0)</f>
        <v>0.69799999999999995</v>
      </c>
      <c r="R3069" t="str">
        <f t="shared" si="94"/>
        <v>Baltimore Fire and Police2019</v>
      </c>
      <c r="S3069">
        <f t="shared" si="95"/>
        <v>0.36</v>
      </c>
    </row>
    <row r="3070" spans="1:19" x14ac:dyDescent="0.35">
      <c r="A3070" t="s">
        <v>190</v>
      </c>
      <c r="B3070">
        <v>2020</v>
      </c>
      <c r="C3070">
        <v>-2E-3</v>
      </c>
      <c r="D3070">
        <v>4.5999999999999999E-2</v>
      </c>
      <c r="E3070">
        <v>5.1999999999999998E-2</v>
      </c>
      <c r="F3070">
        <v>7.4999999999999997E-2</v>
      </c>
      <c r="G3070">
        <v>5.2560000000000003E-2</v>
      </c>
      <c r="H3070">
        <v>0.41899999999999998</v>
      </c>
      <c r="I3070">
        <v>0.184</v>
      </c>
      <c r="J3070">
        <v>0.14199999999999999</v>
      </c>
      <c r="K3070">
        <v>8.2000000000000003E-2</v>
      </c>
      <c r="L3070">
        <v>0</v>
      </c>
      <c r="M3070">
        <v>9.5000000000000001E-2</v>
      </c>
      <c r="N3070">
        <v>0</v>
      </c>
      <c r="O3070">
        <v>4.7E-2</v>
      </c>
      <c r="P3070">
        <v>3.1E-2</v>
      </c>
      <c r="Q3070" s="3">
        <f>_xlfn.XLOOKUP(A3070&amp;B3070,'original data'!$R$2:$R$3975,'original data'!$Q$2:$Q$3975,,0)</f>
        <v>0.69099999999999995</v>
      </c>
      <c r="R3070" t="str">
        <f t="shared" si="94"/>
        <v>Baltimore Fire and Police2020</v>
      </c>
      <c r="S3070">
        <f t="shared" si="95"/>
        <v>0.35</v>
      </c>
    </row>
    <row r="3071" spans="1:19" x14ac:dyDescent="0.35">
      <c r="A3071" t="s">
        <v>191</v>
      </c>
      <c r="B3071">
        <v>2001</v>
      </c>
      <c r="C3071">
        <v>-1.7590000000000001E-2</v>
      </c>
      <c r="H3071">
        <v>0.80205000000000004</v>
      </c>
      <c r="I3071">
        <v>0.15803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3.9919999999999997E-2</v>
      </c>
      <c r="P3071">
        <v>0</v>
      </c>
      <c r="Q3071" s="3">
        <f>_xlfn.XLOOKUP(A3071&amp;B3071,'original data'!$R$2:$R$3975,'original data'!$Q$2:$Q$3975,,0)</f>
        <v>1.0871</v>
      </c>
      <c r="R3071" t="str">
        <f t="shared" si="94"/>
        <v>Kansas City Missouri ERS2001</v>
      </c>
      <c r="S3071">
        <f t="shared" si="95"/>
        <v>0</v>
      </c>
    </row>
    <row r="3072" spans="1:19" x14ac:dyDescent="0.35">
      <c r="A3072" t="s">
        <v>191</v>
      </c>
      <c r="B3072">
        <v>2002</v>
      </c>
      <c r="C3072">
        <v>-6.0000000000000001E-3</v>
      </c>
      <c r="H3072">
        <v>0.4531</v>
      </c>
      <c r="I3072">
        <v>0.49109999999999998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5.5599999999999997E-2</v>
      </c>
      <c r="P3072">
        <v>2.0000000000000001E-4</v>
      </c>
      <c r="Q3072" s="3">
        <f>_xlfn.XLOOKUP(A3072&amp;B3072,'original data'!$R$2:$R$3975,'original data'!$Q$2:$Q$3975,,0)</f>
        <v>1.0053000000000001</v>
      </c>
      <c r="R3072" t="str">
        <f t="shared" si="94"/>
        <v>Kansas City Missouri ERS2002</v>
      </c>
      <c r="S3072">
        <f t="shared" si="95"/>
        <v>2.0000000000000001E-4</v>
      </c>
    </row>
    <row r="3073" spans="1:19" x14ac:dyDescent="0.35">
      <c r="A3073" t="s">
        <v>191</v>
      </c>
      <c r="B3073">
        <v>2003</v>
      </c>
      <c r="C3073">
        <v>-5.1999999999999998E-2</v>
      </c>
      <c r="D3073">
        <v>-2.5999999999999999E-2</v>
      </c>
      <c r="H3073">
        <v>0.61944999999999995</v>
      </c>
      <c r="I3073">
        <v>0.31809999999999999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6.2449999999999999E-2</v>
      </c>
      <c r="P3073">
        <v>0</v>
      </c>
      <c r="Q3073" s="3">
        <f>_xlfn.XLOOKUP(A3073&amp;B3073,'original data'!$R$2:$R$3975,'original data'!$Q$2:$Q$3975,,0)</f>
        <v>0.88319999999999999</v>
      </c>
      <c r="R3073" t="str">
        <f t="shared" si="94"/>
        <v>Kansas City Missouri ERS2003</v>
      </c>
      <c r="S3073">
        <f t="shared" si="95"/>
        <v>0</v>
      </c>
    </row>
    <row r="3074" spans="1:19" x14ac:dyDescent="0.35">
      <c r="A3074" t="s">
        <v>191</v>
      </c>
      <c r="B3074">
        <v>2004</v>
      </c>
      <c r="C3074">
        <v>0.186</v>
      </c>
      <c r="D3074">
        <v>3.7999999999999999E-2</v>
      </c>
      <c r="H3074">
        <v>0.57340999999999998</v>
      </c>
      <c r="I3074">
        <v>0.42659000000000002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 s="3">
        <f>_xlfn.XLOOKUP(A3074&amp;B3074,'original data'!$R$2:$R$3975,'original data'!$Q$2:$Q$3975,,0)</f>
        <v>0.84719999999999995</v>
      </c>
      <c r="R3074" t="str">
        <f t="shared" si="94"/>
        <v>Kansas City Missouri ERS2004</v>
      </c>
      <c r="S3074">
        <f t="shared" si="95"/>
        <v>0</v>
      </c>
    </row>
    <row r="3075" spans="1:19" x14ac:dyDescent="0.35">
      <c r="A3075" t="s">
        <v>191</v>
      </c>
      <c r="B3075">
        <v>2005</v>
      </c>
      <c r="C3075">
        <v>9.5000000000000001E-2</v>
      </c>
      <c r="D3075">
        <v>7.2999999999999995E-2</v>
      </c>
      <c r="E3075">
        <v>3.7519999999999998E-2</v>
      </c>
      <c r="H3075">
        <v>0.70189000000000001</v>
      </c>
      <c r="I3075">
        <v>0.29785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2.5999999999999998E-4</v>
      </c>
      <c r="Q3075" s="3">
        <f>_xlfn.XLOOKUP(A3075&amp;B3075,'original data'!$R$2:$R$3975,'original data'!$Q$2:$Q$3975,,0)</f>
        <v>0.82569999999999999</v>
      </c>
      <c r="R3075" t="str">
        <f t="shared" ref="R3075:R3138" si="96">A3075&amp;B3075</f>
        <v>Kansas City Missouri ERS2005</v>
      </c>
      <c r="S3075">
        <f t="shared" ref="S3075:S3138" si="97">SUM(J3075:N3075,P3075)</f>
        <v>2.5999999999999998E-4</v>
      </c>
    </row>
    <row r="3076" spans="1:19" x14ac:dyDescent="0.35">
      <c r="A3076" t="s">
        <v>191</v>
      </c>
      <c r="B3076">
        <v>2006</v>
      </c>
      <c r="C3076">
        <v>0.182</v>
      </c>
      <c r="E3076">
        <v>7.6619999999999994E-2</v>
      </c>
      <c r="H3076">
        <v>0.65146999999999999</v>
      </c>
      <c r="I3076">
        <v>0.30026999999999998</v>
      </c>
      <c r="J3076">
        <v>0</v>
      </c>
      <c r="K3076">
        <v>0</v>
      </c>
      <c r="L3076">
        <v>0</v>
      </c>
      <c r="M3076">
        <v>4.8079999999999998E-2</v>
      </c>
      <c r="N3076">
        <v>0</v>
      </c>
      <c r="O3076">
        <v>0</v>
      </c>
      <c r="P3076">
        <v>1.9000000000000001E-4</v>
      </c>
      <c r="Q3076" s="3">
        <f>_xlfn.XLOOKUP(A3076&amp;B3076,'original data'!$R$2:$R$3975,'original data'!$Q$2:$Q$3975,,0)</f>
        <v>0.93120000000000003</v>
      </c>
      <c r="R3076" t="str">
        <f t="shared" si="96"/>
        <v>Kansas City Missouri ERS2006</v>
      </c>
      <c r="S3076">
        <f t="shared" si="97"/>
        <v>4.827E-2</v>
      </c>
    </row>
    <row r="3077" spans="1:19" x14ac:dyDescent="0.35">
      <c r="A3077" t="s">
        <v>191</v>
      </c>
      <c r="B3077">
        <v>2007</v>
      </c>
      <c r="C3077">
        <v>0.124</v>
      </c>
      <c r="E3077">
        <v>0.10341</v>
      </c>
      <c r="H3077">
        <v>0.65712000000000004</v>
      </c>
      <c r="I3077">
        <v>0.29477999999999999</v>
      </c>
      <c r="J3077">
        <v>1.627E-2</v>
      </c>
      <c r="K3077">
        <v>0</v>
      </c>
      <c r="L3077">
        <v>0</v>
      </c>
      <c r="M3077">
        <v>3.1370000000000002E-2</v>
      </c>
      <c r="N3077">
        <v>0</v>
      </c>
      <c r="O3077">
        <v>0</v>
      </c>
      <c r="P3077">
        <v>4.6999999999999999E-4</v>
      </c>
      <c r="Q3077" s="3">
        <f>_xlfn.XLOOKUP(A3077&amp;B3077,'original data'!$R$2:$R$3975,'original data'!$Q$2:$Q$3975,,0)</f>
        <v>0.97119999999999995</v>
      </c>
      <c r="R3077" t="str">
        <f t="shared" si="96"/>
        <v>Kansas City Missouri ERS2007</v>
      </c>
      <c r="S3077">
        <f t="shared" si="97"/>
        <v>4.811E-2</v>
      </c>
    </row>
    <row r="3078" spans="1:19" x14ac:dyDescent="0.35">
      <c r="A3078" t="s">
        <v>191</v>
      </c>
      <c r="B3078">
        <v>2008</v>
      </c>
      <c r="C3078">
        <v>-2.7E-2</v>
      </c>
      <c r="E3078">
        <v>0.10917</v>
      </c>
      <c r="H3078">
        <v>0.61882000000000004</v>
      </c>
      <c r="I3078">
        <v>0.32855000000000001</v>
      </c>
      <c r="J3078">
        <v>1.7430000000000001E-2</v>
      </c>
      <c r="K3078">
        <v>0</v>
      </c>
      <c r="L3078">
        <v>0</v>
      </c>
      <c r="M3078">
        <v>3.5209999999999998E-2</v>
      </c>
      <c r="N3078">
        <v>0</v>
      </c>
      <c r="O3078">
        <v>0</v>
      </c>
      <c r="P3078">
        <v>0</v>
      </c>
      <c r="Q3078" s="3">
        <f>_xlfn.XLOOKUP(A3078&amp;B3078,'original data'!$R$2:$R$3975,'original data'!$Q$2:$Q$3975,,0)</f>
        <v>0.93510000000000004</v>
      </c>
      <c r="R3078" t="str">
        <f t="shared" si="96"/>
        <v>Kansas City Missouri ERS2008</v>
      </c>
      <c r="S3078">
        <f t="shared" si="97"/>
        <v>5.2639999999999999E-2</v>
      </c>
    </row>
    <row r="3079" spans="1:19" x14ac:dyDescent="0.35">
      <c r="A3079" t="s">
        <v>191</v>
      </c>
      <c r="B3079">
        <v>2009</v>
      </c>
      <c r="C3079">
        <v>-0.25700000000000001</v>
      </c>
      <c r="E3079">
        <v>1.014E-2</v>
      </c>
      <c r="H3079">
        <v>0.62446999999999997</v>
      </c>
      <c r="I3079">
        <v>0.32406000000000001</v>
      </c>
      <c r="J3079">
        <v>1.4489999999999999E-2</v>
      </c>
      <c r="K3079">
        <v>0</v>
      </c>
      <c r="L3079">
        <v>0</v>
      </c>
      <c r="M3079">
        <v>3.6979999999999999E-2</v>
      </c>
      <c r="N3079">
        <v>0</v>
      </c>
      <c r="O3079">
        <v>0</v>
      </c>
      <c r="P3079">
        <v>0</v>
      </c>
      <c r="Q3079" s="3">
        <f>_xlfn.XLOOKUP(A3079&amp;B3079,'original data'!$R$2:$R$3975,'original data'!$Q$2:$Q$3975,,0)</f>
        <v>0.72829999999999995</v>
      </c>
      <c r="R3079" t="str">
        <f t="shared" si="96"/>
        <v>Kansas City Missouri ERS2009</v>
      </c>
      <c r="S3079">
        <f t="shared" si="97"/>
        <v>5.1470000000000002E-2</v>
      </c>
    </row>
    <row r="3080" spans="1:19" x14ac:dyDescent="0.35">
      <c r="A3080" t="s">
        <v>191</v>
      </c>
      <c r="B3080">
        <v>2010</v>
      </c>
      <c r="C3080">
        <v>0.27800000000000002</v>
      </c>
      <c r="E3080">
        <v>4.1849999999999998E-2</v>
      </c>
      <c r="F3080">
        <v>3.968E-2</v>
      </c>
      <c r="H3080">
        <v>0.51300000000000001</v>
      </c>
      <c r="I3080">
        <v>0.32600000000000001</v>
      </c>
      <c r="J3080">
        <v>0</v>
      </c>
      <c r="K3080">
        <v>0.113</v>
      </c>
      <c r="L3080">
        <v>0</v>
      </c>
      <c r="M3080">
        <v>3.2000000000000001E-2</v>
      </c>
      <c r="N3080">
        <v>0</v>
      </c>
      <c r="O3080">
        <v>1.4999999999999999E-2</v>
      </c>
      <c r="P3080">
        <v>0</v>
      </c>
      <c r="Q3080" s="3">
        <f>_xlfn.XLOOKUP(A3080&amp;B3080,'original data'!$R$2:$R$3975,'original data'!$Q$2:$Q$3975,,0)</f>
        <v>0.75349999999999995</v>
      </c>
      <c r="R3080" t="str">
        <f t="shared" si="96"/>
        <v>Kansas City Missouri ERS2010</v>
      </c>
      <c r="S3080">
        <f t="shared" si="97"/>
        <v>0.14500000000000002</v>
      </c>
    </row>
    <row r="3081" spans="1:19" x14ac:dyDescent="0.35">
      <c r="A3081" t="s">
        <v>191</v>
      </c>
      <c r="B3081">
        <v>2011</v>
      </c>
      <c r="C3081">
        <v>0.14699999999999999</v>
      </c>
      <c r="E3081">
        <v>3.56E-2</v>
      </c>
      <c r="F3081">
        <v>5.5910000000000001E-2</v>
      </c>
      <c r="H3081">
        <v>0.54800000000000004</v>
      </c>
      <c r="I3081">
        <v>0.30099999999999999</v>
      </c>
      <c r="J3081">
        <v>0</v>
      </c>
      <c r="K3081">
        <v>0.11</v>
      </c>
      <c r="L3081">
        <v>0</v>
      </c>
      <c r="M3081">
        <v>3.2000000000000001E-2</v>
      </c>
      <c r="N3081">
        <v>0</v>
      </c>
      <c r="O3081">
        <v>8.9999999999999993E-3</v>
      </c>
      <c r="P3081">
        <v>0</v>
      </c>
      <c r="Q3081" s="3">
        <f>_xlfn.XLOOKUP(A3081&amp;B3081,'original data'!$R$2:$R$3975,'original data'!$Q$2:$Q$3975,,0)</f>
        <v>0.79800000000000004</v>
      </c>
      <c r="R3081" t="str">
        <f t="shared" si="96"/>
        <v>Kansas City Missouri ERS2011</v>
      </c>
      <c r="S3081">
        <f t="shared" si="97"/>
        <v>0.14200000000000002</v>
      </c>
    </row>
    <row r="3082" spans="1:19" x14ac:dyDescent="0.35">
      <c r="A3082" t="s">
        <v>191</v>
      </c>
      <c r="B3082">
        <v>2012</v>
      </c>
      <c r="C3082">
        <v>7.0000000000000001E-3</v>
      </c>
      <c r="E3082">
        <v>1.308E-2</v>
      </c>
      <c r="F3082">
        <v>5.7279999999999998E-2</v>
      </c>
      <c r="H3082">
        <v>0.52800000000000002</v>
      </c>
      <c r="I3082">
        <v>0.29499999999999998</v>
      </c>
      <c r="J3082">
        <v>0</v>
      </c>
      <c r="K3082">
        <v>0.111</v>
      </c>
      <c r="L3082">
        <v>0</v>
      </c>
      <c r="M3082">
        <v>5.0999999999999997E-2</v>
      </c>
      <c r="N3082">
        <v>0</v>
      </c>
      <c r="O3082">
        <v>1.4999999999999999E-2</v>
      </c>
      <c r="P3082">
        <v>0</v>
      </c>
      <c r="Q3082" s="3">
        <f>_xlfn.XLOOKUP(A3082&amp;B3082,'original data'!$R$2:$R$3975,'original data'!$Q$2:$Q$3975,,0)</f>
        <v>0.79110000000000003</v>
      </c>
      <c r="R3082" t="str">
        <f t="shared" si="96"/>
        <v>Kansas City Missouri ERS2012</v>
      </c>
      <c r="S3082">
        <f t="shared" si="97"/>
        <v>0.16200000000000001</v>
      </c>
    </row>
    <row r="3083" spans="1:19" x14ac:dyDescent="0.35">
      <c r="A3083" t="s">
        <v>191</v>
      </c>
      <c r="B3083">
        <v>2013</v>
      </c>
      <c r="C3083">
        <v>0.124</v>
      </c>
      <c r="E3083">
        <v>4.274E-2</v>
      </c>
      <c r="F3083">
        <v>7.5439999999999993E-2</v>
      </c>
      <c r="H3083">
        <v>0.55800000000000005</v>
      </c>
      <c r="I3083">
        <v>0.26600000000000001</v>
      </c>
      <c r="J3083">
        <v>0</v>
      </c>
      <c r="K3083">
        <v>0.112</v>
      </c>
      <c r="L3083">
        <v>0</v>
      </c>
      <c r="M3083">
        <v>5.1999999999999998E-2</v>
      </c>
      <c r="N3083">
        <v>0</v>
      </c>
      <c r="O3083">
        <v>1.2E-2</v>
      </c>
      <c r="P3083">
        <v>0</v>
      </c>
      <c r="Q3083" s="3">
        <f>_xlfn.XLOOKUP(A3083&amp;B3083,'original data'!$R$2:$R$3975,'original data'!$Q$2:$Q$3975,,0)</f>
        <v>0.80710000000000004</v>
      </c>
      <c r="R3083" t="str">
        <f t="shared" si="96"/>
        <v>Kansas City Missouri ERS2013</v>
      </c>
      <c r="S3083">
        <f t="shared" si="97"/>
        <v>0.16400000000000001</v>
      </c>
    </row>
    <row r="3084" spans="1:19" x14ac:dyDescent="0.35">
      <c r="A3084" t="s">
        <v>191</v>
      </c>
      <c r="B3084">
        <v>2014</v>
      </c>
      <c r="C3084">
        <v>0.115</v>
      </c>
      <c r="E3084">
        <v>0.13092000000000001</v>
      </c>
      <c r="F3084">
        <v>6.8830000000000002E-2</v>
      </c>
      <c r="H3084">
        <v>0.59040999999999999</v>
      </c>
      <c r="I3084">
        <v>0.24376</v>
      </c>
      <c r="J3084">
        <v>0</v>
      </c>
      <c r="K3084">
        <v>9.8900000000000002E-2</v>
      </c>
      <c r="L3084">
        <v>0</v>
      </c>
      <c r="M3084">
        <v>5.0950000000000002E-2</v>
      </c>
      <c r="N3084">
        <v>0</v>
      </c>
      <c r="O3084">
        <v>1.5980000000000001E-2</v>
      </c>
      <c r="P3084">
        <v>0</v>
      </c>
      <c r="Q3084" s="3">
        <f>_xlfn.XLOOKUP(A3084&amp;B3084,'original data'!$R$2:$R$3975,'original data'!$Q$2:$Q$3975,,0)</f>
        <v>0.8367</v>
      </c>
      <c r="R3084" t="str">
        <f t="shared" si="96"/>
        <v>Kansas City Missouri ERS2014</v>
      </c>
      <c r="S3084">
        <f t="shared" si="97"/>
        <v>0.14985000000000001</v>
      </c>
    </row>
    <row r="3085" spans="1:19" x14ac:dyDescent="0.35">
      <c r="A3085" t="s">
        <v>191</v>
      </c>
      <c r="B3085">
        <v>2015</v>
      </c>
      <c r="C3085">
        <v>8.3599999999999994E-2</v>
      </c>
      <c r="E3085">
        <v>9.4210000000000002E-2</v>
      </c>
      <c r="F3085">
        <v>6.7710000000000006E-2</v>
      </c>
      <c r="H3085">
        <v>0.57899999999999996</v>
      </c>
      <c r="I3085">
        <v>0.247</v>
      </c>
      <c r="J3085">
        <v>0</v>
      </c>
      <c r="K3085">
        <v>0.11</v>
      </c>
      <c r="L3085">
        <v>0</v>
      </c>
      <c r="M3085">
        <v>5.1999999999999998E-2</v>
      </c>
      <c r="N3085">
        <v>0</v>
      </c>
      <c r="O3085">
        <v>0.01</v>
      </c>
      <c r="P3085">
        <v>0</v>
      </c>
      <c r="Q3085" s="3">
        <f>_xlfn.XLOOKUP(A3085&amp;B3085,'original data'!$R$2:$R$3975,'original data'!$Q$2:$Q$3975,,0)</f>
        <v>0.86529999999999996</v>
      </c>
      <c r="R3085" t="str">
        <f t="shared" si="96"/>
        <v>Kansas City Missouri ERS2015</v>
      </c>
      <c r="S3085">
        <f t="shared" si="97"/>
        <v>0.16200000000000001</v>
      </c>
    </row>
    <row r="3086" spans="1:19" x14ac:dyDescent="0.35">
      <c r="A3086" t="s">
        <v>191</v>
      </c>
      <c r="B3086">
        <v>2016</v>
      </c>
      <c r="C3086">
        <v>-2.5000000000000001E-2</v>
      </c>
      <c r="E3086">
        <v>5.9229999999999998E-2</v>
      </c>
      <c r="F3086">
        <v>4.7350000000000003E-2</v>
      </c>
      <c r="H3086">
        <v>0.52300000000000002</v>
      </c>
      <c r="I3086">
        <v>0.26</v>
      </c>
      <c r="J3086">
        <v>0</v>
      </c>
      <c r="K3086">
        <v>0.112</v>
      </c>
      <c r="L3086">
        <v>0</v>
      </c>
      <c r="M3086">
        <v>9.2999999999999999E-2</v>
      </c>
      <c r="N3086">
        <v>0</v>
      </c>
      <c r="O3086">
        <v>1.2E-2</v>
      </c>
      <c r="P3086">
        <v>0</v>
      </c>
      <c r="Q3086" s="3">
        <f>_xlfn.XLOOKUP(A3086&amp;B3086,'original data'!$R$2:$R$3975,'original data'!$Q$2:$Q$3975,,0)</f>
        <v>0.83260000000000001</v>
      </c>
      <c r="R3086" t="str">
        <f t="shared" si="96"/>
        <v>Kansas City Missouri ERS2016</v>
      </c>
      <c r="S3086">
        <f t="shared" si="97"/>
        <v>0.20500000000000002</v>
      </c>
    </row>
    <row r="3087" spans="1:19" x14ac:dyDescent="0.35">
      <c r="A3087" t="s">
        <v>191</v>
      </c>
      <c r="B3087">
        <v>2017</v>
      </c>
      <c r="C3087">
        <v>0.1046</v>
      </c>
      <c r="E3087">
        <v>7.9009999999999997E-2</v>
      </c>
      <c r="F3087">
        <v>4.5530000000000001E-2</v>
      </c>
      <c r="H3087">
        <v>0.53100000000000003</v>
      </c>
      <c r="I3087">
        <v>0.248</v>
      </c>
      <c r="J3087">
        <v>0</v>
      </c>
      <c r="K3087">
        <v>0.1125</v>
      </c>
      <c r="L3087">
        <v>0</v>
      </c>
      <c r="M3087">
        <v>9.9400000000000002E-2</v>
      </c>
      <c r="N3087">
        <v>0</v>
      </c>
      <c r="O3087">
        <v>8.9999999999999993E-3</v>
      </c>
      <c r="P3087">
        <v>0</v>
      </c>
      <c r="Q3087" s="3">
        <f>_xlfn.XLOOKUP(A3087&amp;B3087,'original data'!$R$2:$R$3975,'original data'!$Q$2:$Q$3975,,0)</f>
        <v>0.83520000000000005</v>
      </c>
      <c r="R3087" t="str">
        <f t="shared" si="96"/>
        <v>Kansas City Missouri ERS2017</v>
      </c>
      <c r="S3087">
        <f t="shared" si="97"/>
        <v>0.21190000000000001</v>
      </c>
    </row>
    <row r="3088" spans="1:19" x14ac:dyDescent="0.35">
      <c r="A3088" t="s">
        <v>191</v>
      </c>
      <c r="B3088">
        <v>2018</v>
      </c>
      <c r="C3088">
        <v>9.2799999999999994E-2</v>
      </c>
      <c r="E3088">
        <v>7.2950000000000001E-2</v>
      </c>
      <c r="F3088">
        <v>5.774E-2</v>
      </c>
      <c r="G3088">
        <v>0</v>
      </c>
      <c r="H3088">
        <v>0.54295000000000004</v>
      </c>
      <c r="I3088">
        <v>0.23368</v>
      </c>
      <c r="J3088">
        <v>0</v>
      </c>
      <c r="K3088">
        <v>0.11049</v>
      </c>
      <c r="L3088">
        <v>0</v>
      </c>
      <c r="M3088">
        <v>9.8089999999999997E-2</v>
      </c>
      <c r="N3088">
        <v>0</v>
      </c>
      <c r="O3088">
        <v>1.4800000000000001E-2</v>
      </c>
      <c r="P3088">
        <v>0</v>
      </c>
      <c r="Q3088" s="3">
        <f>_xlfn.XLOOKUP(A3088&amp;B3088,'original data'!$R$2:$R$3975,'original data'!$Q$2:$Q$3975,,0)</f>
        <v>0.84409999999999996</v>
      </c>
      <c r="R3088" t="str">
        <f t="shared" si="96"/>
        <v>Kansas City Missouri ERS2018</v>
      </c>
      <c r="S3088">
        <f t="shared" si="97"/>
        <v>0.20857999999999999</v>
      </c>
    </row>
    <row r="3089" spans="1:19" x14ac:dyDescent="0.35">
      <c r="A3089" t="s">
        <v>191</v>
      </c>
      <c r="B3089">
        <v>2019</v>
      </c>
      <c r="C3089">
        <v>5.3199999999999997E-2</v>
      </c>
      <c r="E3089">
        <v>6.0780000000000001E-2</v>
      </c>
      <c r="F3089">
        <v>9.529E-2</v>
      </c>
      <c r="G3089">
        <v>0</v>
      </c>
      <c r="H3089">
        <v>0.44750000000000001</v>
      </c>
      <c r="I3089">
        <v>0.33439999999999998</v>
      </c>
      <c r="J3089">
        <v>0</v>
      </c>
      <c r="K3089">
        <v>0.1114</v>
      </c>
      <c r="L3089">
        <v>2.1299999999999999E-2</v>
      </c>
      <c r="M3089">
        <v>7.4999999999999997E-2</v>
      </c>
      <c r="N3089">
        <v>0</v>
      </c>
      <c r="O3089">
        <v>1.03E-2</v>
      </c>
      <c r="P3089">
        <v>0</v>
      </c>
      <c r="Q3089" s="3">
        <f>_xlfn.XLOOKUP(A3089&amp;B3089,'original data'!$R$2:$R$3975,'original data'!$Q$2:$Q$3975,,0)</f>
        <v>0.85429999999999995</v>
      </c>
      <c r="R3089" t="str">
        <f t="shared" si="96"/>
        <v>Kansas City Missouri ERS2019</v>
      </c>
      <c r="S3089">
        <f t="shared" si="97"/>
        <v>0.2077</v>
      </c>
    </row>
    <row r="3090" spans="1:19" x14ac:dyDescent="0.35">
      <c r="A3090" t="s">
        <v>192</v>
      </c>
      <c r="B3090">
        <v>2006</v>
      </c>
      <c r="C3090">
        <v>9.1800000000000007E-2</v>
      </c>
      <c r="D3090">
        <v>0.12239999999999999</v>
      </c>
      <c r="E3090">
        <v>6.83E-2</v>
      </c>
      <c r="F3090">
        <v>8.7400000000000005E-2</v>
      </c>
      <c r="H3090">
        <v>0.65300000000000002</v>
      </c>
      <c r="I3090">
        <v>0.31900000000000001</v>
      </c>
      <c r="J3090">
        <v>1.9E-2</v>
      </c>
      <c r="K3090">
        <v>0</v>
      </c>
      <c r="L3090">
        <v>0</v>
      </c>
      <c r="M3090">
        <v>3.0000000000000001E-3</v>
      </c>
      <c r="N3090">
        <v>0</v>
      </c>
      <c r="O3090">
        <v>6.0000000000000001E-3</v>
      </c>
      <c r="P3090">
        <v>0</v>
      </c>
      <c r="Q3090" s="3">
        <f>_xlfn.XLOOKUP(A3090&amp;B3090,'original data'!$R$2:$R$3975,'original data'!$Q$2:$Q$3975,,0)</f>
        <v>0.76200000000000001</v>
      </c>
      <c r="R3090" t="str">
        <f t="shared" si="96"/>
        <v>Montgomery County Maryland ERS2006</v>
      </c>
      <c r="S3090">
        <f t="shared" si="97"/>
        <v>2.1999999999999999E-2</v>
      </c>
    </row>
    <row r="3091" spans="1:19" x14ac:dyDescent="0.35">
      <c r="A3091" t="s">
        <v>192</v>
      </c>
      <c r="B3091">
        <v>2007</v>
      </c>
      <c r="C3091">
        <v>0.18790000000000001</v>
      </c>
      <c r="D3091">
        <v>0.12759999999999999</v>
      </c>
      <c r="E3091">
        <v>0.1211</v>
      </c>
      <c r="H3091">
        <v>0.62</v>
      </c>
      <c r="I3091">
        <v>0.32700000000000001</v>
      </c>
      <c r="J3091">
        <v>4.1000000000000002E-2</v>
      </c>
      <c r="K3091">
        <v>0</v>
      </c>
      <c r="L3091">
        <v>0</v>
      </c>
      <c r="M3091">
        <v>1.0999999999999999E-2</v>
      </c>
      <c r="N3091">
        <v>0</v>
      </c>
      <c r="O3091">
        <v>0</v>
      </c>
      <c r="P3091">
        <v>1E-3</v>
      </c>
      <c r="Q3091" s="3">
        <f>_xlfn.XLOOKUP(A3091&amp;B3091,'original data'!$R$2:$R$3975,'original data'!$Q$2:$Q$3975,,0)</f>
        <v>0.79700000000000004</v>
      </c>
      <c r="R3091" t="str">
        <f t="shared" si="96"/>
        <v>Montgomery County Maryland ERS2007</v>
      </c>
      <c r="S3091">
        <f t="shared" si="97"/>
        <v>5.3000000000000005E-2</v>
      </c>
    </row>
    <row r="3092" spans="1:19" x14ac:dyDescent="0.35">
      <c r="A3092" t="s">
        <v>192</v>
      </c>
      <c r="B3092">
        <v>2008</v>
      </c>
      <c r="C3092">
        <v>-2.2599999999999999E-2</v>
      </c>
      <c r="D3092">
        <v>8.2199999999999995E-2</v>
      </c>
      <c r="E3092">
        <v>0.1042</v>
      </c>
      <c r="H3092">
        <v>0.55100000000000005</v>
      </c>
      <c r="I3092">
        <v>0.36599999999999999</v>
      </c>
      <c r="J3092">
        <v>5.5E-2</v>
      </c>
      <c r="K3092">
        <v>0</v>
      </c>
      <c r="L3092">
        <v>0</v>
      </c>
      <c r="M3092">
        <v>2.8000000000000001E-2</v>
      </c>
      <c r="N3092">
        <v>0</v>
      </c>
      <c r="O3092">
        <v>0</v>
      </c>
      <c r="P3092">
        <v>0</v>
      </c>
      <c r="Q3092" s="3">
        <f>_xlfn.XLOOKUP(A3092&amp;B3092,'original data'!$R$2:$R$3975,'original data'!$Q$2:$Q$3975,,0)</f>
        <v>0.80800000000000005</v>
      </c>
      <c r="R3092" t="str">
        <f t="shared" si="96"/>
        <v>Montgomery County Maryland ERS2008</v>
      </c>
      <c r="S3092">
        <f t="shared" si="97"/>
        <v>8.3000000000000004E-2</v>
      </c>
    </row>
    <row r="3093" spans="1:19" x14ac:dyDescent="0.35">
      <c r="A3093" t="s">
        <v>192</v>
      </c>
      <c r="B3093">
        <v>2009</v>
      </c>
      <c r="C3093">
        <v>-0.15809999999999999</v>
      </c>
      <c r="D3093">
        <v>-7.6E-3</v>
      </c>
      <c r="E3093">
        <v>3.3599999999999998E-2</v>
      </c>
      <c r="H3093">
        <v>0.47599999999999998</v>
      </c>
      <c r="I3093">
        <v>0.38900000000000001</v>
      </c>
      <c r="J3093">
        <v>6.4000000000000001E-2</v>
      </c>
      <c r="K3093">
        <v>0</v>
      </c>
      <c r="L3093">
        <v>3.3000000000000002E-2</v>
      </c>
      <c r="M3093">
        <v>3.7999999999999999E-2</v>
      </c>
      <c r="N3093">
        <v>0</v>
      </c>
      <c r="O3093">
        <v>0</v>
      </c>
      <c r="P3093">
        <v>0</v>
      </c>
      <c r="Q3093" s="3">
        <f>_xlfn.XLOOKUP(A3093&amp;B3093,'original data'!$R$2:$R$3975,'original data'!$Q$2:$Q$3975,,0)</f>
        <v>0.78400000000000003</v>
      </c>
      <c r="R3093" t="str">
        <f t="shared" si="96"/>
        <v>Montgomery County Maryland ERS2009</v>
      </c>
      <c r="S3093">
        <f t="shared" si="97"/>
        <v>0.13500000000000001</v>
      </c>
    </row>
    <row r="3094" spans="1:19" x14ac:dyDescent="0.35">
      <c r="A3094" t="s">
        <v>192</v>
      </c>
      <c r="B3094">
        <v>2010</v>
      </c>
      <c r="C3094">
        <v>0.14449999999999999</v>
      </c>
      <c r="D3094">
        <v>-1.9800000000000002E-2</v>
      </c>
      <c r="E3094">
        <v>4.0800000000000003E-2</v>
      </c>
      <c r="H3094">
        <v>0.442</v>
      </c>
      <c r="I3094">
        <v>0.377</v>
      </c>
      <c r="J3094">
        <v>6.9000000000000006E-2</v>
      </c>
      <c r="K3094">
        <v>3.2000000000000001E-2</v>
      </c>
      <c r="L3094">
        <v>4.9000000000000002E-2</v>
      </c>
      <c r="M3094">
        <v>3.1E-2</v>
      </c>
      <c r="N3094">
        <v>0</v>
      </c>
      <c r="O3094">
        <v>0</v>
      </c>
      <c r="P3094">
        <v>0</v>
      </c>
      <c r="Q3094" s="3">
        <f>_xlfn.XLOOKUP(A3094&amp;B3094,'original data'!$R$2:$R$3975,'original data'!$Q$2:$Q$3975,,0)</f>
        <v>0.76600000000000001</v>
      </c>
      <c r="R3094" t="str">
        <f t="shared" si="96"/>
        <v>Montgomery County Maryland ERS2010</v>
      </c>
      <c r="S3094">
        <f t="shared" si="97"/>
        <v>0.18100000000000002</v>
      </c>
    </row>
    <row r="3095" spans="1:19" x14ac:dyDescent="0.35">
      <c r="A3095" t="s">
        <v>192</v>
      </c>
      <c r="B3095">
        <v>2011</v>
      </c>
      <c r="C3095">
        <v>0.2177</v>
      </c>
      <c r="D3095">
        <v>5.4699999999999999E-2</v>
      </c>
      <c r="E3095">
        <v>6.3799999999999996E-2</v>
      </c>
      <c r="H3095">
        <v>0.44800000000000001</v>
      </c>
      <c r="I3095">
        <v>0.35599999999999998</v>
      </c>
      <c r="J3095">
        <v>7.2999999999999995E-2</v>
      </c>
      <c r="K3095">
        <v>2.8000000000000001E-2</v>
      </c>
      <c r="L3095">
        <v>5.2999999999999999E-2</v>
      </c>
      <c r="M3095">
        <v>4.2000000000000003E-2</v>
      </c>
      <c r="N3095">
        <v>0</v>
      </c>
      <c r="O3095">
        <v>0</v>
      </c>
      <c r="P3095">
        <v>0</v>
      </c>
      <c r="Q3095" s="3">
        <f>_xlfn.XLOOKUP(A3095&amp;B3095,'original data'!$R$2:$R$3975,'original data'!$Q$2:$Q$3975,,0)</f>
        <v>0.76600000000000001</v>
      </c>
      <c r="R3095" t="str">
        <f t="shared" si="96"/>
        <v>Montgomery County Maryland ERS2011</v>
      </c>
      <c r="S3095">
        <f t="shared" si="97"/>
        <v>0.19600000000000001</v>
      </c>
    </row>
    <row r="3096" spans="1:19" x14ac:dyDescent="0.35">
      <c r="A3096" t="s">
        <v>192</v>
      </c>
      <c r="B3096">
        <v>2012</v>
      </c>
      <c r="C3096">
        <v>5.2999999999999999E-2</v>
      </c>
      <c r="D3096">
        <v>0.13639999999999999</v>
      </c>
      <c r="E3096">
        <v>3.8399999999999997E-2</v>
      </c>
      <c r="F3096">
        <v>7.7679999999999999E-2</v>
      </c>
      <c r="H3096">
        <v>0.40799999999999997</v>
      </c>
      <c r="I3096">
        <v>0.38</v>
      </c>
      <c r="J3096">
        <v>7.8E-2</v>
      </c>
      <c r="K3096">
        <v>3.6999999999999998E-2</v>
      </c>
      <c r="L3096">
        <v>4.5999999999999999E-2</v>
      </c>
      <c r="M3096">
        <v>5.0999999999999997E-2</v>
      </c>
      <c r="N3096">
        <v>0</v>
      </c>
      <c r="O3096">
        <v>0</v>
      </c>
      <c r="P3096">
        <v>0</v>
      </c>
      <c r="Q3096" s="3">
        <f>_xlfn.XLOOKUP(A3096&amp;B3096,'original data'!$R$2:$R$3975,'original data'!$Q$2:$Q$3975,,0)</f>
        <v>0.76700000000000002</v>
      </c>
      <c r="R3096" t="str">
        <f t="shared" si="96"/>
        <v>Montgomery County Maryland ERS2012</v>
      </c>
      <c r="S3096">
        <f t="shared" si="97"/>
        <v>0.21199999999999997</v>
      </c>
    </row>
    <row r="3097" spans="1:19" x14ac:dyDescent="0.35">
      <c r="A3097" t="s">
        <v>192</v>
      </c>
      <c r="B3097">
        <v>2013</v>
      </c>
      <c r="C3097">
        <v>0.1085</v>
      </c>
      <c r="D3097">
        <v>0.1244</v>
      </c>
      <c r="E3097">
        <v>6.4899999999999999E-2</v>
      </c>
      <c r="F3097">
        <v>8.3599999999999994E-2</v>
      </c>
      <c r="H3097">
        <v>0.42399999999999999</v>
      </c>
      <c r="I3097">
        <v>0.34499999999999997</v>
      </c>
      <c r="J3097">
        <v>7.4999999999999997E-2</v>
      </c>
      <c r="K3097">
        <v>3.7999999999999999E-2</v>
      </c>
      <c r="L3097">
        <v>4.2999999999999997E-2</v>
      </c>
      <c r="M3097">
        <v>7.4999999999999997E-2</v>
      </c>
      <c r="N3097">
        <v>0</v>
      </c>
      <c r="O3097">
        <v>0</v>
      </c>
      <c r="P3097">
        <v>0</v>
      </c>
      <c r="Q3097" s="3">
        <f>_xlfn.XLOOKUP(A3097&amp;B3097,'original data'!$R$2:$R$3975,'original data'!$Q$2:$Q$3975,,0)</f>
        <v>0.79</v>
      </c>
      <c r="R3097" t="str">
        <f t="shared" si="96"/>
        <v>Montgomery County Maryland ERS2013</v>
      </c>
      <c r="S3097">
        <f t="shared" si="97"/>
        <v>0.23099999999999998</v>
      </c>
    </row>
    <row r="3098" spans="1:19" x14ac:dyDescent="0.35">
      <c r="A3098" t="s">
        <v>192</v>
      </c>
      <c r="B3098">
        <v>2014</v>
      </c>
      <c r="C3098">
        <v>0.17660000000000001</v>
      </c>
      <c r="D3098">
        <v>0.1116</v>
      </c>
      <c r="E3098">
        <v>0.13869999999999999</v>
      </c>
      <c r="F3098">
        <v>8.4390000000000007E-2</v>
      </c>
      <c r="H3098">
        <v>0.38500000000000001</v>
      </c>
      <c r="I3098">
        <v>0.34699999999999998</v>
      </c>
      <c r="J3098">
        <v>7.0999999999999994E-2</v>
      </c>
      <c r="K3098">
        <v>3.5000000000000003E-2</v>
      </c>
      <c r="L3098">
        <v>5.5E-2</v>
      </c>
      <c r="M3098">
        <v>0.107</v>
      </c>
      <c r="N3098">
        <v>0</v>
      </c>
      <c r="O3098">
        <v>0</v>
      </c>
      <c r="P3098">
        <v>0</v>
      </c>
      <c r="Q3098" s="3">
        <f>_xlfn.XLOOKUP(A3098&amp;B3098,'original data'!$R$2:$R$3975,'original data'!$Q$2:$Q$3975,,0)</f>
        <v>0.84</v>
      </c>
      <c r="R3098" t="str">
        <f t="shared" si="96"/>
        <v>Montgomery County Maryland ERS2014</v>
      </c>
      <c r="S3098">
        <f t="shared" si="97"/>
        <v>0.26800000000000002</v>
      </c>
    </row>
    <row r="3099" spans="1:19" x14ac:dyDescent="0.35">
      <c r="A3099" t="s">
        <v>192</v>
      </c>
      <c r="B3099">
        <v>2015</v>
      </c>
      <c r="C3099">
        <v>2.8199999999999999E-2</v>
      </c>
      <c r="D3099">
        <v>0.1028</v>
      </c>
      <c r="E3099">
        <v>0.1145</v>
      </c>
      <c r="F3099">
        <v>7.7030000000000001E-2</v>
      </c>
      <c r="H3099">
        <v>0.39500000000000002</v>
      </c>
      <c r="I3099">
        <v>0.35499999999999998</v>
      </c>
      <c r="J3099">
        <v>7.0999999999999994E-2</v>
      </c>
      <c r="K3099">
        <v>3.3000000000000002E-2</v>
      </c>
      <c r="L3099">
        <v>3.2000000000000001E-2</v>
      </c>
      <c r="M3099">
        <v>0.114</v>
      </c>
      <c r="N3099">
        <v>0</v>
      </c>
      <c r="O3099">
        <v>0</v>
      </c>
      <c r="P3099">
        <v>0</v>
      </c>
      <c r="Q3099" s="3">
        <f>_xlfn.XLOOKUP(A3099&amp;B3099,'original data'!$R$2:$R$3975,'original data'!$Q$2:$Q$3975,,0)</f>
        <v>0.89600000000000002</v>
      </c>
      <c r="R3099" t="str">
        <f t="shared" si="96"/>
        <v>Montgomery County Maryland ERS2015</v>
      </c>
      <c r="S3099">
        <f t="shared" si="97"/>
        <v>0.25</v>
      </c>
    </row>
    <row r="3100" spans="1:19" x14ac:dyDescent="0.35">
      <c r="A3100" t="s">
        <v>192</v>
      </c>
      <c r="B3100">
        <v>2016</v>
      </c>
      <c r="C3100">
        <v>1.9E-2</v>
      </c>
      <c r="D3100">
        <v>7.2499999999999995E-2</v>
      </c>
      <c r="E3100">
        <v>7.5700000000000003E-2</v>
      </c>
      <c r="F3100">
        <v>6.9629999999999997E-2</v>
      </c>
      <c r="H3100">
        <v>0.371</v>
      </c>
      <c r="I3100">
        <v>0.36899999999999999</v>
      </c>
      <c r="J3100">
        <v>7.8E-2</v>
      </c>
      <c r="K3100">
        <v>3.3000000000000002E-2</v>
      </c>
      <c r="L3100">
        <v>9.5000000000000001E-2</v>
      </c>
      <c r="M3100">
        <v>5.3999999999999999E-2</v>
      </c>
      <c r="N3100">
        <v>0</v>
      </c>
      <c r="O3100">
        <v>0</v>
      </c>
      <c r="P3100">
        <v>0</v>
      </c>
      <c r="Q3100" s="3">
        <f>_xlfn.XLOOKUP(A3100&amp;B3100,'original data'!$R$2:$R$3975,'original data'!$Q$2:$Q$3975,,0)</f>
        <v>0.91700000000000004</v>
      </c>
      <c r="R3100" t="str">
        <f t="shared" si="96"/>
        <v>Montgomery County Maryland ERS2016</v>
      </c>
      <c r="S3100">
        <f t="shared" si="97"/>
        <v>0.26</v>
      </c>
    </row>
    <row r="3101" spans="1:19" x14ac:dyDescent="0.35">
      <c r="A3101" t="s">
        <v>192</v>
      </c>
      <c r="B3101">
        <v>2017</v>
      </c>
      <c r="C3101">
        <v>0.121</v>
      </c>
      <c r="D3101">
        <v>5.5E-2</v>
      </c>
      <c r="E3101">
        <v>8.8999999999999996E-2</v>
      </c>
      <c r="F3101">
        <v>6.3439999999999996E-2</v>
      </c>
      <c r="H3101">
        <v>0.38600000000000001</v>
      </c>
      <c r="I3101">
        <v>0.35499999999999998</v>
      </c>
      <c r="J3101">
        <v>8.5999999999999993E-2</v>
      </c>
      <c r="K3101">
        <v>2.9000000000000001E-2</v>
      </c>
      <c r="L3101">
        <v>9.5000000000000001E-2</v>
      </c>
      <c r="M3101">
        <v>4.9000000000000002E-2</v>
      </c>
      <c r="N3101">
        <v>0</v>
      </c>
      <c r="O3101">
        <v>0</v>
      </c>
      <c r="P3101">
        <v>0</v>
      </c>
      <c r="Q3101" s="3">
        <f>_xlfn.XLOOKUP(A3101&amp;B3101,'original data'!$R$2:$R$3975,'original data'!$Q$2:$Q$3975,,0)</f>
        <v>0.94399999999999995</v>
      </c>
      <c r="R3101" t="str">
        <f t="shared" si="96"/>
        <v>Montgomery County Maryland ERS2017</v>
      </c>
      <c r="S3101">
        <f t="shared" si="97"/>
        <v>0.25900000000000001</v>
      </c>
    </row>
    <row r="3102" spans="1:19" x14ac:dyDescent="0.35">
      <c r="A3102" t="s">
        <v>192</v>
      </c>
      <c r="B3102">
        <v>2018</v>
      </c>
      <c r="C3102">
        <v>9.0999999999999998E-2</v>
      </c>
      <c r="D3102">
        <v>7.5999999999999998E-2</v>
      </c>
      <c r="E3102">
        <v>8.5999999999999993E-2</v>
      </c>
      <c r="F3102">
        <v>7.5200000000000003E-2</v>
      </c>
      <c r="H3102">
        <v>0.35699999999999998</v>
      </c>
      <c r="I3102">
        <v>0.35399999999999998</v>
      </c>
      <c r="J3102">
        <v>0.1</v>
      </c>
      <c r="K3102">
        <v>3.1E-2</v>
      </c>
      <c r="L3102">
        <v>0.11</v>
      </c>
      <c r="M3102">
        <v>4.8000000000000001E-2</v>
      </c>
      <c r="N3102">
        <v>0</v>
      </c>
      <c r="O3102">
        <v>0</v>
      </c>
      <c r="P3102">
        <v>0</v>
      </c>
      <c r="Q3102" s="3">
        <f>_xlfn.XLOOKUP(A3102&amp;B3102,'original data'!$R$2:$R$3975,'original data'!$Q$2:$Q$3975,,0)</f>
        <v>0.95699999999999996</v>
      </c>
      <c r="R3102" t="str">
        <f t="shared" si="96"/>
        <v>Montgomery County Maryland ERS2018</v>
      </c>
      <c r="S3102">
        <f t="shared" si="97"/>
        <v>0.28899999999999998</v>
      </c>
    </row>
    <row r="3103" spans="1:19" x14ac:dyDescent="0.35">
      <c r="A3103" t="s">
        <v>192</v>
      </c>
      <c r="B3103">
        <v>2019</v>
      </c>
      <c r="C3103">
        <v>8.6999999999999994E-2</v>
      </c>
      <c r="E3103">
        <v>6.8519999999999998E-2</v>
      </c>
      <c r="F3103">
        <v>0.10303</v>
      </c>
      <c r="H3103">
        <v>0.30199999999999999</v>
      </c>
      <c r="I3103">
        <v>0.371</v>
      </c>
      <c r="J3103">
        <v>0.10199999999999999</v>
      </c>
      <c r="K3103">
        <v>4.5999999999999999E-2</v>
      </c>
      <c r="L3103">
        <v>0.128</v>
      </c>
      <c r="M3103">
        <v>5.0999999999999997E-2</v>
      </c>
      <c r="N3103">
        <v>0</v>
      </c>
      <c r="O3103">
        <v>0</v>
      </c>
      <c r="P3103">
        <v>0</v>
      </c>
      <c r="Q3103" s="3">
        <f>_xlfn.XLOOKUP(A3103&amp;B3103,'original data'!$R$2:$R$3975,'original data'!$Q$2:$Q$3975,,0)</f>
        <v>0.98699999999999999</v>
      </c>
      <c r="R3103" t="str">
        <f t="shared" si="96"/>
        <v>Montgomery County Maryland ERS2019</v>
      </c>
      <c r="S3103">
        <f t="shared" si="97"/>
        <v>0.32700000000000001</v>
      </c>
    </row>
    <row r="3104" spans="1:19" x14ac:dyDescent="0.35">
      <c r="A3104" t="s">
        <v>192</v>
      </c>
      <c r="B3104">
        <v>2020</v>
      </c>
      <c r="C3104">
        <v>3.7999999999999999E-2</v>
      </c>
      <c r="E3104">
        <v>7.0550000000000002E-2</v>
      </c>
      <c r="F3104">
        <v>9.2310000000000003E-2</v>
      </c>
      <c r="H3104">
        <v>0.28399999999999997</v>
      </c>
      <c r="I3104">
        <v>0.35399999999999998</v>
      </c>
      <c r="J3104">
        <v>0.11899999999999999</v>
      </c>
      <c r="K3104">
        <v>7.1999999999999995E-2</v>
      </c>
      <c r="L3104">
        <v>0.113</v>
      </c>
      <c r="M3104">
        <v>5.8000000000000003E-2</v>
      </c>
      <c r="N3104">
        <v>0</v>
      </c>
      <c r="O3104">
        <v>0</v>
      </c>
      <c r="P3104">
        <v>0</v>
      </c>
      <c r="Q3104" s="3">
        <f>_xlfn.XLOOKUP(A3104&amp;B3104,'original data'!$R$2:$R$3975,'original data'!$Q$2:$Q$3975,,0)</f>
        <v>0.99199999999999999</v>
      </c>
      <c r="R3104" t="str">
        <f t="shared" si="96"/>
        <v>Montgomery County Maryland ERS2020</v>
      </c>
      <c r="S3104">
        <f t="shared" si="97"/>
        <v>0.36199999999999999</v>
      </c>
    </row>
    <row r="3105" spans="1:19" x14ac:dyDescent="0.35">
      <c r="A3105" t="s">
        <v>197</v>
      </c>
      <c r="B3105">
        <v>2001</v>
      </c>
      <c r="C3105">
        <v>-5.0999999999999997E-2</v>
      </c>
      <c r="E3105">
        <v>0.113</v>
      </c>
      <c r="F3105">
        <v>0.127</v>
      </c>
      <c r="G3105">
        <v>-5.0999999999999997E-2</v>
      </c>
      <c r="H3105">
        <v>0.56399999999999995</v>
      </c>
      <c r="I3105">
        <v>0.309</v>
      </c>
      <c r="J3105">
        <v>0.104</v>
      </c>
      <c r="K3105">
        <v>0</v>
      </c>
      <c r="L3105">
        <v>0</v>
      </c>
      <c r="M3105">
        <v>0</v>
      </c>
      <c r="N3105">
        <v>0</v>
      </c>
      <c r="O3105">
        <v>2.3E-2</v>
      </c>
      <c r="P3105">
        <v>0</v>
      </c>
      <c r="Q3105" s="3">
        <f>_xlfn.XLOOKUP(A3105&amp;B3105,'original data'!$R$2:$R$3975,'original data'!$Q$2:$Q$3975,,0)</f>
        <v>1.123</v>
      </c>
      <c r="R3105" t="str">
        <f t="shared" si="96"/>
        <v>Delaware County and Municipal Employees2001</v>
      </c>
      <c r="S3105">
        <f t="shared" si="97"/>
        <v>0.104</v>
      </c>
    </row>
    <row r="3106" spans="1:19" x14ac:dyDescent="0.35">
      <c r="A3106" t="s">
        <v>197</v>
      </c>
      <c r="B3106">
        <v>2002</v>
      </c>
      <c r="C3106">
        <v>-6.3E-2</v>
      </c>
      <c r="E3106">
        <v>6.4000000000000001E-2</v>
      </c>
      <c r="F3106">
        <v>0.106</v>
      </c>
      <c r="G3106">
        <v>-5.7020000000000001E-2</v>
      </c>
      <c r="H3106">
        <v>0.60099999999999998</v>
      </c>
      <c r="I3106">
        <v>0.28100000000000003</v>
      </c>
      <c r="J3106">
        <v>9.9000000000000005E-2</v>
      </c>
      <c r="K3106">
        <v>0</v>
      </c>
      <c r="L3106">
        <v>0</v>
      </c>
      <c r="M3106">
        <v>0</v>
      </c>
      <c r="N3106">
        <v>0</v>
      </c>
      <c r="O3106">
        <v>1.9E-2</v>
      </c>
      <c r="P3106">
        <v>0</v>
      </c>
      <c r="Q3106" s="3">
        <f>_xlfn.XLOOKUP(A3106&amp;B3106,'original data'!$R$2:$R$3975,'original data'!$Q$2:$Q$3975,,0)</f>
        <v>1.077</v>
      </c>
      <c r="R3106" t="str">
        <f t="shared" si="96"/>
        <v>Delaware County and Municipal Employees2002</v>
      </c>
      <c r="S3106">
        <f t="shared" si="97"/>
        <v>9.9000000000000005E-2</v>
      </c>
    </row>
    <row r="3107" spans="1:19" x14ac:dyDescent="0.35">
      <c r="A3107" t="s">
        <v>197</v>
      </c>
      <c r="B3107">
        <v>2003</v>
      </c>
      <c r="C3107">
        <v>3.1E-2</v>
      </c>
      <c r="E3107">
        <v>3.5000000000000003E-2</v>
      </c>
      <c r="F3107">
        <v>9.2999999999999999E-2</v>
      </c>
      <c r="G3107">
        <v>-2.8549999999999999E-2</v>
      </c>
      <c r="H3107">
        <v>0.65900000000000003</v>
      </c>
      <c r="I3107">
        <v>0.20100000000000001</v>
      </c>
      <c r="J3107">
        <v>0.114</v>
      </c>
      <c r="K3107">
        <v>0</v>
      </c>
      <c r="L3107">
        <v>0</v>
      </c>
      <c r="M3107">
        <v>0</v>
      </c>
      <c r="N3107">
        <v>0</v>
      </c>
      <c r="O3107">
        <v>2.5999999999999999E-2</v>
      </c>
      <c r="P3107">
        <v>0</v>
      </c>
      <c r="Q3107" s="3">
        <f>_xlfn.XLOOKUP(A3107&amp;B3107,'original data'!$R$2:$R$3975,'original data'!$Q$2:$Q$3975,,0)</f>
        <v>1.081</v>
      </c>
      <c r="R3107" t="str">
        <f t="shared" si="96"/>
        <v>Delaware County and Municipal Employees2003</v>
      </c>
      <c r="S3107">
        <f t="shared" si="97"/>
        <v>0.114</v>
      </c>
    </row>
    <row r="3108" spans="1:19" x14ac:dyDescent="0.35">
      <c r="A3108" t="s">
        <v>197</v>
      </c>
      <c r="B3108">
        <v>2004</v>
      </c>
      <c r="C3108">
        <v>0.159</v>
      </c>
      <c r="E3108">
        <v>4.3999999999999997E-2</v>
      </c>
      <c r="F3108">
        <v>0.106</v>
      </c>
      <c r="G3108">
        <v>1.528E-2</v>
      </c>
      <c r="H3108">
        <v>0.63300000000000001</v>
      </c>
      <c r="I3108">
        <v>0.23</v>
      </c>
      <c r="J3108">
        <v>0.11</v>
      </c>
      <c r="K3108">
        <v>0</v>
      </c>
      <c r="L3108">
        <v>0</v>
      </c>
      <c r="M3108">
        <v>0</v>
      </c>
      <c r="N3108">
        <v>0</v>
      </c>
      <c r="O3108">
        <v>2.7E-2</v>
      </c>
      <c r="P3108">
        <v>0</v>
      </c>
      <c r="Q3108" s="3">
        <f>_xlfn.XLOOKUP(A3108&amp;B3108,'original data'!$R$2:$R$3975,'original data'!$Q$2:$Q$3975,,0)</f>
        <v>1.28</v>
      </c>
      <c r="R3108" t="str">
        <f t="shared" si="96"/>
        <v>Delaware County and Municipal Employees2004</v>
      </c>
      <c r="S3108">
        <f t="shared" si="97"/>
        <v>0.11</v>
      </c>
    </row>
    <row r="3109" spans="1:19" x14ac:dyDescent="0.35">
      <c r="A3109" t="s">
        <v>197</v>
      </c>
      <c r="B3109">
        <v>2005</v>
      </c>
      <c r="C3109">
        <v>9.6000000000000002E-2</v>
      </c>
      <c r="E3109">
        <v>3.1E-2</v>
      </c>
      <c r="F3109">
        <v>9.7000000000000003E-2</v>
      </c>
      <c r="G3109">
        <v>3.0939999999999999E-2</v>
      </c>
      <c r="H3109">
        <v>0.66400000000000003</v>
      </c>
      <c r="I3109">
        <v>0.192</v>
      </c>
      <c r="J3109">
        <v>0.104</v>
      </c>
      <c r="K3109">
        <v>0</v>
      </c>
      <c r="L3109">
        <v>0</v>
      </c>
      <c r="M3109">
        <v>0</v>
      </c>
      <c r="N3109">
        <v>0</v>
      </c>
      <c r="O3109">
        <v>0.04</v>
      </c>
      <c r="P3109">
        <v>0</v>
      </c>
      <c r="Q3109" s="3">
        <f>_xlfn.XLOOKUP(A3109&amp;B3109,'original data'!$R$2:$R$3975,'original data'!$Q$2:$Q$3975,,0)</f>
        <v>1.048</v>
      </c>
      <c r="R3109" t="str">
        <f t="shared" si="96"/>
        <v>Delaware County and Municipal Employees2005</v>
      </c>
      <c r="S3109">
        <f t="shared" si="97"/>
        <v>0.104</v>
      </c>
    </row>
    <row r="3110" spans="1:19" x14ac:dyDescent="0.35">
      <c r="A3110" t="s">
        <v>197</v>
      </c>
      <c r="B3110">
        <v>2006</v>
      </c>
      <c r="C3110">
        <v>0.124</v>
      </c>
      <c r="E3110">
        <v>6.9000000000000006E-2</v>
      </c>
      <c r="F3110">
        <v>9.1999999999999998E-2</v>
      </c>
      <c r="G3110">
        <v>4.589E-2</v>
      </c>
      <c r="H3110">
        <v>0.65800000000000003</v>
      </c>
      <c r="I3110">
        <v>0.20899999999999999</v>
      </c>
      <c r="J3110">
        <v>0.11899999999999999</v>
      </c>
      <c r="K3110">
        <v>0</v>
      </c>
      <c r="L3110">
        <v>0</v>
      </c>
      <c r="M3110">
        <v>0</v>
      </c>
      <c r="N3110">
        <v>0</v>
      </c>
      <c r="O3110">
        <v>1.4E-2</v>
      </c>
      <c r="P3110">
        <v>0</v>
      </c>
      <c r="Q3110" s="3">
        <f>_xlfn.XLOOKUP(A3110&amp;B3110,'original data'!$R$2:$R$3975,'original data'!$Q$2:$Q$3975,,0)</f>
        <v>0.92500000000000004</v>
      </c>
      <c r="R3110" t="str">
        <f t="shared" si="96"/>
        <v>Delaware County and Municipal Employees2006</v>
      </c>
      <c r="S3110">
        <f t="shared" si="97"/>
        <v>0.11899999999999999</v>
      </c>
    </row>
    <row r="3111" spans="1:19" x14ac:dyDescent="0.35">
      <c r="A3111" t="s">
        <v>197</v>
      </c>
      <c r="B3111">
        <v>2007</v>
      </c>
      <c r="C3111">
        <v>0.159</v>
      </c>
      <c r="E3111">
        <v>0.115</v>
      </c>
      <c r="F3111">
        <v>0.09</v>
      </c>
      <c r="G3111">
        <v>6.1350000000000002E-2</v>
      </c>
      <c r="H3111">
        <v>0.55000000000000004</v>
      </c>
      <c r="I3111">
        <v>0.32600000000000001</v>
      </c>
      <c r="J3111">
        <v>0.124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 s="3">
        <f>_xlfn.XLOOKUP(A3111&amp;B3111,'original data'!$R$2:$R$3975,'original data'!$Q$2:$Q$3975,,0)</f>
        <v>0.89900000000000002</v>
      </c>
      <c r="R3111" t="str">
        <f t="shared" si="96"/>
        <v>Delaware County and Municipal Employees2007</v>
      </c>
      <c r="S3111">
        <f t="shared" si="97"/>
        <v>0.124</v>
      </c>
    </row>
    <row r="3112" spans="1:19" x14ac:dyDescent="0.35">
      <c r="A3112" t="s">
        <v>197</v>
      </c>
      <c r="B3112">
        <v>2008</v>
      </c>
      <c r="C3112">
        <v>-1.2999999999999999E-2</v>
      </c>
      <c r="E3112">
        <v>0.105</v>
      </c>
      <c r="F3112">
        <v>7.0999999999999994E-2</v>
      </c>
      <c r="G3112">
        <v>5.176E-2</v>
      </c>
      <c r="H3112">
        <v>0.54600000000000004</v>
      </c>
      <c r="I3112">
        <v>0.27300000000000002</v>
      </c>
      <c r="J3112">
        <v>0.18099999999999999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 s="3">
        <f>_xlfn.XLOOKUP(A3112&amp;B3112,'original data'!$R$2:$R$3975,'original data'!$Q$2:$Q$3975,,0)</f>
        <v>0.90700000000000003</v>
      </c>
      <c r="R3112" t="str">
        <f t="shared" si="96"/>
        <v>Delaware County and Municipal Employees2008</v>
      </c>
      <c r="S3112">
        <f t="shared" si="97"/>
        <v>0.18099999999999999</v>
      </c>
    </row>
    <row r="3113" spans="1:19" x14ac:dyDescent="0.35">
      <c r="A3113" t="s">
        <v>197</v>
      </c>
      <c r="B3113">
        <v>2009</v>
      </c>
      <c r="C3113">
        <v>-0.158</v>
      </c>
      <c r="E3113">
        <v>3.5999999999999997E-2</v>
      </c>
      <c r="F3113">
        <v>4.2000000000000003E-2</v>
      </c>
      <c r="G3113">
        <v>2.6079999999999999E-2</v>
      </c>
      <c r="H3113">
        <v>0.47799999999999998</v>
      </c>
      <c r="I3113">
        <v>0.28899999999999998</v>
      </c>
      <c r="J3113">
        <v>0.23300000000000001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 s="3">
        <f>_xlfn.XLOOKUP(A3113&amp;B3113,'original data'!$R$2:$R$3975,'original data'!$Q$2:$Q$3975,,0)</f>
        <v>0.89800000000000002</v>
      </c>
      <c r="R3113" t="str">
        <f t="shared" si="96"/>
        <v>Delaware County and Municipal Employees2009</v>
      </c>
      <c r="S3113">
        <f t="shared" si="97"/>
        <v>0.23300000000000001</v>
      </c>
    </row>
    <row r="3114" spans="1:19" x14ac:dyDescent="0.35">
      <c r="A3114" t="s">
        <v>197</v>
      </c>
      <c r="B3114">
        <v>2010</v>
      </c>
      <c r="C3114">
        <v>0.14099999999999999</v>
      </c>
      <c r="E3114">
        <v>4.2999999999999997E-2</v>
      </c>
      <c r="F3114">
        <v>3.9E-2</v>
      </c>
      <c r="G3114">
        <v>3.703E-2</v>
      </c>
      <c r="H3114">
        <v>0.44600000000000001</v>
      </c>
      <c r="I3114">
        <v>0.29799999999999999</v>
      </c>
      <c r="J3114">
        <v>0.25600000000000001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 s="3">
        <f>_xlfn.XLOOKUP(A3114&amp;B3114,'original data'!$R$2:$R$3975,'original data'!$Q$2:$Q$3975,,0)</f>
        <v>0.88700000000000001</v>
      </c>
      <c r="R3114" t="str">
        <f t="shared" si="96"/>
        <v>Delaware County and Municipal Employees2010</v>
      </c>
      <c r="S3114">
        <f t="shared" si="97"/>
        <v>0.25600000000000001</v>
      </c>
    </row>
    <row r="3115" spans="1:19" x14ac:dyDescent="0.35">
      <c r="A3115" t="s">
        <v>197</v>
      </c>
      <c r="B3115">
        <v>2011</v>
      </c>
      <c r="C3115">
        <v>0.24299999999999999</v>
      </c>
      <c r="E3115">
        <v>6.6000000000000003E-2</v>
      </c>
      <c r="F3115">
        <v>6.7000000000000004E-2</v>
      </c>
      <c r="G3115">
        <v>5.425E-2</v>
      </c>
      <c r="H3115">
        <v>0.48099999999999998</v>
      </c>
      <c r="I3115">
        <v>0.27400000000000002</v>
      </c>
      <c r="J3115">
        <v>0.245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 s="3">
        <f>_xlfn.XLOOKUP(A3115&amp;B3115,'original data'!$R$2:$R$3975,'original data'!$Q$2:$Q$3975,,0)</f>
        <v>0.90400000000000003</v>
      </c>
      <c r="R3115" t="str">
        <f t="shared" si="96"/>
        <v>Delaware County and Municipal Employees2011</v>
      </c>
      <c r="S3115">
        <f t="shared" si="97"/>
        <v>0.245</v>
      </c>
    </row>
    <row r="3116" spans="1:19" x14ac:dyDescent="0.35">
      <c r="A3116" t="s">
        <v>197</v>
      </c>
      <c r="B3116">
        <v>2012</v>
      </c>
      <c r="C3116">
        <v>0.02</v>
      </c>
      <c r="E3116">
        <v>3.9E-2</v>
      </c>
      <c r="F3116">
        <v>7.5999999999999998E-2</v>
      </c>
      <c r="G3116">
        <v>5.1360000000000003E-2</v>
      </c>
      <c r="H3116">
        <v>0.44900000000000001</v>
      </c>
      <c r="I3116">
        <v>0.29899999999999999</v>
      </c>
      <c r="J3116">
        <v>0.252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 s="3">
        <f>_xlfn.XLOOKUP(A3116&amp;B3116,'original data'!$R$2:$R$3975,'original data'!$Q$2:$Q$3975,,0)</f>
        <v>0.94699999999999995</v>
      </c>
      <c r="R3116" t="str">
        <f t="shared" si="96"/>
        <v>Delaware County and Municipal Employees2012</v>
      </c>
      <c r="S3116">
        <f t="shared" si="97"/>
        <v>0.252</v>
      </c>
    </row>
    <row r="3117" spans="1:19" x14ac:dyDescent="0.35">
      <c r="A3117" t="s">
        <v>197</v>
      </c>
      <c r="B3117">
        <v>2013</v>
      </c>
      <c r="C3117">
        <v>0.111</v>
      </c>
      <c r="E3117">
        <v>6.4000000000000001E-2</v>
      </c>
      <c r="F3117">
        <v>8.4000000000000005E-2</v>
      </c>
      <c r="G3117">
        <v>5.5829999999999998E-2</v>
      </c>
      <c r="H3117">
        <v>0.54100000000000004</v>
      </c>
      <c r="I3117">
        <v>0.27</v>
      </c>
      <c r="J3117">
        <v>0.189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 s="3">
        <f>_xlfn.XLOOKUP(A3117&amp;B3117,'original data'!$R$2:$R$3975,'original data'!$Q$2:$Q$3975,,0)</f>
        <v>0.93799999999999994</v>
      </c>
      <c r="R3117" t="str">
        <f t="shared" si="96"/>
        <v>Delaware County and Municipal Employees2013</v>
      </c>
      <c r="S3117">
        <f t="shared" si="97"/>
        <v>0.189</v>
      </c>
    </row>
    <row r="3118" spans="1:19" x14ac:dyDescent="0.35">
      <c r="A3118" t="s">
        <v>197</v>
      </c>
      <c r="B3118">
        <v>2014</v>
      </c>
      <c r="C3118">
        <v>0.17299999999999999</v>
      </c>
      <c r="E3118">
        <v>0.13519999999999999</v>
      </c>
      <c r="F3118">
        <v>8.3839999999999998E-2</v>
      </c>
      <c r="G3118">
        <v>6.3789999999999999E-2</v>
      </c>
      <c r="H3118">
        <v>0.46500000000000002</v>
      </c>
      <c r="I3118">
        <v>0.34499999999999997</v>
      </c>
      <c r="J3118">
        <v>0.19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 s="3">
        <f>_xlfn.XLOOKUP(A3118&amp;B3118,'original data'!$R$2:$R$3975,'original data'!$Q$2:$Q$3975,,0)</f>
        <v>0.98399999999999999</v>
      </c>
      <c r="R3118" t="str">
        <f t="shared" si="96"/>
        <v>Delaware County and Municipal Employees2014</v>
      </c>
      <c r="S3118">
        <f t="shared" si="97"/>
        <v>0.19</v>
      </c>
    </row>
    <row r="3119" spans="1:19" x14ac:dyDescent="0.35">
      <c r="A3119" t="s">
        <v>197</v>
      </c>
      <c r="B3119">
        <v>2015</v>
      </c>
      <c r="C3119">
        <v>3.5999999999999997E-2</v>
      </c>
      <c r="E3119">
        <v>0.1135</v>
      </c>
      <c r="F3119">
        <v>7.7759999999999996E-2</v>
      </c>
      <c r="G3119">
        <v>6.1920000000000003E-2</v>
      </c>
      <c r="H3119">
        <v>0.47299999999999998</v>
      </c>
      <c r="I3119">
        <v>0.30499999999999999</v>
      </c>
      <c r="J3119">
        <v>0.222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 s="3">
        <f>_xlfn.XLOOKUP(A3119&amp;B3119,'original data'!$R$2:$R$3975,'original data'!$Q$2:$Q$3975,,0)</f>
        <v>0.94199999999999995</v>
      </c>
      <c r="R3119" t="str">
        <f t="shared" si="96"/>
        <v>Delaware County and Municipal Employees2015</v>
      </c>
      <c r="S3119">
        <f t="shared" si="97"/>
        <v>0.222</v>
      </c>
    </row>
    <row r="3120" spans="1:19" x14ac:dyDescent="0.35">
      <c r="A3120" t="s">
        <v>197</v>
      </c>
      <c r="B3120">
        <v>2016</v>
      </c>
      <c r="C3120">
        <v>-1.4999999999999999E-2</v>
      </c>
      <c r="E3120">
        <v>6.2869999999999995E-2</v>
      </c>
      <c r="F3120">
        <v>6.3619999999999996E-2</v>
      </c>
      <c r="G3120">
        <v>5.6939999999999998E-2</v>
      </c>
      <c r="H3120">
        <v>0.438</v>
      </c>
      <c r="I3120">
        <v>0.34</v>
      </c>
      <c r="J3120">
        <v>0.222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 s="3">
        <f>_xlfn.XLOOKUP(A3120&amp;B3120,'original data'!$R$2:$R$3975,'original data'!$Q$2:$Q$3975,,0)</f>
        <v>0.90900000000000003</v>
      </c>
      <c r="R3120" t="str">
        <f t="shared" si="96"/>
        <v>Delaware County and Municipal Employees2016</v>
      </c>
      <c r="S3120">
        <f t="shared" si="97"/>
        <v>0.222</v>
      </c>
    </row>
    <row r="3121" spans="1:19" x14ac:dyDescent="0.35">
      <c r="A3121" t="s">
        <v>197</v>
      </c>
      <c r="B3121">
        <v>2017</v>
      </c>
      <c r="C3121">
        <v>0.11</v>
      </c>
      <c r="E3121">
        <v>8.1000000000000003E-2</v>
      </c>
      <c r="F3121">
        <v>5.9040000000000002E-2</v>
      </c>
      <c r="G3121">
        <v>5.9990000000000002E-2</v>
      </c>
      <c r="H3121">
        <v>0.47199999999999998</v>
      </c>
      <c r="I3121">
        <v>0.30099999999999999</v>
      </c>
      <c r="J3121">
        <v>0.22700000000000001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 s="3">
        <f>_xlfn.XLOOKUP(A3121&amp;B3121,'original data'!$R$2:$R$3975,'original data'!$Q$2:$Q$3975,,0)</f>
        <v>0.92100000000000004</v>
      </c>
      <c r="R3121" t="str">
        <f t="shared" si="96"/>
        <v>Delaware County and Municipal Employees2017</v>
      </c>
      <c r="S3121">
        <f t="shared" si="97"/>
        <v>0.22700000000000001</v>
      </c>
    </row>
    <row r="3122" spans="1:19" x14ac:dyDescent="0.35">
      <c r="A3122" t="s">
        <v>197</v>
      </c>
      <c r="B3122">
        <v>2018</v>
      </c>
      <c r="C3122">
        <v>0.104</v>
      </c>
      <c r="E3122">
        <v>7.9640000000000002E-2</v>
      </c>
      <c r="F3122">
        <v>7.0970000000000005E-2</v>
      </c>
      <c r="G3122">
        <v>6.2390000000000001E-2</v>
      </c>
      <c r="H3122">
        <v>0.44600000000000001</v>
      </c>
      <c r="I3122">
        <v>0.31</v>
      </c>
      <c r="J3122">
        <v>0.24399999999999999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 s="3">
        <f>_xlfn.XLOOKUP(A3122&amp;B3122,'original data'!$R$2:$R$3975,'original data'!$Q$2:$Q$3975,,0)</f>
        <v>0.92500000000000004</v>
      </c>
      <c r="R3122" t="str">
        <f t="shared" si="96"/>
        <v>Delaware County and Municipal Employees2018</v>
      </c>
      <c r="S3122">
        <f t="shared" si="97"/>
        <v>0.24399999999999999</v>
      </c>
    </row>
    <row r="3123" spans="1:19" x14ac:dyDescent="0.35">
      <c r="A3123" t="s">
        <v>197</v>
      </c>
      <c r="B3123">
        <v>2019</v>
      </c>
      <c r="C3123">
        <v>4.8000000000000001E-2</v>
      </c>
      <c r="E3123">
        <v>5.5579999999999997E-2</v>
      </c>
      <c r="F3123">
        <v>9.4670000000000004E-2</v>
      </c>
      <c r="G3123">
        <v>6.1629999999999997E-2</v>
      </c>
      <c r="H3123">
        <v>0.43</v>
      </c>
      <c r="I3123">
        <v>0.34599999999999997</v>
      </c>
      <c r="J3123">
        <v>0.224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 s="3">
        <f>_xlfn.XLOOKUP(A3123&amp;B3123,'original data'!$R$2:$R$3975,'original data'!$Q$2:$Q$3975,,0)</f>
        <v>0.94</v>
      </c>
      <c r="R3123" t="str">
        <f t="shared" si="96"/>
        <v>Delaware County and Municipal Employees2019</v>
      </c>
      <c r="S3123">
        <f t="shared" si="97"/>
        <v>0.224</v>
      </c>
    </row>
    <row r="3124" spans="1:19" x14ac:dyDescent="0.35">
      <c r="A3124" t="s">
        <v>197</v>
      </c>
      <c r="B3124">
        <v>2020</v>
      </c>
      <c r="C3124">
        <v>5.8000000000000003E-2</v>
      </c>
      <c r="E3124">
        <v>6.0019999999999997E-2</v>
      </c>
      <c r="F3124">
        <v>8.6430000000000007E-2</v>
      </c>
      <c r="G3124">
        <v>6.1440000000000002E-2</v>
      </c>
      <c r="H3124">
        <v>0.437</v>
      </c>
      <c r="I3124">
        <v>0.33300000000000002</v>
      </c>
      <c r="J3124">
        <v>0.23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 s="3">
        <f>_xlfn.XLOOKUP(A3124&amp;B3124,'original data'!$R$2:$R$3975,'original data'!$Q$2:$Q$3975,,0)</f>
        <v>0.92500000000000004</v>
      </c>
      <c r="R3124" t="str">
        <f t="shared" si="96"/>
        <v>Delaware County and Municipal Employees2020</v>
      </c>
      <c r="S3124">
        <f t="shared" si="97"/>
        <v>0.23</v>
      </c>
    </row>
    <row r="3125" spans="1:19" x14ac:dyDescent="0.35">
      <c r="A3125" t="s">
        <v>200</v>
      </c>
      <c r="B3125">
        <v>2017</v>
      </c>
      <c r="C3125">
        <v>0.13289999999999999</v>
      </c>
      <c r="D3125">
        <v>6.7400000000000002E-2</v>
      </c>
      <c r="E3125">
        <v>8.6499999999999994E-2</v>
      </c>
      <c r="F3125">
        <v>6.1890000000000001E-2</v>
      </c>
      <c r="G3125">
        <v>6.6930000000000003E-2</v>
      </c>
      <c r="H3125">
        <v>0.56999999999999995</v>
      </c>
      <c r="I3125">
        <v>0.26</v>
      </c>
      <c r="J3125">
        <v>0.09</v>
      </c>
      <c r="K3125">
        <v>0</v>
      </c>
      <c r="L3125">
        <v>0</v>
      </c>
      <c r="M3125">
        <v>0.08</v>
      </c>
      <c r="N3125">
        <v>0</v>
      </c>
      <c r="O3125">
        <v>0</v>
      </c>
      <c r="P3125">
        <v>0</v>
      </c>
      <c r="Q3125" s="3">
        <f>_xlfn.XLOOKUP(A3125&amp;B3125,'original data'!$R$2:$R$3975,'original data'!$Q$2:$Q$3975,,0)</f>
        <v>0.82269999999999999</v>
      </c>
      <c r="R3125" t="str">
        <f t="shared" si="96"/>
        <v>Dallas ERS2017</v>
      </c>
      <c r="S3125">
        <f t="shared" si="97"/>
        <v>0.16999999999999998</v>
      </c>
    </row>
    <row r="3126" spans="1:19" x14ac:dyDescent="0.35">
      <c r="A3126" t="s">
        <v>200</v>
      </c>
      <c r="B3126">
        <v>2018</v>
      </c>
      <c r="C3126">
        <v>-4.4299999999999999E-2</v>
      </c>
      <c r="D3126">
        <v>5.7500000000000002E-2</v>
      </c>
      <c r="E3126">
        <v>4.36E-2</v>
      </c>
      <c r="F3126">
        <v>9.6809999999999993E-2</v>
      </c>
      <c r="G3126">
        <v>6.0420000000000001E-2</v>
      </c>
      <c r="H3126">
        <v>0.34</v>
      </c>
      <c r="I3126">
        <v>0.25</v>
      </c>
      <c r="J3126">
        <v>0.13</v>
      </c>
      <c r="K3126">
        <v>0.15</v>
      </c>
      <c r="L3126">
        <v>0</v>
      </c>
      <c r="M3126">
        <v>0.12</v>
      </c>
      <c r="N3126">
        <v>0</v>
      </c>
      <c r="O3126">
        <v>0.01</v>
      </c>
      <c r="P3126">
        <v>0</v>
      </c>
      <c r="Q3126" s="3">
        <f>_xlfn.XLOOKUP(A3126&amp;B3126,'original data'!$R$2:$R$3975,'original data'!$Q$2:$Q$3975,,0)</f>
        <v>0.79969999999999997</v>
      </c>
      <c r="R3126" t="str">
        <f t="shared" si="96"/>
        <v>Dallas ERS2018</v>
      </c>
      <c r="S3126">
        <f t="shared" si="97"/>
        <v>0.4</v>
      </c>
    </row>
    <row r="3127" spans="1:19" x14ac:dyDescent="0.35">
      <c r="A3127" t="s">
        <v>201</v>
      </c>
      <c r="B3127">
        <v>2001</v>
      </c>
      <c r="C3127">
        <v>-4.0800000000000003E-2</v>
      </c>
      <c r="D3127">
        <v>6.83E-2</v>
      </c>
      <c r="E3127">
        <v>9.2499999999999999E-2</v>
      </c>
      <c r="G3127">
        <v>-4.0800000000000003E-2</v>
      </c>
      <c r="H3127">
        <v>0.52500000000000002</v>
      </c>
      <c r="I3127">
        <v>0.19400000000000001</v>
      </c>
      <c r="J3127">
        <v>0</v>
      </c>
      <c r="K3127">
        <v>0</v>
      </c>
      <c r="L3127">
        <v>0</v>
      </c>
      <c r="M3127">
        <v>0.12</v>
      </c>
      <c r="N3127">
        <v>0.11799999999999999</v>
      </c>
      <c r="O3127">
        <v>4.2999999999999997E-2</v>
      </c>
      <c r="P3127">
        <v>0</v>
      </c>
      <c r="Q3127" s="3">
        <f>_xlfn.XLOOKUP(A3127&amp;B3127,'original data'!$R$2:$R$3975,'original data'!$Q$2:$Q$3975,,0)</f>
        <v>0.76200000000000001</v>
      </c>
      <c r="R3127" t="str">
        <f t="shared" si="96"/>
        <v>Houston Municipal2001</v>
      </c>
      <c r="S3127">
        <f t="shared" si="97"/>
        <v>0.23799999999999999</v>
      </c>
    </row>
    <row r="3128" spans="1:19" x14ac:dyDescent="0.35">
      <c r="A3128" t="s">
        <v>201</v>
      </c>
      <c r="B3128">
        <v>2002</v>
      </c>
      <c r="C3128">
        <v>-6.9699999999999998E-2</v>
      </c>
      <c r="D3128">
        <v>3.1300000000000001E-2</v>
      </c>
      <c r="E3128">
        <v>4.3700000000000003E-2</v>
      </c>
      <c r="G3128">
        <v>-5.5359999999999999E-2</v>
      </c>
      <c r="H3128">
        <v>0.47799999999999998</v>
      </c>
      <c r="I3128">
        <v>0.20499999999999999</v>
      </c>
      <c r="J3128">
        <v>0</v>
      </c>
      <c r="K3128">
        <v>0</v>
      </c>
      <c r="L3128">
        <v>0</v>
      </c>
      <c r="M3128">
        <v>0.18099999999999999</v>
      </c>
      <c r="N3128">
        <v>0.13200000000000001</v>
      </c>
      <c r="O3128">
        <v>4.0000000000000001E-3</v>
      </c>
      <c r="P3128">
        <v>0</v>
      </c>
      <c r="Q3128" s="3">
        <f>_xlfn.XLOOKUP(A3128&amp;B3128,'original data'!$R$2:$R$3975,'original data'!$Q$2:$Q$3975,,0)</f>
        <v>0.60399999999999998</v>
      </c>
      <c r="R3128" t="str">
        <f t="shared" si="96"/>
        <v>Houston Municipal2002</v>
      </c>
      <c r="S3128">
        <f t="shared" si="97"/>
        <v>0.313</v>
      </c>
    </row>
    <row r="3129" spans="1:19" x14ac:dyDescent="0.35">
      <c r="A3129" t="s">
        <v>201</v>
      </c>
      <c r="B3129">
        <v>2003</v>
      </c>
      <c r="C3129">
        <v>3.5499999999999997E-2</v>
      </c>
      <c r="D3129">
        <v>-2.5999999999999999E-2</v>
      </c>
      <c r="E3129">
        <v>3.27E-2</v>
      </c>
      <c r="F3129">
        <v>7.8200000000000006E-2</v>
      </c>
      <c r="G3129">
        <v>-2.5999999999999999E-2</v>
      </c>
      <c r="H3129">
        <v>0.49351</v>
      </c>
      <c r="I3129">
        <v>0.17582</v>
      </c>
      <c r="J3129">
        <v>0</v>
      </c>
      <c r="K3129">
        <v>0</v>
      </c>
      <c r="L3129">
        <v>0</v>
      </c>
      <c r="M3129">
        <v>0.17483000000000001</v>
      </c>
      <c r="N3129">
        <v>0.15384999999999999</v>
      </c>
      <c r="O3129">
        <v>2E-3</v>
      </c>
      <c r="P3129">
        <v>0</v>
      </c>
      <c r="Q3129" s="3">
        <f>_xlfn.XLOOKUP(A3129&amp;B3129,'original data'!$R$2:$R$3975,'original data'!$Q$2:$Q$3975,,0)</f>
        <v>0.46100000000000002</v>
      </c>
      <c r="R3129" t="str">
        <f t="shared" si="96"/>
        <v>Houston Municipal2003</v>
      </c>
      <c r="S3129">
        <f t="shared" si="97"/>
        <v>0.32867999999999997</v>
      </c>
    </row>
    <row r="3130" spans="1:19" x14ac:dyDescent="0.35">
      <c r="A3130" t="s">
        <v>201</v>
      </c>
      <c r="B3130">
        <v>2004</v>
      </c>
      <c r="C3130">
        <v>0.18640000000000001</v>
      </c>
      <c r="D3130">
        <v>4.5499999999999999E-2</v>
      </c>
      <c r="E3130">
        <v>6.1499999999999999E-2</v>
      </c>
      <c r="F3130">
        <v>9.4600000000000004E-2</v>
      </c>
      <c r="G3130">
        <v>2.324E-2</v>
      </c>
      <c r="H3130">
        <v>0.52900000000000003</v>
      </c>
      <c r="I3130">
        <v>0.161</v>
      </c>
      <c r="J3130">
        <v>0</v>
      </c>
      <c r="K3130">
        <v>0</v>
      </c>
      <c r="L3130">
        <v>0</v>
      </c>
      <c r="M3130">
        <v>0.16500000000000001</v>
      </c>
      <c r="N3130">
        <v>0.13800000000000001</v>
      </c>
      <c r="O3130">
        <v>7.0000000000000001E-3</v>
      </c>
      <c r="P3130">
        <v>0</v>
      </c>
      <c r="Q3130" s="3">
        <f>_xlfn.XLOOKUP(A3130&amp;B3130,'original data'!$R$2:$R$3975,'original data'!$Q$2:$Q$3975,,0)</f>
        <v>0.56999999999999995</v>
      </c>
      <c r="R3130" t="str">
        <f t="shared" si="96"/>
        <v>Houston Municipal2004</v>
      </c>
      <c r="S3130">
        <f t="shared" si="97"/>
        <v>0.30300000000000005</v>
      </c>
    </row>
    <row r="3131" spans="1:19" x14ac:dyDescent="0.35">
      <c r="A3131" t="s">
        <v>201</v>
      </c>
      <c r="B3131">
        <v>2005</v>
      </c>
      <c r="C3131">
        <v>0.13850000000000001</v>
      </c>
      <c r="D3131">
        <v>0.1183</v>
      </c>
      <c r="E3131">
        <v>4.53E-2</v>
      </c>
      <c r="F3131">
        <v>9.4E-2</v>
      </c>
      <c r="G3131">
        <v>4.5319999999999999E-2</v>
      </c>
      <c r="H3131">
        <v>0.54</v>
      </c>
      <c r="I3131">
        <v>0.16</v>
      </c>
      <c r="J3131">
        <v>0</v>
      </c>
      <c r="K3131">
        <v>0</v>
      </c>
      <c r="L3131">
        <v>0</v>
      </c>
      <c r="M3131">
        <v>0.14699999999999999</v>
      </c>
      <c r="N3131">
        <v>0.14399999999999999</v>
      </c>
      <c r="O3131">
        <v>8.9999999999999993E-3</v>
      </c>
      <c r="P3131">
        <v>0</v>
      </c>
      <c r="Q3131" s="3">
        <f>_xlfn.XLOOKUP(A3131&amp;B3131,'original data'!$R$2:$R$3975,'original data'!$Q$2:$Q$3975,,0)</f>
        <v>0.65200000000000002</v>
      </c>
      <c r="R3131" t="str">
        <f t="shared" si="96"/>
        <v>Houston Municipal2005</v>
      </c>
      <c r="S3131">
        <f t="shared" si="97"/>
        <v>0.29099999999999998</v>
      </c>
    </row>
    <row r="3132" spans="1:19" x14ac:dyDescent="0.35">
      <c r="A3132" t="s">
        <v>201</v>
      </c>
      <c r="B3132">
        <v>2006</v>
      </c>
      <c r="C3132">
        <v>0.18110000000000001</v>
      </c>
      <c r="D3132">
        <v>0.16900000000000001</v>
      </c>
      <c r="E3132">
        <v>0.09</v>
      </c>
      <c r="F3132">
        <v>9.0999999999999998E-2</v>
      </c>
      <c r="G3132">
        <v>6.6809999999999994E-2</v>
      </c>
      <c r="H3132">
        <v>0.48599999999999999</v>
      </c>
      <c r="I3132">
        <v>0.184</v>
      </c>
      <c r="J3132">
        <v>0</v>
      </c>
      <c r="K3132">
        <v>0</v>
      </c>
      <c r="L3132">
        <v>0</v>
      </c>
      <c r="M3132">
        <v>0.16300000000000001</v>
      </c>
      <c r="N3132">
        <v>0.152</v>
      </c>
      <c r="O3132">
        <v>1.4999999999999999E-2</v>
      </c>
      <c r="P3132">
        <v>0</v>
      </c>
      <c r="Q3132" s="3">
        <f>_xlfn.XLOOKUP(A3132&amp;B3132,'original data'!$R$2:$R$3975,'original data'!$Q$2:$Q$3975,,0)</f>
        <v>0.64500000000000002</v>
      </c>
      <c r="R3132" t="str">
        <f t="shared" si="96"/>
        <v>Houston Municipal2006</v>
      </c>
      <c r="S3132">
        <f t="shared" si="97"/>
        <v>0.315</v>
      </c>
    </row>
    <row r="3133" spans="1:19" x14ac:dyDescent="0.35">
      <c r="A3133" t="s">
        <v>201</v>
      </c>
      <c r="B3133">
        <v>2007</v>
      </c>
      <c r="C3133">
        <v>0.18640000000000001</v>
      </c>
      <c r="D3133">
        <v>0.16900000000000001</v>
      </c>
      <c r="E3133">
        <v>0.14399999999999999</v>
      </c>
      <c r="F3133">
        <v>9.2999999999999999E-2</v>
      </c>
      <c r="G3133">
        <v>8.3129999999999996E-2</v>
      </c>
      <c r="H3133">
        <v>0.51600000000000001</v>
      </c>
      <c r="I3133">
        <v>0.17299999999999999</v>
      </c>
      <c r="J3133">
        <v>0</v>
      </c>
      <c r="K3133">
        <v>0</v>
      </c>
      <c r="L3133">
        <v>0</v>
      </c>
      <c r="M3133">
        <v>0.152</v>
      </c>
      <c r="N3133">
        <v>0.14899999999999999</v>
      </c>
      <c r="O3133">
        <v>0.01</v>
      </c>
      <c r="P3133">
        <v>0</v>
      </c>
      <c r="Q3133" s="3">
        <f>_xlfn.XLOOKUP(A3133&amp;B3133,'original data'!$R$2:$R$3975,'original data'!$Q$2:$Q$3975,,0)</f>
        <v>0.70099999999999996</v>
      </c>
      <c r="R3133" t="str">
        <f t="shared" si="96"/>
        <v>Houston Municipal2007</v>
      </c>
      <c r="S3133">
        <f t="shared" si="97"/>
        <v>0.30099999999999999</v>
      </c>
    </row>
    <row r="3134" spans="1:19" x14ac:dyDescent="0.35">
      <c r="A3134" t="s">
        <v>201</v>
      </c>
      <c r="B3134">
        <v>2008</v>
      </c>
      <c r="C3134">
        <v>4.7000000000000002E-3</v>
      </c>
      <c r="D3134">
        <v>0.121</v>
      </c>
      <c r="E3134">
        <v>0.13700000000000001</v>
      </c>
      <c r="F3134">
        <v>8.4000000000000005E-2</v>
      </c>
      <c r="G3134">
        <v>7.2999999999999995E-2</v>
      </c>
      <c r="H3134">
        <v>0.435</v>
      </c>
      <c r="I3134">
        <v>0.186</v>
      </c>
      <c r="J3134">
        <v>0</v>
      </c>
      <c r="K3134">
        <v>0</v>
      </c>
      <c r="L3134">
        <v>0</v>
      </c>
      <c r="M3134">
        <v>0.189</v>
      </c>
      <c r="N3134">
        <v>0.19</v>
      </c>
      <c r="O3134">
        <v>0</v>
      </c>
      <c r="P3134">
        <v>0</v>
      </c>
      <c r="Q3134" s="3">
        <f>_xlfn.XLOOKUP(A3134&amp;B3134,'original data'!$R$2:$R$3975,'original data'!$Q$2:$Q$3975,,0)</f>
        <v>0.70099999999999996</v>
      </c>
      <c r="R3134" t="str">
        <f t="shared" si="96"/>
        <v>Houston Municipal2008</v>
      </c>
      <c r="S3134">
        <f t="shared" si="97"/>
        <v>0.379</v>
      </c>
    </row>
    <row r="3135" spans="1:19" x14ac:dyDescent="0.35">
      <c r="A3135" t="s">
        <v>201</v>
      </c>
      <c r="B3135">
        <v>2009</v>
      </c>
      <c r="C3135">
        <v>-0.16</v>
      </c>
      <c r="D3135">
        <v>0</v>
      </c>
      <c r="E3135">
        <v>6.0999999999999999E-2</v>
      </c>
      <c r="F3135">
        <v>6.0999999999999999E-2</v>
      </c>
      <c r="G3135">
        <v>4.4209999999999999E-2</v>
      </c>
      <c r="H3135">
        <v>0.45400000000000001</v>
      </c>
      <c r="I3135">
        <v>0.23899999999999999</v>
      </c>
      <c r="J3135">
        <v>0.13700000000000001</v>
      </c>
      <c r="K3135">
        <v>0</v>
      </c>
      <c r="L3135">
        <v>0</v>
      </c>
      <c r="M3135">
        <v>0.14099999999999999</v>
      </c>
      <c r="N3135">
        <v>0</v>
      </c>
      <c r="O3135">
        <v>2.9000000000000001E-2</v>
      </c>
      <c r="P3135">
        <v>0</v>
      </c>
      <c r="Q3135" s="3">
        <f>_xlfn.XLOOKUP(A3135&amp;B3135,'original data'!$R$2:$R$3975,'original data'!$Q$2:$Q$3975,,0)</f>
        <v>0.66200000000000003</v>
      </c>
      <c r="R3135" t="str">
        <f t="shared" si="96"/>
        <v>Houston Municipal2009</v>
      </c>
      <c r="S3135">
        <f t="shared" si="97"/>
        <v>0.27800000000000002</v>
      </c>
    </row>
    <row r="3136" spans="1:19" x14ac:dyDescent="0.35">
      <c r="A3136" t="s">
        <v>201</v>
      </c>
      <c r="B3136">
        <v>2010</v>
      </c>
      <c r="C3136">
        <v>0.122</v>
      </c>
      <c r="D3136">
        <v>-1.7999999999999999E-2</v>
      </c>
      <c r="E3136">
        <v>5.8000000000000003E-2</v>
      </c>
      <c r="F3136">
        <v>5.1999999999999998E-2</v>
      </c>
      <c r="G3136">
        <v>5.1740000000000001E-2</v>
      </c>
      <c r="H3136">
        <v>0.46300000000000002</v>
      </c>
      <c r="I3136">
        <v>0.28499999999999998</v>
      </c>
      <c r="J3136">
        <v>0.14499999999999999</v>
      </c>
      <c r="K3136">
        <v>1.0999999999999999E-2</v>
      </c>
      <c r="L3136">
        <v>0</v>
      </c>
      <c r="M3136">
        <v>9.2999999999999999E-2</v>
      </c>
      <c r="N3136">
        <v>0</v>
      </c>
      <c r="O3136">
        <v>3.0000000000000001E-3</v>
      </c>
      <c r="P3136">
        <v>0</v>
      </c>
      <c r="Q3136" s="3">
        <f>_xlfn.XLOOKUP(A3136&amp;B3136,'original data'!$R$2:$R$3975,'original data'!$Q$2:$Q$3975,,0)</f>
        <v>0.626</v>
      </c>
      <c r="R3136" t="str">
        <f t="shared" si="96"/>
        <v>Houston Municipal2010</v>
      </c>
      <c r="S3136">
        <f t="shared" si="97"/>
        <v>0.249</v>
      </c>
    </row>
    <row r="3137" spans="1:19" x14ac:dyDescent="0.35">
      <c r="A3137" t="s">
        <v>201</v>
      </c>
      <c r="B3137">
        <v>2011</v>
      </c>
      <c r="C3137">
        <v>0.222</v>
      </c>
      <c r="D3137">
        <v>4.8000000000000001E-2</v>
      </c>
      <c r="E3137">
        <v>6.5000000000000002E-2</v>
      </c>
      <c r="F3137">
        <v>7.8E-2</v>
      </c>
      <c r="G3137">
        <v>6.6180000000000003E-2</v>
      </c>
      <c r="H3137">
        <v>0.48699999999999999</v>
      </c>
      <c r="I3137">
        <v>0.26200000000000001</v>
      </c>
      <c r="J3137">
        <v>0.126</v>
      </c>
      <c r="K3137">
        <v>2.5000000000000001E-2</v>
      </c>
      <c r="L3137">
        <v>0</v>
      </c>
      <c r="M3137">
        <v>0.09</v>
      </c>
      <c r="N3137">
        <v>0</v>
      </c>
      <c r="O3137">
        <v>0.01</v>
      </c>
      <c r="P3137">
        <v>0</v>
      </c>
      <c r="Q3137" s="3">
        <f>_xlfn.XLOOKUP(A3137&amp;B3137,'original data'!$R$2:$R$3975,'original data'!$Q$2:$Q$3975,,0)</f>
        <v>0.61399999999999999</v>
      </c>
      <c r="R3137" t="str">
        <f t="shared" si="96"/>
        <v>Houston Municipal2011</v>
      </c>
      <c r="S3137">
        <f t="shared" si="97"/>
        <v>0.24099999999999999</v>
      </c>
    </row>
    <row r="3138" spans="1:19" x14ac:dyDescent="0.35">
      <c r="A3138" t="s">
        <v>201</v>
      </c>
      <c r="B3138">
        <v>2012</v>
      </c>
      <c r="C3138">
        <v>-1E-3</v>
      </c>
      <c r="D3138">
        <v>0.111</v>
      </c>
      <c r="E3138">
        <v>2.9000000000000001E-2</v>
      </c>
      <c r="F3138">
        <v>8.5000000000000006E-2</v>
      </c>
      <c r="G3138">
        <v>6.0420000000000001E-2</v>
      </c>
      <c r="H3138">
        <v>0.44800000000000001</v>
      </c>
      <c r="I3138">
        <v>0.254</v>
      </c>
      <c r="J3138">
        <v>0.154</v>
      </c>
      <c r="K3138">
        <v>4.7E-2</v>
      </c>
      <c r="L3138">
        <v>0</v>
      </c>
      <c r="M3138">
        <v>9.0999999999999998E-2</v>
      </c>
      <c r="N3138">
        <v>0</v>
      </c>
      <c r="O3138">
        <v>6.0000000000000001E-3</v>
      </c>
      <c r="P3138">
        <v>0</v>
      </c>
      <c r="Q3138" s="3">
        <f>_xlfn.XLOOKUP(A3138&amp;B3138,'original data'!$R$2:$R$3975,'original data'!$Q$2:$Q$3975,,0)</f>
        <v>0.59899999999999998</v>
      </c>
      <c r="R3138" t="str">
        <f t="shared" si="96"/>
        <v>Houston Municipal2012</v>
      </c>
      <c r="S3138">
        <f t="shared" si="97"/>
        <v>0.29200000000000004</v>
      </c>
    </row>
    <row r="3139" spans="1:19" x14ac:dyDescent="0.35">
      <c r="A3139" t="s">
        <v>201</v>
      </c>
      <c r="B3139">
        <v>2013</v>
      </c>
      <c r="C3139">
        <v>0.13600000000000001</v>
      </c>
      <c r="D3139">
        <v>0.115</v>
      </c>
      <c r="E3139">
        <v>5.5E-2</v>
      </c>
      <c r="F3139">
        <v>9.5000000000000001E-2</v>
      </c>
      <c r="G3139">
        <v>6.6049999999999998E-2</v>
      </c>
      <c r="H3139">
        <v>0.45100000000000001</v>
      </c>
      <c r="I3139">
        <v>0.24</v>
      </c>
      <c r="J3139">
        <v>0.14000000000000001</v>
      </c>
      <c r="K3139">
        <v>7.0999999999999994E-2</v>
      </c>
      <c r="L3139">
        <v>0</v>
      </c>
      <c r="M3139">
        <v>8.7999999999999995E-2</v>
      </c>
      <c r="N3139">
        <v>0</v>
      </c>
      <c r="O3139">
        <v>7.0000000000000001E-3</v>
      </c>
      <c r="P3139">
        <v>0</v>
      </c>
      <c r="Q3139" s="3">
        <f>_xlfn.XLOOKUP(A3139&amp;B3139,'original data'!$R$2:$R$3975,'original data'!$Q$2:$Q$3975,,0)</f>
        <v>0.57699999999999996</v>
      </c>
      <c r="R3139" t="str">
        <f t="shared" ref="R3139:R3202" si="98">A3139&amp;B3139</f>
        <v>Houston Municipal2013</v>
      </c>
      <c r="S3139">
        <f t="shared" ref="S3139:S3202" si="99">SUM(J3139:N3139,P3139)</f>
        <v>0.29900000000000004</v>
      </c>
    </row>
    <row r="3140" spans="1:19" x14ac:dyDescent="0.35">
      <c r="A3140" t="s">
        <v>201</v>
      </c>
      <c r="B3140">
        <v>2014</v>
      </c>
      <c r="C3140">
        <v>0.16400000000000001</v>
      </c>
      <c r="D3140">
        <v>9.7000000000000003E-2</v>
      </c>
      <c r="E3140">
        <v>0.126</v>
      </c>
      <c r="F3140">
        <v>9.2999999999999999E-2</v>
      </c>
      <c r="G3140">
        <v>7.2760000000000005E-2</v>
      </c>
      <c r="H3140">
        <v>0.40959000000000001</v>
      </c>
      <c r="I3140">
        <v>0.25474999999999998</v>
      </c>
      <c r="J3140">
        <v>0.14485999999999999</v>
      </c>
      <c r="K3140">
        <v>8.6910000000000001E-2</v>
      </c>
      <c r="L3140">
        <v>0</v>
      </c>
      <c r="M3140">
        <v>9.7900000000000001E-2</v>
      </c>
      <c r="N3140">
        <v>0</v>
      </c>
      <c r="O3140">
        <v>5.9899999999999997E-3</v>
      </c>
      <c r="P3140">
        <v>0</v>
      </c>
      <c r="Q3140" s="3">
        <f>_xlfn.XLOOKUP(A3140&amp;B3140,'original data'!$R$2:$R$3975,'original data'!$Q$2:$Q$3975,,0)</f>
        <v>0.58099999999999996</v>
      </c>
      <c r="R3140" t="str">
        <f t="shared" si="98"/>
        <v>Houston Municipal2014</v>
      </c>
      <c r="S3140">
        <f t="shared" si="99"/>
        <v>0.32966999999999996</v>
      </c>
    </row>
    <row r="3141" spans="1:19" x14ac:dyDescent="0.35">
      <c r="A3141" t="s">
        <v>201</v>
      </c>
      <c r="B3141">
        <v>2015</v>
      </c>
      <c r="C3141">
        <v>3.4000000000000002E-2</v>
      </c>
      <c r="D3141">
        <v>0.11</v>
      </c>
      <c r="E3141">
        <v>0.108</v>
      </c>
      <c r="F3141">
        <v>8.3000000000000004E-2</v>
      </c>
      <c r="G3141">
        <v>7.0129999999999998E-2</v>
      </c>
      <c r="H3141">
        <v>0.33466000000000001</v>
      </c>
      <c r="I3141">
        <v>0.29282999999999998</v>
      </c>
      <c r="J3141">
        <v>0.17430000000000001</v>
      </c>
      <c r="K3141">
        <v>8.566E-2</v>
      </c>
      <c r="L3141">
        <v>0</v>
      </c>
      <c r="M3141">
        <v>9.7610000000000002E-2</v>
      </c>
      <c r="N3141">
        <v>0</v>
      </c>
      <c r="O3141">
        <v>1.494E-2</v>
      </c>
      <c r="P3141">
        <v>0</v>
      </c>
      <c r="Q3141" s="3">
        <f>_xlfn.XLOOKUP(A3141&amp;B3141,'original data'!$R$2:$R$3975,'original data'!$Q$2:$Q$3975,,0)</f>
        <v>0.54200000000000004</v>
      </c>
      <c r="R3141" t="str">
        <f t="shared" si="98"/>
        <v>Houston Municipal2015</v>
      </c>
      <c r="S3141">
        <f t="shared" si="99"/>
        <v>0.35757000000000005</v>
      </c>
    </row>
    <row r="3142" spans="1:19" x14ac:dyDescent="0.35">
      <c r="A3142" t="s">
        <v>201</v>
      </c>
      <c r="B3142">
        <v>2016</v>
      </c>
      <c r="C3142">
        <v>1.6E-2</v>
      </c>
      <c r="D3142">
        <v>6.9000000000000006E-2</v>
      </c>
      <c r="E3142">
        <v>6.8000000000000005E-2</v>
      </c>
      <c r="F3142">
        <v>6.7000000000000004E-2</v>
      </c>
      <c r="G3142">
        <v>6.6669999999999993E-2</v>
      </c>
      <c r="H3142">
        <v>0.33600000000000002</v>
      </c>
      <c r="I3142">
        <v>0.23699999999999999</v>
      </c>
      <c r="J3142">
        <v>0.19800000000000001</v>
      </c>
      <c r="K3142">
        <v>8.1000000000000003E-2</v>
      </c>
      <c r="L3142">
        <v>0</v>
      </c>
      <c r="M3142">
        <v>0.121</v>
      </c>
      <c r="N3142">
        <v>0</v>
      </c>
      <c r="O3142">
        <v>2.7E-2</v>
      </c>
      <c r="P3142">
        <v>0</v>
      </c>
      <c r="Q3142" s="3">
        <f>_xlfn.XLOOKUP(A3142&amp;B3142,'original data'!$R$2:$R$3975,'original data'!$Q$2:$Q$3975,,0)</f>
        <v>0.55500000000000005</v>
      </c>
      <c r="R3142" t="str">
        <f t="shared" si="98"/>
        <v>Houston Municipal2016</v>
      </c>
      <c r="S3142">
        <f t="shared" si="99"/>
        <v>0.4</v>
      </c>
    </row>
    <row r="3143" spans="1:19" x14ac:dyDescent="0.35">
      <c r="A3143" t="s">
        <v>201</v>
      </c>
      <c r="B3143">
        <v>2017</v>
      </c>
      <c r="C3143">
        <v>0.127</v>
      </c>
      <c r="D3143">
        <v>5.8000000000000003E-2</v>
      </c>
      <c r="E3143">
        <v>9.4E-2</v>
      </c>
      <c r="F3143">
        <v>6.0999999999999999E-2</v>
      </c>
      <c r="G3143">
        <v>7.0120000000000002E-2</v>
      </c>
      <c r="H3143">
        <v>0.35699999999999998</v>
      </c>
      <c r="I3143">
        <v>0.252</v>
      </c>
      <c r="J3143">
        <v>0.20599999999999999</v>
      </c>
      <c r="K3143">
        <v>7.0999999999999994E-2</v>
      </c>
      <c r="L3143">
        <v>0</v>
      </c>
      <c r="M3143">
        <v>0.104</v>
      </c>
      <c r="N3143">
        <v>0</v>
      </c>
      <c r="O3143">
        <v>0.01</v>
      </c>
      <c r="P3143">
        <v>0</v>
      </c>
      <c r="Q3143" s="3">
        <f>_xlfn.XLOOKUP(A3143&amp;B3143,'original data'!$R$2:$R$3975,'original data'!$Q$2:$Q$3975,,0)</f>
        <v>0.56399999999999995</v>
      </c>
      <c r="R3143" t="str">
        <f t="shared" si="98"/>
        <v>Houston Municipal2017</v>
      </c>
      <c r="S3143">
        <f t="shared" si="99"/>
        <v>0.38099999999999995</v>
      </c>
    </row>
    <row r="3144" spans="1:19" x14ac:dyDescent="0.35">
      <c r="A3144" t="s">
        <v>201</v>
      </c>
      <c r="B3144">
        <v>2018</v>
      </c>
      <c r="C3144">
        <v>9.3299999999999994E-2</v>
      </c>
      <c r="D3144">
        <v>7.8E-2</v>
      </c>
      <c r="E3144">
        <v>8.5999999999999993E-2</v>
      </c>
      <c r="F3144">
        <v>7.0000000000000007E-2</v>
      </c>
      <c r="G3144">
        <v>7.1400000000000005E-2</v>
      </c>
      <c r="H3144">
        <v>0.33</v>
      </c>
      <c r="I3144">
        <v>0.28100000000000003</v>
      </c>
      <c r="J3144">
        <v>0.21199999999999999</v>
      </c>
      <c r="K3144">
        <v>5.7000000000000002E-2</v>
      </c>
      <c r="L3144">
        <v>0</v>
      </c>
      <c r="M3144">
        <v>0.10299999999999999</v>
      </c>
      <c r="N3144">
        <v>0</v>
      </c>
      <c r="O3144">
        <v>1.6E-2</v>
      </c>
      <c r="P3144">
        <v>0</v>
      </c>
      <c r="Q3144" s="3">
        <f>_xlfn.XLOOKUP(A3144&amp;B3144,'original data'!$R$2:$R$3975,'original data'!$Q$2:$Q$3975,,0)</f>
        <v>0.57699999999999996</v>
      </c>
      <c r="R3144" t="str">
        <f t="shared" si="98"/>
        <v>Houston Municipal2018</v>
      </c>
      <c r="S3144">
        <f t="shared" si="99"/>
        <v>0.372</v>
      </c>
    </row>
    <row r="3145" spans="1:19" x14ac:dyDescent="0.35">
      <c r="A3145" t="s">
        <v>201</v>
      </c>
      <c r="B3145">
        <v>2019</v>
      </c>
      <c r="C3145">
        <v>7.1999999999999995E-2</v>
      </c>
      <c r="D3145">
        <v>9.7000000000000003E-2</v>
      </c>
      <c r="E3145">
        <v>6.8000000000000005E-2</v>
      </c>
      <c r="F3145">
        <v>9.7000000000000003E-2</v>
      </c>
      <c r="G3145">
        <v>7.1429999999999993E-2</v>
      </c>
      <c r="H3145">
        <v>0.32300000000000001</v>
      </c>
      <c r="I3145">
        <v>0.27500000000000002</v>
      </c>
      <c r="J3145">
        <v>0.22900000000000001</v>
      </c>
      <c r="K3145">
        <v>5.8000000000000003E-2</v>
      </c>
      <c r="L3145">
        <v>0</v>
      </c>
      <c r="M3145">
        <v>0.106</v>
      </c>
      <c r="N3145">
        <v>0</v>
      </c>
      <c r="O3145">
        <v>7.0000000000000001E-3</v>
      </c>
      <c r="P3145">
        <v>0</v>
      </c>
      <c r="Q3145" s="3">
        <f>_xlfn.XLOOKUP(A3145&amp;B3145,'original data'!$R$2:$R$3975,'original data'!$Q$2:$Q$3975,,0)</f>
        <v>0.59299999999999997</v>
      </c>
      <c r="R3145" t="str">
        <f t="shared" si="98"/>
        <v>Houston Municipal2019</v>
      </c>
      <c r="S3145">
        <f t="shared" si="99"/>
        <v>0.39300000000000002</v>
      </c>
    </row>
    <row r="3146" spans="1:19" x14ac:dyDescent="0.35">
      <c r="A3146" t="s">
        <v>201</v>
      </c>
      <c r="B3146">
        <v>2020</v>
      </c>
      <c r="C3146">
        <v>-8.9999999999999993E-3</v>
      </c>
      <c r="D3146">
        <v>5.0999999999999997E-2</v>
      </c>
      <c r="E3146">
        <v>5.8999999999999997E-2</v>
      </c>
      <c r="F3146">
        <v>8.3000000000000004E-2</v>
      </c>
      <c r="G3146">
        <v>0</v>
      </c>
      <c r="H3146">
        <v>0.316</v>
      </c>
      <c r="I3146">
        <v>0.22800000000000001</v>
      </c>
      <c r="J3146">
        <v>0.26500000000000001</v>
      </c>
      <c r="K3146">
        <v>7.3999999999999996E-2</v>
      </c>
      <c r="L3146">
        <v>0</v>
      </c>
      <c r="M3146">
        <v>0.112</v>
      </c>
      <c r="N3146">
        <v>0</v>
      </c>
      <c r="O3146">
        <v>5.0000000000000001E-3</v>
      </c>
      <c r="P3146">
        <v>0</v>
      </c>
      <c r="Q3146" s="3">
        <f>_xlfn.XLOOKUP(A3146&amp;B3146,'original data'!$R$2:$R$3975,'original data'!$Q$2:$Q$3975,,0)</f>
        <v>0.59199999999999997</v>
      </c>
      <c r="R3146" t="str">
        <f t="shared" si="98"/>
        <v>Houston Municipal2020</v>
      </c>
      <c r="S3146">
        <f t="shared" si="99"/>
        <v>0.45100000000000001</v>
      </c>
    </row>
    <row r="3147" spans="1:19" x14ac:dyDescent="0.35">
      <c r="A3147" t="s">
        <v>203</v>
      </c>
      <c r="B3147">
        <v>2010</v>
      </c>
      <c r="C3147">
        <v>0.16991000000000001</v>
      </c>
      <c r="E3147">
        <v>2.4289999999999999E-2</v>
      </c>
      <c r="H3147">
        <v>0.44900000000000001</v>
      </c>
      <c r="I3147">
        <v>0.29699999999999999</v>
      </c>
      <c r="J3147">
        <v>1.7000000000000001E-2</v>
      </c>
      <c r="K3147">
        <v>0</v>
      </c>
      <c r="L3147">
        <v>0.108</v>
      </c>
      <c r="M3147">
        <v>0.128</v>
      </c>
      <c r="N3147">
        <v>0</v>
      </c>
      <c r="O3147">
        <v>1E-3</v>
      </c>
      <c r="P3147">
        <v>0</v>
      </c>
      <c r="Q3147" s="3">
        <f>_xlfn.XLOOKUP(A3147&amp;B3147,'original data'!$R$2:$R$3975,'original data'!$Q$2:$Q$3975,,0)</f>
        <v>0.58699999999999997</v>
      </c>
      <c r="R3147" t="str">
        <f t="shared" si="98"/>
        <v>Omaha ERS2010</v>
      </c>
      <c r="S3147">
        <f t="shared" si="99"/>
        <v>0.253</v>
      </c>
    </row>
    <row r="3148" spans="1:19" x14ac:dyDescent="0.35">
      <c r="A3148" t="s">
        <v>203</v>
      </c>
      <c r="B3148">
        <v>2011</v>
      </c>
      <c r="C3148">
        <v>-8.1499999999999993E-3</v>
      </c>
      <c r="E3148">
        <v>2.0200000000000001E-3</v>
      </c>
      <c r="H3148">
        <v>0.40959000000000001</v>
      </c>
      <c r="I3148">
        <v>0.28971000000000002</v>
      </c>
      <c r="J3148">
        <v>3.5959999999999999E-2</v>
      </c>
      <c r="K3148">
        <v>0</v>
      </c>
      <c r="L3148">
        <v>0.10390000000000001</v>
      </c>
      <c r="M3148">
        <v>0.16084000000000001</v>
      </c>
      <c r="N3148">
        <v>0</v>
      </c>
      <c r="O3148">
        <v>0</v>
      </c>
      <c r="P3148">
        <v>0</v>
      </c>
      <c r="Q3148" s="3">
        <f>_xlfn.XLOOKUP(A3148&amp;B3148,'original data'!$R$2:$R$3975,'original data'!$Q$2:$Q$3975,,0)</f>
        <v>0.56299999999999994</v>
      </c>
      <c r="R3148" t="str">
        <f t="shared" si="98"/>
        <v>Omaha ERS2011</v>
      </c>
      <c r="S3148">
        <f t="shared" si="99"/>
        <v>0.30070000000000002</v>
      </c>
    </row>
    <row r="3149" spans="1:19" x14ac:dyDescent="0.35">
      <c r="A3149" t="s">
        <v>203</v>
      </c>
      <c r="B3149">
        <v>2012</v>
      </c>
      <c r="C3149">
        <v>0.11151</v>
      </c>
      <c r="E3149">
        <v>1.2789999999999999E-2</v>
      </c>
      <c r="H3149">
        <v>0.46899999999999997</v>
      </c>
      <c r="I3149">
        <v>0.16400000000000001</v>
      </c>
      <c r="J3149">
        <v>5.3999999999999999E-2</v>
      </c>
      <c r="K3149">
        <v>0</v>
      </c>
      <c r="L3149">
        <v>0.1</v>
      </c>
      <c r="M3149">
        <v>0.16500000000000001</v>
      </c>
      <c r="N3149">
        <v>0</v>
      </c>
      <c r="O3149">
        <v>4.8000000000000001E-2</v>
      </c>
      <c r="P3149">
        <v>0</v>
      </c>
      <c r="Q3149" s="3">
        <f>_xlfn.XLOOKUP(A3149&amp;B3149,'original data'!$R$2:$R$3975,'original data'!$Q$2:$Q$3975,,0)</f>
        <v>0.54</v>
      </c>
      <c r="R3149" t="str">
        <f t="shared" si="98"/>
        <v>Omaha ERS2012</v>
      </c>
      <c r="S3149">
        <f t="shared" si="99"/>
        <v>0.31900000000000001</v>
      </c>
    </row>
    <row r="3150" spans="1:19" x14ac:dyDescent="0.35">
      <c r="A3150" t="s">
        <v>203</v>
      </c>
      <c r="B3150">
        <v>2013</v>
      </c>
      <c r="C3150">
        <v>0.15939999999999999</v>
      </c>
      <c r="E3150">
        <v>0.1091</v>
      </c>
      <c r="H3150">
        <v>0.40300000000000002</v>
      </c>
      <c r="I3150">
        <v>0.20599999999999999</v>
      </c>
      <c r="J3150">
        <v>6.7000000000000004E-2</v>
      </c>
      <c r="K3150">
        <v>8.1000000000000003E-2</v>
      </c>
      <c r="L3150">
        <v>3.3000000000000002E-2</v>
      </c>
      <c r="M3150">
        <v>0.17199999999999999</v>
      </c>
      <c r="N3150">
        <v>0</v>
      </c>
      <c r="O3150">
        <v>3.7999999999999999E-2</v>
      </c>
      <c r="P3150">
        <v>0</v>
      </c>
      <c r="Q3150" s="3">
        <f>_xlfn.XLOOKUP(A3150&amp;B3150,'original data'!$R$2:$R$3975,'original data'!$Q$2:$Q$3975,,0)</f>
        <v>0.53700000000000003</v>
      </c>
      <c r="R3150" t="str">
        <f t="shared" si="98"/>
        <v>Omaha ERS2013</v>
      </c>
      <c r="S3150">
        <f t="shared" si="99"/>
        <v>0.35299999999999998</v>
      </c>
    </row>
    <row r="3151" spans="1:19" x14ac:dyDescent="0.35">
      <c r="A3151" t="s">
        <v>203</v>
      </c>
      <c r="B3151">
        <v>2014</v>
      </c>
      <c r="C3151">
        <v>5.2560000000000003E-2</v>
      </c>
      <c r="E3151">
        <v>9.4960000000000003E-2</v>
      </c>
      <c r="F3151">
        <v>4.8779999999999997E-2</v>
      </c>
      <c r="H3151">
        <v>0.39400000000000002</v>
      </c>
      <c r="I3151">
        <v>0.193</v>
      </c>
      <c r="J3151">
        <v>9.0999999999999998E-2</v>
      </c>
      <c r="K3151">
        <v>8.2000000000000003E-2</v>
      </c>
      <c r="L3151">
        <v>2.9000000000000001E-2</v>
      </c>
      <c r="M3151">
        <v>0.19800000000000001</v>
      </c>
      <c r="N3151">
        <v>0</v>
      </c>
      <c r="O3151">
        <v>1.2999999999999999E-2</v>
      </c>
      <c r="P3151">
        <v>0</v>
      </c>
      <c r="Q3151" s="3">
        <f>_xlfn.XLOOKUP(A3151&amp;B3151,'original data'!$R$2:$R$3975,'original data'!$Q$2:$Q$3975,,0)</f>
        <v>0.56200000000000006</v>
      </c>
      <c r="R3151" t="str">
        <f t="shared" si="98"/>
        <v>Omaha ERS2014</v>
      </c>
      <c r="S3151">
        <f t="shared" si="99"/>
        <v>0.4</v>
      </c>
    </row>
    <row r="3152" spans="1:19" x14ac:dyDescent="0.35">
      <c r="A3152" t="s">
        <v>203</v>
      </c>
      <c r="B3152">
        <v>2015</v>
      </c>
      <c r="C3152">
        <v>3.4029999999999998E-2</v>
      </c>
      <c r="E3152">
        <v>6.8250000000000005E-2</v>
      </c>
      <c r="F3152">
        <v>4.6039999999999998E-2</v>
      </c>
      <c r="H3152">
        <v>0.38</v>
      </c>
      <c r="I3152">
        <v>0.193</v>
      </c>
      <c r="J3152">
        <v>0.107</v>
      </c>
      <c r="K3152">
        <v>7.3999999999999996E-2</v>
      </c>
      <c r="L3152">
        <v>0.03</v>
      </c>
      <c r="M3152">
        <v>0.215</v>
      </c>
      <c r="N3152">
        <v>0</v>
      </c>
      <c r="O3152">
        <v>0</v>
      </c>
      <c r="P3152">
        <v>0</v>
      </c>
      <c r="Q3152" s="3">
        <f>_xlfn.XLOOKUP(A3152&amp;B3152,'original data'!$R$2:$R$3975,'original data'!$Q$2:$Q$3975,,0)</f>
        <v>0.55700000000000005</v>
      </c>
      <c r="R3152" t="str">
        <f t="shared" si="98"/>
        <v>Omaha ERS2015</v>
      </c>
      <c r="S3152">
        <f t="shared" si="99"/>
        <v>0.42599999999999999</v>
      </c>
    </row>
    <row r="3153" spans="1:19" x14ac:dyDescent="0.35">
      <c r="A3153" t="s">
        <v>203</v>
      </c>
      <c r="B3153">
        <v>2016</v>
      </c>
      <c r="C3153">
        <v>0.10247000000000001</v>
      </c>
      <c r="E3153">
        <v>9.1090000000000004E-2</v>
      </c>
      <c r="F3153">
        <v>4.5609999999999998E-2</v>
      </c>
      <c r="H3153">
        <v>0.371</v>
      </c>
      <c r="I3153">
        <v>0.16800000000000001</v>
      </c>
      <c r="J3153">
        <v>0.128</v>
      </c>
      <c r="K3153">
        <v>9.8000000000000004E-2</v>
      </c>
      <c r="L3153">
        <v>3.2000000000000001E-2</v>
      </c>
      <c r="M3153">
        <v>0.20200000000000001</v>
      </c>
      <c r="N3153">
        <v>0</v>
      </c>
      <c r="O3153">
        <v>0</v>
      </c>
      <c r="P3153">
        <v>0</v>
      </c>
      <c r="Q3153" s="3">
        <f>_xlfn.XLOOKUP(A3153&amp;B3153,'original data'!$R$2:$R$3975,'original data'!$Q$2:$Q$3975,,0)</f>
        <v>0.55500000000000005</v>
      </c>
      <c r="R3153" t="str">
        <f t="shared" si="98"/>
        <v>Omaha ERS2016</v>
      </c>
      <c r="S3153">
        <f t="shared" si="99"/>
        <v>0.46</v>
      </c>
    </row>
    <row r="3154" spans="1:19" x14ac:dyDescent="0.35">
      <c r="A3154" t="s">
        <v>203</v>
      </c>
      <c r="B3154">
        <v>2017</v>
      </c>
      <c r="C3154">
        <v>0.13131999999999999</v>
      </c>
      <c r="E3154">
        <v>9.4950000000000007E-2</v>
      </c>
      <c r="F3154">
        <v>5.3069999999999999E-2</v>
      </c>
      <c r="H3154">
        <v>0.39800000000000002</v>
      </c>
      <c r="I3154">
        <v>0.16600000000000001</v>
      </c>
      <c r="J3154">
        <v>0.114</v>
      </c>
      <c r="K3154">
        <v>9.4E-2</v>
      </c>
      <c r="L3154">
        <v>3.1E-2</v>
      </c>
      <c r="M3154">
        <v>0.19600000000000001</v>
      </c>
      <c r="N3154">
        <v>0</v>
      </c>
      <c r="O3154">
        <v>0</v>
      </c>
      <c r="P3154">
        <v>0</v>
      </c>
      <c r="Q3154" s="3">
        <f>_xlfn.XLOOKUP(A3154&amp;B3154,'original data'!$R$2:$R$3975,'original data'!$Q$2:$Q$3975,,0)</f>
        <v>0.53</v>
      </c>
      <c r="R3154" t="str">
        <f t="shared" si="98"/>
        <v>Omaha ERS2017</v>
      </c>
      <c r="S3154">
        <f t="shared" si="99"/>
        <v>0.43500000000000005</v>
      </c>
    </row>
    <row r="3155" spans="1:19" x14ac:dyDescent="0.35">
      <c r="A3155" t="s">
        <v>203</v>
      </c>
      <c r="B3155">
        <v>2018</v>
      </c>
      <c r="C3155">
        <v>-5.5500000000000002E-3</v>
      </c>
      <c r="E3155">
        <v>6.1850000000000002E-2</v>
      </c>
      <c r="F3155">
        <v>8.5220000000000004E-2</v>
      </c>
      <c r="H3155">
        <v>0.36099999999999999</v>
      </c>
      <c r="I3155">
        <v>0.17399999999999999</v>
      </c>
      <c r="J3155">
        <v>0.122</v>
      </c>
      <c r="K3155">
        <v>0.10199999999999999</v>
      </c>
      <c r="L3155">
        <v>2.9000000000000001E-2</v>
      </c>
      <c r="M3155">
        <v>0.21199999999999999</v>
      </c>
      <c r="N3155">
        <v>0</v>
      </c>
      <c r="O3155">
        <v>0</v>
      </c>
      <c r="P3155">
        <v>0</v>
      </c>
      <c r="Q3155" s="3">
        <f>_xlfn.XLOOKUP(A3155&amp;B3155,'original data'!$R$2:$R$3975,'original data'!$Q$2:$Q$3975,,0)</f>
        <v>0.51800000000000002</v>
      </c>
      <c r="R3155" t="str">
        <f t="shared" si="98"/>
        <v>Omaha ERS2018</v>
      </c>
      <c r="S3155">
        <f t="shared" si="99"/>
        <v>0.46499999999999997</v>
      </c>
    </row>
    <row r="3156" spans="1:19" x14ac:dyDescent="0.35">
      <c r="A3156" t="s">
        <v>203</v>
      </c>
      <c r="B3156">
        <v>2019</v>
      </c>
      <c r="C3156">
        <v>0.1472</v>
      </c>
      <c r="E3156">
        <v>8.029E-2</v>
      </c>
      <c r="F3156">
        <v>8.7599999999999997E-2</v>
      </c>
      <c r="H3156">
        <v>0.39400000000000002</v>
      </c>
      <c r="I3156">
        <v>0.129</v>
      </c>
      <c r="J3156">
        <v>0.126</v>
      </c>
      <c r="K3156">
        <v>9.2999999999999999E-2</v>
      </c>
      <c r="L3156">
        <v>0</v>
      </c>
      <c r="M3156">
        <v>0.252</v>
      </c>
      <c r="N3156">
        <v>0</v>
      </c>
      <c r="O3156">
        <v>6.0000000000000001E-3</v>
      </c>
      <c r="P3156">
        <v>0</v>
      </c>
      <c r="Q3156" s="3">
        <f>_xlfn.XLOOKUP(A3156&amp;B3156,'original data'!$R$2:$R$3975,'original data'!$Q$2:$Q$3975,,0)</f>
        <v>0.52400000000000002</v>
      </c>
      <c r="R3156" t="str">
        <f t="shared" si="98"/>
        <v>Omaha ERS2019</v>
      </c>
      <c r="S3156">
        <f t="shared" si="99"/>
        <v>0.47099999999999997</v>
      </c>
    </row>
    <row r="3157" spans="1:19" x14ac:dyDescent="0.35">
      <c r="A3157" t="s">
        <v>204</v>
      </c>
      <c r="B3157">
        <v>2009</v>
      </c>
      <c r="C3157">
        <v>-0.19500000000000001</v>
      </c>
      <c r="D3157">
        <v>-4.2000000000000003E-2</v>
      </c>
      <c r="E3157">
        <v>3.2000000000000002E-3</v>
      </c>
      <c r="H3157">
        <v>0.60799999999999998</v>
      </c>
      <c r="I3157">
        <v>0.22800000000000001</v>
      </c>
      <c r="J3157">
        <v>6.0000000000000001E-3</v>
      </c>
      <c r="K3157">
        <v>9.9000000000000005E-2</v>
      </c>
      <c r="L3157">
        <v>6.0000000000000001E-3</v>
      </c>
      <c r="M3157">
        <v>5.1999999999999998E-2</v>
      </c>
      <c r="N3157">
        <v>0</v>
      </c>
      <c r="O3157">
        <v>1E-3</v>
      </c>
      <c r="P3157">
        <v>0</v>
      </c>
      <c r="Q3157" s="3">
        <f>_xlfn.XLOOKUP(A3157&amp;B3157,'original data'!$R$2:$R$3975,'original data'!$Q$2:$Q$3975,,0)</f>
        <v>0.76680000000000004</v>
      </c>
      <c r="R3157" t="str">
        <f t="shared" si="98"/>
        <v>Burlington ERS2009</v>
      </c>
      <c r="S3157">
        <f t="shared" si="99"/>
        <v>0.16300000000000001</v>
      </c>
    </row>
    <row r="3158" spans="1:19" x14ac:dyDescent="0.35">
      <c r="A3158" t="s">
        <v>204</v>
      </c>
      <c r="B3158">
        <v>2010</v>
      </c>
      <c r="C3158">
        <v>0.187</v>
      </c>
      <c r="D3158">
        <v>-3.9E-2</v>
      </c>
      <c r="E3158">
        <v>2.358E-2</v>
      </c>
      <c r="H3158">
        <v>0.38600000000000001</v>
      </c>
      <c r="I3158">
        <v>0.433</v>
      </c>
      <c r="J3158">
        <v>7.0000000000000001E-3</v>
      </c>
      <c r="K3158">
        <v>7.2999999999999995E-2</v>
      </c>
      <c r="L3158">
        <v>4.8000000000000001E-2</v>
      </c>
      <c r="M3158">
        <v>0.04</v>
      </c>
      <c r="N3158">
        <v>0</v>
      </c>
      <c r="O3158">
        <v>1.2999999999999999E-2</v>
      </c>
      <c r="P3158">
        <v>0</v>
      </c>
      <c r="Q3158" s="3">
        <f>_xlfn.XLOOKUP(A3158&amp;B3158,'original data'!$R$2:$R$3975,'original data'!$Q$2:$Q$3975,,0)</f>
        <v>0.72829999999999995</v>
      </c>
      <c r="R3158" t="str">
        <f t="shared" si="98"/>
        <v>Burlington ERS2010</v>
      </c>
      <c r="S3158">
        <f t="shared" si="99"/>
        <v>0.16800000000000001</v>
      </c>
    </row>
    <row r="3159" spans="1:19" x14ac:dyDescent="0.35">
      <c r="A3159" t="s">
        <v>204</v>
      </c>
      <c r="B3159">
        <v>2011</v>
      </c>
      <c r="C3159">
        <v>0.20699999999999999</v>
      </c>
      <c r="D3159">
        <v>4.9000000000000002E-2</v>
      </c>
      <c r="E3159">
        <v>4.471E-2</v>
      </c>
      <c r="H3159">
        <v>0.35699999999999998</v>
      </c>
      <c r="I3159">
        <v>0.34</v>
      </c>
      <c r="J3159">
        <v>1.2999999999999999E-2</v>
      </c>
      <c r="K3159">
        <v>0.185</v>
      </c>
      <c r="L3159">
        <v>4.5999999999999999E-2</v>
      </c>
      <c r="M3159">
        <v>0.04</v>
      </c>
      <c r="N3159">
        <v>0</v>
      </c>
      <c r="O3159">
        <v>1.9E-2</v>
      </c>
      <c r="P3159">
        <v>0</v>
      </c>
      <c r="Q3159" s="3">
        <f>_xlfn.XLOOKUP(A3159&amp;B3159,'original data'!$R$2:$R$3975,'original data'!$Q$2:$Q$3975,,0)</f>
        <v>0.71030000000000004</v>
      </c>
      <c r="R3159" t="str">
        <f t="shared" si="98"/>
        <v>Burlington ERS2011</v>
      </c>
      <c r="S3159">
        <f t="shared" si="99"/>
        <v>0.28399999999999997</v>
      </c>
    </row>
    <row r="3160" spans="1:19" x14ac:dyDescent="0.35">
      <c r="A3160" t="s">
        <v>204</v>
      </c>
      <c r="B3160">
        <v>2012</v>
      </c>
      <c r="C3160">
        <v>1.9E-2</v>
      </c>
      <c r="D3160">
        <v>0.13500000000000001</v>
      </c>
      <c r="E3160">
        <v>1.6420000000000001E-2</v>
      </c>
      <c r="F3160">
        <v>5.8000000000000003E-2</v>
      </c>
      <c r="H3160">
        <v>0.34799999999999998</v>
      </c>
      <c r="I3160">
        <v>0.33500000000000002</v>
      </c>
      <c r="J3160">
        <v>0</v>
      </c>
      <c r="K3160">
        <v>0.223</v>
      </c>
      <c r="L3160">
        <v>8.5000000000000006E-2</v>
      </c>
      <c r="M3160">
        <v>0</v>
      </c>
      <c r="N3160">
        <v>0</v>
      </c>
      <c r="O3160">
        <v>8.0000000000000002E-3</v>
      </c>
      <c r="P3160">
        <v>0</v>
      </c>
      <c r="Q3160" s="3">
        <f>_xlfn.XLOOKUP(A3160&amp;B3160,'original data'!$R$2:$R$3975,'original data'!$Q$2:$Q$3975,,0)</f>
        <v>0.70199999999999996</v>
      </c>
      <c r="R3160" t="str">
        <f t="shared" si="98"/>
        <v>Burlington ERS2012</v>
      </c>
      <c r="S3160">
        <f t="shared" si="99"/>
        <v>0.308</v>
      </c>
    </row>
    <row r="3161" spans="1:19" x14ac:dyDescent="0.35">
      <c r="A3161" t="s">
        <v>204</v>
      </c>
      <c r="B3161">
        <v>2013</v>
      </c>
      <c r="C3161">
        <v>8.2000000000000003E-2</v>
      </c>
      <c r="D3161">
        <v>0.10100000000000001</v>
      </c>
      <c r="E3161">
        <v>4.9230000000000003E-2</v>
      </c>
      <c r="F3161">
        <v>6.6000000000000003E-2</v>
      </c>
      <c r="H3161">
        <v>0.37</v>
      </c>
      <c r="I3161">
        <v>0.29499999999999998</v>
      </c>
      <c r="J3161">
        <v>0</v>
      </c>
      <c r="K3161">
        <v>0.22500000000000001</v>
      </c>
      <c r="L3161">
        <v>0.10199999999999999</v>
      </c>
      <c r="M3161">
        <v>0</v>
      </c>
      <c r="N3161">
        <v>0</v>
      </c>
      <c r="O3161">
        <v>8.0000000000000002E-3</v>
      </c>
      <c r="P3161">
        <v>0</v>
      </c>
      <c r="Q3161" s="3">
        <f>_xlfn.XLOOKUP(A3161&amp;B3161,'original data'!$R$2:$R$3975,'original data'!$Q$2:$Q$3975,,0)</f>
        <v>0.69399999999999995</v>
      </c>
      <c r="R3161" t="str">
        <f t="shared" si="98"/>
        <v>Burlington ERS2013</v>
      </c>
      <c r="S3161">
        <f t="shared" si="99"/>
        <v>0.32700000000000001</v>
      </c>
    </row>
    <row r="3162" spans="1:19" x14ac:dyDescent="0.35">
      <c r="A3162" t="s">
        <v>204</v>
      </c>
      <c r="B3162">
        <v>2014</v>
      </c>
      <c r="C3162">
        <v>0.13619999999999999</v>
      </c>
      <c r="E3162">
        <v>0.1241</v>
      </c>
      <c r="F3162">
        <v>6.1929999999999999E-2</v>
      </c>
      <c r="H3162">
        <v>0.36048000000000002</v>
      </c>
      <c r="I3162">
        <v>0.2999</v>
      </c>
      <c r="J3162">
        <v>0</v>
      </c>
      <c r="K3162">
        <v>0.23535</v>
      </c>
      <c r="L3162">
        <v>0.10427</v>
      </c>
      <c r="M3162">
        <v>0</v>
      </c>
      <c r="N3162">
        <v>0</v>
      </c>
      <c r="O3162">
        <v>0</v>
      </c>
      <c r="P3162">
        <v>0</v>
      </c>
      <c r="Q3162" s="3">
        <f>_xlfn.XLOOKUP(A3162&amp;B3162,'original data'!$R$2:$R$3975,'original data'!$Q$2:$Q$3975,,0)</f>
        <v>0.71050000000000002</v>
      </c>
      <c r="R3162" t="str">
        <f t="shared" si="98"/>
        <v>Burlington ERS2014</v>
      </c>
      <c r="S3162">
        <f t="shared" si="99"/>
        <v>0.33962000000000003</v>
      </c>
    </row>
    <row r="3163" spans="1:19" x14ac:dyDescent="0.35">
      <c r="A3163" t="s">
        <v>204</v>
      </c>
      <c r="B3163">
        <v>2015</v>
      </c>
      <c r="C3163">
        <v>-1.5E-3</v>
      </c>
      <c r="E3163">
        <v>8.5879999999999998E-2</v>
      </c>
      <c r="F3163">
        <v>5.4269999999999999E-2</v>
      </c>
      <c r="H3163">
        <v>0.35729</v>
      </c>
      <c r="I3163">
        <v>0.34531000000000001</v>
      </c>
      <c r="J3163">
        <v>0</v>
      </c>
      <c r="K3163">
        <v>0.19561000000000001</v>
      </c>
      <c r="L3163">
        <v>0.1018</v>
      </c>
      <c r="M3163">
        <v>0</v>
      </c>
      <c r="N3163">
        <v>0</v>
      </c>
      <c r="O3163">
        <v>0</v>
      </c>
      <c r="P3163">
        <v>0</v>
      </c>
      <c r="Q3163" s="3">
        <f>_xlfn.XLOOKUP(A3163&amp;B3163,'original data'!$R$2:$R$3975,'original data'!$Q$2:$Q$3975,,0)</f>
        <v>0.73340000000000005</v>
      </c>
      <c r="R3163" t="str">
        <f t="shared" si="98"/>
        <v>Burlington ERS2015</v>
      </c>
      <c r="S3163">
        <f t="shared" si="99"/>
        <v>0.29741000000000001</v>
      </c>
    </row>
    <row r="3164" spans="1:19" x14ac:dyDescent="0.35">
      <c r="A3164" t="s">
        <v>204</v>
      </c>
      <c r="B3164">
        <v>2016</v>
      </c>
      <c r="C3164">
        <v>-1.5E-3</v>
      </c>
      <c r="E3164">
        <v>4.5469999999999997E-2</v>
      </c>
      <c r="F3164">
        <v>4.5089999999999998E-2</v>
      </c>
      <c r="H3164">
        <v>0.69899999999999995</v>
      </c>
      <c r="I3164">
        <v>0.27200000000000002</v>
      </c>
      <c r="J3164">
        <v>0</v>
      </c>
      <c r="K3164">
        <v>0</v>
      </c>
      <c r="L3164">
        <v>2.1000000000000001E-2</v>
      </c>
      <c r="M3164">
        <v>0</v>
      </c>
      <c r="N3164">
        <v>0</v>
      </c>
      <c r="O3164">
        <v>7.0000000000000001E-3</v>
      </c>
      <c r="P3164">
        <v>0</v>
      </c>
      <c r="Q3164" s="3">
        <f>_xlfn.XLOOKUP(A3164&amp;B3164,'original data'!$R$2:$R$3975,'original data'!$Q$2:$Q$3975,,0)</f>
        <v>0.71450000000000002</v>
      </c>
      <c r="R3164" t="str">
        <f t="shared" si="98"/>
        <v>Burlington ERS2016</v>
      </c>
      <c r="S3164">
        <f t="shared" si="99"/>
        <v>2.1000000000000001E-2</v>
      </c>
    </row>
    <row r="3165" spans="1:19" x14ac:dyDescent="0.35">
      <c r="A3165" t="s">
        <v>204</v>
      </c>
      <c r="B3165">
        <v>2017</v>
      </c>
      <c r="C3165">
        <v>-1.2999999999999999E-2</v>
      </c>
      <c r="E3165">
        <v>3.882E-2</v>
      </c>
      <c r="F3165">
        <v>2.7560000000000001E-2</v>
      </c>
      <c r="H3165">
        <v>0.71599999999999997</v>
      </c>
      <c r="I3165">
        <v>0.17399999999999999</v>
      </c>
      <c r="J3165">
        <v>0</v>
      </c>
      <c r="K3165">
        <v>0</v>
      </c>
      <c r="L3165">
        <v>0.106</v>
      </c>
      <c r="M3165">
        <v>0</v>
      </c>
      <c r="N3165">
        <v>0</v>
      </c>
      <c r="O3165">
        <v>4.0000000000000001E-3</v>
      </c>
      <c r="P3165">
        <v>0</v>
      </c>
      <c r="Q3165" s="3">
        <f>_xlfn.XLOOKUP(A3165&amp;B3165,'original data'!$R$2:$R$3975,'original data'!$Q$2:$Q$3975,,0)</f>
        <v>0.72799999999999998</v>
      </c>
      <c r="R3165" t="str">
        <f t="shared" si="98"/>
        <v>Burlington ERS2017</v>
      </c>
      <c r="S3165">
        <f t="shared" si="99"/>
        <v>0.106</v>
      </c>
    </row>
    <row r="3166" spans="1:19" x14ac:dyDescent="0.35">
      <c r="A3166" t="s">
        <v>204</v>
      </c>
      <c r="B3166">
        <v>2018</v>
      </c>
      <c r="C3166">
        <v>0.10249999999999999</v>
      </c>
      <c r="E3166">
        <v>4.2720000000000001E-2</v>
      </c>
      <c r="F3166">
        <v>4.5969999999999997E-2</v>
      </c>
      <c r="H3166">
        <v>0.68899999999999995</v>
      </c>
      <c r="I3166">
        <v>0.193</v>
      </c>
      <c r="J3166">
        <v>0</v>
      </c>
      <c r="K3166">
        <v>0</v>
      </c>
      <c r="L3166">
        <v>0.10100000000000001</v>
      </c>
      <c r="M3166">
        <v>0</v>
      </c>
      <c r="N3166">
        <v>0</v>
      </c>
      <c r="O3166">
        <v>1.6E-2</v>
      </c>
      <c r="P3166">
        <v>0</v>
      </c>
      <c r="Q3166" s="3">
        <f>_xlfn.XLOOKUP(A3166&amp;B3166,'original data'!$R$2:$R$3975,'original data'!$Q$2:$Q$3975,,0)</f>
        <v>0.73199999999999998</v>
      </c>
      <c r="R3166" t="str">
        <f t="shared" si="98"/>
        <v>Burlington ERS2018</v>
      </c>
      <c r="S3166">
        <f t="shared" si="99"/>
        <v>0.10100000000000001</v>
      </c>
    </row>
    <row r="3167" spans="1:19" x14ac:dyDescent="0.35">
      <c r="A3167" t="s">
        <v>204</v>
      </c>
      <c r="B3167">
        <v>2019</v>
      </c>
      <c r="C3167">
        <v>5.1999999999999998E-2</v>
      </c>
      <c r="E3167">
        <v>2.6790000000000001E-2</v>
      </c>
      <c r="F3167">
        <v>7.4340000000000003E-2</v>
      </c>
      <c r="H3167">
        <v>0.69399999999999995</v>
      </c>
      <c r="I3167">
        <v>0.20399999999999999</v>
      </c>
      <c r="J3167">
        <v>0</v>
      </c>
      <c r="K3167">
        <v>0</v>
      </c>
      <c r="L3167">
        <v>9.9000000000000005E-2</v>
      </c>
      <c r="M3167">
        <v>0</v>
      </c>
      <c r="N3167">
        <v>0</v>
      </c>
      <c r="O3167">
        <v>3.0000000000000001E-3</v>
      </c>
      <c r="P3167">
        <v>0</v>
      </c>
      <c r="Q3167" s="3">
        <f>_xlfn.XLOOKUP(A3167&amp;B3167,'original data'!$R$2:$R$3975,'original data'!$Q$2:$Q$3975,,0)</f>
        <v>0.72799999999999998</v>
      </c>
      <c r="R3167" t="str">
        <f t="shared" si="98"/>
        <v>Burlington ERS2019</v>
      </c>
      <c r="S3167">
        <f t="shared" si="99"/>
        <v>9.9000000000000005E-2</v>
      </c>
    </row>
    <row r="3168" spans="1:19" x14ac:dyDescent="0.35">
      <c r="A3168" t="s">
        <v>204</v>
      </c>
      <c r="B3168">
        <v>2020</v>
      </c>
      <c r="C3168">
        <v>5.2499999999999998E-2</v>
      </c>
      <c r="E3168">
        <v>3.7659999999999999E-2</v>
      </c>
      <c r="F3168">
        <v>6.1499999999999999E-2</v>
      </c>
      <c r="H3168">
        <v>0.70230000000000004</v>
      </c>
      <c r="I3168">
        <v>0.20180000000000001</v>
      </c>
      <c r="J3168">
        <v>0</v>
      </c>
      <c r="K3168">
        <v>0</v>
      </c>
      <c r="L3168">
        <v>8.9910000000000004E-2</v>
      </c>
      <c r="M3168">
        <v>0</v>
      </c>
      <c r="N3168">
        <v>0</v>
      </c>
      <c r="O3168">
        <v>5.9899999999999997E-3</v>
      </c>
      <c r="P3168">
        <v>0</v>
      </c>
      <c r="Q3168" s="3">
        <f>_xlfn.XLOOKUP(A3168&amp;B3168,'original data'!$R$2:$R$3975,'original data'!$Q$2:$Q$3975,,0)</f>
        <v>0.71599999999999997</v>
      </c>
      <c r="R3168" t="str">
        <f t="shared" si="98"/>
        <v>Burlington ERS2020</v>
      </c>
      <c r="S3168">
        <f t="shared" si="99"/>
        <v>8.9910000000000004E-2</v>
      </c>
    </row>
    <row r="3169" spans="1:19" x14ac:dyDescent="0.35">
      <c r="A3169" t="s">
        <v>205</v>
      </c>
      <c r="B3169">
        <v>2017</v>
      </c>
      <c r="C3169">
        <v>0.1668</v>
      </c>
      <c r="E3169">
        <v>0.10153</v>
      </c>
      <c r="F3169">
        <v>6.3780000000000003E-2</v>
      </c>
      <c r="H3169">
        <v>0.70728999999999997</v>
      </c>
      <c r="I3169">
        <v>0.22078</v>
      </c>
      <c r="J3169">
        <v>0</v>
      </c>
      <c r="K3169">
        <v>0</v>
      </c>
      <c r="L3169">
        <v>0</v>
      </c>
      <c r="M3169">
        <v>6.2939999999999996E-2</v>
      </c>
      <c r="N3169">
        <v>0</v>
      </c>
      <c r="O3169">
        <v>8.9899999999999997E-3</v>
      </c>
      <c r="P3169">
        <v>0</v>
      </c>
      <c r="Q3169" s="3">
        <f>_xlfn.XLOOKUP(A3169&amp;B3169,'original data'!$R$2:$R$3975,'original data'!$Q$2:$Q$3975,,0)</f>
        <v>1.0229999999999999</v>
      </c>
      <c r="R3169" t="str">
        <f t="shared" si="98"/>
        <v>Sioux Falls ERS2017</v>
      </c>
      <c r="S3169">
        <f t="shared" si="99"/>
        <v>6.2939999999999996E-2</v>
      </c>
    </row>
    <row r="3170" spans="1:19" x14ac:dyDescent="0.35">
      <c r="A3170" t="s">
        <v>205</v>
      </c>
      <c r="B3170">
        <v>2018</v>
      </c>
      <c r="C3170">
        <v>-4.2999999999999997E-2</v>
      </c>
      <c r="E3170">
        <v>5.2510000000000001E-2</v>
      </c>
      <c r="F3170">
        <v>9.3859999999999999E-2</v>
      </c>
      <c r="H3170">
        <v>0.65534999999999999</v>
      </c>
      <c r="I3170">
        <v>0.25374999999999998</v>
      </c>
      <c r="J3170">
        <v>0</v>
      </c>
      <c r="K3170">
        <v>0</v>
      </c>
      <c r="L3170">
        <v>0</v>
      </c>
      <c r="M3170">
        <v>7.6920000000000002E-2</v>
      </c>
      <c r="N3170">
        <v>0</v>
      </c>
      <c r="O3170">
        <v>1.3990000000000001E-2</v>
      </c>
      <c r="P3170">
        <v>0</v>
      </c>
      <c r="Q3170" s="3">
        <f>_xlfn.XLOOKUP(A3170&amp;B3170,'original data'!$R$2:$R$3975,'original data'!$Q$2:$Q$3975,,0)</f>
        <v>1.014</v>
      </c>
      <c r="R3170" t="str">
        <f t="shared" si="98"/>
        <v>Sioux Falls ERS2018</v>
      </c>
      <c r="S3170">
        <f t="shared" si="99"/>
        <v>7.6920000000000002E-2</v>
      </c>
    </row>
    <row r="3171" spans="1:19" x14ac:dyDescent="0.35">
      <c r="A3171" t="s">
        <v>205</v>
      </c>
      <c r="B3171">
        <v>2019</v>
      </c>
      <c r="C3171">
        <v>0.2011</v>
      </c>
      <c r="E3171">
        <v>7.732E-2</v>
      </c>
      <c r="F3171">
        <v>9.5469999999999999E-2</v>
      </c>
      <c r="H3171">
        <v>0.68600000000000005</v>
      </c>
      <c r="I3171">
        <v>0.245</v>
      </c>
      <c r="J3171">
        <v>0</v>
      </c>
      <c r="K3171">
        <v>0</v>
      </c>
      <c r="L3171">
        <v>0</v>
      </c>
      <c r="M3171">
        <v>6.9000000000000006E-2</v>
      </c>
      <c r="N3171">
        <v>0</v>
      </c>
      <c r="O3171">
        <v>0</v>
      </c>
      <c r="P3171">
        <v>0</v>
      </c>
      <c r="Q3171" s="3">
        <f>_xlfn.XLOOKUP(A3171&amp;B3171,'original data'!$R$2:$R$3975,'original data'!$Q$2:$Q$3975,,0)</f>
        <v>0.99</v>
      </c>
      <c r="R3171" t="str">
        <f t="shared" si="98"/>
        <v>Sioux Falls ERS2019</v>
      </c>
      <c r="S3171">
        <f t="shared" si="99"/>
        <v>6.9000000000000006E-2</v>
      </c>
    </row>
    <row r="3172" spans="1:19" x14ac:dyDescent="0.35">
      <c r="A3172" t="s">
        <v>206</v>
      </c>
      <c r="B3172">
        <v>2009</v>
      </c>
      <c r="C3172">
        <v>-3.09E-2</v>
      </c>
      <c r="E3172">
        <v>3.85E-2</v>
      </c>
      <c r="F3172">
        <v>4.4900000000000002E-2</v>
      </c>
      <c r="G3172">
        <v>3.2960000000000003E-2</v>
      </c>
      <c r="H3172">
        <v>0.61783999999999994</v>
      </c>
      <c r="I3172">
        <v>0.23808000000000001</v>
      </c>
      <c r="J3172">
        <v>0</v>
      </c>
      <c r="K3172">
        <v>2.6800000000000001E-2</v>
      </c>
      <c r="L3172">
        <v>0</v>
      </c>
      <c r="M3172">
        <v>0.10279000000000001</v>
      </c>
      <c r="N3172">
        <v>0</v>
      </c>
      <c r="O3172">
        <v>1.4500000000000001E-2</v>
      </c>
      <c r="P3172">
        <v>0</v>
      </c>
      <c r="Q3172" s="3">
        <f>_xlfn.XLOOKUP(A3172&amp;B3172,'original data'!$R$2:$R$3975,'original data'!$Q$2:$Q$3975,,0)</f>
        <v>0.84019999999999995</v>
      </c>
      <c r="R3172" t="str">
        <f t="shared" si="98"/>
        <v>St. Louis Employees2009</v>
      </c>
      <c r="S3172">
        <f t="shared" si="99"/>
        <v>0.12959000000000001</v>
      </c>
    </row>
    <row r="3173" spans="1:19" x14ac:dyDescent="0.35">
      <c r="A3173" t="s">
        <v>206</v>
      </c>
      <c r="B3173">
        <v>2010</v>
      </c>
      <c r="C3173">
        <v>0.1011</v>
      </c>
      <c r="E3173">
        <v>3.5130000000000002E-2</v>
      </c>
      <c r="F3173">
        <v>3.9579999999999997E-2</v>
      </c>
      <c r="G3173">
        <v>3.9579999999999997E-2</v>
      </c>
      <c r="H3173">
        <v>0.62914000000000003</v>
      </c>
      <c r="I3173">
        <v>0.25896999999999998</v>
      </c>
      <c r="J3173">
        <v>0</v>
      </c>
      <c r="K3173">
        <v>1.43E-2</v>
      </c>
      <c r="L3173">
        <v>0</v>
      </c>
      <c r="M3173">
        <v>8.7090000000000001E-2</v>
      </c>
      <c r="N3173">
        <v>0</v>
      </c>
      <c r="O3173">
        <v>1.0500000000000001E-2</v>
      </c>
      <c r="P3173">
        <v>0</v>
      </c>
      <c r="Q3173" s="3">
        <f>_xlfn.XLOOKUP(A3173&amp;B3173,'original data'!$R$2:$R$3975,'original data'!$Q$2:$Q$3975,,0)</f>
        <v>0.81840000000000002</v>
      </c>
      <c r="R3173" t="str">
        <f t="shared" si="98"/>
        <v>St. Louis Employees2010</v>
      </c>
      <c r="S3173">
        <f t="shared" si="99"/>
        <v>0.10139000000000001</v>
      </c>
    </row>
    <row r="3174" spans="1:19" x14ac:dyDescent="0.35">
      <c r="A3174" t="s">
        <v>206</v>
      </c>
      <c r="B3174">
        <v>2011</v>
      </c>
      <c r="C3174">
        <v>1.7899999999999999E-2</v>
      </c>
      <c r="E3174">
        <v>1.6709999999999999E-2</v>
      </c>
      <c r="F3174">
        <v>5.466E-2</v>
      </c>
      <c r="G3174">
        <v>3.7589999999999998E-2</v>
      </c>
      <c r="H3174">
        <v>0.64370000000000005</v>
      </c>
      <c r="I3174">
        <v>0.2253</v>
      </c>
      <c r="J3174">
        <v>0</v>
      </c>
      <c r="K3174">
        <v>3.6499999999999998E-2</v>
      </c>
      <c r="L3174">
        <v>0</v>
      </c>
      <c r="M3174">
        <v>8.8900000000000007E-2</v>
      </c>
      <c r="N3174">
        <v>0</v>
      </c>
      <c r="O3174">
        <v>5.4999999999999997E-3</v>
      </c>
      <c r="P3174">
        <v>0</v>
      </c>
      <c r="Q3174" s="3">
        <f>_xlfn.XLOOKUP(A3174&amp;B3174,'original data'!$R$2:$R$3975,'original data'!$Q$2:$Q$3975,,0)</f>
        <v>0.78639999999999999</v>
      </c>
      <c r="R3174" t="str">
        <f t="shared" si="98"/>
        <v>St. Louis Employees2011</v>
      </c>
      <c r="S3174">
        <f t="shared" si="99"/>
        <v>0.12540000000000001</v>
      </c>
    </row>
    <row r="3175" spans="1:19" x14ac:dyDescent="0.35">
      <c r="A3175" t="s">
        <v>206</v>
      </c>
      <c r="B3175">
        <v>2012</v>
      </c>
      <c r="C3175">
        <v>0.16950000000000001</v>
      </c>
      <c r="E3175">
        <v>2.0760000000000001E-2</v>
      </c>
      <c r="F3175">
        <v>7.8380000000000005E-2</v>
      </c>
      <c r="G3175">
        <v>4.7989999999999998E-2</v>
      </c>
      <c r="H3175">
        <v>0.62160000000000004</v>
      </c>
      <c r="I3175">
        <v>0.24030000000000001</v>
      </c>
      <c r="J3175">
        <v>0</v>
      </c>
      <c r="K3175">
        <v>3.39E-2</v>
      </c>
      <c r="L3175">
        <v>0</v>
      </c>
      <c r="M3175">
        <v>9.98E-2</v>
      </c>
      <c r="N3175">
        <v>0</v>
      </c>
      <c r="O3175">
        <v>4.4000000000000003E-3</v>
      </c>
      <c r="P3175">
        <v>0</v>
      </c>
      <c r="Q3175" s="3">
        <f>_xlfn.XLOOKUP(A3175&amp;B3175,'original data'!$R$2:$R$3975,'original data'!$Q$2:$Q$3975,,0)</f>
        <v>0.75329999999999997</v>
      </c>
      <c r="R3175" t="str">
        <f t="shared" si="98"/>
        <v>St. Louis Employees2012</v>
      </c>
      <c r="S3175">
        <f t="shared" si="99"/>
        <v>0.13369999999999999</v>
      </c>
    </row>
    <row r="3176" spans="1:19" x14ac:dyDescent="0.35">
      <c r="A3176" t="s">
        <v>206</v>
      </c>
      <c r="B3176">
        <v>2013</v>
      </c>
      <c r="C3176">
        <v>0.13039999999999999</v>
      </c>
      <c r="E3176">
        <v>7.5050000000000006E-2</v>
      </c>
      <c r="F3176">
        <v>7.4179999999999996E-2</v>
      </c>
      <c r="G3176">
        <v>5.4109999999999998E-2</v>
      </c>
      <c r="H3176">
        <v>0.52109000000000005</v>
      </c>
      <c r="I3176">
        <v>0.22400999999999999</v>
      </c>
      <c r="J3176">
        <v>7.3270000000000002E-2</v>
      </c>
      <c r="K3176">
        <v>7.7770000000000006E-2</v>
      </c>
      <c r="L3176">
        <v>0</v>
      </c>
      <c r="M3176">
        <v>0.10206</v>
      </c>
      <c r="N3176">
        <v>0</v>
      </c>
      <c r="O3176">
        <v>1.8E-3</v>
      </c>
      <c r="P3176">
        <v>0</v>
      </c>
      <c r="Q3176" s="3">
        <f>_xlfn.XLOOKUP(A3176&amp;B3176,'original data'!$R$2:$R$3975,'original data'!$Q$2:$Q$3975,,0)</f>
        <v>0.77059999999999995</v>
      </c>
      <c r="R3176" t="str">
        <f t="shared" si="98"/>
        <v>St. Louis Employees2013</v>
      </c>
      <c r="S3176">
        <f t="shared" si="99"/>
        <v>0.25309999999999999</v>
      </c>
    </row>
    <row r="3177" spans="1:19" x14ac:dyDescent="0.35">
      <c r="A3177" t="s">
        <v>206</v>
      </c>
      <c r="B3177">
        <v>2014</v>
      </c>
      <c r="C3177">
        <v>9.7100000000000006E-2</v>
      </c>
      <c r="E3177">
        <v>0.10205</v>
      </c>
      <c r="F3177">
        <v>7.2709999999999997E-2</v>
      </c>
      <c r="G3177">
        <v>5.713E-2</v>
      </c>
      <c r="H3177">
        <v>0.50600000000000001</v>
      </c>
      <c r="I3177">
        <v>0.20930000000000001</v>
      </c>
      <c r="J3177">
        <v>8.5300000000000001E-2</v>
      </c>
      <c r="K3177">
        <v>9.8100000000000007E-2</v>
      </c>
      <c r="L3177">
        <v>0</v>
      </c>
      <c r="M3177">
        <v>9.7799999999999998E-2</v>
      </c>
      <c r="N3177">
        <v>0</v>
      </c>
      <c r="O3177">
        <v>3.3999999999999998E-3</v>
      </c>
      <c r="P3177">
        <v>0</v>
      </c>
      <c r="Q3177" s="3">
        <f>_xlfn.XLOOKUP(A3177&amp;B3177,'original data'!$R$2:$R$3975,'original data'!$Q$2:$Q$3975,,0)</f>
        <v>0.80920000000000003</v>
      </c>
      <c r="R3177" t="str">
        <f t="shared" si="98"/>
        <v>St. Louis Employees2014</v>
      </c>
      <c r="S3177">
        <f t="shared" si="99"/>
        <v>0.28120000000000001</v>
      </c>
    </row>
    <row r="3178" spans="1:19" x14ac:dyDescent="0.35">
      <c r="A3178" t="s">
        <v>206</v>
      </c>
      <c r="B3178">
        <v>2015</v>
      </c>
      <c r="C3178">
        <v>-3.7900000000000003E-2</v>
      </c>
      <c r="E3178">
        <v>7.2709999999999997E-2</v>
      </c>
      <c r="F3178">
        <v>5.3749999999999999E-2</v>
      </c>
      <c r="H3178">
        <v>0.50290000000000001</v>
      </c>
      <c r="I3178">
        <v>0.2135</v>
      </c>
      <c r="J3178">
        <v>7.0699999999999999E-2</v>
      </c>
      <c r="K3178">
        <v>9.9599999999999994E-2</v>
      </c>
      <c r="L3178">
        <v>0</v>
      </c>
      <c r="M3178">
        <v>0.106</v>
      </c>
      <c r="N3178">
        <v>0</v>
      </c>
      <c r="O3178">
        <v>7.3000000000000001E-3</v>
      </c>
      <c r="P3178">
        <v>0</v>
      </c>
      <c r="Q3178" s="3">
        <f>_xlfn.XLOOKUP(A3178&amp;B3178,'original data'!$R$2:$R$3975,'original data'!$Q$2:$Q$3975,,0)</f>
        <v>0.80620000000000003</v>
      </c>
      <c r="R3178" t="str">
        <f t="shared" si="98"/>
        <v>St. Louis Employees2015</v>
      </c>
      <c r="S3178">
        <f t="shared" si="99"/>
        <v>0.27629999999999999</v>
      </c>
    </row>
    <row r="3179" spans="1:19" x14ac:dyDescent="0.35">
      <c r="A3179" t="s">
        <v>206</v>
      </c>
      <c r="B3179">
        <v>2016</v>
      </c>
      <c r="C3179">
        <v>9.4500000000000001E-2</v>
      </c>
      <c r="E3179">
        <v>8.8389999999999996E-2</v>
      </c>
      <c r="F3179">
        <v>5.194E-2</v>
      </c>
      <c r="H3179">
        <v>0.48715000000000003</v>
      </c>
      <c r="I3179">
        <v>0.23018</v>
      </c>
      <c r="J3179">
        <v>6.0389999999999999E-2</v>
      </c>
      <c r="K3179">
        <v>9.6189999999999998E-2</v>
      </c>
      <c r="L3179">
        <v>0</v>
      </c>
      <c r="M3179">
        <v>0.12229</v>
      </c>
      <c r="N3179">
        <v>0</v>
      </c>
      <c r="O3179">
        <v>3.8E-3</v>
      </c>
      <c r="P3179">
        <v>0</v>
      </c>
      <c r="Q3179" s="3">
        <f>_xlfn.XLOOKUP(A3179&amp;B3179,'original data'!$R$2:$R$3975,'original data'!$Q$2:$Q$3975,,0)</f>
        <v>0.81879999999999997</v>
      </c>
      <c r="R3179" t="str">
        <f t="shared" si="98"/>
        <v>St. Louis Employees2016</v>
      </c>
      <c r="S3179">
        <f t="shared" si="99"/>
        <v>0.27887000000000001</v>
      </c>
    </row>
    <row r="3180" spans="1:19" x14ac:dyDescent="0.35">
      <c r="A3180" t="s">
        <v>206</v>
      </c>
      <c r="B3180">
        <v>2017</v>
      </c>
      <c r="C3180">
        <v>0.11899999999999999</v>
      </c>
      <c r="E3180">
        <v>7.8820000000000001E-2</v>
      </c>
      <c r="F3180">
        <v>4.9390000000000003E-2</v>
      </c>
      <c r="H3180">
        <v>0.51870000000000005</v>
      </c>
      <c r="I3180">
        <v>0.21390000000000001</v>
      </c>
      <c r="J3180">
        <v>5.7500000000000002E-2</v>
      </c>
      <c r="K3180">
        <v>9.4E-2</v>
      </c>
      <c r="L3180">
        <v>0</v>
      </c>
      <c r="M3180">
        <v>0.112</v>
      </c>
      <c r="N3180">
        <v>0</v>
      </c>
      <c r="O3180">
        <v>3.8999999999999998E-3</v>
      </c>
      <c r="P3180">
        <v>0</v>
      </c>
      <c r="Q3180" s="3">
        <f>_xlfn.XLOOKUP(A3180&amp;B3180,'original data'!$R$2:$R$3975,'original data'!$Q$2:$Q$3975,,0)</f>
        <v>0.8266</v>
      </c>
      <c r="R3180" t="str">
        <f t="shared" si="98"/>
        <v>St. Louis Employees2017</v>
      </c>
      <c r="S3180">
        <f t="shared" si="99"/>
        <v>0.26350000000000001</v>
      </c>
    </row>
    <row r="3181" spans="1:19" x14ac:dyDescent="0.35">
      <c r="A3181" t="s">
        <v>206</v>
      </c>
      <c r="B3181">
        <v>2018</v>
      </c>
      <c r="C3181">
        <v>6.4799999999999996E-2</v>
      </c>
      <c r="E3181">
        <v>6.6000000000000003E-2</v>
      </c>
      <c r="F3181">
        <v>7.0510000000000003E-2</v>
      </c>
      <c r="H3181">
        <v>0.52510000000000001</v>
      </c>
      <c r="I3181">
        <v>0.2102</v>
      </c>
      <c r="J3181">
        <v>5.5E-2</v>
      </c>
      <c r="K3181">
        <v>9.6500000000000002E-2</v>
      </c>
      <c r="L3181">
        <v>0</v>
      </c>
      <c r="M3181">
        <v>0.107</v>
      </c>
      <c r="N3181">
        <v>0</v>
      </c>
      <c r="O3181">
        <v>5.7000000000000002E-3</v>
      </c>
      <c r="P3181">
        <v>0</v>
      </c>
      <c r="Q3181" s="3">
        <f>_xlfn.XLOOKUP(A3181&amp;B3181,'original data'!$R$2:$R$3975,'original data'!$Q$2:$Q$3975,,0)</f>
        <v>0.83389999999999997</v>
      </c>
      <c r="R3181" t="str">
        <f t="shared" si="98"/>
        <v>St. Louis Employees2018</v>
      </c>
      <c r="S3181">
        <f t="shared" si="99"/>
        <v>0.25850000000000001</v>
      </c>
    </row>
    <row r="3182" spans="1:19" x14ac:dyDescent="0.35">
      <c r="A3182" t="s">
        <v>206</v>
      </c>
      <c r="B3182">
        <v>2019</v>
      </c>
      <c r="C3182">
        <v>1.512E-2</v>
      </c>
      <c r="E3182">
        <v>4.9570000000000003E-2</v>
      </c>
      <c r="F3182">
        <v>7.5490000000000002E-2</v>
      </c>
      <c r="H3182">
        <v>0.55300000000000005</v>
      </c>
      <c r="I3182">
        <v>0.252</v>
      </c>
      <c r="J3182">
        <v>0</v>
      </c>
      <c r="K3182">
        <v>7.3999999999999996E-2</v>
      </c>
      <c r="L3182">
        <v>0</v>
      </c>
      <c r="M3182">
        <v>0.11799999999999999</v>
      </c>
      <c r="N3182">
        <v>0</v>
      </c>
      <c r="O3182">
        <v>3.0000000000000001E-3</v>
      </c>
      <c r="P3182">
        <v>0</v>
      </c>
      <c r="Q3182" s="3">
        <f>_xlfn.XLOOKUP(A3182&amp;B3182,'original data'!$R$2:$R$3975,'original data'!$Q$2:$Q$3975,,0)</f>
        <v>0.81799999999999995</v>
      </c>
      <c r="R3182" t="str">
        <f t="shared" si="98"/>
        <v>St. Louis Employees2019</v>
      </c>
      <c r="S3182">
        <f t="shared" si="99"/>
        <v>0.192</v>
      </c>
    </row>
    <row r="3183" spans="1:19" x14ac:dyDescent="0.35">
      <c r="A3183" t="s">
        <v>209</v>
      </c>
      <c r="B3183">
        <v>2001</v>
      </c>
      <c r="C3183">
        <v>-1.5820000000000001E-2</v>
      </c>
      <c r="H3183">
        <v>0.47</v>
      </c>
      <c r="I3183">
        <v>0.47</v>
      </c>
      <c r="J3183">
        <v>0.01</v>
      </c>
      <c r="K3183">
        <v>0</v>
      </c>
      <c r="L3183">
        <v>0</v>
      </c>
      <c r="M3183">
        <v>0.04</v>
      </c>
      <c r="N3183">
        <v>0</v>
      </c>
      <c r="O3183">
        <v>0.01</v>
      </c>
      <c r="P3183">
        <v>0</v>
      </c>
      <c r="Q3183" s="3">
        <f>_xlfn.XLOOKUP(A3183&amp;B3183,'original data'!$R$2:$R$3975,'original data'!$Q$2:$Q$3975,,0)</f>
        <v>0.90600000000000003</v>
      </c>
      <c r="R3183" t="str">
        <f t="shared" si="98"/>
        <v>Bismarck Employees' Pension Plan2001</v>
      </c>
      <c r="S3183">
        <f t="shared" si="99"/>
        <v>0.05</v>
      </c>
    </row>
    <row r="3184" spans="1:19" x14ac:dyDescent="0.35">
      <c r="A3184" t="s">
        <v>209</v>
      </c>
      <c r="B3184">
        <v>2002</v>
      </c>
      <c r="C3184">
        <v>-8.4989999999999996E-2</v>
      </c>
      <c r="H3184">
        <v>0.45</v>
      </c>
      <c r="I3184">
        <v>0.5</v>
      </c>
      <c r="J3184">
        <v>0.01</v>
      </c>
      <c r="K3184">
        <v>0</v>
      </c>
      <c r="L3184">
        <v>0</v>
      </c>
      <c r="M3184">
        <v>0.03</v>
      </c>
      <c r="N3184">
        <v>0</v>
      </c>
      <c r="O3184">
        <v>0.01</v>
      </c>
      <c r="P3184">
        <v>0</v>
      </c>
      <c r="Q3184" s="3">
        <f>_xlfn.XLOOKUP(A3184&amp;B3184,'original data'!$R$2:$R$3975,'original data'!$Q$2:$Q$3975,,0)</f>
        <v>0.872</v>
      </c>
      <c r="R3184" t="str">
        <f t="shared" si="98"/>
        <v>Bismarck Employees' Pension Plan2002</v>
      </c>
      <c r="S3184">
        <f t="shared" si="99"/>
        <v>0.04</v>
      </c>
    </row>
    <row r="3185" spans="1:19" x14ac:dyDescent="0.35">
      <c r="A3185" t="s">
        <v>209</v>
      </c>
      <c r="B3185">
        <v>2003</v>
      </c>
      <c r="C3185">
        <v>0.71748999999999996</v>
      </c>
      <c r="H3185">
        <v>0.51</v>
      </c>
      <c r="I3185">
        <v>0.44</v>
      </c>
      <c r="J3185">
        <v>0.01</v>
      </c>
      <c r="K3185">
        <v>0</v>
      </c>
      <c r="L3185">
        <v>0</v>
      </c>
      <c r="M3185">
        <v>0.03</v>
      </c>
      <c r="N3185">
        <v>0</v>
      </c>
      <c r="O3185">
        <v>0.01</v>
      </c>
      <c r="P3185">
        <v>0</v>
      </c>
      <c r="Q3185" s="3">
        <f>_xlfn.XLOOKUP(A3185&amp;B3185,'original data'!$R$2:$R$3975,'original data'!$Q$2:$Q$3975,,0)</f>
        <v>0.88600000000000001</v>
      </c>
      <c r="R3185" t="str">
        <f t="shared" si="98"/>
        <v>Bismarck Employees' Pension Plan2003</v>
      </c>
      <c r="S3185">
        <f t="shared" si="99"/>
        <v>0.04</v>
      </c>
    </row>
    <row r="3186" spans="1:19" x14ac:dyDescent="0.35">
      <c r="A3186" t="s">
        <v>209</v>
      </c>
      <c r="B3186">
        <v>2004</v>
      </c>
      <c r="C3186">
        <v>0.10440000000000001</v>
      </c>
      <c r="H3186">
        <v>0.5</v>
      </c>
      <c r="I3186">
        <v>0.45</v>
      </c>
      <c r="J3186">
        <v>0.01</v>
      </c>
      <c r="K3186">
        <v>0</v>
      </c>
      <c r="L3186">
        <v>0</v>
      </c>
      <c r="M3186">
        <v>0.03</v>
      </c>
      <c r="N3186">
        <v>0</v>
      </c>
      <c r="O3186">
        <v>0.01</v>
      </c>
      <c r="P3186">
        <v>0</v>
      </c>
      <c r="Q3186" s="3">
        <f>_xlfn.XLOOKUP(A3186&amp;B3186,'original data'!$R$2:$R$3975,'original data'!$Q$2:$Q$3975,,0)</f>
        <v>0.88500000000000001</v>
      </c>
      <c r="R3186" t="str">
        <f t="shared" si="98"/>
        <v>Bismarck Employees' Pension Plan2004</v>
      </c>
      <c r="S3186">
        <f t="shared" si="99"/>
        <v>0.04</v>
      </c>
    </row>
    <row r="3187" spans="1:19" x14ac:dyDescent="0.35">
      <c r="A3187" t="s">
        <v>209</v>
      </c>
      <c r="B3187">
        <v>2005</v>
      </c>
      <c r="C3187">
        <v>9.7339999999999996E-2</v>
      </c>
      <c r="E3187">
        <v>0.13389000000000001</v>
      </c>
      <c r="H3187">
        <v>0.5</v>
      </c>
      <c r="I3187">
        <v>0.45</v>
      </c>
      <c r="J3187">
        <v>0.01</v>
      </c>
      <c r="K3187">
        <v>0</v>
      </c>
      <c r="L3187">
        <v>0</v>
      </c>
      <c r="M3187">
        <v>0.03</v>
      </c>
      <c r="N3187">
        <v>0</v>
      </c>
      <c r="O3187">
        <v>0.01</v>
      </c>
      <c r="P3187">
        <v>0</v>
      </c>
      <c r="Q3187" s="3">
        <f>_xlfn.XLOOKUP(A3187&amp;B3187,'original data'!$R$2:$R$3975,'original data'!$Q$2:$Q$3975,,0)</f>
        <v>0.877</v>
      </c>
      <c r="R3187" t="str">
        <f t="shared" si="98"/>
        <v>Bismarck Employees' Pension Plan2005</v>
      </c>
      <c r="S3187">
        <f t="shared" si="99"/>
        <v>0.04</v>
      </c>
    </row>
    <row r="3188" spans="1:19" x14ac:dyDescent="0.35">
      <c r="A3188" t="s">
        <v>209</v>
      </c>
      <c r="B3188">
        <v>2006</v>
      </c>
      <c r="C3188">
        <v>0.12471</v>
      </c>
      <c r="E3188">
        <v>0.16456999999999999</v>
      </c>
      <c r="H3188">
        <v>0.44</v>
      </c>
      <c r="I3188">
        <v>0.45</v>
      </c>
      <c r="J3188">
        <v>0.01</v>
      </c>
      <c r="K3188">
        <v>0</v>
      </c>
      <c r="L3188">
        <v>0</v>
      </c>
      <c r="M3188">
        <v>0.1</v>
      </c>
      <c r="N3188">
        <v>0</v>
      </c>
      <c r="O3188">
        <v>0</v>
      </c>
      <c r="P3188">
        <v>0</v>
      </c>
      <c r="Q3188" s="3">
        <f>_xlfn.XLOOKUP(A3188&amp;B3188,'original data'!$R$2:$R$3975,'original data'!$Q$2:$Q$3975,,0)</f>
        <v>0.96699999999999997</v>
      </c>
      <c r="R3188" t="str">
        <f t="shared" si="98"/>
        <v>Bismarck Employees' Pension Plan2006</v>
      </c>
      <c r="S3188">
        <f t="shared" si="99"/>
        <v>0.11</v>
      </c>
    </row>
    <row r="3189" spans="1:19" x14ac:dyDescent="0.35">
      <c r="A3189" t="s">
        <v>209</v>
      </c>
      <c r="B3189">
        <v>2007</v>
      </c>
      <c r="C3189">
        <v>8.319E-2</v>
      </c>
      <c r="E3189">
        <v>0.20454</v>
      </c>
      <c r="H3189">
        <v>0.47</v>
      </c>
      <c r="I3189">
        <v>0.41</v>
      </c>
      <c r="J3189">
        <v>0.01</v>
      </c>
      <c r="K3189">
        <v>0</v>
      </c>
      <c r="L3189">
        <v>0</v>
      </c>
      <c r="M3189">
        <v>0.1</v>
      </c>
      <c r="N3189">
        <v>0</v>
      </c>
      <c r="O3189">
        <v>0.01</v>
      </c>
      <c r="P3189">
        <v>0</v>
      </c>
      <c r="Q3189" s="3">
        <f>_xlfn.XLOOKUP(A3189&amp;B3189,'original data'!$R$2:$R$3975,'original data'!$Q$2:$Q$3975,,0)</f>
        <v>0.98</v>
      </c>
      <c r="R3189" t="str">
        <f t="shared" si="98"/>
        <v>Bismarck Employees' Pension Plan2007</v>
      </c>
      <c r="S3189">
        <f t="shared" si="99"/>
        <v>0.11</v>
      </c>
    </row>
    <row r="3190" spans="1:19" x14ac:dyDescent="0.35">
      <c r="A3190" t="s">
        <v>209</v>
      </c>
      <c r="B3190">
        <v>2008</v>
      </c>
      <c r="C3190">
        <v>-0.21498</v>
      </c>
      <c r="E3190">
        <v>2.9960000000000001E-2</v>
      </c>
      <c r="H3190">
        <v>0.42</v>
      </c>
      <c r="I3190">
        <v>0.46</v>
      </c>
      <c r="J3190">
        <v>0.01</v>
      </c>
      <c r="K3190">
        <v>0</v>
      </c>
      <c r="L3190">
        <v>0</v>
      </c>
      <c r="M3190">
        <v>0.11</v>
      </c>
      <c r="N3190">
        <v>0</v>
      </c>
      <c r="O3190">
        <v>0</v>
      </c>
      <c r="P3190">
        <v>0</v>
      </c>
      <c r="Q3190" s="3">
        <f>_xlfn.XLOOKUP(A3190&amp;B3190,'original data'!$R$2:$R$3975,'original data'!$Q$2:$Q$3975,,0)</f>
        <v>0.73699999999999999</v>
      </c>
      <c r="R3190" t="str">
        <f t="shared" si="98"/>
        <v>Bismarck Employees' Pension Plan2008</v>
      </c>
      <c r="S3190">
        <f t="shared" si="99"/>
        <v>0.12</v>
      </c>
    </row>
    <row r="3191" spans="1:19" x14ac:dyDescent="0.35">
      <c r="A3191" t="s">
        <v>209</v>
      </c>
      <c r="B3191">
        <v>2009</v>
      </c>
      <c r="C3191">
        <v>0.12814</v>
      </c>
      <c r="E3191">
        <v>3.4349999999999999E-2</v>
      </c>
      <c r="H3191">
        <v>0.37</v>
      </c>
      <c r="I3191">
        <v>0.53</v>
      </c>
      <c r="J3191">
        <v>5.0000000000000001E-3</v>
      </c>
      <c r="K3191">
        <v>0</v>
      </c>
      <c r="L3191">
        <v>0</v>
      </c>
      <c r="M3191">
        <v>0.09</v>
      </c>
      <c r="N3191">
        <v>0</v>
      </c>
      <c r="O3191">
        <v>5.0000000000000001E-3</v>
      </c>
      <c r="P3191">
        <v>0</v>
      </c>
      <c r="Q3191" s="3">
        <f>_xlfn.XLOOKUP(A3191&amp;B3191,'original data'!$R$2:$R$3975,'original data'!$Q$2:$Q$3975,,0)</f>
        <v>0.79400000000000004</v>
      </c>
      <c r="R3191" t="str">
        <f t="shared" si="98"/>
        <v>Bismarck Employees' Pension Plan2009</v>
      </c>
      <c r="S3191">
        <f t="shared" si="99"/>
        <v>9.5000000000000001E-2</v>
      </c>
    </row>
    <row r="3192" spans="1:19" x14ac:dyDescent="0.35">
      <c r="A3192" t="s">
        <v>209</v>
      </c>
      <c r="B3192">
        <v>2010</v>
      </c>
      <c r="C3192">
        <v>0.10921</v>
      </c>
      <c r="E3192">
        <v>3.6569999999999998E-2</v>
      </c>
      <c r="F3192">
        <v>8.4140000000000006E-2</v>
      </c>
      <c r="H3192">
        <v>0.42</v>
      </c>
      <c r="I3192">
        <v>0.46</v>
      </c>
      <c r="J3192">
        <v>0.01</v>
      </c>
      <c r="K3192">
        <v>0</v>
      </c>
      <c r="L3192">
        <v>0</v>
      </c>
      <c r="M3192">
        <v>0.1</v>
      </c>
      <c r="N3192">
        <v>0</v>
      </c>
      <c r="O3192">
        <v>0.01</v>
      </c>
      <c r="P3192">
        <v>0</v>
      </c>
      <c r="Q3192" s="3">
        <f>_xlfn.XLOOKUP(A3192&amp;B3192,'original data'!$R$2:$R$3975,'original data'!$Q$2:$Q$3975,,0)</f>
        <v>0.83199999999999996</v>
      </c>
      <c r="R3192" t="str">
        <f t="shared" si="98"/>
        <v>Bismarck Employees' Pension Plan2010</v>
      </c>
      <c r="S3192">
        <f t="shared" si="99"/>
        <v>0.11</v>
      </c>
    </row>
    <row r="3193" spans="1:19" x14ac:dyDescent="0.35">
      <c r="A3193" t="s">
        <v>209</v>
      </c>
      <c r="B3193">
        <v>2011</v>
      </c>
      <c r="C3193">
        <v>2.1190000000000001E-2</v>
      </c>
      <c r="E3193">
        <v>1.6750000000000001E-2</v>
      </c>
      <c r="F3193">
        <v>8.8150000000000006E-2</v>
      </c>
      <c r="H3193">
        <v>0.45</v>
      </c>
      <c r="I3193">
        <v>0.44</v>
      </c>
      <c r="J3193">
        <v>0.01</v>
      </c>
      <c r="K3193">
        <v>0</v>
      </c>
      <c r="L3193">
        <v>0</v>
      </c>
      <c r="M3193">
        <v>0.1</v>
      </c>
      <c r="N3193">
        <v>0</v>
      </c>
      <c r="O3193">
        <v>0</v>
      </c>
      <c r="P3193">
        <v>0</v>
      </c>
      <c r="Q3193" s="3">
        <f>_xlfn.XLOOKUP(A3193&amp;B3193,'original data'!$R$2:$R$3975,'original data'!$Q$2:$Q$3975,,0)</f>
        <v>0.878</v>
      </c>
      <c r="R3193" t="str">
        <f t="shared" si="98"/>
        <v>Bismarck Employees' Pension Plan2011</v>
      </c>
      <c r="S3193">
        <f t="shared" si="99"/>
        <v>0.11</v>
      </c>
    </row>
    <row r="3194" spans="1:19" x14ac:dyDescent="0.35">
      <c r="A3194" t="s">
        <v>209</v>
      </c>
      <c r="B3194">
        <v>2012</v>
      </c>
      <c r="C3194">
        <v>0.12816</v>
      </c>
      <c r="E3194">
        <v>2.5059999999999999E-2</v>
      </c>
      <c r="F3194">
        <v>0.11118</v>
      </c>
      <c r="H3194">
        <v>0.43608000000000002</v>
      </c>
      <c r="I3194">
        <v>0.32607000000000003</v>
      </c>
      <c r="J3194">
        <v>9.9100000000000004E-3</v>
      </c>
      <c r="K3194">
        <v>0</v>
      </c>
      <c r="L3194">
        <v>0.11892999999999999</v>
      </c>
      <c r="M3194">
        <v>9.9110000000000004E-2</v>
      </c>
      <c r="N3194">
        <v>0</v>
      </c>
      <c r="O3194">
        <v>9.9100000000000004E-3</v>
      </c>
      <c r="P3194">
        <v>0</v>
      </c>
      <c r="Q3194" s="3">
        <f>_xlfn.XLOOKUP(A3194&amp;B3194,'original data'!$R$2:$R$3975,'original data'!$Q$2:$Q$3975,,0)</f>
        <v>0.92800000000000005</v>
      </c>
      <c r="R3194" t="str">
        <f t="shared" si="98"/>
        <v>Bismarck Employees' Pension Plan2012</v>
      </c>
      <c r="S3194">
        <f t="shared" si="99"/>
        <v>0.22794999999999999</v>
      </c>
    </row>
    <row r="3195" spans="1:19" x14ac:dyDescent="0.35">
      <c r="A3195" t="s">
        <v>209</v>
      </c>
      <c r="B3195">
        <v>2013</v>
      </c>
      <c r="C3195">
        <v>0.13475000000000001</v>
      </c>
      <c r="E3195">
        <v>0.10345</v>
      </c>
      <c r="F3195">
        <v>6.6070000000000004E-2</v>
      </c>
      <c r="H3195">
        <v>0.43</v>
      </c>
      <c r="I3195">
        <v>0.34</v>
      </c>
      <c r="J3195">
        <v>0.04</v>
      </c>
      <c r="K3195">
        <v>0</v>
      </c>
      <c r="L3195">
        <v>0.09</v>
      </c>
      <c r="M3195">
        <v>0.1</v>
      </c>
      <c r="N3195">
        <v>0</v>
      </c>
      <c r="O3195">
        <v>0</v>
      </c>
      <c r="P3195">
        <v>0</v>
      </c>
      <c r="Q3195" s="3">
        <f>_xlfn.XLOOKUP(A3195&amp;B3195,'original data'!$R$2:$R$3975,'original data'!$Q$2:$Q$3975,,0)</f>
        <v>1.0129999999999999</v>
      </c>
      <c r="R3195" t="str">
        <f t="shared" si="98"/>
        <v>Bismarck Employees' Pension Plan2013</v>
      </c>
      <c r="S3195">
        <f t="shared" si="99"/>
        <v>0.23</v>
      </c>
    </row>
    <row r="3196" spans="1:19" x14ac:dyDescent="0.35">
      <c r="A3196" t="s">
        <v>209</v>
      </c>
      <c r="B3196">
        <v>2014</v>
      </c>
      <c r="C3196">
        <v>6.4000000000000001E-2</v>
      </c>
      <c r="E3196">
        <v>9.06E-2</v>
      </c>
      <c r="F3196">
        <v>6.2100000000000002E-2</v>
      </c>
      <c r="H3196">
        <v>0.41899999999999998</v>
      </c>
      <c r="I3196">
        <v>0.35299999999999998</v>
      </c>
      <c r="J3196">
        <v>3.9E-2</v>
      </c>
      <c r="K3196">
        <v>0</v>
      </c>
      <c r="L3196">
        <v>8.5000000000000006E-2</v>
      </c>
      <c r="M3196">
        <v>0.1</v>
      </c>
      <c r="N3196">
        <v>0</v>
      </c>
      <c r="O3196">
        <v>4.0000000000000001E-3</v>
      </c>
      <c r="P3196">
        <v>0</v>
      </c>
      <c r="Q3196" s="3">
        <f>_xlfn.XLOOKUP(A3196&amp;B3196,'original data'!$R$2:$R$3975,'original data'!$Q$2:$Q$3975,,0)</f>
        <v>0.98819999999999997</v>
      </c>
      <c r="R3196" t="str">
        <f t="shared" si="98"/>
        <v>Bismarck Employees' Pension Plan2014</v>
      </c>
      <c r="S3196">
        <f t="shared" si="99"/>
        <v>0.224</v>
      </c>
    </row>
    <row r="3197" spans="1:19" x14ac:dyDescent="0.35">
      <c r="A3197" t="s">
        <v>209</v>
      </c>
      <c r="B3197">
        <v>2015</v>
      </c>
      <c r="C3197">
        <v>1.0999999999999999E-2</v>
      </c>
      <c r="E3197">
        <v>7.0569999999999994E-2</v>
      </c>
      <c r="F3197">
        <v>5.3429999999999998E-2</v>
      </c>
      <c r="H3197">
        <v>0.432</v>
      </c>
      <c r="I3197">
        <v>0.34</v>
      </c>
      <c r="J3197">
        <v>2.7E-2</v>
      </c>
      <c r="K3197">
        <v>0</v>
      </c>
      <c r="L3197">
        <v>0.08</v>
      </c>
      <c r="M3197">
        <v>0.11700000000000001</v>
      </c>
      <c r="N3197">
        <v>0</v>
      </c>
      <c r="O3197">
        <v>3.0000000000000001E-3</v>
      </c>
      <c r="P3197">
        <v>0</v>
      </c>
      <c r="Q3197" s="3">
        <f>_xlfn.XLOOKUP(A3197&amp;B3197,'original data'!$R$2:$R$3975,'original data'!$Q$2:$Q$3975,,0)</f>
        <v>0.89870000000000005</v>
      </c>
      <c r="R3197" t="str">
        <f t="shared" si="98"/>
        <v>Bismarck Employees' Pension Plan2015</v>
      </c>
      <c r="S3197">
        <f t="shared" si="99"/>
        <v>0.224</v>
      </c>
    </row>
    <row r="3198" spans="1:19" x14ac:dyDescent="0.35">
      <c r="A3198" t="s">
        <v>209</v>
      </c>
      <c r="B3198">
        <v>2016</v>
      </c>
      <c r="C3198">
        <v>7.0999999999999994E-2</v>
      </c>
      <c r="E3198">
        <v>8.0810000000000007E-2</v>
      </c>
      <c r="F3198">
        <v>4.829E-2</v>
      </c>
      <c r="H3198">
        <v>0.43099999999999999</v>
      </c>
      <c r="I3198">
        <v>0.34100000000000003</v>
      </c>
      <c r="J3198">
        <v>2.5999999999999999E-2</v>
      </c>
      <c r="K3198">
        <v>0</v>
      </c>
      <c r="L3198">
        <v>7.5999999999999998E-2</v>
      </c>
      <c r="M3198">
        <v>0.11799999999999999</v>
      </c>
      <c r="N3198">
        <v>0</v>
      </c>
      <c r="O3198">
        <v>8.0000000000000002E-3</v>
      </c>
      <c r="P3198">
        <v>0</v>
      </c>
      <c r="Q3198" s="3">
        <f>_xlfn.XLOOKUP(A3198&amp;B3198,'original data'!$R$2:$R$3975,'original data'!$Q$2:$Q$3975,,0)</f>
        <v>0.89849999999999997</v>
      </c>
      <c r="R3198" t="str">
        <f t="shared" si="98"/>
        <v>Bismarck Employees' Pension Plan2016</v>
      </c>
      <c r="S3198">
        <f t="shared" si="99"/>
        <v>0.21999999999999997</v>
      </c>
    </row>
    <row r="3199" spans="1:19" x14ac:dyDescent="0.35">
      <c r="A3199" t="s">
        <v>209</v>
      </c>
      <c r="B3199">
        <v>2017</v>
      </c>
      <c r="C3199">
        <v>0.15</v>
      </c>
      <c r="E3199">
        <v>8.4970000000000004E-2</v>
      </c>
      <c r="F3199">
        <v>5.459E-2</v>
      </c>
      <c r="H3199">
        <v>0.43880999999999998</v>
      </c>
      <c r="I3199">
        <v>0.33333000000000002</v>
      </c>
      <c r="J3199">
        <v>2.5870000000000001E-2</v>
      </c>
      <c r="K3199">
        <v>0</v>
      </c>
      <c r="L3199">
        <v>7.5620000000000007E-2</v>
      </c>
      <c r="M3199">
        <v>0.11541999999999999</v>
      </c>
      <c r="N3199">
        <v>0</v>
      </c>
      <c r="O3199">
        <v>1.095E-2</v>
      </c>
      <c r="P3199">
        <v>0</v>
      </c>
      <c r="Q3199" s="3">
        <f>_xlfn.XLOOKUP(A3199&amp;B3199,'original data'!$R$2:$R$3975,'original data'!$Q$2:$Q$3975,,0)</f>
        <v>0.91778999999999999</v>
      </c>
      <c r="R3199" t="str">
        <f t="shared" si="98"/>
        <v>Bismarck Employees' Pension Plan2017</v>
      </c>
      <c r="S3199">
        <f t="shared" si="99"/>
        <v>0.21690999999999999</v>
      </c>
    </row>
    <row r="3200" spans="1:19" x14ac:dyDescent="0.35">
      <c r="A3200" t="s">
        <v>209</v>
      </c>
      <c r="B3200">
        <v>2018</v>
      </c>
      <c r="C3200">
        <v>-0.03</v>
      </c>
      <c r="E3200">
        <v>5.1450000000000003E-2</v>
      </c>
      <c r="F3200">
        <v>7.714E-2</v>
      </c>
      <c r="H3200">
        <v>0.43</v>
      </c>
      <c r="I3200">
        <v>0.34</v>
      </c>
      <c r="J3200">
        <v>2.8000000000000001E-2</v>
      </c>
      <c r="K3200">
        <v>0</v>
      </c>
      <c r="L3200">
        <v>7.9000000000000001E-2</v>
      </c>
      <c r="M3200">
        <v>0.11799999999999999</v>
      </c>
      <c r="N3200">
        <v>0</v>
      </c>
      <c r="O3200">
        <v>4.0000000000000001E-3</v>
      </c>
      <c r="P3200">
        <v>0</v>
      </c>
      <c r="Q3200" s="3">
        <f>_xlfn.XLOOKUP(A3200&amp;B3200,'original data'!$R$2:$R$3975,'original data'!$Q$2:$Q$3975,,0)</f>
        <v>0.83470999999999995</v>
      </c>
      <c r="R3200" t="str">
        <f t="shared" si="98"/>
        <v>Bismarck Employees' Pension Plan2018</v>
      </c>
      <c r="S3200">
        <f t="shared" si="99"/>
        <v>0.22499999999999998</v>
      </c>
    </row>
    <row r="3201" spans="1:19" x14ac:dyDescent="0.35">
      <c r="A3201" t="s">
        <v>193</v>
      </c>
      <c r="B3201">
        <v>2014</v>
      </c>
      <c r="C3201">
        <v>5.96E-2</v>
      </c>
      <c r="E3201">
        <v>0.10265000000000001</v>
      </c>
      <c r="F3201">
        <v>6.1469999999999997E-2</v>
      </c>
      <c r="H3201">
        <v>0.61</v>
      </c>
      <c r="I3201">
        <v>0.26</v>
      </c>
      <c r="J3201">
        <v>0.04</v>
      </c>
      <c r="K3201">
        <v>0</v>
      </c>
      <c r="L3201">
        <v>0.05</v>
      </c>
      <c r="M3201">
        <v>0.03</v>
      </c>
      <c r="N3201">
        <v>0</v>
      </c>
      <c r="O3201">
        <v>0.01</v>
      </c>
      <c r="P3201">
        <v>0</v>
      </c>
      <c r="Q3201" s="3">
        <f>_xlfn.XLOOKUP(A3201&amp;B3201,'original data'!$R$2:$R$3975,'original data'!$Q$2:$Q$3975,,0)</f>
        <v>0.86007</v>
      </c>
      <c r="R3201" t="str">
        <f t="shared" si="98"/>
        <v>Anchorage Police and Fire2014</v>
      </c>
      <c r="S3201">
        <f t="shared" si="99"/>
        <v>0.12</v>
      </c>
    </row>
    <row r="3202" spans="1:19" x14ac:dyDescent="0.35">
      <c r="A3202" t="s">
        <v>193</v>
      </c>
      <c r="B3202">
        <v>2015</v>
      </c>
      <c r="C3202">
        <v>9.1999999999999998E-3</v>
      </c>
      <c r="E3202">
        <v>7.5009999999999993E-2</v>
      </c>
      <c r="F3202">
        <v>5.568E-2</v>
      </c>
      <c r="H3202">
        <v>0.59</v>
      </c>
      <c r="I3202">
        <v>0.27</v>
      </c>
      <c r="J3202">
        <v>0.05</v>
      </c>
      <c r="K3202">
        <v>0</v>
      </c>
      <c r="L3202">
        <v>0.06</v>
      </c>
      <c r="M3202">
        <v>0.03</v>
      </c>
      <c r="N3202">
        <v>0</v>
      </c>
      <c r="O3202">
        <v>0</v>
      </c>
      <c r="P3202">
        <v>0</v>
      </c>
      <c r="Q3202" s="3">
        <f>_xlfn.XLOOKUP(A3202&amp;B3202,'original data'!$R$2:$R$3975,'original data'!$Q$2:$Q$3975,,0)</f>
        <v>0.79503000000000001</v>
      </c>
      <c r="R3202" t="str">
        <f t="shared" si="98"/>
        <v>Anchorage Police and Fire2015</v>
      </c>
      <c r="S3202">
        <f t="shared" si="99"/>
        <v>0.14000000000000001</v>
      </c>
    </row>
    <row r="3203" spans="1:19" x14ac:dyDescent="0.35">
      <c r="A3203" t="s">
        <v>212</v>
      </c>
      <c r="B3203">
        <v>2018</v>
      </c>
      <c r="C3203">
        <v>4.666E-2</v>
      </c>
      <c r="E3203">
        <v>3.0370000000000001E-2</v>
      </c>
      <c r="F3203">
        <v>2.001E-2</v>
      </c>
      <c r="G3203">
        <v>3.4020000000000002E-2</v>
      </c>
      <c r="H3203">
        <v>0.53946000000000005</v>
      </c>
      <c r="I3203">
        <v>0.33566000000000001</v>
      </c>
      <c r="J3203">
        <v>6.4939999999999998E-2</v>
      </c>
      <c r="K3203">
        <v>4.0000000000000001E-3</v>
      </c>
      <c r="L3203">
        <v>1.299E-2</v>
      </c>
      <c r="M3203">
        <v>3.2969999999999999E-2</v>
      </c>
      <c r="N3203">
        <v>0</v>
      </c>
      <c r="O3203">
        <v>9.9900000000000006E-3</v>
      </c>
      <c r="P3203">
        <v>0</v>
      </c>
      <c r="Q3203" s="3">
        <f>_xlfn.XLOOKUP(A3203&amp;B3203,'original data'!$R$2:$R$3975,'original data'!$Q$2:$Q$3975,,0)</f>
        <v>0.70981000000000005</v>
      </c>
      <c r="R3203" t="str">
        <f t="shared" ref="R3203:R3239" si="100">A3203&amp;B3203</f>
        <v>Louisiana Municipal Employees2018</v>
      </c>
      <c r="S3203">
        <f t="shared" ref="S3203:S3239" si="101">SUM(J3203:N3203,P3203)</f>
        <v>0.1149</v>
      </c>
    </row>
    <row r="3204" spans="1:19" x14ac:dyDescent="0.35">
      <c r="A3204" t="s">
        <v>212</v>
      </c>
      <c r="B3204">
        <v>2019</v>
      </c>
      <c r="C3204">
        <v>9.375E-2</v>
      </c>
      <c r="E3204">
        <v>2.367E-2</v>
      </c>
      <c r="F3204">
        <v>4.4560000000000002E-2</v>
      </c>
      <c r="G3204">
        <v>3.7080000000000002E-2</v>
      </c>
      <c r="H3204">
        <v>0.55000000000000004</v>
      </c>
      <c r="I3204">
        <v>0.36</v>
      </c>
      <c r="J3204">
        <v>0.02</v>
      </c>
      <c r="K3204">
        <v>0</v>
      </c>
      <c r="L3204">
        <v>0.01</v>
      </c>
      <c r="M3204">
        <v>0.03</v>
      </c>
      <c r="N3204">
        <v>0</v>
      </c>
      <c r="O3204">
        <v>0.03</v>
      </c>
      <c r="P3204">
        <v>0</v>
      </c>
      <c r="Q3204" s="3">
        <f>_xlfn.XLOOKUP(A3204&amp;B3204,'original data'!$R$2:$R$3975,'original data'!$Q$2:$Q$3975,,0)</f>
        <v>0.69466000000000006</v>
      </c>
      <c r="R3204" t="str">
        <f t="shared" si="100"/>
        <v>Louisiana Municipal Employees2019</v>
      </c>
      <c r="S3204">
        <f t="shared" si="101"/>
        <v>0.06</v>
      </c>
    </row>
    <row r="3205" spans="1:19" x14ac:dyDescent="0.35">
      <c r="A3205" t="s">
        <v>213</v>
      </c>
      <c r="B3205">
        <v>2001</v>
      </c>
      <c r="C3205">
        <v>-5.8200000000000002E-2</v>
      </c>
      <c r="D3205">
        <v>3.7999999999999999E-2</v>
      </c>
      <c r="E3205">
        <v>7.6999999999999999E-2</v>
      </c>
      <c r="F3205">
        <v>9.4E-2</v>
      </c>
      <c r="G3205">
        <v>-5.8200000000000002E-2</v>
      </c>
      <c r="H3205">
        <v>0.44</v>
      </c>
      <c r="I3205">
        <v>0.27</v>
      </c>
      <c r="J3205">
        <v>3.4000000000000002E-2</v>
      </c>
      <c r="K3205">
        <v>0.17499999999999999</v>
      </c>
      <c r="L3205">
        <v>0</v>
      </c>
      <c r="M3205">
        <v>0</v>
      </c>
      <c r="N3205">
        <v>0</v>
      </c>
      <c r="O3205">
        <v>8.1000000000000003E-2</v>
      </c>
      <c r="P3205">
        <v>0</v>
      </c>
      <c r="Q3205" s="3">
        <f>_xlfn.XLOOKUP(A3205&amp;B3205,'original data'!$R$2:$R$3975,'original data'!$Q$2:$Q$3975,,0)</f>
        <v>0.98399999999999999</v>
      </c>
      <c r="R3205" t="str">
        <f t="shared" si="100"/>
        <v>Manchester ERS2001</v>
      </c>
      <c r="S3205">
        <f t="shared" si="101"/>
        <v>0.20899999999999999</v>
      </c>
    </row>
    <row r="3206" spans="1:19" x14ac:dyDescent="0.35">
      <c r="A3206" t="s">
        <v>213</v>
      </c>
      <c r="B3206">
        <v>2002</v>
      </c>
      <c r="C3206">
        <v>-0.107</v>
      </c>
      <c r="G3206">
        <v>-8.2930000000000004E-2</v>
      </c>
      <c r="H3206">
        <v>0.39361000000000002</v>
      </c>
      <c r="I3206">
        <v>0.30270000000000002</v>
      </c>
      <c r="J3206">
        <v>3.2969999999999999E-2</v>
      </c>
      <c r="K3206">
        <v>0.17582</v>
      </c>
      <c r="L3206">
        <v>0</v>
      </c>
      <c r="M3206">
        <v>0</v>
      </c>
      <c r="N3206">
        <v>0</v>
      </c>
      <c r="O3206">
        <v>9.4909999999999994E-2</v>
      </c>
      <c r="P3206">
        <v>0</v>
      </c>
      <c r="Q3206" s="3">
        <f>_xlfn.XLOOKUP(A3206&amp;B3206,'original data'!$R$2:$R$3975,'original data'!$Q$2:$Q$3975,,0)</f>
        <v>0.84499999999999997</v>
      </c>
      <c r="R3206" t="str">
        <f t="shared" si="100"/>
        <v>Manchester ERS2002</v>
      </c>
      <c r="S3206">
        <f t="shared" si="101"/>
        <v>0.20879</v>
      </c>
    </row>
    <row r="3207" spans="1:19" x14ac:dyDescent="0.35">
      <c r="A3207" t="s">
        <v>213</v>
      </c>
      <c r="B3207">
        <v>2003</v>
      </c>
      <c r="C3207">
        <v>0.27900000000000003</v>
      </c>
      <c r="D3207">
        <v>3.2000000000000001E-2</v>
      </c>
      <c r="E3207">
        <v>5.2999999999999999E-2</v>
      </c>
      <c r="F3207">
        <v>9.1999999999999998E-2</v>
      </c>
      <c r="G3207">
        <v>2.461E-2</v>
      </c>
      <c r="H3207">
        <v>0.52900000000000003</v>
      </c>
      <c r="I3207">
        <v>0.187</v>
      </c>
      <c r="J3207">
        <v>2.4E-2</v>
      </c>
      <c r="K3207">
        <v>0.17</v>
      </c>
      <c r="L3207">
        <v>0</v>
      </c>
      <c r="M3207">
        <v>0</v>
      </c>
      <c r="N3207">
        <v>0</v>
      </c>
      <c r="O3207">
        <v>0.09</v>
      </c>
      <c r="P3207">
        <v>0</v>
      </c>
      <c r="Q3207" s="3">
        <f>_xlfn.XLOOKUP(A3207&amp;B3207,'original data'!$R$2:$R$3975,'original data'!$Q$2:$Q$3975,,0)</f>
        <v>0.81899999999999995</v>
      </c>
      <c r="R3207" t="str">
        <f t="shared" si="100"/>
        <v>Manchester ERS2003</v>
      </c>
      <c r="S3207">
        <f t="shared" si="101"/>
        <v>0.19400000000000001</v>
      </c>
    </row>
    <row r="3208" spans="1:19" x14ac:dyDescent="0.35">
      <c r="A3208" t="s">
        <v>213</v>
      </c>
      <c r="B3208">
        <v>2005</v>
      </c>
      <c r="C3208">
        <v>8.4000000000000005E-2</v>
      </c>
      <c r="D3208">
        <v>0.16500000000000001</v>
      </c>
      <c r="E3208">
        <v>0.06</v>
      </c>
      <c r="F3208">
        <v>8.8999999999999996E-2</v>
      </c>
      <c r="G3208">
        <v>5.314E-2</v>
      </c>
      <c r="H3208">
        <v>0.45660000000000001</v>
      </c>
      <c r="I3208">
        <v>0.17249999999999999</v>
      </c>
      <c r="J3208">
        <v>1.29E-2</v>
      </c>
      <c r="K3208">
        <v>0.26650000000000001</v>
      </c>
      <c r="L3208">
        <v>0</v>
      </c>
      <c r="M3208">
        <v>6.9800000000000001E-2</v>
      </c>
      <c r="N3208">
        <v>0</v>
      </c>
      <c r="O3208">
        <v>2.1700000000000001E-2</v>
      </c>
      <c r="P3208">
        <v>0</v>
      </c>
      <c r="Q3208" s="3">
        <f>_xlfn.XLOOKUP(A3208&amp;B3208,'original data'!$R$2:$R$3975,'original data'!$Q$2:$Q$3975,,0)</f>
        <v>0.77</v>
      </c>
      <c r="R3208" t="str">
        <f t="shared" si="100"/>
        <v>Manchester ERS2005</v>
      </c>
      <c r="S3208">
        <f t="shared" si="101"/>
        <v>0.34920000000000007</v>
      </c>
    </row>
    <row r="3209" spans="1:19" x14ac:dyDescent="0.35">
      <c r="A3209" t="s">
        <v>213</v>
      </c>
      <c r="B3209">
        <v>2006</v>
      </c>
      <c r="C3209">
        <v>0.14099999999999999</v>
      </c>
      <c r="D3209">
        <v>0.11700000000000001</v>
      </c>
      <c r="E3209">
        <v>0.1</v>
      </c>
      <c r="F3209">
        <v>8.7999999999999995E-2</v>
      </c>
      <c r="G3209">
        <v>6.7299999999999999E-2</v>
      </c>
      <c r="H3209">
        <v>0.46100000000000002</v>
      </c>
      <c r="I3209">
        <v>0.17699999999999999</v>
      </c>
      <c r="J3209">
        <v>0.01</v>
      </c>
      <c r="K3209">
        <v>0.27700000000000002</v>
      </c>
      <c r="L3209">
        <v>0</v>
      </c>
      <c r="M3209">
        <v>6.5000000000000002E-2</v>
      </c>
      <c r="N3209">
        <v>0</v>
      </c>
      <c r="O3209">
        <v>0.01</v>
      </c>
      <c r="P3209">
        <v>0</v>
      </c>
      <c r="Q3209" s="3">
        <f>_xlfn.XLOOKUP(A3209&amp;B3209,'original data'!$R$2:$R$3975,'original data'!$Q$2:$Q$3975,,0)</f>
        <v>0.73199999999999998</v>
      </c>
      <c r="R3209" t="str">
        <f t="shared" si="100"/>
        <v>Manchester ERS2006</v>
      </c>
      <c r="S3209">
        <f t="shared" si="101"/>
        <v>0.35200000000000004</v>
      </c>
    </row>
    <row r="3210" spans="1:19" x14ac:dyDescent="0.35">
      <c r="A3210" t="s">
        <v>213</v>
      </c>
      <c r="B3210">
        <v>2007</v>
      </c>
      <c r="C3210">
        <v>0.11600000000000001</v>
      </c>
      <c r="D3210">
        <v>0.112</v>
      </c>
      <c r="E3210">
        <v>0.15</v>
      </c>
      <c r="F3210">
        <v>8.2000000000000003E-2</v>
      </c>
      <c r="G3210">
        <v>7.4120000000000005E-2</v>
      </c>
      <c r="H3210">
        <v>0.46</v>
      </c>
      <c r="I3210">
        <v>0.17100000000000001</v>
      </c>
      <c r="J3210">
        <v>8.0000000000000002E-3</v>
      </c>
      <c r="K3210">
        <v>0.26900000000000002</v>
      </c>
      <c r="L3210">
        <v>0</v>
      </c>
      <c r="M3210">
        <v>6.8000000000000005E-2</v>
      </c>
      <c r="N3210">
        <v>0</v>
      </c>
      <c r="O3210">
        <v>2.4E-2</v>
      </c>
      <c r="P3210">
        <v>0</v>
      </c>
      <c r="Q3210" s="3">
        <f>_xlfn.XLOOKUP(A3210&amp;B3210,'original data'!$R$2:$R$3975,'original data'!$Q$2:$Q$3975,,0)</f>
        <v>0.74199999999999999</v>
      </c>
      <c r="R3210" t="str">
        <f t="shared" si="100"/>
        <v>Manchester ERS2007</v>
      </c>
      <c r="S3210">
        <f t="shared" si="101"/>
        <v>0.34500000000000003</v>
      </c>
    </row>
    <row r="3211" spans="1:19" x14ac:dyDescent="0.35">
      <c r="A3211" t="s">
        <v>213</v>
      </c>
      <c r="B3211">
        <v>2008</v>
      </c>
      <c r="C3211">
        <v>-0.28999999999999998</v>
      </c>
      <c r="D3211">
        <v>-2.8000000000000001E-2</v>
      </c>
      <c r="E3211">
        <v>2.3E-2</v>
      </c>
      <c r="F3211">
        <v>3.6999999999999998E-2</v>
      </c>
      <c r="G3211">
        <v>1.9949999999999999E-2</v>
      </c>
      <c r="H3211">
        <v>0.32700000000000001</v>
      </c>
      <c r="I3211">
        <v>0.215</v>
      </c>
      <c r="J3211">
        <v>8.0000000000000002E-3</v>
      </c>
      <c r="K3211">
        <v>0.29899999999999999</v>
      </c>
      <c r="L3211">
        <v>0</v>
      </c>
      <c r="M3211">
        <v>0.10100000000000001</v>
      </c>
      <c r="N3211">
        <v>0</v>
      </c>
      <c r="O3211">
        <v>0.05</v>
      </c>
      <c r="P3211">
        <v>0</v>
      </c>
      <c r="Q3211" s="3">
        <f>_xlfn.XLOOKUP(A3211&amp;B3211,'original data'!$R$2:$R$3975,'original data'!$Q$2:$Q$3975,,0)</f>
        <v>0.625</v>
      </c>
      <c r="R3211" t="str">
        <f t="shared" si="100"/>
        <v>Manchester ERS2008</v>
      </c>
      <c r="S3211">
        <f t="shared" si="101"/>
        <v>0.40800000000000003</v>
      </c>
    </row>
    <row r="3212" spans="1:19" x14ac:dyDescent="0.35">
      <c r="A3212" t="s">
        <v>213</v>
      </c>
      <c r="B3212">
        <v>2009</v>
      </c>
      <c r="C3212">
        <v>0.20100000000000001</v>
      </c>
      <c r="D3212">
        <v>-2E-3</v>
      </c>
      <c r="E3212">
        <v>3.5999999999999997E-2</v>
      </c>
      <c r="F3212">
        <v>4.2000000000000003E-2</v>
      </c>
      <c r="G3212">
        <v>3.8640000000000001E-2</v>
      </c>
      <c r="H3212">
        <v>0.32150000000000001</v>
      </c>
      <c r="I3212">
        <v>0.20250000000000001</v>
      </c>
      <c r="J3212">
        <v>5.5999999999999999E-3</v>
      </c>
      <c r="K3212">
        <v>0.27489999999999998</v>
      </c>
      <c r="L3212">
        <v>0</v>
      </c>
      <c r="M3212">
        <v>5.79E-2</v>
      </c>
      <c r="N3212">
        <v>0</v>
      </c>
      <c r="O3212">
        <v>0.1376</v>
      </c>
      <c r="P3212">
        <v>0</v>
      </c>
      <c r="Q3212" s="3">
        <f>_xlfn.XLOOKUP(A3212&amp;B3212,'original data'!$R$2:$R$3975,'original data'!$Q$2:$Q$3975,,0)</f>
        <v>0.60499999999999998</v>
      </c>
      <c r="R3212" t="str">
        <f t="shared" si="100"/>
        <v>Manchester ERS2009</v>
      </c>
      <c r="S3212">
        <f t="shared" si="101"/>
        <v>0.33839999999999998</v>
      </c>
    </row>
    <row r="3213" spans="1:19" x14ac:dyDescent="0.35">
      <c r="A3213" t="s">
        <v>213</v>
      </c>
      <c r="B3213">
        <v>2010</v>
      </c>
      <c r="C3213">
        <v>0.14399999999999999</v>
      </c>
      <c r="D3213">
        <v>-7.0000000000000001E-3</v>
      </c>
      <c r="E3213">
        <v>4.7E-2</v>
      </c>
      <c r="F3213">
        <v>5.3999999999999999E-2</v>
      </c>
      <c r="G3213">
        <v>4.8719999999999999E-2</v>
      </c>
      <c r="H3213">
        <v>0.41099999999999998</v>
      </c>
      <c r="I3213">
        <v>0.20699999999999999</v>
      </c>
      <c r="J3213">
        <v>0</v>
      </c>
      <c r="K3213">
        <v>0.14699999999999999</v>
      </c>
      <c r="L3213">
        <v>0</v>
      </c>
      <c r="M3213">
        <v>0.10100000000000001</v>
      </c>
      <c r="N3213">
        <v>0.10199999999999999</v>
      </c>
      <c r="O3213">
        <v>3.2000000000000001E-2</v>
      </c>
      <c r="P3213">
        <v>0</v>
      </c>
      <c r="Q3213" s="3">
        <f>_xlfn.XLOOKUP(A3213&amp;B3213,'original data'!$R$2:$R$3975,'original data'!$Q$2:$Q$3975,,0)</f>
        <v>0.624</v>
      </c>
      <c r="R3213" t="str">
        <f t="shared" si="100"/>
        <v>Manchester ERS2010</v>
      </c>
      <c r="S3213">
        <f t="shared" si="101"/>
        <v>0.35</v>
      </c>
    </row>
    <row r="3214" spans="1:19" x14ac:dyDescent="0.35">
      <c r="A3214" t="s">
        <v>213</v>
      </c>
      <c r="B3214">
        <v>2011</v>
      </c>
      <c r="C3214">
        <v>-0.03</v>
      </c>
      <c r="D3214">
        <v>9.8000000000000004E-2</v>
      </c>
      <c r="E3214">
        <v>8.0000000000000002E-3</v>
      </c>
      <c r="F3214">
        <v>5.1819999999999998E-2</v>
      </c>
      <c r="G3214">
        <v>4.1309999999999999E-2</v>
      </c>
      <c r="H3214">
        <v>0.39800000000000002</v>
      </c>
      <c r="I3214">
        <v>0.219</v>
      </c>
      <c r="J3214">
        <v>0</v>
      </c>
      <c r="K3214">
        <v>0.15</v>
      </c>
      <c r="L3214">
        <v>0</v>
      </c>
      <c r="M3214">
        <v>0.08</v>
      </c>
      <c r="N3214">
        <v>0.104</v>
      </c>
      <c r="O3214">
        <v>4.9000000000000002E-2</v>
      </c>
      <c r="P3214">
        <v>0</v>
      </c>
      <c r="Q3214" s="3">
        <f>_xlfn.XLOOKUP(A3214&amp;B3214,'original data'!$R$2:$R$3975,'original data'!$Q$2:$Q$3975,,0)</f>
        <v>0.61599999999999999</v>
      </c>
      <c r="R3214" t="str">
        <f t="shared" si="100"/>
        <v>Manchester ERS2011</v>
      </c>
      <c r="S3214">
        <f t="shared" si="101"/>
        <v>0.33399999999999996</v>
      </c>
    </row>
    <row r="3215" spans="1:19" x14ac:dyDescent="0.35">
      <c r="A3215" t="s">
        <v>213</v>
      </c>
      <c r="B3215">
        <v>2012</v>
      </c>
      <c r="C3215">
        <v>0.111</v>
      </c>
      <c r="D3215">
        <v>7.8E-2</v>
      </c>
      <c r="E3215">
        <v>1.2E-2</v>
      </c>
      <c r="F3215">
        <v>7.5050000000000006E-2</v>
      </c>
      <c r="G3215">
        <v>4.6949999999999999E-2</v>
      </c>
      <c r="H3215">
        <v>0.41399999999999998</v>
      </c>
      <c r="I3215">
        <v>0.21299999999999999</v>
      </c>
      <c r="J3215">
        <v>0</v>
      </c>
      <c r="K3215">
        <v>0.14599999999999999</v>
      </c>
      <c r="L3215">
        <v>0</v>
      </c>
      <c r="M3215">
        <v>7.0999999999999994E-2</v>
      </c>
      <c r="N3215">
        <v>9.6000000000000002E-2</v>
      </c>
      <c r="O3215">
        <v>0.06</v>
      </c>
      <c r="P3215">
        <v>0</v>
      </c>
      <c r="Q3215" s="3">
        <f>_xlfn.XLOOKUP(A3215&amp;B3215,'original data'!$R$2:$R$3975,'original data'!$Q$2:$Q$3975,,0)</f>
        <v>0.61599999999999999</v>
      </c>
      <c r="R3215" t="str">
        <f t="shared" si="100"/>
        <v>Manchester ERS2012</v>
      </c>
      <c r="S3215">
        <f t="shared" si="101"/>
        <v>0.31299999999999994</v>
      </c>
    </row>
    <row r="3216" spans="1:19" x14ac:dyDescent="0.35">
      <c r="A3216" t="s">
        <v>213</v>
      </c>
      <c r="B3216">
        <v>2013</v>
      </c>
      <c r="C3216">
        <v>0.16500000000000001</v>
      </c>
      <c r="D3216">
        <v>8.5999999999999993E-2</v>
      </c>
      <c r="E3216">
        <v>0.12</v>
      </c>
      <c r="F3216">
        <v>6.5060000000000007E-2</v>
      </c>
      <c r="G3216">
        <v>5.5590000000000001E-2</v>
      </c>
      <c r="H3216">
        <v>0.48</v>
      </c>
      <c r="I3216">
        <v>0.19700000000000001</v>
      </c>
      <c r="J3216">
        <v>0</v>
      </c>
      <c r="K3216">
        <v>0.13400000000000001</v>
      </c>
      <c r="L3216">
        <v>0</v>
      </c>
      <c r="M3216">
        <v>5.7000000000000002E-2</v>
      </c>
      <c r="N3216">
        <v>0.107</v>
      </c>
      <c r="O3216">
        <v>2.5000000000000001E-2</v>
      </c>
      <c r="P3216">
        <v>0</v>
      </c>
      <c r="Q3216" s="3">
        <f>_xlfn.XLOOKUP(A3216&amp;B3216,'original data'!$R$2:$R$3975,'original data'!$Q$2:$Q$3975,,0)</f>
        <v>0.63500000000000001</v>
      </c>
      <c r="R3216" t="str">
        <f t="shared" si="100"/>
        <v>Manchester ERS2013</v>
      </c>
      <c r="S3216">
        <f t="shared" si="101"/>
        <v>0.29799999999999999</v>
      </c>
    </row>
    <row r="3217" spans="1:19" x14ac:dyDescent="0.35">
      <c r="A3217" t="s">
        <v>213</v>
      </c>
      <c r="B3217">
        <v>2014</v>
      </c>
      <c r="C3217">
        <v>4.2999999999999997E-2</v>
      </c>
      <c r="D3217">
        <v>0.112</v>
      </c>
      <c r="E3217">
        <v>8.8999999999999996E-2</v>
      </c>
      <c r="F3217">
        <v>5.8349999999999999E-2</v>
      </c>
      <c r="G3217">
        <v>5.4679999999999999E-2</v>
      </c>
      <c r="H3217">
        <v>0.441</v>
      </c>
      <c r="I3217">
        <v>0.214</v>
      </c>
      <c r="J3217">
        <v>0</v>
      </c>
      <c r="K3217">
        <v>0.13500000000000001</v>
      </c>
      <c r="L3217">
        <v>0</v>
      </c>
      <c r="M3217">
        <v>6.2E-2</v>
      </c>
      <c r="N3217">
        <v>0.12</v>
      </c>
      <c r="O3217">
        <v>2.8000000000000001E-2</v>
      </c>
      <c r="P3217">
        <v>0</v>
      </c>
      <c r="Q3217" s="3">
        <f>_xlfn.XLOOKUP(A3217&amp;B3217,'original data'!$R$2:$R$3975,'original data'!$Q$2:$Q$3975,,0)</f>
        <v>0.64300000000000002</v>
      </c>
      <c r="R3217" t="str">
        <f t="shared" si="100"/>
        <v>Manchester ERS2014</v>
      </c>
      <c r="S3217">
        <f t="shared" si="101"/>
        <v>0.317</v>
      </c>
    </row>
    <row r="3218" spans="1:19" x14ac:dyDescent="0.35">
      <c r="A3218" t="s">
        <v>213</v>
      </c>
      <c r="B3218">
        <v>2015</v>
      </c>
      <c r="C3218">
        <v>-0.02</v>
      </c>
      <c r="D3218">
        <v>6.0999999999999999E-2</v>
      </c>
      <c r="E3218">
        <v>5.6000000000000001E-2</v>
      </c>
      <c r="F3218">
        <v>5.1999999999999998E-2</v>
      </c>
      <c r="G3218">
        <v>4.9529999999999998E-2</v>
      </c>
      <c r="H3218">
        <v>0.47699999999999998</v>
      </c>
      <c r="I3218">
        <v>0.16</v>
      </c>
      <c r="J3218">
        <v>0</v>
      </c>
      <c r="K3218">
        <v>0.13800000000000001</v>
      </c>
      <c r="L3218">
        <v>0</v>
      </c>
      <c r="M3218">
        <v>7.5999999999999998E-2</v>
      </c>
      <c r="N3218">
        <v>0.125</v>
      </c>
      <c r="O3218">
        <v>2.4E-2</v>
      </c>
      <c r="P3218">
        <v>0</v>
      </c>
      <c r="Q3218" s="3">
        <f>_xlfn.XLOOKUP(A3218&amp;B3218,'original data'!$R$2:$R$3975,'original data'!$Q$2:$Q$3975,,0)</f>
        <v>0.63300000000000001</v>
      </c>
      <c r="R3218" t="str">
        <f t="shared" si="100"/>
        <v>Manchester ERS2015</v>
      </c>
      <c r="S3218">
        <f t="shared" si="101"/>
        <v>0.33900000000000002</v>
      </c>
    </row>
    <row r="3219" spans="1:19" x14ac:dyDescent="0.35">
      <c r="A3219" t="s">
        <v>213</v>
      </c>
      <c r="B3219">
        <v>2016</v>
      </c>
      <c r="C3219">
        <v>7.0999999999999994E-2</v>
      </c>
      <c r="D3219">
        <v>3.2000000000000001E-2</v>
      </c>
      <c r="E3219">
        <v>7.6999999999999999E-2</v>
      </c>
      <c r="F3219">
        <v>4.3999999999999997E-2</v>
      </c>
      <c r="G3219">
        <v>5.0860000000000002E-2</v>
      </c>
      <c r="H3219">
        <v>0.44419999999999998</v>
      </c>
      <c r="I3219">
        <v>0.20619999999999999</v>
      </c>
      <c r="J3219">
        <v>0</v>
      </c>
      <c r="K3219">
        <v>0.1181</v>
      </c>
      <c r="L3219">
        <v>0</v>
      </c>
      <c r="M3219">
        <v>8.6099999999999996E-2</v>
      </c>
      <c r="N3219">
        <v>0.13020000000000001</v>
      </c>
      <c r="O3219">
        <v>1.52E-2</v>
      </c>
      <c r="P3219">
        <v>0</v>
      </c>
      <c r="Q3219" s="3">
        <f>_xlfn.XLOOKUP(A3219&amp;B3219,'original data'!$R$2:$R$3975,'original data'!$Q$2:$Q$3975,,0)</f>
        <v>0.63700000000000001</v>
      </c>
      <c r="R3219" t="str">
        <f t="shared" si="100"/>
        <v>Manchester ERS2016</v>
      </c>
      <c r="S3219">
        <f t="shared" si="101"/>
        <v>0.33440000000000003</v>
      </c>
    </row>
    <row r="3220" spans="1:19" x14ac:dyDescent="0.35">
      <c r="A3220" t="s">
        <v>213</v>
      </c>
      <c r="B3220">
        <v>2017</v>
      </c>
      <c r="C3220">
        <v>0.16200000000000001</v>
      </c>
      <c r="D3220">
        <v>6.9000000000000006E-2</v>
      </c>
      <c r="E3220">
        <v>8.3000000000000004E-2</v>
      </c>
      <c r="F3220">
        <v>4.9000000000000002E-2</v>
      </c>
      <c r="G3220">
        <v>5.7090000000000002E-2</v>
      </c>
      <c r="H3220">
        <v>0.50800000000000001</v>
      </c>
      <c r="I3220">
        <v>0.14699999999999999</v>
      </c>
      <c r="J3220">
        <v>3.2000000000000001E-2</v>
      </c>
      <c r="K3220">
        <v>0.152</v>
      </c>
      <c r="L3220">
        <v>0</v>
      </c>
      <c r="M3220">
        <v>8.7800000000000003E-2</v>
      </c>
      <c r="N3220">
        <v>5.3999999999999999E-2</v>
      </c>
      <c r="O3220">
        <v>1.9E-2</v>
      </c>
      <c r="P3220">
        <v>0</v>
      </c>
      <c r="Q3220" s="3">
        <f>_xlfn.XLOOKUP(A3220&amp;B3220,'original data'!$R$2:$R$3975,'original data'!$Q$2:$Q$3975,,0)</f>
        <v>0.63</v>
      </c>
      <c r="R3220" t="str">
        <f t="shared" si="100"/>
        <v>Manchester ERS2017</v>
      </c>
      <c r="S3220">
        <f t="shared" si="101"/>
        <v>0.32579999999999998</v>
      </c>
    </row>
    <row r="3221" spans="1:19" x14ac:dyDescent="0.35">
      <c r="A3221" t="s">
        <v>213</v>
      </c>
      <c r="B3221">
        <v>2018</v>
      </c>
      <c r="C3221">
        <v>-0.05</v>
      </c>
      <c r="D3221">
        <v>5.8999999999999997E-2</v>
      </c>
      <c r="E3221">
        <v>0.04</v>
      </c>
      <c r="F3221">
        <v>0.08</v>
      </c>
      <c r="G3221">
        <v>5.0840000000000003E-2</v>
      </c>
      <c r="H3221">
        <v>0.44900000000000001</v>
      </c>
      <c r="I3221">
        <v>0.16</v>
      </c>
      <c r="J3221">
        <v>5.1999999999999998E-2</v>
      </c>
      <c r="K3221">
        <v>0.153</v>
      </c>
      <c r="L3221">
        <v>0</v>
      </c>
      <c r="M3221">
        <v>0.11</v>
      </c>
      <c r="N3221">
        <v>5.3999999999999999E-2</v>
      </c>
      <c r="O3221">
        <v>2.1999999999999999E-2</v>
      </c>
      <c r="P3221">
        <v>0</v>
      </c>
      <c r="Q3221" s="3">
        <f>_xlfn.XLOOKUP(A3221&amp;B3221,'original data'!$R$2:$R$3975,'original data'!$Q$2:$Q$3975,,0)</f>
        <v>0.62</v>
      </c>
      <c r="R3221" t="str">
        <f t="shared" si="100"/>
        <v>Manchester ERS2018</v>
      </c>
      <c r="S3221">
        <f t="shared" si="101"/>
        <v>0.36899999999999999</v>
      </c>
    </row>
    <row r="3222" spans="1:19" x14ac:dyDescent="0.35">
      <c r="A3222" t="s">
        <v>213</v>
      </c>
      <c r="B3222">
        <v>2019</v>
      </c>
      <c r="C3222">
        <v>0.16500000000000001</v>
      </c>
      <c r="D3222">
        <v>8.8999999999999996E-2</v>
      </c>
      <c r="E3222">
        <v>6.3E-2</v>
      </c>
      <c r="F3222">
        <v>7.5999999999999998E-2</v>
      </c>
      <c r="G3222">
        <v>5.6559999999999999E-2</v>
      </c>
      <c r="H3222">
        <v>0.53</v>
      </c>
      <c r="I3222">
        <v>0.2</v>
      </c>
      <c r="J3222">
        <v>5.8000000000000003E-2</v>
      </c>
      <c r="K3222">
        <v>6.5000000000000002E-2</v>
      </c>
      <c r="L3222">
        <v>0</v>
      </c>
      <c r="M3222">
        <v>0.10299999999999999</v>
      </c>
      <c r="N3222">
        <v>0</v>
      </c>
      <c r="O3222">
        <v>4.3999999999999997E-2</v>
      </c>
      <c r="P3222">
        <v>0</v>
      </c>
      <c r="Q3222" s="3">
        <f>_xlfn.XLOOKUP(A3222&amp;B3222,'original data'!$R$2:$R$3975,'original data'!$Q$2:$Q$3975,,0)</f>
        <v>0.61799999999999999</v>
      </c>
      <c r="R3222" t="str">
        <f t="shared" si="100"/>
        <v>Manchester ERS2019</v>
      </c>
      <c r="S3222">
        <f t="shared" si="101"/>
        <v>0.22599999999999998</v>
      </c>
    </row>
    <row r="3223" spans="1:19" x14ac:dyDescent="0.35">
      <c r="A3223" t="s">
        <v>214</v>
      </c>
      <c r="B3223">
        <v>2003</v>
      </c>
      <c r="C3223">
        <v>1.9E-2</v>
      </c>
      <c r="G3223">
        <v>6.5879999999999994E-2</v>
      </c>
      <c r="H3223">
        <v>0.63036999999999999</v>
      </c>
      <c r="I3223">
        <v>0.27272999999999997</v>
      </c>
      <c r="J3223">
        <v>5.9899999999999997E-3</v>
      </c>
      <c r="K3223">
        <v>0</v>
      </c>
      <c r="L3223">
        <v>0</v>
      </c>
      <c r="M3223">
        <v>8.1920000000000007E-2</v>
      </c>
      <c r="N3223">
        <v>0</v>
      </c>
      <c r="O3223">
        <v>0</v>
      </c>
      <c r="P3223">
        <v>8.9899999999999997E-3</v>
      </c>
      <c r="Q3223" s="3">
        <f>_xlfn.XLOOKUP(A3223&amp;B3223,'original data'!$R$2:$R$3975,'original data'!$Q$2:$Q$3975,,0)</f>
        <v>1.02</v>
      </c>
      <c r="R3223" t="str">
        <f t="shared" si="100"/>
        <v>Vermont Municipal Employees2003</v>
      </c>
      <c r="S3223">
        <f t="shared" si="101"/>
        <v>9.69E-2</v>
      </c>
    </row>
    <row r="3224" spans="1:19" x14ac:dyDescent="0.35">
      <c r="A3224" t="s">
        <v>214</v>
      </c>
      <c r="B3224">
        <v>2004</v>
      </c>
      <c r="C3224">
        <v>0.14799999999999999</v>
      </c>
      <c r="D3224">
        <v>4.8000000000000001E-2</v>
      </c>
      <c r="E3224">
        <v>4.2000000000000003E-2</v>
      </c>
      <c r="F3224">
        <v>0.108</v>
      </c>
      <c r="G3224">
        <v>8.584E-2</v>
      </c>
      <c r="H3224">
        <v>0.58899999999999997</v>
      </c>
      <c r="I3224">
        <v>0.32400000000000001</v>
      </c>
      <c r="J3224">
        <v>6.0000000000000001E-3</v>
      </c>
      <c r="K3224">
        <v>0</v>
      </c>
      <c r="L3224">
        <v>0</v>
      </c>
      <c r="M3224">
        <v>7.1999999999999995E-2</v>
      </c>
      <c r="N3224">
        <v>0</v>
      </c>
      <c r="O3224">
        <v>1E-3</v>
      </c>
      <c r="P3224">
        <v>8.0000000000000002E-3</v>
      </c>
      <c r="Q3224" s="3">
        <f>_xlfn.XLOOKUP(A3224&amp;B3224,'original data'!$R$2:$R$3975,'original data'!$Q$2:$Q$3975,,0)</f>
        <v>1.0349999999999999</v>
      </c>
      <c r="R3224" t="str">
        <f t="shared" si="100"/>
        <v>Vermont Municipal Employees2004</v>
      </c>
      <c r="S3224">
        <f t="shared" si="101"/>
        <v>8.5999999999999993E-2</v>
      </c>
    </row>
    <row r="3225" spans="1:19" x14ac:dyDescent="0.35">
      <c r="A3225" t="s">
        <v>214</v>
      </c>
      <c r="B3225">
        <v>2005</v>
      </c>
      <c r="C3225">
        <v>8.1000000000000003E-2</v>
      </c>
      <c r="D3225">
        <v>8.2000000000000003E-2</v>
      </c>
      <c r="E3225">
        <v>4.5999999999999999E-2</v>
      </c>
      <c r="F3225">
        <v>0.1</v>
      </c>
      <c r="G3225">
        <v>8.4870000000000001E-2</v>
      </c>
      <c r="H3225">
        <v>0.56359000000000004</v>
      </c>
      <c r="I3225">
        <v>0.35343999999999998</v>
      </c>
      <c r="J3225">
        <v>5.8399999999999997E-3</v>
      </c>
      <c r="K3225">
        <v>0</v>
      </c>
      <c r="L3225">
        <v>0</v>
      </c>
      <c r="M3225">
        <v>6.8909999999999999E-2</v>
      </c>
      <c r="N3225">
        <v>0</v>
      </c>
      <c r="O3225">
        <v>4.2999999999999999E-4</v>
      </c>
      <c r="P3225">
        <v>7.0000000000000001E-3</v>
      </c>
      <c r="Q3225" s="3">
        <f>_xlfn.XLOOKUP(A3225&amp;B3225,'original data'!$R$2:$R$3975,'original data'!$Q$2:$Q$3975,,0)</f>
        <v>1.044</v>
      </c>
      <c r="R3225" t="str">
        <f t="shared" si="100"/>
        <v>Vermont Municipal Employees2005</v>
      </c>
      <c r="S3225">
        <f t="shared" si="101"/>
        <v>8.1750000000000003E-2</v>
      </c>
    </row>
    <row r="3226" spans="1:19" x14ac:dyDescent="0.35">
      <c r="A3226" t="s">
        <v>214</v>
      </c>
      <c r="B3226">
        <v>2006</v>
      </c>
      <c r="C3226">
        <v>0.113</v>
      </c>
      <c r="D3226">
        <v>0.114</v>
      </c>
      <c r="E3226">
        <v>6.7000000000000004E-2</v>
      </c>
      <c r="F3226">
        <v>9.5000000000000001E-2</v>
      </c>
      <c r="G3226">
        <v>8.9510000000000006E-2</v>
      </c>
      <c r="H3226">
        <v>0.50983000000000001</v>
      </c>
      <c r="I3226">
        <v>0.30756</v>
      </c>
      <c r="J3226">
        <v>4.7299999999999998E-3</v>
      </c>
      <c r="K3226">
        <v>0.10371</v>
      </c>
      <c r="L3226">
        <v>6.3200000000000001E-3</v>
      </c>
      <c r="M3226">
        <v>6.7769999999999997E-2</v>
      </c>
      <c r="N3226">
        <v>0</v>
      </c>
      <c r="O3226">
        <v>6.9999999999999994E-5</v>
      </c>
      <c r="P3226">
        <v>0</v>
      </c>
      <c r="Q3226" s="3">
        <f>_xlfn.XLOOKUP(A3226&amp;B3226,'original data'!$R$2:$R$3975,'original data'!$Q$2:$Q$3975,,0)</f>
        <v>1.044</v>
      </c>
      <c r="R3226" t="str">
        <f t="shared" si="100"/>
        <v>Vermont Municipal Employees2006</v>
      </c>
      <c r="S3226">
        <f t="shared" si="101"/>
        <v>0.18253</v>
      </c>
    </row>
    <row r="3227" spans="1:19" x14ac:dyDescent="0.35">
      <c r="A3227" t="s">
        <v>214</v>
      </c>
      <c r="B3227">
        <v>2007</v>
      </c>
      <c r="C3227">
        <v>0.16600000000000001</v>
      </c>
      <c r="D3227">
        <v>0.12</v>
      </c>
      <c r="E3227">
        <v>0.104</v>
      </c>
      <c r="F3227">
        <v>9.0999999999999998E-2</v>
      </c>
      <c r="G3227">
        <v>0.10012</v>
      </c>
      <c r="H3227">
        <v>0.53610999999999998</v>
      </c>
      <c r="I3227">
        <v>0.29447000000000001</v>
      </c>
      <c r="J3227">
        <v>2.1800000000000001E-3</v>
      </c>
      <c r="K3227">
        <v>0.10011</v>
      </c>
      <c r="L3227">
        <v>2.8700000000000002E-3</v>
      </c>
      <c r="M3227">
        <v>6.1339999999999999E-2</v>
      </c>
      <c r="N3227">
        <v>0</v>
      </c>
      <c r="O3227">
        <v>4.2000000000000002E-4</v>
      </c>
      <c r="P3227">
        <v>0</v>
      </c>
      <c r="Q3227" s="3">
        <f>_xlfn.XLOOKUP(A3227&amp;B3227,'original data'!$R$2:$R$3975,'original data'!$Q$2:$Q$3975,,0)</f>
        <v>1.0509999999999999</v>
      </c>
      <c r="R3227" t="str">
        <f t="shared" si="100"/>
        <v>Vermont Municipal Employees2007</v>
      </c>
      <c r="S3227">
        <f t="shared" si="101"/>
        <v>0.16650000000000001</v>
      </c>
    </row>
    <row r="3228" spans="1:19" x14ac:dyDescent="0.35">
      <c r="A3228" t="s">
        <v>214</v>
      </c>
      <c r="B3228">
        <v>2008</v>
      </c>
      <c r="C3228">
        <v>-6.0999999999999999E-2</v>
      </c>
      <c r="D3228">
        <v>6.6000000000000003E-2</v>
      </c>
      <c r="E3228">
        <v>8.6999999999999994E-2</v>
      </c>
      <c r="F3228">
        <v>6.3E-2</v>
      </c>
      <c r="G3228">
        <v>7.8560000000000005E-2</v>
      </c>
      <c r="H3228">
        <v>0.52041999999999999</v>
      </c>
      <c r="I3228">
        <v>0.30465999999999999</v>
      </c>
      <c r="J3228">
        <v>3.0000000000000001E-3</v>
      </c>
      <c r="K3228">
        <v>0</v>
      </c>
      <c r="L3228">
        <v>0</v>
      </c>
      <c r="M3228">
        <v>6.7030000000000006E-2</v>
      </c>
      <c r="N3228">
        <v>0</v>
      </c>
      <c r="O3228">
        <v>1E-3</v>
      </c>
      <c r="P3228">
        <v>0.10389</v>
      </c>
      <c r="Q3228" s="3">
        <f>_xlfn.XLOOKUP(A3228&amp;B3228,'original data'!$R$2:$R$3975,'original data'!$Q$2:$Q$3975,,0)</f>
        <v>1.0149999999999999</v>
      </c>
      <c r="R3228" t="str">
        <f t="shared" si="100"/>
        <v>Vermont Municipal Employees2008</v>
      </c>
      <c r="S3228">
        <f t="shared" si="101"/>
        <v>0.17392000000000002</v>
      </c>
    </row>
    <row r="3229" spans="1:19" x14ac:dyDescent="0.35">
      <c r="A3229" t="s">
        <v>214</v>
      </c>
      <c r="B3229">
        <v>2009</v>
      </c>
      <c r="C3229">
        <v>-0.182</v>
      </c>
      <c r="D3229">
        <v>3.5999999999999997E-2</v>
      </c>
      <c r="E3229">
        <v>1.4999999999999999E-2</v>
      </c>
      <c r="F3229">
        <v>2.8000000000000001E-2</v>
      </c>
      <c r="G3229">
        <v>4.5929999999999999E-2</v>
      </c>
      <c r="H3229">
        <v>0.55994999999999995</v>
      </c>
      <c r="I3229">
        <v>0.21898000000000001</v>
      </c>
      <c r="J3229">
        <v>2.81E-3</v>
      </c>
      <c r="K3229">
        <v>0.17116999999999999</v>
      </c>
      <c r="L3229">
        <v>0</v>
      </c>
      <c r="M3229">
        <v>4.6600000000000003E-2</v>
      </c>
      <c r="N3229">
        <v>0</v>
      </c>
      <c r="O3229">
        <v>4.8999999999999998E-4</v>
      </c>
      <c r="P3229">
        <v>0</v>
      </c>
      <c r="Q3229" s="3">
        <f>_xlfn.XLOOKUP(A3229&amp;B3229,'original data'!$R$2:$R$3975,'original data'!$Q$2:$Q$3975,,0)</f>
        <v>0.90300000000000002</v>
      </c>
      <c r="R3229" t="str">
        <f t="shared" si="100"/>
        <v>Vermont Municipal Employees2009</v>
      </c>
      <c r="S3229">
        <f t="shared" si="101"/>
        <v>0.22058</v>
      </c>
    </row>
    <row r="3230" spans="1:19" x14ac:dyDescent="0.35">
      <c r="A3230" t="s">
        <v>214</v>
      </c>
      <c r="B3230">
        <v>2010</v>
      </c>
      <c r="C3230">
        <v>0.183</v>
      </c>
      <c r="D3230">
        <v>-3.1E-2</v>
      </c>
      <c r="E3230">
        <v>3.4000000000000002E-2</v>
      </c>
      <c r="F3230">
        <v>0.04</v>
      </c>
      <c r="G3230">
        <v>5.8889999999999998E-2</v>
      </c>
      <c r="H3230">
        <v>0.40200000000000002</v>
      </c>
      <c r="I3230">
        <v>0.41299999999999998</v>
      </c>
      <c r="J3230">
        <v>0</v>
      </c>
      <c r="K3230">
        <v>0.13</v>
      </c>
      <c r="L3230">
        <v>0.02</v>
      </c>
      <c r="M3230">
        <v>3.5000000000000003E-2</v>
      </c>
      <c r="N3230">
        <v>0</v>
      </c>
      <c r="O3230">
        <v>0</v>
      </c>
      <c r="P3230">
        <v>0</v>
      </c>
      <c r="Q3230" s="3">
        <f>_xlfn.XLOOKUP(A3230&amp;B3230,'original data'!$R$2:$R$3975,'original data'!$Q$2:$Q$3975,,0)</f>
        <v>0.92</v>
      </c>
      <c r="R3230" t="str">
        <f t="shared" si="100"/>
        <v>Vermont Municipal Employees2010</v>
      </c>
      <c r="S3230">
        <f t="shared" si="101"/>
        <v>0.185</v>
      </c>
    </row>
    <row r="3231" spans="1:19" x14ac:dyDescent="0.35">
      <c r="A3231" t="s">
        <v>214</v>
      </c>
      <c r="B3231">
        <v>2011</v>
      </c>
      <c r="C3231">
        <v>0.21</v>
      </c>
      <c r="D3231">
        <v>5.3999999999999999E-2</v>
      </c>
      <c r="E3231">
        <v>5.0999999999999997E-2</v>
      </c>
      <c r="F3231">
        <v>5.8999999999999997E-2</v>
      </c>
      <c r="G3231">
        <v>7.1809999999999999E-2</v>
      </c>
      <c r="H3231">
        <v>0.36599999999999999</v>
      </c>
      <c r="I3231">
        <v>0.372</v>
      </c>
      <c r="J3231">
        <v>1E-3</v>
      </c>
      <c r="K3231">
        <v>0.20100000000000001</v>
      </c>
      <c r="L3231">
        <v>2.1999999999999999E-2</v>
      </c>
      <c r="M3231">
        <v>3.7999999999999999E-2</v>
      </c>
      <c r="N3231">
        <v>0</v>
      </c>
      <c r="O3231">
        <v>0</v>
      </c>
      <c r="P3231">
        <v>0</v>
      </c>
      <c r="Q3231" s="3">
        <f>_xlfn.XLOOKUP(A3231&amp;B3231,'original data'!$R$2:$R$3975,'original data'!$Q$2:$Q$3975,,0)</f>
        <v>0.92300000000000004</v>
      </c>
      <c r="R3231" t="str">
        <f t="shared" si="100"/>
        <v>Vermont Municipal Employees2011</v>
      </c>
      <c r="S3231">
        <f t="shared" si="101"/>
        <v>0.26200000000000001</v>
      </c>
    </row>
    <row r="3232" spans="1:19" x14ac:dyDescent="0.35">
      <c r="A3232" t="s">
        <v>214</v>
      </c>
      <c r="B3232">
        <v>2012</v>
      </c>
      <c r="C3232">
        <v>2.4E-2</v>
      </c>
      <c r="D3232">
        <v>0.13600000000000001</v>
      </c>
      <c r="E3232">
        <v>2.4E-2</v>
      </c>
      <c r="F3232">
        <v>6.4000000000000001E-2</v>
      </c>
      <c r="G3232">
        <v>6.7739999999999995E-2</v>
      </c>
      <c r="H3232">
        <v>0.32900000000000001</v>
      </c>
      <c r="I3232">
        <v>0.36499999999999999</v>
      </c>
      <c r="J3232">
        <v>0</v>
      </c>
      <c r="K3232">
        <v>0.24299999999999999</v>
      </c>
      <c r="L3232">
        <v>1.9E-2</v>
      </c>
      <c r="M3232">
        <v>4.3999999999999997E-2</v>
      </c>
      <c r="N3232">
        <v>0</v>
      </c>
      <c r="O3232">
        <v>0</v>
      </c>
      <c r="P3232">
        <v>0</v>
      </c>
      <c r="Q3232" s="3">
        <f>_xlfn.XLOOKUP(A3232&amp;B3232,'original data'!$R$2:$R$3975,'original data'!$Q$2:$Q$3975,,0)</f>
        <v>0.85399999999999998</v>
      </c>
      <c r="R3232" t="str">
        <f t="shared" si="100"/>
        <v>Vermont Municipal Employees2012</v>
      </c>
      <c r="S3232">
        <f t="shared" si="101"/>
        <v>0.30599999999999999</v>
      </c>
    </row>
    <row r="3233" spans="1:19" x14ac:dyDescent="0.35">
      <c r="A3233" t="s">
        <v>214</v>
      </c>
      <c r="B3233">
        <v>2013</v>
      </c>
      <c r="C3233">
        <v>8.7999999999999995E-2</v>
      </c>
      <c r="E3233">
        <v>5.4609999999999999E-2</v>
      </c>
      <c r="F3233">
        <v>7.0309999999999997E-2</v>
      </c>
      <c r="G3233">
        <v>6.9279999999999994E-2</v>
      </c>
      <c r="H3233">
        <v>0.35599999999999998</v>
      </c>
      <c r="I3233">
        <v>0.315</v>
      </c>
      <c r="J3233">
        <v>3.0000000000000001E-3</v>
      </c>
      <c r="K3233">
        <v>0.24199999999999999</v>
      </c>
      <c r="L3233">
        <v>3.6999999999999998E-2</v>
      </c>
      <c r="M3233">
        <v>4.5999999999999999E-2</v>
      </c>
      <c r="N3233">
        <v>0</v>
      </c>
      <c r="O3233">
        <v>0</v>
      </c>
      <c r="P3233">
        <v>0</v>
      </c>
      <c r="Q3233" s="3">
        <f>_xlfn.XLOOKUP(A3233&amp;B3233,'original data'!$R$2:$R$3975,'original data'!$Q$2:$Q$3975,,0)</f>
        <v>0.84399999999999997</v>
      </c>
      <c r="R3233" t="str">
        <f t="shared" si="100"/>
        <v>Vermont Municipal Employees2013</v>
      </c>
      <c r="S3233">
        <f t="shared" si="101"/>
        <v>0.32799999999999996</v>
      </c>
    </row>
    <row r="3234" spans="1:19" x14ac:dyDescent="0.35">
      <c r="A3234" t="s">
        <v>214</v>
      </c>
      <c r="B3234">
        <v>2014</v>
      </c>
      <c r="C3234">
        <v>6.7000000000000004E-2</v>
      </c>
      <c r="D3234">
        <v>8.5000000000000006E-2</v>
      </c>
      <c r="E3234">
        <v>0.127</v>
      </c>
      <c r="F3234">
        <v>7.0000000000000007E-2</v>
      </c>
      <c r="G3234">
        <v>6.9120000000000001E-2</v>
      </c>
      <c r="H3234">
        <v>0.32900000000000001</v>
      </c>
      <c r="I3234">
        <v>0.32700000000000001</v>
      </c>
      <c r="J3234">
        <v>5.0000000000000001E-3</v>
      </c>
      <c r="K3234">
        <v>0.252</v>
      </c>
      <c r="L3234">
        <v>3.9E-2</v>
      </c>
      <c r="M3234">
        <v>4.5999999999999999E-2</v>
      </c>
      <c r="N3234">
        <v>0</v>
      </c>
      <c r="O3234">
        <v>0</v>
      </c>
      <c r="P3234">
        <v>0</v>
      </c>
      <c r="Q3234" s="3">
        <f>_xlfn.XLOOKUP(A3234&amp;B3234,'original data'!$R$2:$R$3975,'original data'!$Q$2:$Q$3975,,0)</f>
        <v>0.86199999999999999</v>
      </c>
      <c r="R3234" t="str">
        <f t="shared" si="100"/>
        <v>Vermont Municipal Employees2014</v>
      </c>
      <c r="S3234">
        <f t="shared" si="101"/>
        <v>0.34199999999999997</v>
      </c>
    </row>
    <row r="3235" spans="1:19" x14ac:dyDescent="0.35">
      <c r="A3235" t="s">
        <v>214</v>
      </c>
      <c r="B3235">
        <v>2015</v>
      </c>
      <c r="C3235">
        <v>2.3E-2</v>
      </c>
      <c r="D3235">
        <v>7.6999999999999999E-2</v>
      </c>
      <c r="E3235">
        <v>9.0999999999999998E-2</v>
      </c>
      <c r="F3235">
        <v>6.2E-2</v>
      </c>
      <c r="G3235">
        <v>6.5979999999999997E-2</v>
      </c>
      <c r="H3235">
        <v>0.34100000000000003</v>
      </c>
      <c r="I3235">
        <v>0.35399999999999998</v>
      </c>
      <c r="J3235">
        <v>8.9999999999999993E-3</v>
      </c>
      <c r="K3235">
        <v>0.20699999999999999</v>
      </c>
      <c r="L3235">
        <v>0.03</v>
      </c>
      <c r="M3235">
        <v>5.7000000000000002E-2</v>
      </c>
      <c r="N3235">
        <v>0</v>
      </c>
      <c r="O3235">
        <v>0</v>
      </c>
      <c r="P3235">
        <v>0</v>
      </c>
      <c r="Q3235" s="3">
        <f>_xlfn.XLOOKUP(A3235&amp;B3235,'original data'!$R$2:$R$3975,'original data'!$Q$2:$Q$3975,,0)</f>
        <v>0.77800000000000002</v>
      </c>
      <c r="R3235" t="str">
        <f t="shared" si="100"/>
        <v>Vermont Municipal Employees2015</v>
      </c>
      <c r="S3235">
        <f t="shared" si="101"/>
        <v>0.30299999999999999</v>
      </c>
    </row>
    <row r="3236" spans="1:19" x14ac:dyDescent="0.35">
      <c r="A3236" t="s">
        <v>214</v>
      </c>
      <c r="B3236">
        <v>2016</v>
      </c>
      <c r="C3236">
        <v>1.0999999999999999E-2</v>
      </c>
      <c r="D3236">
        <v>4.7E-2</v>
      </c>
      <c r="E3236">
        <v>4.2180000000000002E-2</v>
      </c>
      <c r="F3236">
        <v>4.6550000000000001E-2</v>
      </c>
      <c r="G3236">
        <v>6.2460000000000002E-2</v>
      </c>
      <c r="H3236">
        <v>0.40859000000000001</v>
      </c>
      <c r="I3236">
        <v>0.31968000000000002</v>
      </c>
      <c r="J3236">
        <v>1.299E-2</v>
      </c>
      <c r="K3236">
        <v>0.16983000000000001</v>
      </c>
      <c r="L3236">
        <v>2.7969999999999998E-2</v>
      </c>
      <c r="M3236">
        <v>5.994E-2</v>
      </c>
      <c r="N3236">
        <v>0</v>
      </c>
      <c r="O3236">
        <v>1E-3</v>
      </c>
      <c r="P3236">
        <v>0</v>
      </c>
      <c r="Q3236" s="3">
        <f>_xlfn.XLOOKUP(A3236&amp;B3236,'original data'!$R$2:$R$3975,'original data'!$Q$2:$Q$3975,,0)</f>
        <v>0.78100000000000003</v>
      </c>
      <c r="R3236" t="str">
        <f t="shared" si="100"/>
        <v>Vermont Municipal Employees2016</v>
      </c>
      <c r="S3236">
        <f t="shared" si="101"/>
        <v>0.27073000000000003</v>
      </c>
    </row>
    <row r="3237" spans="1:19" x14ac:dyDescent="0.35">
      <c r="A3237" t="s">
        <v>214</v>
      </c>
      <c r="B3237">
        <v>2017</v>
      </c>
      <c r="C3237">
        <v>0.108</v>
      </c>
      <c r="D3237">
        <v>3.5999999999999997E-2</v>
      </c>
      <c r="E3237">
        <v>5.8749999999999997E-2</v>
      </c>
      <c r="F3237">
        <v>4.1230000000000003E-2</v>
      </c>
      <c r="G3237">
        <v>6.5089999999999995E-2</v>
      </c>
      <c r="H3237">
        <v>0.46</v>
      </c>
      <c r="I3237">
        <v>0.33400000000000002</v>
      </c>
      <c r="J3237">
        <v>1.4999999999999999E-2</v>
      </c>
      <c r="K3237">
        <v>0.129</v>
      </c>
      <c r="L3237">
        <v>0</v>
      </c>
      <c r="M3237">
        <v>6.0999999999999999E-2</v>
      </c>
      <c r="N3237">
        <v>0</v>
      </c>
      <c r="O3237">
        <v>1E-3</v>
      </c>
      <c r="P3237">
        <v>0</v>
      </c>
      <c r="Q3237" s="3">
        <f>_xlfn.XLOOKUP(A3237&amp;B3237,'original data'!$R$2:$R$3975,'original data'!$Q$2:$Q$3975,,0)</f>
        <v>0.84079999999999999</v>
      </c>
      <c r="R3237" t="str">
        <f t="shared" si="100"/>
        <v>Vermont Municipal Employees2017</v>
      </c>
      <c r="S3237">
        <f t="shared" si="101"/>
        <v>0.20500000000000002</v>
      </c>
    </row>
    <row r="3238" spans="1:19" x14ac:dyDescent="0.35">
      <c r="A3238" t="s">
        <v>214</v>
      </c>
      <c r="B3238">
        <v>2018</v>
      </c>
      <c r="C3238">
        <v>6.7000000000000004E-2</v>
      </c>
      <c r="D3238">
        <v>6.0999999999999999E-2</v>
      </c>
      <c r="E3238">
        <v>5.4629999999999998E-2</v>
      </c>
      <c r="F3238">
        <v>5.4620000000000002E-2</v>
      </c>
      <c r="G3238">
        <v>6.5189999999999998E-2</v>
      </c>
      <c r="H3238">
        <v>0.53300000000000003</v>
      </c>
      <c r="I3238">
        <v>0.32200000000000001</v>
      </c>
      <c r="J3238">
        <v>3.3000000000000002E-2</v>
      </c>
      <c r="K3238">
        <v>6.5000000000000002E-2</v>
      </c>
      <c r="L3238">
        <v>0</v>
      </c>
      <c r="M3238">
        <v>4.4999999999999998E-2</v>
      </c>
      <c r="N3238">
        <v>0</v>
      </c>
      <c r="O3238">
        <v>1E-3</v>
      </c>
      <c r="P3238">
        <v>0</v>
      </c>
      <c r="Q3238" s="3">
        <f>_xlfn.XLOOKUP(A3238&amp;B3238,'original data'!$R$2:$R$3975,'original data'!$Q$2:$Q$3975,,0)</f>
        <v>0.8216</v>
      </c>
      <c r="R3238" t="str">
        <f t="shared" si="100"/>
        <v>Vermont Municipal Employees2018</v>
      </c>
      <c r="S3238">
        <f t="shared" si="101"/>
        <v>0.14300000000000002</v>
      </c>
    </row>
    <row r="3239" spans="1:19" x14ac:dyDescent="0.35">
      <c r="A3239" t="s">
        <v>214</v>
      </c>
      <c r="B3239">
        <v>2019</v>
      </c>
      <c r="C3239">
        <v>5.8000000000000003E-2</v>
      </c>
      <c r="D3239">
        <v>8.1000000000000003E-2</v>
      </c>
      <c r="E3239">
        <v>4.9000000000000002E-2</v>
      </c>
      <c r="F3239">
        <v>8.5000000000000006E-2</v>
      </c>
      <c r="G3239">
        <v>6.4810000000000006E-2</v>
      </c>
      <c r="H3239">
        <v>0.49251</v>
      </c>
      <c r="I3239">
        <v>0.35265000000000002</v>
      </c>
      <c r="J3239">
        <v>4.2959999999999998E-2</v>
      </c>
      <c r="K3239">
        <v>4.6949999999999999E-2</v>
      </c>
      <c r="L3239">
        <v>0</v>
      </c>
      <c r="M3239">
        <v>6.1940000000000002E-2</v>
      </c>
      <c r="N3239">
        <v>0</v>
      </c>
      <c r="O3239">
        <v>3.0000000000000001E-3</v>
      </c>
      <c r="P3239">
        <v>0</v>
      </c>
      <c r="Q3239" s="3">
        <f>_xlfn.XLOOKUP(A3239&amp;B3239,'original data'!$R$2:$R$3975,'original data'!$Q$2:$Q$3975,,0)</f>
        <v>0.8014</v>
      </c>
      <c r="R3239" t="str">
        <f t="shared" si="100"/>
        <v>Vermont Municipal Employees2019</v>
      </c>
      <c r="S3239">
        <f t="shared" si="101"/>
        <v>0.15184999999999998</v>
      </c>
    </row>
  </sheetData>
  <autoFilter ref="A1:P3239" xr:uid="{00000000-0009-0000-0000-00000A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3975"/>
  <sheetViews>
    <sheetView workbookViewId="0">
      <selection activeCell="S13" sqref="S13"/>
    </sheetView>
  </sheetViews>
  <sheetFormatPr defaultRowHeight="14.5" x14ac:dyDescent="0.35"/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223</v>
      </c>
      <c r="R1" t="s">
        <v>225</v>
      </c>
    </row>
    <row r="2" spans="1:18" x14ac:dyDescent="0.35">
      <c r="A2" t="s">
        <v>16</v>
      </c>
      <c r="B2">
        <v>2001</v>
      </c>
      <c r="C2">
        <v>-6.3600000000000004E-2</v>
      </c>
      <c r="D2">
        <v>5.0200000000000002E-2</v>
      </c>
      <c r="E2">
        <v>8.0699999999999994E-2</v>
      </c>
      <c r="G2">
        <v>-6.3600000000000004E-2</v>
      </c>
      <c r="H2">
        <v>0.46529999999999999</v>
      </c>
      <c r="I2">
        <v>0.53469999999999995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 s="3">
        <v>1.002</v>
      </c>
      <c r="R2" t="str">
        <f>A2&amp;B2</f>
        <v>Alabama ERS2001</v>
      </c>
    </row>
    <row r="3" spans="1:18" x14ac:dyDescent="0.35">
      <c r="A3" t="s">
        <v>16</v>
      </c>
      <c r="B3">
        <v>2002</v>
      </c>
      <c r="C3">
        <v>-9.2899999999999996E-2</v>
      </c>
      <c r="D3">
        <v>-2.3199999999999998E-2</v>
      </c>
      <c r="E3">
        <v>2.8799999999999999E-2</v>
      </c>
      <c r="G3">
        <v>-7.8369999999999995E-2</v>
      </c>
      <c r="H3">
        <v>0.46489999999999998</v>
      </c>
      <c r="I3">
        <v>0.53510000000000002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 s="3">
        <v>0.95399999999999996</v>
      </c>
      <c r="R3" t="str">
        <f t="shared" ref="R3:R66" si="0">A3&amp;B3</f>
        <v>Alabama ERS2002</v>
      </c>
    </row>
    <row r="4" spans="1:18" x14ac:dyDescent="0.35">
      <c r="A4" t="s">
        <v>16</v>
      </c>
      <c r="B4">
        <v>2003</v>
      </c>
      <c r="C4">
        <v>0.1648</v>
      </c>
      <c r="D4">
        <v>-3.5000000000000001E-3</v>
      </c>
      <c r="E4">
        <v>4.1200000000000001E-2</v>
      </c>
      <c r="F4">
        <v>7.5499999999999998E-2</v>
      </c>
      <c r="G4">
        <v>-3.5500000000000002E-3</v>
      </c>
      <c r="H4">
        <v>0.54790000000000005</v>
      </c>
      <c r="I4">
        <v>0.4521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 s="3">
        <v>0.91100000000000003</v>
      </c>
      <c r="R4" t="str">
        <f t="shared" si="0"/>
        <v>Alabama ERS2003</v>
      </c>
    </row>
    <row r="5" spans="1:18" x14ac:dyDescent="0.35">
      <c r="A5" t="s">
        <v>16</v>
      </c>
      <c r="B5">
        <v>2004</v>
      </c>
      <c r="C5">
        <v>0.10059999999999999</v>
      </c>
      <c r="D5">
        <v>5.4100000000000002E-2</v>
      </c>
      <c r="E5">
        <v>3.7699999999999997E-2</v>
      </c>
      <c r="F5">
        <v>8.5099999999999995E-2</v>
      </c>
      <c r="G5">
        <v>2.1530000000000001E-2</v>
      </c>
      <c r="H5">
        <v>0.5786</v>
      </c>
      <c r="I5">
        <v>0.4214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 s="3">
        <v>0.89700000000000002</v>
      </c>
      <c r="R5" t="str">
        <f t="shared" si="0"/>
        <v>Alabama ERS2004</v>
      </c>
    </row>
    <row r="6" spans="1:18" x14ac:dyDescent="0.35">
      <c r="A6" t="s">
        <v>16</v>
      </c>
      <c r="B6">
        <v>2005</v>
      </c>
      <c r="C6">
        <v>0.10979999999999999</v>
      </c>
      <c r="D6">
        <v>0.12740000000000001</v>
      </c>
      <c r="E6">
        <v>4.0099999999999997E-2</v>
      </c>
      <c r="F6">
        <v>7.7799999999999994E-2</v>
      </c>
      <c r="G6">
        <v>3.8600000000000002E-2</v>
      </c>
      <c r="H6">
        <v>0.58720000000000006</v>
      </c>
      <c r="I6">
        <v>0.4128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 s="3">
        <v>0.84</v>
      </c>
      <c r="R6" t="str">
        <f t="shared" si="0"/>
        <v>Alabama ERS2005</v>
      </c>
    </row>
    <row r="7" spans="1:18" x14ac:dyDescent="0.35">
      <c r="A7" t="s">
        <v>16</v>
      </c>
      <c r="B7">
        <v>2006</v>
      </c>
      <c r="C7">
        <v>8.3699999999999997E-2</v>
      </c>
      <c r="D7">
        <v>9.8000000000000004E-2</v>
      </c>
      <c r="E7">
        <v>7.0999999999999994E-2</v>
      </c>
      <c r="F7">
        <v>7.5800000000000006E-2</v>
      </c>
      <c r="G7">
        <v>4.598E-2</v>
      </c>
      <c r="H7">
        <v>0.6351</v>
      </c>
      <c r="I7">
        <v>0.3649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 s="3">
        <v>0.81100000000000005</v>
      </c>
      <c r="R7" t="str">
        <f t="shared" si="0"/>
        <v>Alabama ERS2006</v>
      </c>
    </row>
    <row r="8" spans="1:18" x14ac:dyDescent="0.35">
      <c r="A8" t="s">
        <v>16</v>
      </c>
      <c r="B8">
        <v>2007</v>
      </c>
      <c r="C8">
        <v>0.1792</v>
      </c>
      <c r="D8">
        <v>0.1235</v>
      </c>
      <c r="E8">
        <v>0.12859999999999999</v>
      </c>
      <c r="F8">
        <v>7.2700000000000001E-2</v>
      </c>
      <c r="G8">
        <v>6.4049999999999996E-2</v>
      </c>
      <c r="H8">
        <v>0.64890000000000003</v>
      </c>
      <c r="I8">
        <v>0.35110000000000002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 s="3">
        <v>0.79</v>
      </c>
      <c r="R8" t="str">
        <f t="shared" si="0"/>
        <v>Alabama ERS2007</v>
      </c>
    </row>
    <row r="9" spans="1:18" x14ac:dyDescent="0.35">
      <c r="A9" t="s">
        <v>16</v>
      </c>
      <c r="B9">
        <v>2008</v>
      </c>
      <c r="C9">
        <v>-0.15210000000000001</v>
      </c>
      <c r="D9">
        <v>2.7099999999999999E-2</v>
      </c>
      <c r="E9">
        <v>5.7599999999999998E-2</v>
      </c>
      <c r="F9">
        <v>5.0200000000000002E-2</v>
      </c>
      <c r="G9">
        <v>3.4270000000000002E-2</v>
      </c>
      <c r="H9">
        <v>0.60750000000000004</v>
      </c>
      <c r="I9">
        <v>0.39250000000000002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 s="3">
        <v>0.75700000000000001</v>
      </c>
      <c r="R9" t="str">
        <f t="shared" si="0"/>
        <v>Alabama ERS2008</v>
      </c>
    </row>
    <row r="10" spans="1:18" x14ac:dyDescent="0.35">
      <c r="A10" t="s">
        <v>16</v>
      </c>
      <c r="B10">
        <v>2009</v>
      </c>
      <c r="C10">
        <v>-0.1003</v>
      </c>
      <c r="D10">
        <v>-3.4700000000000002E-2</v>
      </c>
      <c r="E10">
        <v>1.5900000000000001E-2</v>
      </c>
      <c r="F10">
        <v>2.6700000000000002E-2</v>
      </c>
      <c r="G10">
        <v>1.8380000000000001E-2</v>
      </c>
      <c r="H10">
        <v>0.5867</v>
      </c>
      <c r="I10">
        <v>0.4133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 s="3">
        <v>0.72199999999999998</v>
      </c>
      <c r="R10" t="str">
        <f t="shared" si="0"/>
        <v>Alabama ERS2009</v>
      </c>
    </row>
    <row r="11" spans="1:18" x14ac:dyDescent="0.35">
      <c r="A11" t="s">
        <v>16</v>
      </c>
      <c r="B11">
        <v>2010</v>
      </c>
      <c r="C11">
        <v>8.4699999999999998E-2</v>
      </c>
      <c r="D11">
        <v>-6.1199999999999997E-2</v>
      </c>
      <c r="E11">
        <v>1.12E-2</v>
      </c>
      <c r="F11">
        <v>2.5600000000000001E-2</v>
      </c>
      <c r="G11">
        <v>2.4819999999999998E-2</v>
      </c>
      <c r="H11">
        <v>0.58640000000000003</v>
      </c>
      <c r="I11">
        <v>0.41360000000000002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 s="3">
        <v>0.68200000000000005</v>
      </c>
      <c r="R11" t="str">
        <f t="shared" si="0"/>
        <v>Alabama ERS2010</v>
      </c>
    </row>
    <row r="12" spans="1:18" x14ac:dyDescent="0.35">
      <c r="A12" t="s">
        <v>16</v>
      </c>
      <c r="B12">
        <v>2011</v>
      </c>
      <c r="C12">
        <v>2.2100000000000002E-2</v>
      </c>
      <c r="D12">
        <v>-8.9999999999999998E-4</v>
      </c>
      <c r="E12">
        <v>-5.9999999999999995E-4</v>
      </c>
      <c r="F12">
        <v>3.4599999999999999E-2</v>
      </c>
      <c r="G12">
        <v>2.4580000000000001E-2</v>
      </c>
      <c r="H12">
        <v>0.56000000000000005</v>
      </c>
      <c r="I12">
        <v>0.44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 s="3">
        <v>0.65800000000000003</v>
      </c>
      <c r="R12" t="str">
        <f t="shared" si="0"/>
        <v>Alabama ERS2011</v>
      </c>
    </row>
    <row r="13" spans="1:18" x14ac:dyDescent="0.35">
      <c r="A13" t="s">
        <v>16</v>
      </c>
      <c r="B13">
        <v>2012</v>
      </c>
      <c r="C13">
        <v>0.18010000000000001</v>
      </c>
      <c r="D13">
        <v>9.3700000000000006E-2</v>
      </c>
      <c r="E13">
        <v>-4.0000000000000002E-4</v>
      </c>
      <c r="F13">
        <v>6.2199999999999998E-2</v>
      </c>
      <c r="G13">
        <v>3.671E-2</v>
      </c>
      <c r="H13">
        <v>0.59099999999999997</v>
      </c>
      <c r="I13">
        <v>0.40899999999999997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 s="3">
        <v>0.65700000000000003</v>
      </c>
      <c r="R13" t="str">
        <f t="shared" si="0"/>
        <v>Alabama ERS2012</v>
      </c>
    </row>
    <row r="14" spans="1:18" x14ac:dyDescent="0.35">
      <c r="A14" t="s">
        <v>16</v>
      </c>
      <c r="B14">
        <v>2013</v>
      </c>
      <c r="C14">
        <v>0.14599999999999999</v>
      </c>
      <c r="D14">
        <v>0.114</v>
      </c>
      <c r="E14">
        <v>6.1699999999999998E-2</v>
      </c>
      <c r="F14">
        <v>5.9700000000000003E-2</v>
      </c>
      <c r="G14">
        <v>4.4740000000000002E-2</v>
      </c>
      <c r="H14">
        <v>0.6381</v>
      </c>
      <c r="I14">
        <v>0.3619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 s="3">
        <v>0.65700000000000003</v>
      </c>
      <c r="R14" t="str">
        <f t="shared" si="0"/>
        <v>Alabama ERS2013</v>
      </c>
    </row>
    <row r="15" spans="1:18" x14ac:dyDescent="0.35">
      <c r="A15" t="s">
        <v>16</v>
      </c>
      <c r="B15">
        <v>2014</v>
      </c>
      <c r="C15">
        <v>0.1202</v>
      </c>
      <c r="D15">
        <v>0.14849999999999999</v>
      </c>
      <c r="E15">
        <v>0.10929999999999999</v>
      </c>
      <c r="F15">
        <v>6.1499999999999999E-2</v>
      </c>
      <c r="G15">
        <v>4.9950000000000001E-2</v>
      </c>
      <c r="H15">
        <v>0.65059999999999996</v>
      </c>
      <c r="I15">
        <v>0.34939999999999999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 s="3">
        <v>0.66900000000000004</v>
      </c>
      <c r="R15" t="str">
        <f t="shared" si="0"/>
        <v>Alabama ERS2014</v>
      </c>
    </row>
    <row r="16" spans="1:18" x14ac:dyDescent="0.35">
      <c r="A16" t="s">
        <v>16</v>
      </c>
      <c r="B16">
        <v>2015</v>
      </c>
      <c r="C16">
        <v>1.0500000000000001E-2</v>
      </c>
      <c r="D16">
        <v>9.06E-2</v>
      </c>
      <c r="E16">
        <v>9.3700000000000006E-2</v>
      </c>
      <c r="F16">
        <v>5.16E-2</v>
      </c>
      <c r="G16">
        <v>4.7280000000000003E-2</v>
      </c>
      <c r="H16">
        <v>0.63219999999999998</v>
      </c>
      <c r="I16">
        <v>0.36780000000000002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 s="3">
        <v>0.67300000000000004</v>
      </c>
      <c r="R16" t="str">
        <f t="shared" si="0"/>
        <v>Alabama ERS2015</v>
      </c>
    </row>
    <row r="17" spans="1:18" x14ac:dyDescent="0.35">
      <c r="A17" t="s">
        <v>16</v>
      </c>
      <c r="B17">
        <v>2016</v>
      </c>
      <c r="C17">
        <v>0.1022</v>
      </c>
      <c r="D17">
        <v>7.6499999999999999E-2</v>
      </c>
      <c r="E17">
        <v>0.1103</v>
      </c>
      <c r="F17">
        <v>5.3400000000000003E-2</v>
      </c>
      <c r="G17">
        <v>5.0630000000000001E-2</v>
      </c>
      <c r="H17">
        <v>0.64390000000000003</v>
      </c>
      <c r="I17">
        <v>0.35610000000000003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 s="3">
        <v>0.66200000000000003</v>
      </c>
      <c r="R17" t="str">
        <f t="shared" si="0"/>
        <v>Alabama ERS2016</v>
      </c>
    </row>
    <row r="18" spans="1:18" x14ac:dyDescent="0.35">
      <c r="A18" t="s">
        <v>16</v>
      </c>
      <c r="B18">
        <v>2017</v>
      </c>
      <c r="C18">
        <v>0.12859999999999999</v>
      </c>
      <c r="D18">
        <v>7.9200000000000007E-2</v>
      </c>
      <c r="E18">
        <v>0.1004</v>
      </c>
      <c r="F18">
        <v>4.8800000000000003E-2</v>
      </c>
      <c r="G18">
        <v>5.5059999999999998E-2</v>
      </c>
      <c r="H18">
        <v>0.70720000000000005</v>
      </c>
      <c r="I18">
        <v>0.2928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 s="3">
        <v>0.67800000000000005</v>
      </c>
      <c r="R18" t="str">
        <f t="shared" si="0"/>
        <v>Alabama ERS2017</v>
      </c>
    </row>
    <row r="19" spans="1:18" x14ac:dyDescent="0.35">
      <c r="A19" t="s">
        <v>16</v>
      </c>
      <c r="B19">
        <v>2018</v>
      </c>
      <c r="C19">
        <v>9.2899999999999996E-2</v>
      </c>
      <c r="D19">
        <v>0.10780000000000001</v>
      </c>
      <c r="E19">
        <v>0.09</v>
      </c>
      <c r="F19">
        <v>7.5800000000000006E-2</v>
      </c>
      <c r="G19">
        <v>5.713E-2</v>
      </c>
      <c r="H19">
        <v>0.70489999999999997</v>
      </c>
      <c r="I19">
        <v>0.29509999999999997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 s="3">
        <v>0.68700000000000006</v>
      </c>
      <c r="R19" t="str">
        <f t="shared" si="0"/>
        <v>Alabama ERS2018</v>
      </c>
    </row>
    <row r="20" spans="1:18" x14ac:dyDescent="0.35">
      <c r="A20" t="s">
        <v>16</v>
      </c>
      <c r="B20">
        <v>2019</v>
      </c>
      <c r="C20">
        <v>2.7799999999999998E-2</v>
      </c>
      <c r="D20">
        <v>8.2299999999999998E-2</v>
      </c>
      <c r="E20">
        <v>7.1400000000000005E-2</v>
      </c>
      <c r="F20">
        <v>9.0200000000000002E-2</v>
      </c>
      <c r="G20">
        <v>5.5559999999999998E-2</v>
      </c>
      <c r="H20">
        <v>0.68400000000000005</v>
      </c>
      <c r="I20">
        <v>0.316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 s="3">
        <v>0.68200000000000005</v>
      </c>
      <c r="R20" t="str">
        <f t="shared" si="0"/>
        <v>Alabama ERS2019</v>
      </c>
    </row>
    <row r="21" spans="1:18" x14ac:dyDescent="0.35">
      <c r="A21" t="s">
        <v>16</v>
      </c>
      <c r="B21">
        <v>2020</v>
      </c>
      <c r="C21">
        <v>5.8299999999999998E-2</v>
      </c>
      <c r="D21">
        <v>5.9299999999999999E-2</v>
      </c>
      <c r="E21">
        <v>8.14E-2</v>
      </c>
      <c r="F21">
        <v>8.7499999999999994E-2</v>
      </c>
      <c r="G21">
        <v>5.57E-2</v>
      </c>
      <c r="H21">
        <v>0.68830000000000002</v>
      </c>
      <c r="I21">
        <v>0.31169999999999998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 s="3">
        <v>0.68200000000000005</v>
      </c>
      <c r="R21" t="str">
        <f t="shared" si="0"/>
        <v>Alabama ERS2020</v>
      </c>
    </row>
    <row r="22" spans="1:18" x14ac:dyDescent="0.35">
      <c r="A22" t="s">
        <v>17</v>
      </c>
      <c r="B22">
        <v>2001</v>
      </c>
      <c r="C22">
        <v>-5.2499999999999998E-2</v>
      </c>
      <c r="D22">
        <v>4.87E-2</v>
      </c>
      <c r="E22">
        <v>9.35E-2</v>
      </c>
      <c r="G22">
        <v>-5.2499999999999998E-2</v>
      </c>
      <c r="H22">
        <v>0.61129999999999995</v>
      </c>
      <c r="I22">
        <v>0.31580000000000003</v>
      </c>
      <c r="J22">
        <v>0</v>
      </c>
      <c r="K22">
        <v>0</v>
      </c>
      <c r="L22">
        <v>0</v>
      </c>
      <c r="M22">
        <v>7.2900000000000006E-2</v>
      </c>
      <c r="N22">
        <v>0</v>
      </c>
      <c r="O22">
        <v>0</v>
      </c>
      <c r="P22">
        <v>0</v>
      </c>
      <c r="Q22" s="3">
        <v>1.0089999999999999</v>
      </c>
      <c r="R22" t="str">
        <f t="shared" si="0"/>
        <v>Alaska PERS2001</v>
      </c>
    </row>
    <row r="23" spans="1:18" x14ac:dyDescent="0.35">
      <c r="A23" t="s">
        <v>17</v>
      </c>
      <c r="B23">
        <v>2002</v>
      </c>
      <c r="C23">
        <v>-5.4800000000000001E-2</v>
      </c>
      <c r="D23">
        <v>4.8999999999999998E-3</v>
      </c>
      <c r="E23">
        <v>4.5699999999999998E-2</v>
      </c>
      <c r="G23">
        <v>-5.3650000000000003E-2</v>
      </c>
      <c r="H23">
        <v>0.56630000000000003</v>
      </c>
      <c r="I23">
        <v>0.35539999999999999</v>
      </c>
      <c r="J23">
        <v>0</v>
      </c>
      <c r="K23">
        <v>0</v>
      </c>
      <c r="L23">
        <v>0</v>
      </c>
      <c r="M23">
        <v>7.8299999999999995E-2</v>
      </c>
      <c r="N23">
        <v>0</v>
      </c>
      <c r="O23">
        <v>0</v>
      </c>
      <c r="P23">
        <v>0</v>
      </c>
      <c r="Q23" s="3">
        <v>0.752</v>
      </c>
      <c r="R23" t="str">
        <f t="shared" si="0"/>
        <v>Alaska PERS2002</v>
      </c>
    </row>
    <row r="24" spans="1:18" x14ac:dyDescent="0.35">
      <c r="A24" t="s">
        <v>17</v>
      </c>
      <c r="B24">
        <v>2003</v>
      </c>
      <c r="C24">
        <v>3.6700000000000003E-2</v>
      </c>
      <c r="D24">
        <v>2.4799999999999999E-2</v>
      </c>
      <c r="E24">
        <v>2.47E-2</v>
      </c>
      <c r="G24">
        <v>-2.444E-2</v>
      </c>
      <c r="H24">
        <v>0.59789999999999999</v>
      </c>
      <c r="I24">
        <v>0.33210000000000001</v>
      </c>
      <c r="J24">
        <v>0</v>
      </c>
      <c r="K24">
        <v>0</v>
      </c>
      <c r="L24">
        <v>0</v>
      </c>
      <c r="M24">
        <v>7.0000000000000007E-2</v>
      </c>
      <c r="N24">
        <v>0</v>
      </c>
      <c r="O24">
        <v>0</v>
      </c>
      <c r="P24">
        <v>0</v>
      </c>
      <c r="Q24" s="3">
        <v>0.72799999999999998</v>
      </c>
      <c r="R24" t="str">
        <f t="shared" si="0"/>
        <v>Alaska PERS2003</v>
      </c>
    </row>
    <row r="25" spans="1:18" x14ac:dyDescent="0.35">
      <c r="A25" t="s">
        <v>17</v>
      </c>
      <c r="B25">
        <v>2004</v>
      </c>
      <c r="C25">
        <v>0.15079999999999999</v>
      </c>
      <c r="D25">
        <v>4.0899999999999999E-2</v>
      </c>
      <c r="E25">
        <v>3.2899999999999999E-2</v>
      </c>
      <c r="G25">
        <v>1.669E-2</v>
      </c>
      <c r="H25">
        <v>0.58250000000000002</v>
      </c>
      <c r="I25">
        <v>0.30669999999999997</v>
      </c>
      <c r="J25">
        <v>3.2899999999999999E-2</v>
      </c>
      <c r="K25">
        <v>0</v>
      </c>
      <c r="L25">
        <v>1E-3</v>
      </c>
      <c r="M25">
        <v>7.6899999999999996E-2</v>
      </c>
      <c r="N25">
        <v>0</v>
      </c>
      <c r="O25">
        <v>0</v>
      </c>
      <c r="P25">
        <v>0</v>
      </c>
      <c r="Q25" s="3">
        <v>0.70199999999999996</v>
      </c>
      <c r="R25" t="str">
        <f t="shared" si="0"/>
        <v>Alaska PERS2004</v>
      </c>
    </row>
    <row r="26" spans="1:18" x14ac:dyDescent="0.35">
      <c r="A26" t="s">
        <v>17</v>
      </c>
      <c r="B26">
        <v>2005</v>
      </c>
      <c r="C26">
        <v>8.9499999999999996E-2</v>
      </c>
      <c r="D26">
        <v>9.1300000000000006E-2</v>
      </c>
      <c r="E26">
        <v>3.0599999999999999E-2</v>
      </c>
      <c r="G26">
        <v>3.0849999999999999E-2</v>
      </c>
      <c r="H26">
        <v>0.55530000000000002</v>
      </c>
      <c r="I26">
        <v>0.27589999999999998</v>
      </c>
      <c r="J26">
        <v>4.4200000000000003E-2</v>
      </c>
      <c r="K26">
        <v>2.4500000000000001E-2</v>
      </c>
      <c r="L26">
        <v>3.7000000000000002E-3</v>
      </c>
      <c r="M26">
        <v>9.64E-2</v>
      </c>
      <c r="N26">
        <v>0</v>
      </c>
      <c r="O26">
        <v>0</v>
      </c>
      <c r="P26">
        <v>0</v>
      </c>
      <c r="Q26" s="3">
        <v>0.65700000000000003</v>
      </c>
      <c r="R26" t="str">
        <f t="shared" si="0"/>
        <v>Alaska PERS2005</v>
      </c>
    </row>
    <row r="27" spans="1:18" x14ac:dyDescent="0.35">
      <c r="A27" t="s">
        <v>17</v>
      </c>
      <c r="B27">
        <v>2006</v>
      </c>
      <c r="C27">
        <v>0.1174</v>
      </c>
      <c r="D27">
        <v>0.11899999999999999</v>
      </c>
      <c r="E27">
        <v>6.54E-2</v>
      </c>
      <c r="G27">
        <v>4.48E-2</v>
      </c>
      <c r="H27">
        <v>0.55349999999999999</v>
      </c>
      <c r="I27">
        <v>0.25269999999999998</v>
      </c>
      <c r="J27">
        <v>6.0299999999999999E-2</v>
      </c>
      <c r="K27">
        <v>2.5499999999999998E-2</v>
      </c>
      <c r="L27">
        <v>7.6E-3</v>
      </c>
      <c r="M27">
        <v>0.1004</v>
      </c>
      <c r="N27">
        <v>0</v>
      </c>
      <c r="O27">
        <v>0</v>
      </c>
      <c r="P27">
        <v>0</v>
      </c>
      <c r="Q27" s="3">
        <v>0.78200000000000003</v>
      </c>
      <c r="R27" t="str">
        <f t="shared" si="0"/>
        <v>Alaska PERS2006</v>
      </c>
    </row>
    <row r="28" spans="1:18" x14ac:dyDescent="0.35">
      <c r="A28" t="s">
        <v>17</v>
      </c>
      <c r="B28">
        <v>2007</v>
      </c>
      <c r="C28">
        <v>0.1888</v>
      </c>
      <c r="D28">
        <v>0.13109999999999999</v>
      </c>
      <c r="E28">
        <v>0.1154</v>
      </c>
      <c r="G28">
        <v>6.4250000000000002E-2</v>
      </c>
      <c r="H28">
        <v>0.55759999999999998</v>
      </c>
      <c r="I28">
        <v>0.21629999999999999</v>
      </c>
      <c r="J28">
        <v>6.6900000000000001E-2</v>
      </c>
      <c r="K28">
        <v>3.8800000000000001E-2</v>
      </c>
      <c r="L28">
        <v>1.17E-2</v>
      </c>
      <c r="M28">
        <v>0.1087</v>
      </c>
      <c r="N28">
        <v>0</v>
      </c>
      <c r="O28">
        <v>0</v>
      </c>
      <c r="P28">
        <v>0</v>
      </c>
      <c r="Q28" s="3">
        <v>0.77800000000000002</v>
      </c>
      <c r="R28" t="str">
        <f t="shared" si="0"/>
        <v>Alaska PERS2007</v>
      </c>
    </row>
    <row r="29" spans="1:18" x14ac:dyDescent="0.35">
      <c r="A29" t="s">
        <v>17</v>
      </c>
      <c r="B29">
        <v>2008</v>
      </c>
      <c r="C29">
        <v>-3.0599999999999999E-2</v>
      </c>
      <c r="D29">
        <v>8.8099999999999998E-2</v>
      </c>
      <c r="E29">
        <v>0.10059999999999999</v>
      </c>
      <c r="G29">
        <v>5.1900000000000002E-2</v>
      </c>
      <c r="H29">
        <v>0.50539999999999996</v>
      </c>
      <c r="I29">
        <v>0.20979999999999999</v>
      </c>
      <c r="J29">
        <v>8.5300000000000001E-2</v>
      </c>
      <c r="K29">
        <v>4.1799999999999997E-2</v>
      </c>
      <c r="L29">
        <v>3.27E-2</v>
      </c>
      <c r="M29">
        <v>0.125</v>
      </c>
      <c r="N29">
        <v>0</v>
      </c>
      <c r="O29">
        <v>0</v>
      </c>
      <c r="P29">
        <v>0</v>
      </c>
      <c r="Q29" s="3">
        <v>0.78800000000000003</v>
      </c>
      <c r="R29" t="str">
        <f t="shared" si="0"/>
        <v>Alaska PERS2008</v>
      </c>
    </row>
    <row r="30" spans="1:18" x14ac:dyDescent="0.35">
      <c r="A30" t="s">
        <v>17</v>
      </c>
      <c r="B30">
        <v>2009</v>
      </c>
      <c r="C30">
        <v>-0.2049</v>
      </c>
      <c r="D30">
        <v>2.8799999999999999E-2</v>
      </c>
      <c r="E30">
        <v>2.1999999999999999E-2</v>
      </c>
      <c r="G30">
        <v>1.9689999999999999E-2</v>
      </c>
      <c r="H30">
        <v>0.51390000000000002</v>
      </c>
      <c r="I30">
        <v>0.1585</v>
      </c>
      <c r="J30">
        <v>8.8200000000000001E-2</v>
      </c>
      <c r="K30">
        <v>4.2500000000000003E-2</v>
      </c>
      <c r="L30">
        <v>0</v>
      </c>
      <c r="M30">
        <v>0.1908</v>
      </c>
      <c r="N30">
        <v>0</v>
      </c>
      <c r="O30">
        <v>6.1000000000000004E-3</v>
      </c>
      <c r="P30">
        <v>0</v>
      </c>
      <c r="Q30" s="3">
        <v>0.63</v>
      </c>
      <c r="R30" t="str">
        <f t="shared" si="0"/>
        <v>Alaska PERS2009</v>
      </c>
    </row>
    <row r="31" spans="1:18" x14ac:dyDescent="0.35">
      <c r="A31" t="s">
        <v>17</v>
      </c>
      <c r="B31">
        <v>2010</v>
      </c>
      <c r="C31">
        <v>0.1139</v>
      </c>
      <c r="D31">
        <v>0.05</v>
      </c>
      <c r="E31">
        <v>2.6499999999999999E-2</v>
      </c>
      <c r="F31">
        <v>2.8740000000000002E-2</v>
      </c>
      <c r="G31">
        <v>2.8740000000000002E-2</v>
      </c>
      <c r="H31">
        <v>0.49969999999999998</v>
      </c>
      <c r="I31">
        <v>0.18909999999999999</v>
      </c>
      <c r="J31">
        <v>9.7600000000000006E-2</v>
      </c>
      <c r="K31">
        <v>5.0599999999999999E-2</v>
      </c>
      <c r="L31">
        <v>0</v>
      </c>
      <c r="M31">
        <v>0.15110000000000001</v>
      </c>
      <c r="N31">
        <v>0</v>
      </c>
      <c r="O31">
        <v>1.1900000000000001E-2</v>
      </c>
      <c r="P31">
        <v>0</v>
      </c>
      <c r="Q31" s="3">
        <v>0.624</v>
      </c>
      <c r="R31" t="str">
        <f t="shared" si="0"/>
        <v>Alaska PERS2010</v>
      </c>
    </row>
    <row r="32" spans="1:18" x14ac:dyDescent="0.35">
      <c r="A32" t="s">
        <v>17</v>
      </c>
      <c r="B32">
        <v>2011</v>
      </c>
      <c r="C32">
        <v>0.2122</v>
      </c>
      <c r="D32">
        <v>2.3800000000000002E-2</v>
      </c>
      <c r="E32">
        <v>4.3299999999999998E-2</v>
      </c>
      <c r="F32">
        <v>5.4399999999999997E-2</v>
      </c>
      <c r="G32">
        <v>4.4209999999999999E-2</v>
      </c>
      <c r="H32">
        <v>0.53849999999999998</v>
      </c>
      <c r="I32">
        <v>0.1653</v>
      </c>
      <c r="J32">
        <v>9.1999999999999998E-2</v>
      </c>
      <c r="K32">
        <v>4.3999999999999997E-2</v>
      </c>
      <c r="L32">
        <v>0</v>
      </c>
      <c r="M32">
        <v>0.15279999999999999</v>
      </c>
      <c r="N32">
        <v>0</v>
      </c>
      <c r="O32">
        <v>7.4000000000000003E-3</v>
      </c>
      <c r="P32">
        <v>0</v>
      </c>
      <c r="Q32" s="3">
        <v>0.61899999999999999</v>
      </c>
      <c r="R32" t="str">
        <f t="shared" si="0"/>
        <v>Alaska PERS2011</v>
      </c>
    </row>
    <row r="33" spans="1:18" x14ac:dyDescent="0.35">
      <c r="A33" t="s">
        <v>17</v>
      </c>
      <c r="B33">
        <v>2012</v>
      </c>
      <c r="C33">
        <v>4.5999999999999999E-3</v>
      </c>
      <c r="D33">
        <v>0.10680000000000001</v>
      </c>
      <c r="E33">
        <v>8.6E-3</v>
      </c>
      <c r="F33">
        <v>6.0850000000000001E-2</v>
      </c>
      <c r="G33">
        <v>4.0849999999999997E-2</v>
      </c>
      <c r="H33">
        <v>0.51380000000000003</v>
      </c>
      <c r="I33">
        <v>0.1628</v>
      </c>
      <c r="J33">
        <v>9.9400000000000002E-2</v>
      </c>
      <c r="K33">
        <v>4.2500000000000003E-2</v>
      </c>
      <c r="L33">
        <v>0</v>
      </c>
      <c r="M33">
        <v>0.16470000000000001</v>
      </c>
      <c r="N33">
        <v>0</v>
      </c>
      <c r="O33">
        <v>1.6799999999999999E-2</v>
      </c>
      <c r="P33">
        <v>0</v>
      </c>
      <c r="Q33" s="3">
        <v>0.57099999999999995</v>
      </c>
      <c r="R33" t="str">
        <f t="shared" si="0"/>
        <v>Alaska PERS2012</v>
      </c>
    </row>
    <row r="34" spans="1:18" x14ac:dyDescent="0.35">
      <c r="A34" t="s">
        <v>17</v>
      </c>
      <c r="B34">
        <v>2013</v>
      </c>
      <c r="C34">
        <v>0.125</v>
      </c>
      <c r="D34">
        <v>0.1105</v>
      </c>
      <c r="E34">
        <v>3.9199999999999999E-2</v>
      </c>
      <c r="F34">
        <v>6.9559999999999997E-2</v>
      </c>
      <c r="G34">
        <v>4.709E-2</v>
      </c>
      <c r="H34">
        <v>0.55000000000000004</v>
      </c>
      <c r="I34">
        <v>0.1323</v>
      </c>
      <c r="J34">
        <v>8.9599999999999999E-2</v>
      </c>
      <c r="K34">
        <v>4.41E-2</v>
      </c>
      <c r="L34">
        <v>0</v>
      </c>
      <c r="M34">
        <v>0.1721</v>
      </c>
      <c r="N34">
        <v>0</v>
      </c>
      <c r="O34">
        <v>1.1900000000000001E-2</v>
      </c>
      <c r="P34">
        <v>0</v>
      </c>
      <c r="Q34" s="3">
        <v>0.54500000000000004</v>
      </c>
      <c r="R34" t="str">
        <f t="shared" si="0"/>
        <v>Alaska PERS2013</v>
      </c>
    </row>
    <row r="35" spans="1:18" x14ac:dyDescent="0.35">
      <c r="A35" t="s">
        <v>17</v>
      </c>
      <c r="B35">
        <v>2014</v>
      </c>
      <c r="C35">
        <v>0.18559999999999999</v>
      </c>
      <c r="D35">
        <v>0.10249999999999999</v>
      </c>
      <c r="E35">
        <v>0.1258</v>
      </c>
      <c r="F35">
        <v>7.2749999999999995E-2</v>
      </c>
      <c r="G35">
        <v>5.6419999999999998E-2</v>
      </c>
      <c r="H35">
        <v>0.51539999999999997</v>
      </c>
      <c r="I35">
        <v>0.1205</v>
      </c>
      <c r="J35">
        <v>8.1699999999999995E-2</v>
      </c>
      <c r="K35">
        <v>3.8800000000000001E-2</v>
      </c>
      <c r="L35">
        <v>4.2599999999999999E-2</v>
      </c>
      <c r="M35">
        <v>0.16830000000000001</v>
      </c>
      <c r="N35">
        <v>0</v>
      </c>
      <c r="O35">
        <v>3.27E-2</v>
      </c>
      <c r="P35">
        <v>0</v>
      </c>
      <c r="Q35" s="3">
        <v>0.59699999999999998</v>
      </c>
      <c r="R35" t="str">
        <f t="shared" si="0"/>
        <v>Alaska PERS2014</v>
      </c>
    </row>
    <row r="36" spans="1:18" x14ac:dyDescent="0.35">
      <c r="A36" t="s">
        <v>17</v>
      </c>
      <c r="B36">
        <v>2015</v>
      </c>
      <c r="C36">
        <v>3.2899999999999999E-2</v>
      </c>
      <c r="D36">
        <v>0.11269999999999999</v>
      </c>
      <c r="E36">
        <v>0.1089</v>
      </c>
      <c r="F36">
        <v>6.7040000000000002E-2</v>
      </c>
      <c r="G36">
        <v>5.484E-2</v>
      </c>
      <c r="H36">
        <v>0.52010000000000001</v>
      </c>
      <c r="I36">
        <v>0.1188</v>
      </c>
      <c r="J36">
        <v>7.6899999999999996E-2</v>
      </c>
      <c r="K36">
        <v>5.6899999999999999E-2</v>
      </c>
      <c r="L36">
        <v>3.7199999999999997E-2</v>
      </c>
      <c r="M36">
        <v>0.1724</v>
      </c>
      <c r="N36">
        <v>0</v>
      </c>
      <c r="O36">
        <v>1.77E-2</v>
      </c>
      <c r="P36">
        <v>0</v>
      </c>
      <c r="Q36" s="3">
        <v>0.67</v>
      </c>
      <c r="R36" t="str">
        <f t="shared" si="0"/>
        <v>Alaska PERS2015</v>
      </c>
    </row>
    <row r="37" spans="1:18" x14ac:dyDescent="0.35">
      <c r="A37" t="s">
        <v>17</v>
      </c>
      <c r="B37">
        <v>2016</v>
      </c>
      <c r="C37">
        <v>-3.5999999999999999E-3</v>
      </c>
      <c r="D37">
        <v>6.8599999999999994E-2</v>
      </c>
      <c r="E37">
        <v>6.6400000000000001E-2</v>
      </c>
      <c r="F37">
        <v>5.4879999999999998E-2</v>
      </c>
      <c r="G37">
        <v>5.1090000000000003E-2</v>
      </c>
      <c r="H37">
        <v>0.50260000000000005</v>
      </c>
      <c r="I37">
        <v>0.12230000000000001</v>
      </c>
      <c r="J37">
        <v>7.9899999999999999E-2</v>
      </c>
      <c r="K37">
        <v>6.59E-2</v>
      </c>
      <c r="L37">
        <v>4.2599999999999999E-2</v>
      </c>
      <c r="M37">
        <v>0.18010000000000001</v>
      </c>
      <c r="N37">
        <v>0</v>
      </c>
      <c r="O37">
        <v>6.6E-3</v>
      </c>
      <c r="P37">
        <v>0</v>
      </c>
      <c r="Q37" s="3">
        <v>0.66400000000000003</v>
      </c>
      <c r="R37" t="str">
        <f t="shared" si="0"/>
        <v>Alaska PERS2016</v>
      </c>
    </row>
    <row r="38" spans="1:18" x14ac:dyDescent="0.35">
      <c r="A38" t="s">
        <v>17</v>
      </c>
      <c r="B38">
        <v>2017</v>
      </c>
      <c r="C38">
        <v>0.13350000000000001</v>
      </c>
      <c r="D38">
        <v>5.2699999999999997E-2</v>
      </c>
      <c r="E38">
        <v>9.2399999999999996E-2</v>
      </c>
      <c r="F38">
        <v>4.9869999999999998E-2</v>
      </c>
      <c r="G38">
        <v>5.577E-2</v>
      </c>
      <c r="H38">
        <v>0.4919</v>
      </c>
      <c r="I38">
        <v>0.13289999999999999</v>
      </c>
      <c r="J38">
        <v>8.43E-2</v>
      </c>
      <c r="K38">
        <v>6.3399999999999998E-2</v>
      </c>
      <c r="L38">
        <v>3.8399999999999997E-2</v>
      </c>
      <c r="M38">
        <v>0.16950000000000001</v>
      </c>
      <c r="N38">
        <v>0</v>
      </c>
      <c r="O38">
        <v>1.9599999999999999E-2</v>
      </c>
      <c r="P38">
        <v>0</v>
      </c>
      <c r="Q38" s="3">
        <v>0.66700000000000004</v>
      </c>
      <c r="R38" t="str">
        <f t="shared" si="0"/>
        <v>Alaska PERS2017</v>
      </c>
    </row>
    <row r="39" spans="1:18" x14ac:dyDescent="0.35">
      <c r="A39" t="s">
        <v>17</v>
      </c>
      <c r="B39">
        <v>2018</v>
      </c>
      <c r="C39">
        <v>9.6100000000000005E-2</v>
      </c>
      <c r="D39">
        <v>7.3700000000000002E-2</v>
      </c>
      <c r="E39">
        <v>8.6800000000000002E-2</v>
      </c>
      <c r="F39">
        <v>6.2839999999999993E-2</v>
      </c>
      <c r="G39">
        <v>5.7970000000000001E-2</v>
      </c>
      <c r="H39">
        <v>0.4486</v>
      </c>
      <c r="I39">
        <v>9.0700000000000003E-2</v>
      </c>
      <c r="J39">
        <v>9.2299999999999993E-2</v>
      </c>
      <c r="K39">
        <v>7.4099999999999999E-2</v>
      </c>
      <c r="L39">
        <v>9.7100000000000006E-2</v>
      </c>
      <c r="M39">
        <v>0.19089999999999999</v>
      </c>
      <c r="N39">
        <v>0</v>
      </c>
      <c r="O39">
        <v>6.3E-3</v>
      </c>
      <c r="P39">
        <v>0</v>
      </c>
      <c r="Q39" s="3">
        <v>0.64600000000000002</v>
      </c>
      <c r="R39" t="str">
        <f t="shared" si="0"/>
        <v>Alaska PERS2018</v>
      </c>
    </row>
    <row r="40" spans="1:18" x14ac:dyDescent="0.35">
      <c r="A40" t="s">
        <v>17</v>
      </c>
      <c r="B40">
        <v>2019</v>
      </c>
      <c r="C40">
        <v>6.4000000000000001E-2</v>
      </c>
      <c r="D40">
        <v>9.7500000000000003E-2</v>
      </c>
      <c r="E40">
        <v>6.3500000000000001E-2</v>
      </c>
      <c r="F40">
        <v>9.4259999999999997E-2</v>
      </c>
      <c r="G40">
        <v>5.8279999999999998E-2</v>
      </c>
      <c r="H40">
        <v>0.45069999999999999</v>
      </c>
      <c r="I40">
        <v>0.105</v>
      </c>
      <c r="J40">
        <v>0.10539999999999999</v>
      </c>
      <c r="K40">
        <v>5.7700000000000001E-2</v>
      </c>
      <c r="L40">
        <v>9.7299999999999998E-2</v>
      </c>
      <c r="M40">
        <v>0.1653</v>
      </c>
      <c r="N40">
        <v>0</v>
      </c>
      <c r="O40">
        <v>1.8599999999999998E-2</v>
      </c>
      <c r="P40">
        <v>0</v>
      </c>
      <c r="Q40" s="3">
        <v>0.63700000000000001</v>
      </c>
      <c r="R40" t="str">
        <f t="shared" si="0"/>
        <v>Alaska PERS2019</v>
      </c>
    </row>
    <row r="41" spans="1:18" x14ac:dyDescent="0.35">
      <c r="A41" t="s">
        <v>17</v>
      </c>
      <c r="B41">
        <v>2020</v>
      </c>
      <c r="C41">
        <v>3.8300000000000001E-2</v>
      </c>
      <c r="D41">
        <v>6.59E-2</v>
      </c>
      <c r="E41">
        <v>6.4600000000000005E-2</v>
      </c>
      <c r="F41">
        <v>8.6599999999999996E-2</v>
      </c>
      <c r="G41">
        <v>5.7279999999999998E-2</v>
      </c>
      <c r="H41">
        <v>0.46100000000000002</v>
      </c>
      <c r="I41">
        <v>0.2263</v>
      </c>
      <c r="J41">
        <v>0.1234</v>
      </c>
      <c r="K41">
        <v>5.4300000000000001E-2</v>
      </c>
      <c r="L41">
        <v>0</v>
      </c>
      <c r="M41">
        <v>0.13500000000000001</v>
      </c>
      <c r="N41">
        <v>0</v>
      </c>
      <c r="O41">
        <v>0</v>
      </c>
      <c r="P41">
        <v>0</v>
      </c>
      <c r="Q41" s="3">
        <v>0.63700000000000001</v>
      </c>
      <c r="R41" t="str">
        <f t="shared" si="0"/>
        <v>Alaska PERS2020</v>
      </c>
    </row>
    <row r="42" spans="1:18" x14ac:dyDescent="0.35">
      <c r="A42" t="s">
        <v>18</v>
      </c>
      <c r="B42">
        <v>2001</v>
      </c>
      <c r="C42">
        <v>-6.7000000000000004E-2</v>
      </c>
      <c r="D42">
        <v>6.2E-2</v>
      </c>
      <c r="E42">
        <v>0.11899999999999999</v>
      </c>
      <c r="F42">
        <v>0.126</v>
      </c>
      <c r="G42">
        <v>-6.7000000000000004E-2</v>
      </c>
      <c r="H42">
        <v>0.73899999999999999</v>
      </c>
      <c r="I42">
        <v>0.26100000000000001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 s="3">
        <v>1.1494800000000001</v>
      </c>
      <c r="R42" t="str">
        <f t="shared" si="0"/>
        <v>Arizona SRS2001</v>
      </c>
    </row>
    <row r="43" spans="1:18" x14ac:dyDescent="0.35">
      <c r="A43" t="s">
        <v>18</v>
      </c>
      <c r="B43">
        <v>2002</v>
      </c>
      <c r="C43">
        <v>-8.2000000000000003E-2</v>
      </c>
      <c r="D43">
        <v>-0.02</v>
      </c>
      <c r="E43">
        <v>5.8999999999999997E-2</v>
      </c>
      <c r="F43">
        <v>0.10199999999999999</v>
      </c>
      <c r="G43">
        <v>-7.4529999999999999E-2</v>
      </c>
      <c r="H43">
        <v>0.67600000000000005</v>
      </c>
      <c r="I43">
        <v>0.32400000000000001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 s="3">
        <v>1.0637300000000001</v>
      </c>
      <c r="R43" t="str">
        <f t="shared" si="0"/>
        <v>Arizona SRS2002</v>
      </c>
    </row>
    <row r="44" spans="1:18" x14ac:dyDescent="0.35">
      <c r="A44" t="s">
        <v>18</v>
      </c>
      <c r="B44">
        <v>2003</v>
      </c>
      <c r="C44">
        <v>2.4E-2</v>
      </c>
      <c r="D44">
        <v>-4.2999999999999997E-2</v>
      </c>
      <c r="E44">
        <v>2.4E-2</v>
      </c>
      <c r="F44">
        <v>8.6999999999999994E-2</v>
      </c>
      <c r="G44">
        <v>-4.2790000000000002E-2</v>
      </c>
      <c r="H44">
        <v>0.73599999999999999</v>
      </c>
      <c r="I44">
        <v>0.26400000000000001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 s="3">
        <v>0.98418000000000005</v>
      </c>
      <c r="R44" t="str">
        <f t="shared" si="0"/>
        <v>Arizona SRS2003</v>
      </c>
    </row>
    <row r="45" spans="1:18" x14ac:dyDescent="0.35">
      <c r="A45" t="s">
        <v>18</v>
      </c>
      <c r="B45">
        <v>2004</v>
      </c>
      <c r="C45">
        <v>0.17499999999999999</v>
      </c>
      <c r="D45">
        <v>3.3000000000000002E-2</v>
      </c>
      <c r="E45">
        <v>2.5000000000000001E-2</v>
      </c>
      <c r="F45">
        <v>0.11</v>
      </c>
      <c r="G45">
        <v>7.5500000000000003E-3</v>
      </c>
      <c r="H45">
        <v>0.68601999999999996</v>
      </c>
      <c r="I45">
        <v>0.24992</v>
      </c>
      <c r="J45">
        <v>0</v>
      </c>
      <c r="K45">
        <v>0</v>
      </c>
      <c r="L45">
        <v>0</v>
      </c>
      <c r="M45">
        <v>1.25E-3</v>
      </c>
      <c r="N45">
        <v>0</v>
      </c>
      <c r="O45">
        <v>6.2810000000000005E-2</v>
      </c>
      <c r="P45">
        <v>0</v>
      </c>
      <c r="Q45" s="3">
        <v>0.92464000000000002</v>
      </c>
      <c r="R45" t="str">
        <f t="shared" si="0"/>
        <v>Arizona SRS2004</v>
      </c>
    </row>
    <row r="46" spans="1:18" x14ac:dyDescent="0.35">
      <c r="A46" t="s">
        <v>18</v>
      </c>
      <c r="B46">
        <v>2005</v>
      </c>
      <c r="C46">
        <v>8.5000000000000006E-2</v>
      </c>
      <c r="D46">
        <v>9.1999999999999998E-2</v>
      </c>
      <c r="E46">
        <v>2.1999999999999999E-2</v>
      </c>
      <c r="F46">
        <v>9.4E-2</v>
      </c>
      <c r="G46">
        <v>2.2579999999999999E-2</v>
      </c>
      <c r="H46">
        <v>0.69733000000000001</v>
      </c>
      <c r="I46">
        <v>0.22975000000000001</v>
      </c>
      <c r="J46">
        <v>0</v>
      </c>
      <c r="K46">
        <v>0</v>
      </c>
      <c r="L46">
        <v>0</v>
      </c>
      <c r="M46">
        <v>1E-3</v>
      </c>
      <c r="N46">
        <v>0</v>
      </c>
      <c r="O46">
        <v>7.1919999999999998E-2</v>
      </c>
      <c r="P46">
        <v>0</v>
      </c>
      <c r="Q46" s="3">
        <v>0.86114000000000002</v>
      </c>
      <c r="R46" t="str">
        <f t="shared" si="0"/>
        <v>Arizona SRS2005</v>
      </c>
    </row>
    <row r="47" spans="1:18" x14ac:dyDescent="0.35">
      <c r="A47" t="s">
        <v>18</v>
      </c>
      <c r="B47">
        <v>2006</v>
      </c>
      <c r="C47">
        <v>9.8000000000000004E-2</v>
      </c>
      <c r="D47">
        <v>0.11799999999999999</v>
      </c>
      <c r="E47">
        <v>5.6000000000000001E-2</v>
      </c>
      <c r="G47">
        <v>3.4779999999999998E-2</v>
      </c>
      <c r="H47">
        <v>0.69199999999999995</v>
      </c>
      <c r="I47">
        <v>0.24099999999999999</v>
      </c>
      <c r="J47">
        <v>0</v>
      </c>
      <c r="K47">
        <v>0</v>
      </c>
      <c r="L47">
        <v>0</v>
      </c>
      <c r="M47">
        <v>0.01</v>
      </c>
      <c r="N47">
        <v>0</v>
      </c>
      <c r="O47">
        <v>5.7000000000000002E-2</v>
      </c>
      <c r="P47">
        <v>0</v>
      </c>
      <c r="Q47" s="3">
        <v>0.84301999999999999</v>
      </c>
      <c r="R47" t="str">
        <f t="shared" si="0"/>
        <v>Arizona SRS2006</v>
      </c>
    </row>
    <row r="48" spans="1:18" x14ac:dyDescent="0.35">
      <c r="A48" t="s">
        <v>18</v>
      </c>
      <c r="B48">
        <v>2007</v>
      </c>
      <c r="C48">
        <v>0.17799999999999999</v>
      </c>
      <c r="D48">
        <v>0.11899999999999999</v>
      </c>
      <c r="E48">
        <v>0.11</v>
      </c>
      <c r="F48">
        <v>8.4000000000000005E-2</v>
      </c>
      <c r="G48">
        <v>5.4120000000000001E-2</v>
      </c>
      <c r="H48">
        <v>0.70399999999999996</v>
      </c>
      <c r="I48">
        <v>0.22</v>
      </c>
      <c r="J48">
        <v>0</v>
      </c>
      <c r="K48">
        <v>0</v>
      </c>
      <c r="L48">
        <v>0</v>
      </c>
      <c r="M48">
        <v>8.0000000000000002E-3</v>
      </c>
      <c r="N48">
        <v>0</v>
      </c>
      <c r="O48">
        <v>6.8000000000000005E-2</v>
      </c>
      <c r="P48">
        <v>0</v>
      </c>
      <c r="Q48" s="3">
        <v>0.83282</v>
      </c>
      <c r="R48" t="str">
        <f t="shared" si="0"/>
        <v>Arizona SRS2007</v>
      </c>
    </row>
    <row r="49" spans="1:18" x14ac:dyDescent="0.35">
      <c r="A49" t="s">
        <v>18</v>
      </c>
      <c r="B49">
        <v>2008</v>
      </c>
      <c r="C49">
        <v>-7.5999999999999998E-2</v>
      </c>
      <c r="D49">
        <v>6.0999999999999999E-2</v>
      </c>
      <c r="E49">
        <v>8.7999999999999995E-2</v>
      </c>
      <c r="F49">
        <v>5.5E-2</v>
      </c>
      <c r="G49">
        <v>3.6909999999999998E-2</v>
      </c>
      <c r="H49">
        <v>0.67598000000000003</v>
      </c>
      <c r="I49">
        <v>0.26240000000000002</v>
      </c>
      <c r="J49">
        <v>4.9699999999999996E-3</v>
      </c>
      <c r="K49">
        <v>2.98E-3</v>
      </c>
      <c r="L49">
        <v>0</v>
      </c>
      <c r="M49">
        <v>1.9879999999999998E-2</v>
      </c>
      <c r="N49">
        <v>0</v>
      </c>
      <c r="O49">
        <v>3.3790000000000001E-2</v>
      </c>
      <c r="P49">
        <v>0</v>
      </c>
      <c r="Q49" s="3">
        <v>0.82074999999999998</v>
      </c>
      <c r="R49" t="str">
        <f t="shared" si="0"/>
        <v>Arizona SRS2008</v>
      </c>
    </row>
    <row r="50" spans="1:18" x14ac:dyDescent="0.35">
      <c r="A50" t="s">
        <v>18</v>
      </c>
      <c r="B50">
        <v>2009</v>
      </c>
      <c r="C50">
        <v>-0.18099999999999999</v>
      </c>
      <c r="D50">
        <v>-3.7999999999999999E-2</v>
      </c>
      <c r="E50">
        <v>1.2E-2</v>
      </c>
      <c r="F50">
        <v>1.9E-2</v>
      </c>
      <c r="G50">
        <v>1.008E-2</v>
      </c>
      <c r="H50">
        <v>0.64690000000000003</v>
      </c>
      <c r="I50">
        <v>0.25900000000000001</v>
      </c>
      <c r="J50">
        <v>1.2999999999999999E-2</v>
      </c>
      <c r="K50">
        <v>8.0000000000000002E-3</v>
      </c>
      <c r="L50">
        <v>0</v>
      </c>
      <c r="M50">
        <v>2.8000000000000001E-2</v>
      </c>
      <c r="N50">
        <v>0</v>
      </c>
      <c r="O50">
        <v>4.2999999999999997E-2</v>
      </c>
      <c r="P50">
        <v>0</v>
      </c>
      <c r="Q50" s="3">
        <v>0.79013</v>
      </c>
      <c r="R50" t="str">
        <f t="shared" si="0"/>
        <v>Arizona SRS2009</v>
      </c>
    </row>
    <row r="51" spans="1:18" x14ac:dyDescent="0.35">
      <c r="A51" t="s">
        <v>18</v>
      </c>
      <c r="B51">
        <v>2010</v>
      </c>
      <c r="C51">
        <v>0.14910000000000001</v>
      </c>
      <c r="D51">
        <v>-4.7E-2</v>
      </c>
      <c r="E51">
        <v>2.3E-2</v>
      </c>
      <c r="F51">
        <v>2.3E-2</v>
      </c>
      <c r="G51">
        <v>2.3189999999999999E-2</v>
      </c>
      <c r="H51">
        <v>0.65290000000000004</v>
      </c>
      <c r="I51">
        <v>0.2366</v>
      </c>
      <c r="J51">
        <v>2.0500000000000001E-2</v>
      </c>
      <c r="K51">
        <v>1.3299999999999999E-2</v>
      </c>
      <c r="L51">
        <v>0</v>
      </c>
      <c r="M51">
        <v>3.09E-2</v>
      </c>
      <c r="N51">
        <v>0</v>
      </c>
      <c r="O51">
        <v>4.58E-2</v>
      </c>
      <c r="P51">
        <v>0</v>
      </c>
      <c r="Q51" s="3">
        <v>0.76434999999999997</v>
      </c>
      <c r="R51" t="str">
        <f t="shared" si="0"/>
        <v>Arizona SRS2010</v>
      </c>
    </row>
    <row r="52" spans="1:18" x14ac:dyDescent="0.35">
      <c r="A52" t="s">
        <v>18</v>
      </c>
      <c r="B52">
        <v>2011</v>
      </c>
      <c r="C52">
        <v>0.246</v>
      </c>
      <c r="D52">
        <v>5.1999999999999998E-2</v>
      </c>
      <c r="E52">
        <v>4.8000000000000001E-2</v>
      </c>
      <c r="F52">
        <v>5.1999999999999998E-2</v>
      </c>
      <c r="G52">
        <v>4.1680000000000002E-2</v>
      </c>
      <c r="H52">
        <v>0.63290000000000002</v>
      </c>
      <c r="I52">
        <v>0.21049999999999999</v>
      </c>
      <c r="J52">
        <v>2.9100000000000001E-2</v>
      </c>
      <c r="K52">
        <v>1.34E-2</v>
      </c>
      <c r="L52">
        <v>0</v>
      </c>
      <c r="M52">
        <v>4.1200000000000001E-2</v>
      </c>
      <c r="N52">
        <v>0</v>
      </c>
      <c r="O52">
        <v>7.2900000000000006E-2</v>
      </c>
      <c r="P52">
        <v>0</v>
      </c>
      <c r="Q52" s="3">
        <v>0.75527</v>
      </c>
      <c r="R52" t="str">
        <f t="shared" si="0"/>
        <v>Arizona SRS2011</v>
      </c>
    </row>
    <row r="53" spans="1:18" x14ac:dyDescent="0.35">
      <c r="A53" t="s">
        <v>18</v>
      </c>
      <c r="B53">
        <v>2012</v>
      </c>
      <c r="C53">
        <v>1.2999999999999999E-2</v>
      </c>
      <c r="D53">
        <v>0.13200000000000001</v>
      </c>
      <c r="E53">
        <v>1.7999999999999999E-2</v>
      </c>
      <c r="F53">
        <v>6.3E-2</v>
      </c>
      <c r="G53">
        <v>3.9260000000000003E-2</v>
      </c>
      <c r="H53">
        <v>0.62760000000000005</v>
      </c>
      <c r="I53">
        <v>0.1946</v>
      </c>
      <c r="J53">
        <v>4.8300000000000003E-2</v>
      </c>
      <c r="K53">
        <v>2.3699999999999999E-2</v>
      </c>
      <c r="L53">
        <v>0</v>
      </c>
      <c r="M53">
        <v>5.1700000000000003E-2</v>
      </c>
      <c r="N53">
        <v>0</v>
      </c>
      <c r="O53">
        <v>5.4100000000000002E-2</v>
      </c>
      <c r="P53">
        <v>0</v>
      </c>
      <c r="Q53" s="3">
        <v>0.75287000000000004</v>
      </c>
      <c r="R53" t="str">
        <f t="shared" si="0"/>
        <v>Arizona SRS2012</v>
      </c>
    </row>
    <row r="54" spans="1:18" x14ac:dyDescent="0.35">
      <c r="A54" t="s">
        <v>18</v>
      </c>
      <c r="B54">
        <v>2013</v>
      </c>
      <c r="C54">
        <v>0.13100000000000001</v>
      </c>
      <c r="D54">
        <v>0.126</v>
      </c>
      <c r="E54">
        <v>5.8999999999999997E-2</v>
      </c>
      <c r="F54">
        <v>7.3999999999999996E-2</v>
      </c>
      <c r="G54">
        <v>4.6039999999999998E-2</v>
      </c>
      <c r="H54">
        <v>0.62760000000000005</v>
      </c>
      <c r="I54">
        <v>0.1946</v>
      </c>
      <c r="J54">
        <v>4.8300000000000003E-2</v>
      </c>
      <c r="K54">
        <v>2.3699999999999999E-2</v>
      </c>
      <c r="L54">
        <v>0</v>
      </c>
      <c r="M54">
        <v>5.1700000000000003E-2</v>
      </c>
      <c r="N54">
        <v>0</v>
      </c>
      <c r="O54">
        <v>5.4100000000000002E-2</v>
      </c>
      <c r="P54">
        <v>0</v>
      </c>
      <c r="Q54" s="3">
        <v>0.75443000000000005</v>
      </c>
      <c r="R54" t="str">
        <f t="shared" si="0"/>
        <v>Arizona SRS2013</v>
      </c>
    </row>
    <row r="55" spans="1:18" x14ac:dyDescent="0.35">
      <c r="A55" t="s">
        <v>18</v>
      </c>
      <c r="B55">
        <v>2014</v>
      </c>
      <c r="C55">
        <v>0.186</v>
      </c>
      <c r="D55">
        <v>0.108</v>
      </c>
      <c r="E55">
        <v>0.14199999999999999</v>
      </c>
      <c r="F55">
        <v>7.4999999999999997E-2</v>
      </c>
      <c r="G55">
        <v>5.5469999999999998E-2</v>
      </c>
      <c r="H55">
        <v>0.52300000000000002</v>
      </c>
      <c r="I55">
        <v>0.13700000000000001</v>
      </c>
      <c r="J55">
        <v>9.6000000000000002E-2</v>
      </c>
      <c r="K55">
        <v>0.13300000000000001</v>
      </c>
      <c r="L55">
        <v>3.0000000000000001E-3</v>
      </c>
      <c r="M55">
        <v>5.8999999999999997E-2</v>
      </c>
      <c r="N55">
        <v>0</v>
      </c>
      <c r="O55">
        <v>4.9000000000000002E-2</v>
      </c>
      <c r="P55">
        <v>0</v>
      </c>
      <c r="Q55" s="3">
        <v>0.76295999999999997</v>
      </c>
      <c r="R55" t="str">
        <f t="shared" si="0"/>
        <v>Arizona SRS2014</v>
      </c>
    </row>
    <row r="56" spans="1:18" x14ac:dyDescent="0.35">
      <c r="A56" t="s">
        <v>18</v>
      </c>
      <c r="B56">
        <v>2015</v>
      </c>
      <c r="C56">
        <v>3.2000000000000001E-2</v>
      </c>
      <c r="D56">
        <v>0.114</v>
      </c>
      <c r="E56">
        <v>0.11799999999999999</v>
      </c>
      <c r="F56">
        <v>6.9000000000000006E-2</v>
      </c>
      <c r="G56">
        <v>5.389E-2</v>
      </c>
      <c r="H56">
        <v>0.53200000000000003</v>
      </c>
      <c r="I56">
        <v>0.14000000000000001</v>
      </c>
      <c r="J56">
        <v>0.11899999999999999</v>
      </c>
      <c r="K56">
        <v>8.7999999999999995E-2</v>
      </c>
      <c r="L56">
        <v>1.4E-2</v>
      </c>
      <c r="M56">
        <v>6.7000000000000004E-2</v>
      </c>
      <c r="N56">
        <v>0</v>
      </c>
      <c r="O56">
        <v>0.04</v>
      </c>
      <c r="P56">
        <v>0</v>
      </c>
      <c r="Q56" s="3">
        <v>0.77063999999999999</v>
      </c>
      <c r="R56" t="str">
        <f t="shared" si="0"/>
        <v>Arizona SRS2015</v>
      </c>
    </row>
    <row r="57" spans="1:18" x14ac:dyDescent="0.35">
      <c r="A57" t="s">
        <v>18</v>
      </c>
      <c r="B57">
        <v>2016</v>
      </c>
      <c r="C57">
        <v>6.0000000000000001E-3</v>
      </c>
      <c r="D57">
        <v>7.0999999999999994E-2</v>
      </c>
      <c r="E57">
        <v>7.0999999999999994E-2</v>
      </c>
      <c r="F57">
        <v>0.06</v>
      </c>
      <c r="G57">
        <v>5.083E-2</v>
      </c>
      <c r="H57">
        <v>0.45900000000000002</v>
      </c>
      <c r="I57">
        <v>0.156</v>
      </c>
      <c r="J57">
        <v>0.16800000000000001</v>
      </c>
      <c r="K57">
        <v>7.3999999999999996E-2</v>
      </c>
      <c r="L57">
        <v>1.6E-2</v>
      </c>
      <c r="M57">
        <v>9.9000000000000005E-2</v>
      </c>
      <c r="N57">
        <v>0</v>
      </c>
      <c r="O57">
        <v>2.8000000000000001E-2</v>
      </c>
      <c r="P57">
        <v>0</v>
      </c>
      <c r="Q57" s="3">
        <v>0.76949999999999996</v>
      </c>
      <c r="R57" t="str">
        <f t="shared" si="0"/>
        <v>Arizona SRS2016</v>
      </c>
    </row>
    <row r="58" spans="1:18" x14ac:dyDescent="0.35">
      <c r="A58" t="s">
        <v>18</v>
      </c>
      <c r="B58">
        <v>2017</v>
      </c>
      <c r="C58">
        <v>0.13900000000000001</v>
      </c>
      <c r="D58">
        <v>5.7000000000000002E-2</v>
      </c>
      <c r="E58">
        <v>9.6000000000000002E-2</v>
      </c>
      <c r="F58">
        <v>5.6000000000000001E-2</v>
      </c>
      <c r="G58">
        <v>5.5820000000000002E-2</v>
      </c>
      <c r="H58">
        <v>0.48399999999999999</v>
      </c>
      <c r="I58">
        <v>0.126</v>
      </c>
      <c r="J58">
        <v>0.186</v>
      </c>
      <c r="K58">
        <v>7.5999999999999998E-2</v>
      </c>
      <c r="L58">
        <v>1.4999999999999999E-2</v>
      </c>
      <c r="M58">
        <v>0.09</v>
      </c>
      <c r="N58">
        <v>0</v>
      </c>
      <c r="O58">
        <v>2.3E-2</v>
      </c>
      <c r="P58">
        <v>0</v>
      </c>
      <c r="Q58" s="3">
        <v>0.69674000000000003</v>
      </c>
      <c r="R58" t="str">
        <f t="shared" si="0"/>
        <v>Arizona SRS2017</v>
      </c>
    </row>
    <row r="59" spans="1:18" x14ac:dyDescent="0.35">
      <c r="A59" t="s">
        <v>18</v>
      </c>
      <c r="B59">
        <v>2018</v>
      </c>
      <c r="C59">
        <v>9.4E-2</v>
      </c>
      <c r="D59">
        <v>7.8E-2</v>
      </c>
      <c r="E59">
        <v>8.8999999999999996E-2</v>
      </c>
      <c r="F59">
        <v>7.3999999999999996E-2</v>
      </c>
      <c r="G59">
        <v>0</v>
      </c>
      <c r="H59">
        <v>0.46300000000000002</v>
      </c>
      <c r="I59">
        <v>0.10199999999999999</v>
      </c>
      <c r="J59">
        <v>0.21</v>
      </c>
      <c r="K59">
        <v>8.1000000000000003E-2</v>
      </c>
      <c r="L59">
        <v>1.4E-2</v>
      </c>
      <c r="M59">
        <v>0.108</v>
      </c>
      <c r="N59">
        <v>0</v>
      </c>
      <c r="O59">
        <v>2.1999999999999999E-2</v>
      </c>
      <c r="P59">
        <v>0</v>
      </c>
      <c r="Q59" s="3">
        <v>0.70384000000000002</v>
      </c>
      <c r="R59" t="str">
        <f t="shared" si="0"/>
        <v>Arizona SRS2018</v>
      </c>
    </row>
    <row r="60" spans="1:18" x14ac:dyDescent="0.35">
      <c r="A60" t="s">
        <v>18</v>
      </c>
      <c r="B60">
        <v>2019</v>
      </c>
      <c r="C60">
        <v>6.6000000000000003E-2</v>
      </c>
      <c r="D60">
        <v>9.9000000000000005E-2</v>
      </c>
      <c r="E60">
        <v>6.6000000000000003E-2</v>
      </c>
      <c r="F60">
        <v>0.10373</v>
      </c>
      <c r="G60">
        <v>0</v>
      </c>
      <c r="H60">
        <v>0.45700000000000002</v>
      </c>
      <c r="I60">
        <v>0.14799999999999999</v>
      </c>
      <c r="J60">
        <v>0.23200000000000001</v>
      </c>
      <c r="K60">
        <v>0</v>
      </c>
      <c r="L60">
        <v>0</v>
      </c>
      <c r="M60">
        <v>0.14699999999999999</v>
      </c>
      <c r="N60">
        <v>0</v>
      </c>
      <c r="O60">
        <v>1.6E-2</v>
      </c>
      <c r="P60">
        <v>0</v>
      </c>
      <c r="Q60" s="3">
        <v>0.71255000000000002</v>
      </c>
      <c r="R60" t="str">
        <f t="shared" si="0"/>
        <v>Arizona SRS2019</v>
      </c>
    </row>
    <row r="61" spans="1:18" x14ac:dyDescent="0.35">
      <c r="A61" t="s">
        <v>18</v>
      </c>
      <c r="B61">
        <v>2020</v>
      </c>
      <c r="C61">
        <v>8.0000000000000002E-3</v>
      </c>
      <c r="D61">
        <v>5.5E-2</v>
      </c>
      <c r="E61">
        <v>6.0999999999999999E-2</v>
      </c>
      <c r="F61">
        <v>8.9359999999999995E-2</v>
      </c>
      <c r="G61">
        <v>0</v>
      </c>
      <c r="H61">
        <v>0.42399999999999999</v>
      </c>
      <c r="I61">
        <v>0.14699999999999999</v>
      </c>
      <c r="J61">
        <v>0.24299999999999999</v>
      </c>
      <c r="K61">
        <v>0</v>
      </c>
      <c r="L61">
        <v>0</v>
      </c>
      <c r="M61">
        <v>0.16</v>
      </c>
      <c r="N61">
        <v>0</v>
      </c>
      <c r="O61">
        <v>2.5999999999999999E-2</v>
      </c>
      <c r="P61">
        <v>0</v>
      </c>
      <c r="Q61" s="3">
        <v>0.71699999999999997</v>
      </c>
      <c r="R61" t="str">
        <f t="shared" si="0"/>
        <v>Arizona SRS2020</v>
      </c>
    </row>
    <row r="62" spans="1:18" x14ac:dyDescent="0.35">
      <c r="A62" t="s">
        <v>19</v>
      </c>
      <c r="B62">
        <v>2001</v>
      </c>
      <c r="C62">
        <v>-3.8199999999999998E-2</v>
      </c>
      <c r="D62">
        <v>4.41E-2</v>
      </c>
      <c r="E62">
        <v>8.77E-2</v>
      </c>
      <c r="G62">
        <v>-3.8199999999999998E-2</v>
      </c>
      <c r="H62">
        <v>0.495</v>
      </c>
      <c r="I62">
        <v>0.434</v>
      </c>
      <c r="J62">
        <v>0</v>
      </c>
      <c r="K62">
        <v>0</v>
      </c>
      <c r="L62">
        <v>4.2999999999999997E-2</v>
      </c>
      <c r="M62">
        <v>2.5000000000000001E-2</v>
      </c>
      <c r="N62">
        <v>0</v>
      </c>
      <c r="O62">
        <v>3.0000000000000001E-3</v>
      </c>
      <c r="P62">
        <v>0</v>
      </c>
      <c r="Q62" s="3">
        <v>1.06</v>
      </c>
      <c r="R62" t="str">
        <f t="shared" si="0"/>
        <v>Arkansas PERS2001</v>
      </c>
    </row>
    <row r="63" spans="1:18" x14ac:dyDescent="0.35">
      <c r="A63" t="s">
        <v>19</v>
      </c>
      <c r="B63">
        <v>2002</v>
      </c>
      <c r="C63">
        <v>-5.74E-2</v>
      </c>
      <c r="D63">
        <v>-2.5999999999999999E-3</v>
      </c>
      <c r="E63">
        <v>4.4600000000000001E-2</v>
      </c>
      <c r="G63">
        <v>-4.7849999999999997E-2</v>
      </c>
      <c r="H63">
        <v>0.49551000000000001</v>
      </c>
      <c r="I63">
        <v>0.43457000000000001</v>
      </c>
      <c r="J63">
        <v>0</v>
      </c>
      <c r="K63">
        <v>0</v>
      </c>
      <c r="L63">
        <v>4.496E-2</v>
      </c>
      <c r="M63">
        <v>2.198E-2</v>
      </c>
      <c r="N63">
        <v>0</v>
      </c>
      <c r="O63">
        <v>3.0000000000000001E-3</v>
      </c>
      <c r="P63">
        <v>0</v>
      </c>
      <c r="Q63" s="3">
        <v>1</v>
      </c>
      <c r="R63" t="str">
        <f t="shared" si="0"/>
        <v>Arkansas PERS2002</v>
      </c>
    </row>
    <row r="64" spans="1:18" x14ac:dyDescent="0.35">
      <c r="A64" t="s">
        <v>19</v>
      </c>
      <c r="B64">
        <v>2003</v>
      </c>
      <c r="C64">
        <v>5.5300000000000002E-2</v>
      </c>
      <c r="D64">
        <v>-1.46E-2</v>
      </c>
      <c r="E64">
        <v>2.52E-2</v>
      </c>
      <c r="G64">
        <v>-1.464E-2</v>
      </c>
      <c r="H64">
        <v>0.53200000000000003</v>
      </c>
      <c r="I64">
        <v>0.38900000000000001</v>
      </c>
      <c r="J64">
        <v>0</v>
      </c>
      <c r="K64">
        <v>0</v>
      </c>
      <c r="L64">
        <v>4.2000000000000003E-2</v>
      </c>
      <c r="M64">
        <v>3.5999999999999997E-2</v>
      </c>
      <c r="N64">
        <v>0</v>
      </c>
      <c r="O64">
        <v>1E-3</v>
      </c>
      <c r="P64">
        <v>0</v>
      </c>
      <c r="Q64" s="3">
        <v>0.95</v>
      </c>
      <c r="R64" t="str">
        <f t="shared" si="0"/>
        <v>Arkansas PERS2003</v>
      </c>
    </row>
    <row r="65" spans="1:18" x14ac:dyDescent="0.35">
      <c r="A65" t="s">
        <v>19</v>
      </c>
      <c r="B65">
        <v>2004</v>
      </c>
      <c r="C65">
        <v>0.13400000000000001</v>
      </c>
      <c r="D65">
        <v>4.1000000000000002E-2</v>
      </c>
      <c r="E65">
        <v>3.49E-2</v>
      </c>
      <c r="G65">
        <v>2.0590000000000001E-2</v>
      </c>
      <c r="H65">
        <v>0.71094999999999997</v>
      </c>
      <c r="I65">
        <v>0.21498999999999999</v>
      </c>
      <c r="J65">
        <v>0</v>
      </c>
      <c r="K65">
        <v>0</v>
      </c>
      <c r="L65">
        <v>3.6519999999999997E-2</v>
      </c>
      <c r="M65">
        <v>2.7550000000000002E-2</v>
      </c>
      <c r="N65">
        <v>0</v>
      </c>
      <c r="O65">
        <v>0.01</v>
      </c>
      <c r="P65">
        <v>0</v>
      </c>
      <c r="Q65" s="3">
        <v>0.89</v>
      </c>
      <c r="R65" t="str">
        <f t="shared" si="0"/>
        <v>Arkansas PERS2004</v>
      </c>
    </row>
    <row r="66" spans="1:18" x14ac:dyDescent="0.35">
      <c r="A66" t="s">
        <v>19</v>
      </c>
      <c r="B66">
        <v>2005</v>
      </c>
      <c r="C66">
        <v>9.8500000000000004E-2</v>
      </c>
      <c r="D66">
        <v>9.5500000000000002E-2</v>
      </c>
      <c r="E66">
        <v>3.56E-2</v>
      </c>
      <c r="G66">
        <v>3.5720000000000002E-2</v>
      </c>
      <c r="H66">
        <v>0.69799999999999995</v>
      </c>
      <c r="I66">
        <v>0.215</v>
      </c>
      <c r="J66">
        <v>0</v>
      </c>
      <c r="K66">
        <v>0</v>
      </c>
      <c r="L66">
        <v>3.4000000000000002E-2</v>
      </c>
      <c r="M66">
        <v>4.9000000000000002E-2</v>
      </c>
      <c r="N66">
        <v>0</v>
      </c>
      <c r="O66">
        <v>4.0000000000000001E-3</v>
      </c>
      <c r="P66">
        <v>0</v>
      </c>
      <c r="Q66" s="3">
        <v>0.86</v>
      </c>
      <c r="R66" t="str">
        <f t="shared" si="0"/>
        <v>Arkansas PERS2005</v>
      </c>
    </row>
    <row r="67" spans="1:18" x14ac:dyDescent="0.35">
      <c r="A67" t="s">
        <v>19</v>
      </c>
      <c r="B67">
        <v>2006</v>
      </c>
      <c r="C67">
        <v>0.12239999999999999</v>
      </c>
      <c r="D67">
        <v>0.1182</v>
      </c>
      <c r="E67">
        <v>6.8199999999999997E-2</v>
      </c>
      <c r="G67">
        <v>4.9680000000000002E-2</v>
      </c>
      <c r="H67">
        <v>0.71399999999999997</v>
      </c>
      <c r="I67">
        <v>0.19500000000000001</v>
      </c>
      <c r="J67">
        <v>0</v>
      </c>
      <c r="K67">
        <v>0</v>
      </c>
      <c r="L67">
        <v>3.4799999999999998E-2</v>
      </c>
      <c r="M67">
        <v>5.3900000000000003E-2</v>
      </c>
      <c r="N67">
        <v>0</v>
      </c>
      <c r="O67">
        <v>2E-3</v>
      </c>
      <c r="P67">
        <v>0</v>
      </c>
      <c r="Q67" s="3">
        <v>0.83</v>
      </c>
      <c r="R67" t="str">
        <f t="shared" ref="R67:R130" si="1">A67&amp;B67</f>
        <v>Arkansas PERS2006</v>
      </c>
    </row>
    <row r="68" spans="1:18" x14ac:dyDescent="0.35">
      <c r="A68" t="s">
        <v>19</v>
      </c>
      <c r="B68">
        <v>2007</v>
      </c>
      <c r="C68">
        <v>0.18010000000000001</v>
      </c>
      <c r="D68">
        <v>0.13320000000000001</v>
      </c>
      <c r="E68">
        <v>0.1173</v>
      </c>
      <c r="G68">
        <v>6.7390000000000005E-2</v>
      </c>
      <c r="H68">
        <v>0.69689999999999996</v>
      </c>
      <c r="I68">
        <v>0.1787</v>
      </c>
      <c r="J68">
        <v>0</v>
      </c>
      <c r="K68">
        <v>1.95E-2</v>
      </c>
      <c r="L68">
        <v>3.8300000000000001E-2</v>
      </c>
      <c r="M68">
        <v>6.2E-2</v>
      </c>
      <c r="N68">
        <v>0</v>
      </c>
      <c r="O68">
        <v>4.5999999999999999E-3</v>
      </c>
      <c r="P68">
        <v>0</v>
      </c>
      <c r="Q68" s="3">
        <v>0.89100000000000001</v>
      </c>
      <c r="R68" t="str">
        <f t="shared" si="1"/>
        <v>Arkansas PERS2007</v>
      </c>
    </row>
    <row r="69" spans="1:18" x14ac:dyDescent="0.35">
      <c r="A69" t="s">
        <v>19</v>
      </c>
      <c r="B69">
        <v>2008</v>
      </c>
      <c r="C69">
        <v>-4.4499999999999998E-2</v>
      </c>
      <c r="D69">
        <v>8.1699999999999995E-2</v>
      </c>
      <c r="E69">
        <v>9.5299999999999996E-2</v>
      </c>
      <c r="G69">
        <v>5.2720000000000003E-2</v>
      </c>
      <c r="H69">
        <v>0.64934999999999998</v>
      </c>
      <c r="I69">
        <v>0.1978</v>
      </c>
      <c r="J69">
        <v>0</v>
      </c>
      <c r="K69">
        <v>4.0460000000000003E-2</v>
      </c>
      <c r="L69">
        <v>4.2560000000000001E-2</v>
      </c>
      <c r="M69">
        <v>6.583E-2</v>
      </c>
      <c r="N69">
        <v>0</v>
      </c>
      <c r="O69">
        <v>4.0000000000000001E-3</v>
      </c>
      <c r="P69">
        <v>0</v>
      </c>
      <c r="Q69" s="3">
        <v>0.89700000000000002</v>
      </c>
      <c r="R69" t="str">
        <f t="shared" si="1"/>
        <v>Arkansas PERS2008</v>
      </c>
    </row>
    <row r="70" spans="1:18" x14ac:dyDescent="0.35">
      <c r="A70" t="s">
        <v>19</v>
      </c>
      <c r="B70">
        <v>2009</v>
      </c>
      <c r="C70">
        <v>-0.2089</v>
      </c>
      <c r="D70">
        <v>-3.7400000000000003E-2</v>
      </c>
      <c r="E70">
        <v>1.9199999999999998E-2</v>
      </c>
      <c r="G70">
        <v>1.983E-2</v>
      </c>
      <c r="H70">
        <v>0.59387999999999996</v>
      </c>
      <c r="I70">
        <v>0.24195</v>
      </c>
      <c r="J70">
        <v>0</v>
      </c>
      <c r="K70">
        <v>3.4189999999999998E-2</v>
      </c>
      <c r="L70">
        <v>6.7790000000000003E-2</v>
      </c>
      <c r="M70">
        <v>5.919E-2</v>
      </c>
      <c r="N70">
        <v>0</v>
      </c>
      <c r="O70">
        <v>3.0000000000000001E-3</v>
      </c>
      <c r="P70">
        <v>0</v>
      </c>
      <c r="Q70" s="3">
        <v>0.78</v>
      </c>
      <c r="R70" t="str">
        <f t="shared" si="1"/>
        <v>Arkansas PERS2009</v>
      </c>
    </row>
    <row r="71" spans="1:18" x14ac:dyDescent="0.35">
      <c r="A71" t="s">
        <v>19</v>
      </c>
      <c r="B71">
        <v>2010</v>
      </c>
      <c r="C71">
        <v>0.1195</v>
      </c>
      <c r="D71">
        <v>-5.4199999999999998E-2</v>
      </c>
      <c r="E71">
        <v>2.3099999999999999E-2</v>
      </c>
      <c r="F71">
        <v>2.938E-2</v>
      </c>
      <c r="G71">
        <v>2.938E-2</v>
      </c>
      <c r="H71">
        <v>0.62961999999999996</v>
      </c>
      <c r="I71">
        <v>0.23286000000000001</v>
      </c>
      <c r="J71">
        <v>0</v>
      </c>
      <c r="K71">
        <v>1.7989999999999999E-2</v>
      </c>
      <c r="L71">
        <v>6.2359999999999999E-2</v>
      </c>
      <c r="M71">
        <v>5.3670000000000002E-2</v>
      </c>
      <c r="N71">
        <v>0</v>
      </c>
      <c r="O71">
        <v>3.5000000000000001E-3</v>
      </c>
      <c r="P71">
        <v>0</v>
      </c>
      <c r="Q71" s="3">
        <v>0.74099999999999999</v>
      </c>
      <c r="R71" t="str">
        <f t="shared" si="1"/>
        <v>Arkansas PERS2010</v>
      </c>
    </row>
    <row r="72" spans="1:18" x14ac:dyDescent="0.35">
      <c r="A72" t="s">
        <v>19</v>
      </c>
      <c r="B72">
        <v>2011</v>
      </c>
      <c r="C72">
        <v>0.26</v>
      </c>
      <c r="D72">
        <v>3.7199999999999997E-2</v>
      </c>
      <c r="E72">
        <v>4.7E-2</v>
      </c>
      <c r="F72">
        <v>5.756E-2</v>
      </c>
      <c r="G72">
        <v>4.8469999999999999E-2</v>
      </c>
      <c r="H72">
        <v>0.67</v>
      </c>
      <c r="I72">
        <v>0.19700000000000001</v>
      </c>
      <c r="J72">
        <v>0</v>
      </c>
      <c r="K72">
        <v>2.1999999999999999E-2</v>
      </c>
      <c r="L72">
        <v>5.0999999999999997E-2</v>
      </c>
      <c r="M72">
        <v>5.5500000000000001E-2</v>
      </c>
      <c r="N72">
        <v>0</v>
      </c>
      <c r="O72">
        <v>4.0000000000000001E-3</v>
      </c>
      <c r="P72">
        <v>0</v>
      </c>
      <c r="Q72" s="3">
        <v>0.70699999999999996</v>
      </c>
      <c r="R72" t="str">
        <f t="shared" si="1"/>
        <v>Arkansas PERS2011</v>
      </c>
    </row>
    <row r="73" spans="1:18" x14ac:dyDescent="0.35">
      <c r="A73" t="s">
        <v>19</v>
      </c>
      <c r="B73">
        <v>2012</v>
      </c>
      <c r="C73">
        <v>-3.3E-3</v>
      </c>
      <c r="D73">
        <v>0.1203</v>
      </c>
      <c r="E73">
        <v>1.2200000000000001E-2</v>
      </c>
      <c r="F73">
        <v>6.3479999999999995E-2</v>
      </c>
      <c r="G73">
        <v>4.4060000000000002E-2</v>
      </c>
      <c r="H73">
        <v>0.63717000000000001</v>
      </c>
      <c r="I73">
        <v>0.18876000000000001</v>
      </c>
      <c r="J73">
        <v>0</v>
      </c>
      <c r="K73">
        <v>6.0019999999999997E-2</v>
      </c>
      <c r="L73">
        <v>4.6940000000000003E-2</v>
      </c>
      <c r="M73">
        <v>6.012E-2</v>
      </c>
      <c r="N73">
        <v>0</v>
      </c>
      <c r="O73">
        <v>6.9899999999999997E-3</v>
      </c>
      <c r="P73">
        <v>0</v>
      </c>
      <c r="Q73" s="3">
        <v>0.68899999999999995</v>
      </c>
      <c r="R73" t="str">
        <f t="shared" si="1"/>
        <v>Arkansas PERS2012</v>
      </c>
    </row>
    <row r="74" spans="1:18" x14ac:dyDescent="0.35">
      <c r="A74" t="s">
        <v>19</v>
      </c>
      <c r="B74">
        <v>2013</v>
      </c>
      <c r="C74">
        <v>0.15579999999999999</v>
      </c>
      <c r="D74">
        <v>0.1328</v>
      </c>
      <c r="E74">
        <v>5.1799999999999999E-2</v>
      </c>
      <c r="F74">
        <v>7.3190000000000005E-2</v>
      </c>
      <c r="G74">
        <v>5.2260000000000001E-2</v>
      </c>
      <c r="H74">
        <v>0.64478000000000002</v>
      </c>
      <c r="I74">
        <v>0.17096</v>
      </c>
      <c r="J74">
        <v>0</v>
      </c>
      <c r="K74">
        <v>7.7649999999999997E-2</v>
      </c>
      <c r="L74">
        <v>3.9669999999999997E-2</v>
      </c>
      <c r="M74">
        <v>6.0389999999999999E-2</v>
      </c>
      <c r="N74">
        <v>0</v>
      </c>
      <c r="O74">
        <v>6.5500000000000003E-3</v>
      </c>
      <c r="P74">
        <v>0</v>
      </c>
      <c r="Q74" s="3">
        <v>0.74299999999999999</v>
      </c>
      <c r="R74" t="str">
        <f t="shared" si="1"/>
        <v>Arkansas PERS2013</v>
      </c>
    </row>
    <row r="75" spans="1:18" x14ac:dyDescent="0.35">
      <c r="A75" t="s">
        <v>19</v>
      </c>
      <c r="B75">
        <v>2014</v>
      </c>
      <c r="C75">
        <v>0.1968</v>
      </c>
      <c r="D75">
        <v>0.11360000000000001</v>
      </c>
      <c r="E75">
        <v>0.1426</v>
      </c>
      <c r="F75">
        <v>7.8990000000000005E-2</v>
      </c>
      <c r="G75">
        <v>6.1969999999999997E-2</v>
      </c>
      <c r="H75">
        <v>0.67293000000000003</v>
      </c>
      <c r="I75">
        <v>0.15698000000000001</v>
      </c>
      <c r="J75">
        <v>2.0999999999999999E-3</v>
      </c>
      <c r="K75">
        <v>7.9890000000000003E-2</v>
      </c>
      <c r="L75">
        <v>2.23E-2</v>
      </c>
      <c r="M75">
        <v>5.9790000000000003E-2</v>
      </c>
      <c r="N75">
        <v>0</v>
      </c>
      <c r="O75">
        <v>6.0000000000000001E-3</v>
      </c>
      <c r="P75">
        <v>0</v>
      </c>
      <c r="Q75" s="3">
        <v>0.77800000000000002</v>
      </c>
      <c r="R75" t="str">
        <f t="shared" si="1"/>
        <v>Arkansas PERS2014</v>
      </c>
    </row>
    <row r="76" spans="1:18" x14ac:dyDescent="0.35">
      <c r="A76" t="s">
        <v>19</v>
      </c>
      <c r="B76">
        <v>2015</v>
      </c>
      <c r="C76">
        <v>2.4500000000000001E-2</v>
      </c>
      <c r="D76">
        <v>0.1232</v>
      </c>
      <c r="E76">
        <v>0.1225</v>
      </c>
      <c r="F76">
        <v>7.1499999999999994E-2</v>
      </c>
      <c r="G76">
        <v>5.9429999999999997E-2</v>
      </c>
      <c r="H76">
        <v>0.67</v>
      </c>
      <c r="I76">
        <v>0.16</v>
      </c>
      <c r="J76">
        <v>4.1999999999999997E-3</v>
      </c>
      <c r="K76">
        <v>7.22E-2</v>
      </c>
      <c r="L76">
        <v>2.0799999999999999E-2</v>
      </c>
      <c r="M76">
        <v>6.6799999999999998E-2</v>
      </c>
      <c r="N76">
        <v>0</v>
      </c>
      <c r="O76">
        <v>5.3E-3</v>
      </c>
      <c r="P76">
        <v>0</v>
      </c>
      <c r="Q76" s="3">
        <v>0.79100000000000004</v>
      </c>
      <c r="R76" t="str">
        <f t="shared" si="1"/>
        <v>Arkansas PERS2015</v>
      </c>
    </row>
    <row r="77" spans="1:18" x14ac:dyDescent="0.35">
      <c r="A77" t="s">
        <v>19</v>
      </c>
      <c r="B77">
        <v>2016</v>
      </c>
      <c r="C77">
        <v>3.0000000000000001E-3</v>
      </c>
      <c r="D77">
        <v>7.2099999999999997E-2</v>
      </c>
      <c r="E77">
        <v>7.2900000000000006E-2</v>
      </c>
      <c r="F77">
        <v>5.951E-2</v>
      </c>
      <c r="G77">
        <v>5.5820000000000002E-2</v>
      </c>
      <c r="H77">
        <v>0.61199999999999999</v>
      </c>
      <c r="I77">
        <v>0.17100000000000001</v>
      </c>
      <c r="J77">
        <v>4.1000000000000003E-3</v>
      </c>
      <c r="K77">
        <v>7.46E-2</v>
      </c>
      <c r="L77">
        <v>1.7999999999999999E-2</v>
      </c>
      <c r="M77">
        <v>0.1143</v>
      </c>
      <c r="N77">
        <v>0</v>
      </c>
      <c r="O77">
        <v>6.0000000000000001E-3</v>
      </c>
      <c r="P77">
        <v>0</v>
      </c>
      <c r="Q77" s="3">
        <v>0.80400000000000005</v>
      </c>
      <c r="R77" t="str">
        <f t="shared" si="1"/>
        <v>Arkansas PERS2016</v>
      </c>
    </row>
    <row r="78" spans="1:18" x14ac:dyDescent="0.35">
      <c r="A78" t="s">
        <v>19</v>
      </c>
      <c r="B78">
        <v>2017</v>
      </c>
      <c r="C78">
        <v>0.123</v>
      </c>
      <c r="D78">
        <v>4.9599999999999998E-2</v>
      </c>
      <c r="E78">
        <v>9.8500000000000004E-2</v>
      </c>
      <c r="F78">
        <v>5.4269999999999999E-2</v>
      </c>
      <c r="G78">
        <v>5.9650000000000002E-2</v>
      </c>
      <c r="H78">
        <v>0.63800000000000001</v>
      </c>
      <c r="I78">
        <v>0.1608</v>
      </c>
      <c r="J78">
        <v>5.4000000000000003E-3</v>
      </c>
      <c r="K78">
        <v>6.8400000000000002E-2</v>
      </c>
      <c r="L78">
        <v>1.35E-2</v>
      </c>
      <c r="M78">
        <v>0.1095</v>
      </c>
      <c r="N78">
        <v>0</v>
      </c>
      <c r="O78">
        <v>4.1999999999999997E-3</v>
      </c>
      <c r="P78">
        <v>0</v>
      </c>
      <c r="Q78" s="3">
        <v>0.77600000000000002</v>
      </c>
      <c r="R78" t="str">
        <f t="shared" si="1"/>
        <v>Arkansas PERS2017</v>
      </c>
    </row>
    <row r="79" spans="1:18" x14ac:dyDescent="0.35">
      <c r="A79" t="s">
        <v>19</v>
      </c>
      <c r="B79">
        <v>2018</v>
      </c>
      <c r="C79">
        <v>0.1023</v>
      </c>
      <c r="D79">
        <v>7.4899999999999994E-2</v>
      </c>
      <c r="E79">
        <v>8.8200000000000001E-2</v>
      </c>
      <c r="F79">
        <v>6.9449999999999998E-2</v>
      </c>
      <c r="G79">
        <v>0</v>
      </c>
      <c r="H79">
        <v>0.64600000000000002</v>
      </c>
      <c r="I79">
        <v>0.151</v>
      </c>
      <c r="J79">
        <v>0</v>
      </c>
      <c r="K79">
        <v>4.65E-2</v>
      </c>
      <c r="L79">
        <v>0</v>
      </c>
      <c r="M79">
        <v>0.153</v>
      </c>
      <c r="N79">
        <v>0</v>
      </c>
      <c r="O79">
        <v>3.3E-3</v>
      </c>
      <c r="P79">
        <v>0</v>
      </c>
      <c r="Q79" s="3">
        <v>0.78700000000000003</v>
      </c>
      <c r="R79" t="str">
        <f t="shared" si="1"/>
        <v>Arkansas PERS2018</v>
      </c>
    </row>
    <row r="80" spans="1:18" x14ac:dyDescent="0.35">
      <c r="A80" t="s">
        <v>19</v>
      </c>
      <c r="B80">
        <v>2019</v>
      </c>
      <c r="C80">
        <v>5.7799999999999997E-2</v>
      </c>
      <c r="D80">
        <v>9.4100000000000003E-2</v>
      </c>
      <c r="E80">
        <v>6.1600000000000002E-2</v>
      </c>
      <c r="F80">
        <v>0.10097</v>
      </c>
      <c r="G80">
        <v>0</v>
      </c>
      <c r="H80">
        <v>0.63600000000000001</v>
      </c>
      <c r="I80">
        <v>0.159</v>
      </c>
      <c r="J80">
        <v>0</v>
      </c>
      <c r="K80">
        <v>4.9500000000000002E-2</v>
      </c>
      <c r="L80">
        <v>0</v>
      </c>
      <c r="M80">
        <v>0.1459</v>
      </c>
      <c r="N80">
        <v>0</v>
      </c>
      <c r="O80">
        <v>9.4999999999999998E-3</v>
      </c>
      <c r="P80">
        <v>0</v>
      </c>
      <c r="Q80" s="3">
        <v>0.78500000000000003</v>
      </c>
      <c r="R80" t="str">
        <f t="shared" si="1"/>
        <v>Arkansas PERS2019</v>
      </c>
    </row>
    <row r="81" spans="1:18" x14ac:dyDescent="0.35">
      <c r="A81" t="s">
        <v>19</v>
      </c>
      <c r="B81">
        <v>2020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 s="3">
        <v>0.79</v>
      </c>
      <c r="R81" t="str">
        <f t="shared" si="1"/>
        <v>Arkansas PERS2020</v>
      </c>
    </row>
    <row r="82" spans="1:18" x14ac:dyDescent="0.35">
      <c r="A82" t="s">
        <v>20</v>
      </c>
      <c r="B82">
        <v>2001</v>
      </c>
      <c r="C82">
        <v>-7.1999999999999995E-2</v>
      </c>
      <c r="D82">
        <v>4.9000000000000002E-2</v>
      </c>
      <c r="E82">
        <v>0.106</v>
      </c>
      <c r="G82">
        <v>-7.1999999999999995E-2</v>
      </c>
      <c r="H82">
        <v>0.58179999999999998</v>
      </c>
      <c r="I82">
        <v>0.26919999999999999</v>
      </c>
      <c r="J82">
        <v>4.5900000000000003E-2</v>
      </c>
      <c r="K82">
        <v>0</v>
      </c>
      <c r="L82">
        <v>0</v>
      </c>
      <c r="M82">
        <v>8.09E-2</v>
      </c>
      <c r="N82">
        <v>0</v>
      </c>
      <c r="O82">
        <v>2.2200000000000001E-2</v>
      </c>
      <c r="P82">
        <v>0</v>
      </c>
      <c r="Q82" s="3">
        <v>1.119</v>
      </c>
      <c r="R82" t="str">
        <f t="shared" si="1"/>
        <v>California PERF2001</v>
      </c>
    </row>
    <row r="83" spans="1:18" x14ac:dyDescent="0.35">
      <c r="A83" t="s">
        <v>20</v>
      </c>
      <c r="B83">
        <v>2002</v>
      </c>
      <c r="C83">
        <v>-6.0999999999999999E-2</v>
      </c>
      <c r="D83">
        <v>-1.2E-2</v>
      </c>
      <c r="E83">
        <v>5.2999999999999999E-2</v>
      </c>
      <c r="F83">
        <v>9.2999999999999999E-2</v>
      </c>
      <c r="G83">
        <v>-6.6519999999999996E-2</v>
      </c>
      <c r="H83">
        <v>0.56559999999999999</v>
      </c>
      <c r="I83">
        <v>0.28249999999999997</v>
      </c>
      <c r="J83">
        <v>4.6699999999999998E-2</v>
      </c>
      <c r="K83">
        <v>0</v>
      </c>
      <c r="L83">
        <v>0</v>
      </c>
      <c r="M83">
        <v>8.6400000000000005E-2</v>
      </c>
      <c r="N83">
        <v>0</v>
      </c>
      <c r="O83">
        <v>1.8800000000000001E-2</v>
      </c>
      <c r="P83">
        <v>0</v>
      </c>
      <c r="Q83" s="3">
        <v>0.95199999999999996</v>
      </c>
      <c r="R83" t="str">
        <f t="shared" si="1"/>
        <v>California PERF2002</v>
      </c>
    </row>
    <row r="84" spans="1:18" x14ac:dyDescent="0.35">
      <c r="A84" t="s">
        <v>20</v>
      </c>
      <c r="B84">
        <v>2003</v>
      </c>
      <c r="C84">
        <v>3.6999999999999998E-2</v>
      </c>
      <c r="D84">
        <v>-3.3000000000000002E-2</v>
      </c>
      <c r="E84">
        <v>2.4E-2</v>
      </c>
      <c r="F84">
        <v>8.2000000000000003E-2</v>
      </c>
      <c r="G84">
        <v>-3.3210000000000003E-2</v>
      </c>
      <c r="H84">
        <v>0.59699999999999998</v>
      </c>
      <c r="I84">
        <v>0.26269999999999999</v>
      </c>
      <c r="J84">
        <v>5.1200000000000002E-2</v>
      </c>
      <c r="K84">
        <v>0</v>
      </c>
      <c r="L84">
        <v>0</v>
      </c>
      <c r="M84">
        <v>8.0299999999999996E-2</v>
      </c>
      <c r="N84">
        <v>0</v>
      </c>
      <c r="O84">
        <v>8.8000000000000005E-3</v>
      </c>
      <c r="P84">
        <v>0</v>
      </c>
      <c r="Q84" s="3">
        <v>0.877</v>
      </c>
      <c r="R84" t="str">
        <f t="shared" si="1"/>
        <v>California PERF2003</v>
      </c>
    </row>
    <row r="85" spans="1:18" x14ac:dyDescent="0.35">
      <c r="A85" t="s">
        <v>20</v>
      </c>
      <c r="B85">
        <v>2004</v>
      </c>
      <c r="C85">
        <v>0.16600000000000001</v>
      </c>
      <c r="D85">
        <v>4.2999999999999997E-2</v>
      </c>
      <c r="E85">
        <v>3.1E-2</v>
      </c>
      <c r="F85">
        <v>9.7000000000000003E-2</v>
      </c>
      <c r="G85">
        <v>1.315E-2</v>
      </c>
      <c r="H85">
        <v>0.61580000000000001</v>
      </c>
      <c r="I85">
        <v>0.25829999999999997</v>
      </c>
      <c r="J85">
        <v>4.6600000000000003E-2</v>
      </c>
      <c r="K85">
        <v>0</v>
      </c>
      <c r="L85">
        <v>0</v>
      </c>
      <c r="M85">
        <v>7.2599999999999998E-2</v>
      </c>
      <c r="N85">
        <v>0</v>
      </c>
      <c r="O85">
        <v>6.7000000000000002E-3</v>
      </c>
      <c r="P85">
        <v>0</v>
      </c>
      <c r="Q85" s="3">
        <v>0.873</v>
      </c>
      <c r="R85" t="str">
        <f t="shared" si="1"/>
        <v>California PERF2004</v>
      </c>
    </row>
    <row r="86" spans="1:18" x14ac:dyDescent="0.35">
      <c r="A86" t="s">
        <v>20</v>
      </c>
      <c r="B86">
        <v>2005</v>
      </c>
      <c r="C86">
        <v>0.123</v>
      </c>
      <c r="D86">
        <v>0.107</v>
      </c>
      <c r="E86">
        <v>3.4000000000000002E-2</v>
      </c>
      <c r="F86">
        <v>9.2999999999999999E-2</v>
      </c>
      <c r="G86">
        <v>3.422E-2</v>
      </c>
      <c r="H86">
        <v>0.60780000000000001</v>
      </c>
      <c r="I86">
        <v>0.28770000000000001</v>
      </c>
      <c r="J86">
        <v>5.21E-2</v>
      </c>
      <c r="K86">
        <v>0</v>
      </c>
      <c r="L86">
        <v>0</v>
      </c>
      <c r="M86">
        <v>5.0599999999999999E-2</v>
      </c>
      <c r="N86">
        <v>0</v>
      </c>
      <c r="O86">
        <v>1.8E-3</v>
      </c>
      <c r="P86">
        <v>0</v>
      </c>
      <c r="Q86" s="3">
        <v>0.873</v>
      </c>
      <c r="R86" t="str">
        <f t="shared" si="1"/>
        <v>California PERF2005</v>
      </c>
    </row>
    <row r="87" spans="1:18" x14ac:dyDescent="0.35">
      <c r="A87" t="s">
        <v>20</v>
      </c>
      <c r="B87">
        <v>2006</v>
      </c>
      <c r="C87">
        <v>0.11799999999999999</v>
      </c>
      <c r="D87">
        <v>0.13800000000000001</v>
      </c>
      <c r="E87">
        <v>7.4999999999999997E-2</v>
      </c>
      <c r="F87">
        <v>0.09</v>
      </c>
      <c r="G87">
        <v>4.7739999999999998E-2</v>
      </c>
      <c r="H87">
        <v>0.61899999999999999</v>
      </c>
      <c r="I87">
        <v>0.24790000000000001</v>
      </c>
      <c r="J87">
        <v>5.74E-2</v>
      </c>
      <c r="K87">
        <v>0</v>
      </c>
      <c r="L87">
        <v>0</v>
      </c>
      <c r="M87">
        <v>7.2499999999999995E-2</v>
      </c>
      <c r="N87">
        <v>0</v>
      </c>
      <c r="O87">
        <v>3.2000000000000002E-3</v>
      </c>
      <c r="P87">
        <v>0</v>
      </c>
      <c r="Q87" s="3">
        <v>0.872</v>
      </c>
      <c r="R87" t="str">
        <f t="shared" si="1"/>
        <v>California PERF2006</v>
      </c>
    </row>
    <row r="88" spans="1:18" x14ac:dyDescent="0.35">
      <c r="A88" t="s">
        <v>20</v>
      </c>
      <c r="B88">
        <v>2007</v>
      </c>
      <c r="C88">
        <v>0.191</v>
      </c>
      <c r="D88">
        <v>0.14599999999999999</v>
      </c>
      <c r="E88">
        <v>0.128</v>
      </c>
      <c r="F88">
        <v>9.0999999999999998E-2</v>
      </c>
      <c r="G88">
        <v>6.7100000000000007E-2</v>
      </c>
      <c r="H88">
        <v>0.60026000000000002</v>
      </c>
      <c r="I88">
        <v>0.24548</v>
      </c>
      <c r="J88">
        <v>6.7339999999999997E-2</v>
      </c>
      <c r="K88">
        <v>0</v>
      </c>
      <c r="L88">
        <v>0</v>
      </c>
      <c r="M88">
        <v>7.9930000000000001E-2</v>
      </c>
      <c r="N88">
        <v>0</v>
      </c>
      <c r="O88">
        <v>6.9899999999999997E-3</v>
      </c>
      <c r="P88">
        <v>0</v>
      </c>
      <c r="Q88" s="3">
        <v>0.872</v>
      </c>
      <c r="R88" t="str">
        <f t="shared" si="1"/>
        <v>California PERF2007</v>
      </c>
    </row>
    <row r="89" spans="1:18" x14ac:dyDescent="0.35">
      <c r="A89" t="s">
        <v>20</v>
      </c>
      <c r="B89">
        <v>2008</v>
      </c>
      <c r="C89">
        <v>-5.0999999999999997E-2</v>
      </c>
      <c r="D89">
        <v>8.1000000000000003E-2</v>
      </c>
      <c r="E89">
        <v>0.107</v>
      </c>
      <c r="F89">
        <v>6.5000000000000002E-2</v>
      </c>
      <c r="G89">
        <v>5.1569999999999998E-2</v>
      </c>
      <c r="H89">
        <v>0.51670000000000005</v>
      </c>
      <c r="I89">
        <v>0.25309999999999999</v>
      </c>
      <c r="J89">
        <v>0.1014</v>
      </c>
      <c r="K89">
        <v>1.9699999999999999E-2</v>
      </c>
      <c r="L89">
        <v>0</v>
      </c>
      <c r="M89">
        <v>9.1999999999999998E-2</v>
      </c>
      <c r="N89">
        <v>0</v>
      </c>
      <c r="O89">
        <v>1.67E-2</v>
      </c>
      <c r="P89">
        <v>0</v>
      </c>
      <c r="Q89" s="3">
        <v>0.86899999999999999</v>
      </c>
      <c r="R89" t="str">
        <f t="shared" si="1"/>
        <v>California PERF2008</v>
      </c>
    </row>
    <row r="90" spans="1:18" x14ac:dyDescent="0.35">
      <c r="A90" t="s">
        <v>20</v>
      </c>
      <c r="B90">
        <v>2009</v>
      </c>
      <c r="C90">
        <v>-0.24</v>
      </c>
      <c r="D90">
        <v>4.9000000000000002E-2</v>
      </c>
      <c r="E90">
        <v>1.6E-2</v>
      </c>
      <c r="F90">
        <v>2.3E-2</v>
      </c>
      <c r="G90">
        <v>1.43E-2</v>
      </c>
      <c r="H90">
        <v>0.437</v>
      </c>
      <c r="I90">
        <v>0.28149999999999997</v>
      </c>
      <c r="J90">
        <v>0.1188</v>
      </c>
      <c r="K90">
        <v>2.4E-2</v>
      </c>
      <c r="L90">
        <v>0</v>
      </c>
      <c r="M90">
        <v>7.3800000000000004E-2</v>
      </c>
      <c r="N90">
        <v>0</v>
      </c>
      <c r="O90">
        <v>6.4799999999999996E-2</v>
      </c>
      <c r="P90">
        <v>0</v>
      </c>
      <c r="Q90" s="3">
        <v>0.83299999999999996</v>
      </c>
      <c r="R90" t="str">
        <f t="shared" si="1"/>
        <v>California PERF2009</v>
      </c>
    </row>
    <row r="91" spans="1:18" x14ac:dyDescent="0.35">
      <c r="A91" t="s">
        <v>20</v>
      </c>
      <c r="B91">
        <v>2010</v>
      </c>
      <c r="C91">
        <v>0.13300000000000001</v>
      </c>
      <c r="D91">
        <v>-6.5000000000000002E-2</v>
      </c>
      <c r="E91">
        <v>1.7000000000000001E-2</v>
      </c>
      <c r="F91">
        <v>2.5999999999999999E-2</v>
      </c>
      <c r="G91">
        <v>2.5590000000000002E-2</v>
      </c>
      <c r="H91">
        <v>0.45119999999999999</v>
      </c>
      <c r="I91">
        <v>0.26190000000000002</v>
      </c>
      <c r="J91">
        <v>0.1409</v>
      </c>
      <c r="K91">
        <v>2.47E-2</v>
      </c>
      <c r="L91">
        <v>0</v>
      </c>
      <c r="M91">
        <v>7.4399999999999994E-2</v>
      </c>
      <c r="N91">
        <v>0</v>
      </c>
      <c r="O91">
        <v>4.6899999999999997E-2</v>
      </c>
      <c r="P91">
        <v>0</v>
      </c>
      <c r="Q91" s="3">
        <v>0.83399999999999996</v>
      </c>
      <c r="R91" t="str">
        <f t="shared" si="1"/>
        <v>California PERF2010</v>
      </c>
    </row>
    <row r="92" spans="1:18" x14ac:dyDescent="0.35">
      <c r="A92" t="s">
        <v>20</v>
      </c>
      <c r="B92">
        <v>2011</v>
      </c>
      <c r="C92">
        <v>0.217</v>
      </c>
      <c r="D92">
        <v>1.4999999999999999E-2</v>
      </c>
      <c r="E92">
        <v>3.4000000000000002E-2</v>
      </c>
      <c r="F92">
        <v>5.3999999999999999E-2</v>
      </c>
      <c r="G92">
        <v>4.1669999999999999E-2</v>
      </c>
      <c r="H92">
        <v>0.48759999999999998</v>
      </c>
      <c r="I92">
        <v>0.22170000000000001</v>
      </c>
      <c r="J92">
        <v>0.14369999999999999</v>
      </c>
      <c r="K92">
        <v>3.39E-2</v>
      </c>
      <c r="L92">
        <v>0</v>
      </c>
      <c r="M92">
        <v>7.9799999999999996E-2</v>
      </c>
      <c r="N92">
        <v>0</v>
      </c>
      <c r="O92">
        <v>3.3000000000000002E-2</v>
      </c>
      <c r="P92">
        <v>0</v>
      </c>
      <c r="Q92" s="3">
        <v>0.82599999999999996</v>
      </c>
      <c r="R92" t="str">
        <f t="shared" si="1"/>
        <v>California PERF2011</v>
      </c>
    </row>
    <row r="93" spans="1:18" x14ac:dyDescent="0.35">
      <c r="A93" t="s">
        <v>20</v>
      </c>
      <c r="B93">
        <v>2012</v>
      </c>
      <c r="C93">
        <v>1E-3</v>
      </c>
      <c r="D93">
        <v>0.114</v>
      </c>
      <c r="E93">
        <v>-1E-3</v>
      </c>
      <c r="F93">
        <v>6.0999999999999999E-2</v>
      </c>
      <c r="G93">
        <v>3.8219999999999997E-2</v>
      </c>
      <c r="H93">
        <v>0.48599999999999999</v>
      </c>
      <c r="I93">
        <v>0.214</v>
      </c>
      <c r="J93">
        <v>0.14599999999999999</v>
      </c>
      <c r="K93">
        <v>0.03</v>
      </c>
      <c r="L93">
        <v>0</v>
      </c>
      <c r="M93">
        <v>0.105</v>
      </c>
      <c r="N93">
        <v>0</v>
      </c>
      <c r="O93">
        <v>1.9E-2</v>
      </c>
      <c r="P93">
        <v>0</v>
      </c>
      <c r="Q93" s="3">
        <v>0.83099999999999996</v>
      </c>
      <c r="R93" t="str">
        <f t="shared" si="1"/>
        <v>California PERF2012</v>
      </c>
    </row>
    <row r="94" spans="1:18" x14ac:dyDescent="0.35">
      <c r="A94" t="s">
        <v>20</v>
      </c>
      <c r="B94">
        <v>2013</v>
      </c>
      <c r="C94">
        <v>0.13200000000000001</v>
      </c>
      <c r="D94">
        <v>0.113</v>
      </c>
      <c r="E94">
        <v>3.5000000000000003E-2</v>
      </c>
      <c r="F94">
        <v>7.0999999999999994E-2</v>
      </c>
      <c r="G94">
        <v>4.5150000000000003E-2</v>
      </c>
      <c r="H94">
        <v>0.51400000000000001</v>
      </c>
      <c r="I94">
        <v>0.155</v>
      </c>
      <c r="J94">
        <v>0.124</v>
      </c>
      <c r="K94">
        <v>6.3E-2</v>
      </c>
      <c r="L94">
        <v>0</v>
      </c>
      <c r="M94">
        <v>0.104</v>
      </c>
      <c r="N94">
        <v>0</v>
      </c>
      <c r="O94">
        <v>0.04</v>
      </c>
      <c r="P94">
        <v>0</v>
      </c>
      <c r="Q94" s="3">
        <v>0.752</v>
      </c>
      <c r="R94" t="str">
        <f t="shared" si="1"/>
        <v>California PERF2013</v>
      </c>
    </row>
    <row r="95" spans="1:18" x14ac:dyDescent="0.35">
      <c r="A95" t="s">
        <v>20</v>
      </c>
      <c r="B95">
        <v>2014</v>
      </c>
      <c r="C95">
        <v>0.184</v>
      </c>
      <c r="D95">
        <v>0.104</v>
      </c>
      <c r="E95">
        <v>0.125</v>
      </c>
      <c r="F95">
        <v>7.1999999999999995E-2</v>
      </c>
      <c r="G95">
        <v>5.45E-2</v>
      </c>
      <c r="H95">
        <v>0.53100000000000003</v>
      </c>
      <c r="I95">
        <v>0.156</v>
      </c>
      <c r="J95">
        <v>0.105</v>
      </c>
      <c r="K95">
        <v>7.8E-2</v>
      </c>
      <c r="L95">
        <v>0</v>
      </c>
      <c r="M95">
        <v>0.1</v>
      </c>
      <c r="N95">
        <v>0</v>
      </c>
      <c r="O95">
        <v>0.03</v>
      </c>
      <c r="P95">
        <v>0</v>
      </c>
      <c r="Q95" s="3">
        <v>0.76300000000000001</v>
      </c>
      <c r="R95" t="str">
        <f t="shared" si="1"/>
        <v>California PERF2014</v>
      </c>
    </row>
    <row r="96" spans="1:18" x14ac:dyDescent="0.35">
      <c r="A96" t="s">
        <v>20</v>
      </c>
      <c r="B96">
        <v>2015</v>
      </c>
      <c r="C96">
        <v>2.4E-2</v>
      </c>
      <c r="D96">
        <v>0.109</v>
      </c>
      <c r="E96">
        <v>0.107</v>
      </c>
      <c r="F96">
        <v>6.2E-2</v>
      </c>
      <c r="G96">
        <v>5.2440000000000001E-2</v>
      </c>
      <c r="H96">
        <v>0.53800000000000003</v>
      </c>
      <c r="I96">
        <v>0.17599999999999999</v>
      </c>
      <c r="J96">
        <v>9.6000000000000002E-2</v>
      </c>
      <c r="K96">
        <v>0.06</v>
      </c>
      <c r="L96">
        <v>0</v>
      </c>
      <c r="M96">
        <v>0.105</v>
      </c>
      <c r="N96">
        <v>0</v>
      </c>
      <c r="O96">
        <v>2.5000000000000001E-2</v>
      </c>
      <c r="P96">
        <v>0</v>
      </c>
      <c r="Q96" s="3">
        <v>0.73099999999999998</v>
      </c>
      <c r="R96" t="str">
        <f t="shared" si="1"/>
        <v>California PERF2015</v>
      </c>
    </row>
    <row r="97" spans="1:18" x14ac:dyDescent="0.35">
      <c r="A97" t="s">
        <v>20</v>
      </c>
      <c r="B97">
        <v>2016</v>
      </c>
      <c r="C97">
        <v>6.0000000000000001E-3</v>
      </c>
      <c r="D97">
        <v>6.9000000000000006E-2</v>
      </c>
      <c r="E97">
        <v>6.8000000000000005E-2</v>
      </c>
      <c r="F97">
        <v>5.0999999999999997E-2</v>
      </c>
      <c r="G97">
        <v>4.9480000000000003E-2</v>
      </c>
      <c r="H97">
        <v>0.51900000000000002</v>
      </c>
      <c r="I97">
        <v>0.20300000000000001</v>
      </c>
      <c r="J97">
        <v>0.09</v>
      </c>
      <c r="K97">
        <v>6.5000000000000002E-2</v>
      </c>
      <c r="L97">
        <v>0</v>
      </c>
      <c r="M97">
        <v>0.108</v>
      </c>
      <c r="N97">
        <v>0</v>
      </c>
      <c r="O97">
        <v>1.4999999999999999E-2</v>
      </c>
      <c r="P97">
        <v>0</v>
      </c>
      <c r="Q97" s="3">
        <v>0.68300000000000005</v>
      </c>
      <c r="R97" t="str">
        <f t="shared" si="1"/>
        <v>California PERF2016</v>
      </c>
    </row>
    <row r="98" spans="1:18" x14ac:dyDescent="0.35">
      <c r="A98" t="s">
        <v>20</v>
      </c>
      <c r="B98">
        <v>2017</v>
      </c>
      <c r="C98">
        <v>0.112</v>
      </c>
      <c r="D98">
        <v>4.5999999999999999E-2</v>
      </c>
      <c r="E98">
        <v>8.7999999999999995E-2</v>
      </c>
      <c r="F98">
        <v>4.3999999999999997E-2</v>
      </c>
      <c r="G98">
        <v>5.305E-2</v>
      </c>
      <c r="H98">
        <v>0.48299999999999998</v>
      </c>
      <c r="I98">
        <v>0.19400000000000001</v>
      </c>
      <c r="J98">
        <v>0.08</v>
      </c>
      <c r="K98">
        <v>8.3000000000000004E-2</v>
      </c>
      <c r="L98">
        <v>0</v>
      </c>
      <c r="M98">
        <v>0.112</v>
      </c>
      <c r="N98">
        <v>0</v>
      </c>
      <c r="O98">
        <v>4.8000000000000001E-2</v>
      </c>
      <c r="P98">
        <v>0</v>
      </c>
      <c r="Q98" s="3">
        <v>0.70099999999999996</v>
      </c>
      <c r="R98" t="str">
        <f t="shared" si="1"/>
        <v>California PERF2017</v>
      </c>
    </row>
    <row r="99" spans="1:18" x14ac:dyDescent="0.35">
      <c r="A99" t="s">
        <v>20</v>
      </c>
      <c r="B99">
        <v>2018</v>
      </c>
      <c r="C99">
        <v>8.5999999999999993E-2</v>
      </c>
      <c r="D99">
        <v>6.7000000000000004E-2</v>
      </c>
      <c r="E99">
        <v>8.1000000000000003E-2</v>
      </c>
      <c r="F99">
        <v>5.6000000000000001E-2</v>
      </c>
      <c r="G99">
        <v>5.4859999999999999E-2</v>
      </c>
      <c r="H99">
        <v>0.48899999999999999</v>
      </c>
      <c r="I99">
        <v>0.22500000000000001</v>
      </c>
      <c r="J99">
        <v>7.6999999999999999E-2</v>
      </c>
      <c r="K99">
        <v>6.8000000000000005E-2</v>
      </c>
      <c r="L99">
        <v>0</v>
      </c>
      <c r="M99">
        <v>0.108</v>
      </c>
      <c r="N99">
        <v>0</v>
      </c>
      <c r="O99">
        <v>3.3000000000000002E-2</v>
      </c>
      <c r="P99">
        <v>0</v>
      </c>
      <c r="Q99" s="3">
        <v>0.70199999999999996</v>
      </c>
      <c r="R99" t="str">
        <f t="shared" si="1"/>
        <v>California PERF2018</v>
      </c>
    </row>
    <row r="100" spans="1:18" x14ac:dyDescent="0.35">
      <c r="A100" t="s">
        <v>20</v>
      </c>
      <c r="B100">
        <v>2019</v>
      </c>
      <c r="C100">
        <v>6.7000000000000004E-2</v>
      </c>
      <c r="D100">
        <v>8.7999999999999995E-2</v>
      </c>
      <c r="E100">
        <v>5.8000000000000003E-2</v>
      </c>
      <c r="F100">
        <v>9.0999999999999998E-2</v>
      </c>
      <c r="G100">
        <v>5.5489999999999998E-2</v>
      </c>
      <c r="H100">
        <v>0.502</v>
      </c>
      <c r="I100">
        <v>0.28699999999999998</v>
      </c>
      <c r="J100">
        <v>7.0999999999999994E-2</v>
      </c>
      <c r="K100">
        <v>0.02</v>
      </c>
      <c r="L100">
        <v>0</v>
      </c>
      <c r="M100">
        <v>0.11</v>
      </c>
      <c r="N100">
        <v>0</v>
      </c>
      <c r="O100">
        <v>0.01</v>
      </c>
      <c r="P100">
        <v>0</v>
      </c>
      <c r="Q100" s="3">
        <v>0.70199999999999996</v>
      </c>
      <c r="R100" t="str">
        <f t="shared" si="1"/>
        <v>California PERF2019</v>
      </c>
    </row>
    <row r="101" spans="1:18" x14ac:dyDescent="0.35">
      <c r="A101" t="s">
        <v>20</v>
      </c>
      <c r="B101">
        <v>2020</v>
      </c>
      <c r="C101">
        <v>4.7E-2</v>
      </c>
      <c r="D101">
        <v>6.6000000000000003E-2</v>
      </c>
      <c r="E101">
        <v>6.3E-2</v>
      </c>
      <c r="F101">
        <v>8.5000000000000006E-2</v>
      </c>
      <c r="G101">
        <v>5.5070000000000001E-2</v>
      </c>
      <c r="H101">
        <v>0.53100000000000003</v>
      </c>
      <c r="I101">
        <v>0.28199999999999997</v>
      </c>
      <c r="J101">
        <v>6.3E-2</v>
      </c>
      <c r="K101">
        <v>2E-3</v>
      </c>
      <c r="L101">
        <v>0</v>
      </c>
      <c r="M101">
        <v>0.113</v>
      </c>
      <c r="N101">
        <v>0</v>
      </c>
      <c r="O101">
        <v>8.9999999999999993E-3</v>
      </c>
      <c r="P101">
        <v>0</v>
      </c>
      <c r="Q101" s="3">
        <v>0.70199999999999996</v>
      </c>
      <c r="R101" t="str">
        <f t="shared" si="1"/>
        <v>California PERF2020</v>
      </c>
    </row>
    <row r="102" spans="1:18" x14ac:dyDescent="0.35">
      <c r="A102" t="s">
        <v>21</v>
      </c>
      <c r="B102">
        <v>2001</v>
      </c>
      <c r="C102">
        <v>-7.6999999999999999E-2</v>
      </c>
      <c r="D102">
        <v>3.3000000000000002E-2</v>
      </c>
      <c r="E102">
        <v>8.8999999999999996E-2</v>
      </c>
      <c r="F102">
        <v>0.10299999999999999</v>
      </c>
      <c r="G102">
        <v>-7.6999999999999999E-2</v>
      </c>
      <c r="H102">
        <v>0.65800000000000003</v>
      </c>
      <c r="I102">
        <v>0.104</v>
      </c>
      <c r="J102">
        <v>0.107</v>
      </c>
      <c r="K102">
        <v>0</v>
      </c>
      <c r="L102">
        <v>8.9999999999999993E-3</v>
      </c>
      <c r="M102">
        <v>9.9000000000000005E-2</v>
      </c>
      <c r="N102">
        <v>0</v>
      </c>
      <c r="O102">
        <v>2.3E-2</v>
      </c>
      <c r="P102">
        <v>0</v>
      </c>
      <c r="Q102" s="3">
        <v>0</v>
      </c>
      <c r="R102" t="str">
        <f t="shared" si="1"/>
        <v>Colorado State2001</v>
      </c>
    </row>
    <row r="103" spans="1:18" x14ac:dyDescent="0.35">
      <c r="A103" t="s">
        <v>21</v>
      </c>
      <c r="B103">
        <v>2002</v>
      </c>
      <c r="C103">
        <v>-0.1179</v>
      </c>
      <c r="D103">
        <v>-6.5699999999999995E-2</v>
      </c>
      <c r="E103">
        <v>2.3400000000000001E-2</v>
      </c>
      <c r="F103">
        <v>8.2900000000000001E-2</v>
      </c>
      <c r="G103">
        <v>-9.7680000000000003E-2</v>
      </c>
      <c r="H103">
        <v>0.61</v>
      </c>
      <c r="I103">
        <v>0.128</v>
      </c>
      <c r="J103">
        <v>0.111</v>
      </c>
      <c r="K103">
        <v>0</v>
      </c>
      <c r="L103">
        <v>1.2E-2</v>
      </c>
      <c r="M103">
        <v>0.112</v>
      </c>
      <c r="N103">
        <v>0</v>
      </c>
      <c r="O103">
        <v>2.7E-2</v>
      </c>
      <c r="P103">
        <v>0</v>
      </c>
      <c r="Q103" s="3">
        <v>0</v>
      </c>
      <c r="R103" t="str">
        <f t="shared" si="1"/>
        <v>Colorado State2002</v>
      </c>
    </row>
    <row r="104" spans="1:18" x14ac:dyDescent="0.35">
      <c r="A104" t="s">
        <v>21</v>
      </c>
      <c r="B104">
        <v>2003</v>
      </c>
      <c r="C104">
        <v>0.24060000000000001</v>
      </c>
      <c r="D104">
        <v>1.9E-3</v>
      </c>
      <c r="E104">
        <v>3.6900000000000002E-2</v>
      </c>
      <c r="F104">
        <v>9.06E-2</v>
      </c>
      <c r="G104">
        <v>3.3500000000000001E-3</v>
      </c>
      <c r="H104">
        <v>0.58799999999999997</v>
      </c>
      <c r="I104">
        <v>0.187</v>
      </c>
      <c r="J104">
        <v>0.111</v>
      </c>
      <c r="K104">
        <v>0</v>
      </c>
      <c r="L104">
        <v>0.01</v>
      </c>
      <c r="M104">
        <v>8.4000000000000005E-2</v>
      </c>
      <c r="N104">
        <v>0</v>
      </c>
      <c r="O104">
        <v>0.02</v>
      </c>
      <c r="P104">
        <v>0</v>
      </c>
      <c r="Q104" s="3">
        <v>0</v>
      </c>
      <c r="R104" t="str">
        <f t="shared" si="1"/>
        <v>Colorado State2003</v>
      </c>
    </row>
    <row r="105" spans="1:18" x14ac:dyDescent="0.35">
      <c r="A105" t="s">
        <v>21</v>
      </c>
      <c r="B105">
        <v>2004</v>
      </c>
      <c r="C105">
        <v>0.14099999999999999</v>
      </c>
      <c r="D105">
        <v>7.5999999999999998E-2</v>
      </c>
      <c r="E105">
        <v>2.8000000000000001E-2</v>
      </c>
      <c r="F105">
        <v>0.104</v>
      </c>
      <c r="G105">
        <v>3.6119999999999999E-2</v>
      </c>
      <c r="H105">
        <v>0.58199999999999996</v>
      </c>
      <c r="I105">
        <v>0.20499999999999999</v>
      </c>
      <c r="J105">
        <v>0.10199999999999999</v>
      </c>
      <c r="K105">
        <v>0</v>
      </c>
      <c r="L105">
        <v>0.01</v>
      </c>
      <c r="M105">
        <v>7.2999999999999995E-2</v>
      </c>
      <c r="N105">
        <v>0</v>
      </c>
      <c r="O105">
        <v>2.8000000000000001E-2</v>
      </c>
      <c r="P105">
        <v>0</v>
      </c>
      <c r="Q105" s="3">
        <v>0</v>
      </c>
      <c r="R105" t="str">
        <f t="shared" si="1"/>
        <v>Colorado State2004</v>
      </c>
    </row>
    <row r="106" spans="1:18" x14ac:dyDescent="0.35">
      <c r="A106" t="s">
        <v>21</v>
      </c>
      <c r="B106">
        <v>2005</v>
      </c>
      <c r="C106">
        <v>9.8000000000000004E-2</v>
      </c>
      <c r="D106">
        <v>0.158</v>
      </c>
      <c r="E106">
        <v>4.7E-2</v>
      </c>
      <c r="F106">
        <v>0.09</v>
      </c>
      <c r="G106">
        <v>4.8210000000000003E-2</v>
      </c>
      <c r="H106">
        <v>0.60199999999999998</v>
      </c>
      <c r="I106">
        <v>0.23400000000000001</v>
      </c>
      <c r="J106">
        <v>8.5999999999999993E-2</v>
      </c>
      <c r="K106">
        <v>0</v>
      </c>
      <c r="L106">
        <v>1.0999999999999999E-2</v>
      </c>
      <c r="M106">
        <v>6.0999999999999999E-2</v>
      </c>
      <c r="N106">
        <v>0</v>
      </c>
      <c r="O106">
        <v>6.0000000000000001E-3</v>
      </c>
      <c r="P106">
        <v>0</v>
      </c>
      <c r="Q106" s="3">
        <v>0.71499999999999997</v>
      </c>
      <c r="R106" t="str">
        <f t="shared" si="1"/>
        <v>Colorado State2005</v>
      </c>
    </row>
    <row r="107" spans="1:18" x14ac:dyDescent="0.35">
      <c r="A107" t="s">
        <v>21</v>
      </c>
      <c r="B107">
        <v>2006</v>
      </c>
      <c r="C107">
        <v>0.157</v>
      </c>
      <c r="D107">
        <v>0.13200000000000001</v>
      </c>
      <c r="E107">
        <v>9.6000000000000002E-2</v>
      </c>
      <c r="F107">
        <v>9.1999999999999998E-2</v>
      </c>
      <c r="G107">
        <v>6.5600000000000006E-2</v>
      </c>
      <c r="H107">
        <v>0.59499999999999997</v>
      </c>
      <c r="I107">
        <v>0.23499999999999999</v>
      </c>
      <c r="J107">
        <v>8.3000000000000004E-2</v>
      </c>
      <c r="K107">
        <v>0</v>
      </c>
      <c r="L107">
        <v>1.0999999999999999E-2</v>
      </c>
      <c r="M107">
        <v>6.9000000000000006E-2</v>
      </c>
      <c r="N107">
        <v>0</v>
      </c>
      <c r="O107">
        <v>7.0000000000000001E-3</v>
      </c>
      <c r="P107">
        <v>0</v>
      </c>
      <c r="Q107" s="3">
        <v>0.73</v>
      </c>
      <c r="R107" t="str">
        <f t="shared" si="1"/>
        <v>Colorado State2006</v>
      </c>
    </row>
    <row r="108" spans="1:18" x14ac:dyDescent="0.35">
      <c r="A108" t="s">
        <v>21</v>
      </c>
      <c r="B108">
        <v>2007</v>
      </c>
      <c r="C108">
        <v>0.1</v>
      </c>
      <c r="D108">
        <v>0.11700000000000001</v>
      </c>
      <c r="E108">
        <v>0.14399999999999999</v>
      </c>
      <c r="F108">
        <v>8.1000000000000003E-2</v>
      </c>
      <c r="G108">
        <v>7.0449999999999999E-2</v>
      </c>
      <c r="H108">
        <v>0.59</v>
      </c>
      <c r="I108">
        <v>0.23899999999999999</v>
      </c>
      <c r="J108">
        <v>7.6999999999999999E-2</v>
      </c>
      <c r="K108">
        <v>0</v>
      </c>
      <c r="L108">
        <v>1.0999999999999999E-2</v>
      </c>
      <c r="M108">
        <v>7.5999999999999998E-2</v>
      </c>
      <c r="N108">
        <v>0</v>
      </c>
      <c r="O108">
        <v>7.0000000000000001E-3</v>
      </c>
      <c r="P108">
        <v>0</v>
      </c>
      <c r="Q108" s="3">
        <v>0.73299999999999998</v>
      </c>
      <c r="R108" t="str">
        <f t="shared" si="1"/>
        <v>Colorado State2007</v>
      </c>
    </row>
    <row r="109" spans="1:18" x14ac:dyDescent="0.35">
      <c r="A109" t="s">
        <v>21</v>
      </c>
      <c r="B109">
        <v>2008</v>
      </c>
      <c r="C109">
        <v>-0.26</v>
      </c>
      <c r="D109">
        <v>-0.02</v>
      </c>
      <c r="E109">
        <v>3.3000000000000002E-2</v>
      </c>
      <c r="F109">
        <v>3.4000000000000002E-2</v>
      </c>
      <c r="G109">
        <v>2.2169999999999999E-2</v>
      </c>
      <c r="H109">
        <v>0.51600000000000001</v>
      </c>
      <c r="I109">
        <v>0.26600000000000001</v>
      </c>
      <c r="J109">
        <v>8.8999999999999996E-2</v>
      </c>
      <c r="K109">
        <v>1.4999999999999999E-2</v>
      </c>
      <c r="L109">
        <v>0</v>
      </c>
      <c r="M109">
        <v>8.8999999999999996E-2</v>
      </c>
      <c r="N109">
        <v>0</v>
      </c>
      <c r="O109">
        <v>2.5000000000000001E-2</v>
      </c>
      <c r="P109">
        <v>0</v>
      </c>
      <c r="Q109" s="3">
        <v>0.67900000000000005</v>
      </c>
      <c r="R109" t="str">
        <f t="shared" si="1"/>
        <v>Colorado State2008</v>
      </c>
    </row>
    <row r="110" spans="1:18" x14ac:dyDescent="0.35">
      <c r="A110" t="s">
        <v>21</v>
      </c>
      <c r="B110">
        <v>2009</v>
      </c>
      <c r="C110">
        <v>0.17399999999999999</v>
      </c>
      <c r="D110">
        <v>-1.4999999999999999E-2</v>
      </c>
      <c r="E110">
        <v>3.9E-2</v>
      </c>
      <c r="F110">
        <v>3.3000000000000002E-2</v>
      </c>
      <c r="G110">
        <v>3.8019999999999998E-2</v>
      </c>
      <c r="H110">
        <v>0.58899999999999997</v>
      </c>
      <c r="I110">
        <v>0.224</v>
      </c>
      <c r="J110">
        <v>9.6000000000000002E-2</v>
      </c>
      <c r="K110">
        <v>1.9E-2</v>
      </c>
      <c r="L110">
        <v>0</v>
      </c>
      <c r="M110">
        <v>0.06</v>
      </c>
      <c r="N110">
        <v>0</v>
      </c>
      <c r="O110">
        <v>1.2E-2</v>
      </c>
      <c r="P110">
        <v>0</v>
      </c>
      <c r="Q110" s="3">
        <v>0.67</v>
      </c>
      <c r="R110" t="str">
        <f t="shared" si="1"/>
        <v>Colorado State2009</v>
      </c>
    </row>
    <row r="111" spans="1:18" x14ac:dyDescent="0.35">
      <c r="A111" t="s">
        <v>21</v>
      </c>
      <c r="B111">
        <v>2010</v>
      </c>
      <c r="C111">
        <v>0.14000000000000001</v>
      </c>
      <c r="D111">
        <v>-3.0000000000000001E-3</v>
      </c>
      <c r="E111">
        <v>4.7E-2</v>
      </c>
      <c r="F111">
        <v>4.5999999999999999E-2</v>
      </c>
      <c r="G111">
        <v>4.7800000000000002E-2</v>
      </c>
      <c r="H111">
        <v>0.57699999999999996</v>
      </c>
      <c r="I111">
        <v>0.22900000000000001</v>
      </c>
      <c r="J111">
        <v>9.2999999999999999E-2</v>
      </c>
      <c r="K111">
        <v>2.1000000000000001E-2</v>
      </c>
      <c r="L111">
        <v>0</v>
      </c>
      <c r="M111">
        <v>7.0000000000000007E-2</v>
      </c>
      <c r="N111">
        <v>0</v>
      </c>
      <c r="O111">
        <v>6.0000000000000001E-3</v>
      </c>
      <c r="P111">
        <v>0</v>
      </c>
      <c r="Q111" s="3">
        <v>0.628</v>
      </c>
      <c r="R111" t="str">
        <f t="shared" si="1"/>
        <v>Colorado State2010</v>
      </c>
    </row>
    <row r="112" spans="1:18" x14ac:dyDescent="0.35">
      <c r="A112" t="s">
        <v>21</v>
      </c>
      <c r="B112">
        <v>2011</v>
      </c>
      <c r="C112">
        <v>1.9E-2</v>
      </c>
      <c r="D112">
        <v>0.109</v>
      </c>
      <c r="E112">
        <v>2.1000000000000001E-2</v>
      </c>
      <c r="F112">
        <v>5.7000000000000002E-2</v>
      </c>
      <c r="G112">
        <v>4.5150000000000003E-2</v>
      </c>
      <c r="H112">
        <v>0.55500000000000005</v>
      </c>
      <c r="I112">
        <v>0.23599999999999999</v>
      </c>
      <c r="J112">
        <v>9.2999999999999999E-2</v>
      </c>
      <c r="K112">
        <v>2.1000000000000001E-2</v>
      </c>
      <c r="L112">
        <v>0</v>
      </c>
      <c r="M112">
        <v>8.5999999999999993E-2</v>
      </c>
      <c r="N112">
        <v>0</v>
      </c>
      <c r="O112">
        <v>8.9999999999999993E-3</v>
      </c>
      <c r="P112">
        <v>0</v>
      </c>
      <c r="Q112" s="3">
        <v>0.57699999999999996</v>
      </c>
      <c r="R112" t="str">
        <f t="shared" si="1"/>
        <v>Colorado State2011</v>
      </c>
    </row>
    <row r="113" spans="1:18" x14ac:dyDescent="0.35">
      <c r="A113" t="s">
        <v>21</v>
      </c>
      <c r="B113">
        <v>2012</v>
      </c>
      <c r="C113">
        <v>0.129</v>
      </c>
      <c r="D113">
        <v>9.4E-2</v>
      </c>
      <c r="E113">
        <v>2.5999999999999999E-2</v>
      </c>
      <c r="F113">
        <v>8.4000000000000005E-2</v>
      </c>
      <c r="G113">
        <v>5.1889999999999999E-2</v>
      </c>
      <c r="H113">
        <v>0.56499999999999995</v>
      </c>
      <c r="I113">
        <v>0.23300000000000001</v>
      </c>
      <c r="J113">
        <v>8.6999999999999994E-2</v>
      </c>
      <c r="K113">
        <v>2.5000000000000001E-2</v>
      </c>
      <c r="L113">
        <v>0</v>
      </c>
      <c r="M113">
        <v>8.1000000000000003E-2</v>
      </c>
      <c r="N113">
        <v>0</v>
      </c>
      <c r="O113">
        <v>8.9999999999999993E-3</v>
      </c>
      <c r="P113">
        <v>0</v>
      </c>
      <c r="Q113" s="3">
        <v>0.59160000000000001</v>
      </c>
      <c r="R113" t="str">
        <f t="shared" si="1"/>
        <v>Colorado State2012</v>
      </c>
    </row>
    <row r="114" spans="1:18" x14ac:dyDescent="0.35">
      <c r="A114" t="s">
        <v>21</v>
      </c>
      <c r="B114">
        <v>2013</v>
      </c>
      <c r="C114">
        <v>0.156</v>
      </c>
      <c r="D114">
        <v>9.9000000000000005E-2</v>
      </c>
      <c r="E114">
        <v>0.122</v>
      </c>
      <c r="F114">
        <v>7.5999999999999998E-2</v>
      </c>
      <c r="G114">
        <v>5.9549999999999999E-2</v>
      </c>
      <c r="H114">
        <v>0.58399999999999996</v>
      </c>
      <c r="I114">
        <v>0.23400000000000001</v>
      </c>
      <c r="J114">
        <v>7.8E-2</v>
      </c>
      <c r="K114">
        <v>2.5000000000000001E-2</v>
      </c>
      <c r="L114">
        <v>0</v>
      </c>
      <c r="M114">
        <v>7.0999999999999994E-2</v>
      </c>
      <c r="N114">
        <v>0</v>
      </c>
      <c r="O114">
        <v>8.0000000000000002E-3</v>
      </c>
      <c r="P114">
        <v>0</v>
      </c>
      <c r="Q114" s="3">
        <v>0.57499999999999996</v>
      </c>
      <c r="R114" t="str">
        <f t="shared" si="1"/>
        <v>Colorado State2013</v>
      </c>
    </row>
    <row r="115" spans="1:18" x14ac:dyDescent="0.35">
      <c r="A115" t="s">
        <v>21</v>
      </c>
      <c r="B115">
        <v>2014</v>
      </c>
      <c r="C115">
        <v>5.7000000000000002E-2</v>
      </c>
      <c r="D115">
        <v>0.113</v>
      </c>
      <c r="E115">
        <v>9.9000000000000005E-2</v>
      </c>
      <c r="F115">
        <v>6.8000000000000005E-2</v>
      </c>
      <c r="G115">
        <v>5.9369999999999999E-2</v>
      </c>
      <c r="H115">
        <v>0.56499999999999995</v>
      </c>
      <c r="I115">
        <v>0.249</v>
      </c>
      <c r="J115">
        <v>7.8E-2</v>
      </c>
      <c r="K115">
        <v>2.5000000000000001E-2</v>
      </c>
      <c r="L115">
        <v>0</v>
      </c>
      <c r="M115">
        <v>7.3999999999999996E-2</v>
      </c>
      <c r="N115">
        <v>0</v>
      </c>
      <c r="O115">
        <v>8.9999999999999993E-3</v>
      </c>
      <c r="P115">
        <v>0</v>
      </c>
      <c r="Q115" s="3">
        <v>0.57799999999999996</v>
      </c>
      <c r="R115" t="str">
        <f t="shared" si="1"/>
        <v>Colorado State2014</v>
      </c>
    </row>
    <row r="116" spans="1:18" x14ac:dyDescent="0.35">
      <c r="A116" t="s">
        <v>21</v>
      </c>
      <c r="B116">
        <v>2015</v>
      </c>
      <c r="C116">
        <v>1.4999999999999999E-2</v>
      </c>
      <c r="D116">
        <v>7.3999999999999996E-2</v>
      </c>
      <c r="E116">
        <v>7.2999999999999995E-2</v>
      </c>
      <c r="F116">
        <v>0.06</v>
      </c>
      <c r="G116">
        <v>5.6349999999999997E-2</v>
      </c>
      <c r="H116">
        <v>0.55500000000000005</v>
      </c>
      <c r="I116">
        <v>0.247</v>
      </c>
      <c r="J116">
        <v>8.2000000000000003E-2</v>
      </c>
      <c r="K116">
        <v>2.1999999999999999E-2</v>
      </c>
      <c r="L116">
        <v>0</v>
      </c>
      <c r="M116">
        <v>8.5999999999999993E-2</v>
      </c>
      <c r="N116">
        <v>0</v>
      </c>
      <c r="O116">
        <v>8.0000000000000002E-3</v>
      </c>
      <c r="P116">
        <v>0</v>
      </c>
      <c r="Q116" s="3">
        <v>0.57599999999999996</v>
      </c>
      <c r="R116" t="str">
        <f t="shared" si="1"/>
        <v>Colorado State2015</v>
      </c>
    </row>
    <row r="117" spans="1:18" x14ac:dyDescent="0.35">
      <c r="A117" t="s">
        <v>21</v>
      </c>
      <c r="B117">
        <v>2016</v>
      </c>
      <c r="C117">
        <v>7.2999999999999995E-2</v>
      </c>
      <c r="D117">
        <v>4.8000000000000001E-2</v>
      </c>
      <c r="E117">
        <v>8.5000000000000006E-2</v>
      </c>
      <c r="F117">
        <v>5.1999999999999998E-2</v>
      </c>
      <c r="G117">
        <v>5.7389999999999997E-2</v>
      </c>
      <c r="H117">
        <v>0.55900000000000005</v>
      </c>
      <c r="I117">
        <v>0.22700000000000001</v>
      </c>
      <c r="J117">
        <v>8.4000000000000005E-2</v>
      </c>
      <c r="K117">
        <v>2.5999999999999999E-2</v>
      </c>
      <c r="L117">
        <v>0</v>
      </c>
      <c r="M117">
        <v>0.09</v>
      </c>
      <c r="N117">
        <v>0</v>
      </c>
      <c r="O117">
        <v>1.4E-2</v>
      </c>
      <c r="P117">
        <v>0</v>
      </c>
      <c r="Q117" s="3">
        <v>0.54600000000000004</v>
      </c>
      <c r="R117" t="str">
        <f t="shared" si="1"/>
        <v>Colorado State2016</v>
      </c>
    </row>
    <row r="118" spans="1:18" x14ac:dyDescent="0.35">
      <c r="A118" t="s">
        <v>21</v>
      </c>
      <c r="B118">
        <v>2017</v>
      </c>
      <c r="C118">
        <v>0.18099999999999999</v>
      </c>
      <c r="D118">
        <v>8.7999999999999995E-2</v>
      </c>
      <c r="E118">
        <v>9.5000000000000001E-2</v>
      </c>
      <c r="F118">
        <v>0.06</v>
      </c>
      <c r="G118">
        <v>6.429E-2</v>
      </c>
      <c r="H118">
        <v>0.57699999999999996</v>
      </c>
      <c r="I118">
        <v>0.219</v>
      </c>
      <c r="J118">
        <v>0.08</v>
      </c>
      <c r="K118">
        <v>3.4000000000000002E-2</v>
      </c>
      <c r="L118">
        <v>0</v>
      </c>
      <c r="M118">
        <v>8.5999999999999993E-2</v>
      </c>
      <c r="N118">
        <v>0</v>
      </c>
      <c r="O118">
        <v>4.0000000000000001E-3</v>
      </c>
      <c r="P118">
        <v>0</v>
      </c>
      <c r="Q118" s="3">
        <v>0.57499999999999996</v>
      </c>
      <c r="R118" t="str">
        <f t="shared" si="1"/>
        <v>Colorado State2017</v>
      </c>
    </row>
    <row r="119" spans="1:18" x14ac:dyDescent="0.35">
      <c r="A119" t="s">
        <v>21</v>
      </c>
      <c r="B119">
        <v>2018</v>
      </c>
      <c r="C119">
        <v>-3.5000000000000003E-2</v>
      </c>
      <c r="D119">
        <v>6.9000000000000006E-2</v>
      </c>
      <c r="E119">
        <v>5.6000000000000001E-2</v>
      </c>
      <c r="F119">
        <v>8.7999999999999995E-2</v>
      </c>
      <c r="G119">
        <v>5.851E-2</v>
      </c>
      <c r="H119">
        <v>0.53400000000000003</v>
      </c>
      <c r="I119">
        <v>0.24</v>
      </c>
      <c r="J119">
        <v>8.7999999999999995E-2</v>
      </c>
      <c r="K119">
        <v>3.5999999999999997E-2</v>
      </c>
      <c r="L119">
        <v>0</v>
      </c>
      <c r="M119">
        <v>9.6000000000000002E-2</v>
      </c>
      <c r="N119">
        <v>0</v>
      </c>
      <c r="O119">
        <v>6.0000000000000001E-3</v>
      </c>
      <c r="P119">
        <v>0</v>
      </c>
      <c r="Q119" s="3">
        <v>0.56100000000000005</v>
      </c>
      <c r="R119" t="str">
        <f t="shared" si="1"/>
        <v>Colorado State2018</v>
      </c>
    </row>
    <row r="120" spans="1:18" x14ac:dyDescent="0.35">
      <c r="A120" t="s">
        <v>21</v>
      </c>
      <c r="B120">
        <v>2019</v>
      </c>
      <c r="C120">
        <v>0.20300000000000001</v>
      </c>
      <c r="D120">
        <v>0.111</v>
      </c>
      <c r="E120">
        <v>8.4000000000000005E-2</v>
      </c>
      <c r="F120">
        <v>9.0999999999999998E-2</v>
      </c>
      <c r="G120">
        <v>6.5659999999999996E-2</v>
      </c>
      <c r="H120">
        <v>0.56899999999999995</v>
      </c>
      <c r="I120">
        <v>0.221</v>
      </c>
      <c r="J120">
        <v>8.1000000000000003E-2</v>
      </c>
      <c r="K120">
        <v>3.5000000000000003E-2</v>
      </c>
      <c r="L120">
        <v>0</v>
      </c>
      <c r="M120">
        <v>8.8999999999999996E-2</v>
      </c>
      <c r="N120">
        <v>0</v>
      </c>
      <c r="O120">
        <v>5.0000000000000001E-3</v>
      </c>
      <c r="P120">
        <v>0</v>
      </c>
      <c r="Q120" s="3">
        <v>0.57999999999999996</v>
      </c>
      <c r="R120" t="str">
        <f t="shared" si="1"/>
        <v>Colorado State2019</v>
      </c>
    </row>
    <row r="121" spans="1:18" x14ac:dyDescent="0.35">
      <c r="A121" t="s">
        <v>21</v>
      </c>
      <c r="B121">
        <v>2020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 s="3">
        <v>0</v>
      </c>
      <c r="R121" t="str">
        <f t="shared" si="1"/>
        <v>Colorado State2020</v>
      </c>
    </row>
    <row r="122" spans="1:18" x14ac:dyDescent="0.35">
      <c r="A122" t="s">
        <v>22</v>
      </c>
      <c r="B122">
        <v>2001</v>
      </c>
      <c r="C122">
        <v>-3.6799999999999999E-2</v>
      </c>
      <c r="D122">
        <v>6.3799999999999996E-2</v>
      </c>
      <c r="E122">
        <v>0.1099</v>
      </c>
      <c r="F122">
        <v>0.10580000000000001</v>
      </c>
      <c r="G122">
        <v>-3.6799999999999999E-2</v>
      </c>
      <c r="H122">
        <v>0.50600000000000001</v>
      </c>
      <c r="I122">
        <v>0.34399999999999997</v>
      </c>
      <c r="J122">
        <v>0.127</v>
      </c>
      <c r="K122">
        <v>0</v>
      </c>
      <c r="L122">
        <v>0</v>
      </c>
      <c r="M122">
        <v>2.3E-2</v>
      </c>
      <c r="N122">
        <v>0</v>
      </c>
      <c r="O122">
        <v>0</v>
      </c>
      <c r="P122">
        <v>0</v>
      </c>
      <c r="Q122" s="3">
        <v>0.63100000000000001</v>
      </c>
      <c r="R122" t="str">
        <f t="shared" si="1"/>
        <v>Connecticut SERS2001</v>
      </c>
    </row>
    <row r="123" spans="1:18" x14ac:dyDescent="0.35">
      <c r="A123" t="s">
        <v>22</v>
      </c>
      <c r="B123">
        <v>2002</v>
      </c>
      <c r="C123">
        <v>-6.3899999999999998E-2</v>
      </c>
      <c r="D123">
        <v>6.6E-3</v>
      </c>
      <c r="E123">
        <v>5.7200000000000001E-2</v>
      </c>
      <c r="F123">
        <v>0.09</v>
      </c>
      <c r="G123">
        <v>-5.0450000000000002E-2</v>
      </c>
      <c r="H123">
        <v>0.47599999999999998</v>
      </c>
      <c r="I123">
        <v>0.377</v>
      </c>
      <c r="J123">
        <v>0.122</v>
      </c>
      <c r="K123">
        <v>0</v>
      </c>
      <c r="L123">
        <v>0</v>
      </c>
      <c r="M123">
        <v>2.5000000000000001E-2</v>
      </c>
      <c r="N123">
        <v>0</v>
      </c>
      <c r="O123">
        <v>0</v>
      </c>
      <c r="P123">
        <v>0</v>
      </c>
      <c r="Q123" s="3">
        <v>0.61639999999999995</v>
      </c>
      <c r="R123" t="str">
        <f t="shared" si="1"/>
        <v>Connecticut SERS2002</v>
      </c>
    </row>
    <row r="124" spans="1:18" x14ac:dyDescent="0.35">
      <c r="A124" t="s">
        <v>22</v>
      </c>
      <c r="B124">
        <v>2003</v>
      </c>
      <c r="C124">
        <v>2.4899999999999999E-2</v>
      </c>
      <c r="D124">
        <v>-2.5999999999999999E-2</v>
      </c>
      <c r="E124">
        <v>2.93E-2</v>
      </c>
      <c r="F124">
        <v>8.0600000000000005E-2</v>
      </c>
      <c r="G124">
        <v>-2.597E-2</v>
      </c>
      <c r="H124">
        <v>0.47199999999999998</v>
      </c>
      <c r="I124">
        <v>0.40400000000000003</v>
      </c>
      <c r="J124">
        <v>0.10100000000000001</v>
      </c>
      <c r="K124">
        <v>0</v>
      </c>
      <c r="L124">
        <v>0</v>
      </c>
      <c r="M124">
        <v>2.3E-2</v>
      </c>
      <c r="N124">
        <v>0</v>
      </c>
      <c r="O124">
        <v>0</v>
      </c>
      <c r="P124">
        <v>0</v>
      </c>
      <c r="Q124" s="3">
        <v>0.56659999999999999</v>
      </c>
      <c r="R124" t="str">
        <f t="shared" si="1"/>
        <v>Connecticut SERS2003</v>
      </c>
    </row>
    <row r="125" spans="1:18" x14ac:dyDescent="0.35">
      <c r="A125" t="s">
        <v>22</v>
      </c>
      <c r="B125">
        <v>2004</v>
      </c>
      <c r="C125">
        <v>0.15229999999999999</v>
      </c>
      <c r="D125">
        <v>3.4000000000000002E-2</v>
      </c>
      <c r="E125">
        <v>3.7900000000000003E-2</v>
      </c>
      <c r="F125">
        <v>9.1999999999999998E-2</v>
      </c>
      <c r="G125">
        <v>1.583E-2</v>
      </c>
      <c r="H125">
        <v>0.58299999999999996</v>
      </c>
      <c r="I125">
        <v>0.31</v>
      </c>
      <c r="J125">
        <v>8.8999999999999996E-2</v>
      </c>
      <c r="K125">
        <v>0</v>
      </c>
      <c r="L125">
        <v>0</v>
      </c>
      <c r="M125">
        <v>1.7999999999999999E-2</v>
      </c>
      <c r="N125">
        <v>0</v>
      </c>
      <c r="O125">
        <v>0</v>
      </c>
      <c r="P125">
        <v>0</v>
      </c>
      <c r="Q125" s="3">
        <v>0.54459999999999997</v>
      </c>
      <c r="R125" t="str">
        <f t="shared" si="1"/>
        <v>Connecticut SERS2004</v>
      </c>
    </row>
    <row r="126" spans="1:18" x14ac:dyDescent="0.35">
      <c r="A126" t="s">
        <v>22</v>
      </c>
      <c r="B126">
        <v>2005</v>
      </c>
      <c r="C126">
        <v>0.10440000000000001</v>
      </c>
      <c r="D126">
        <v>9.2600000000000002E-2</v>
      </c>
      <c r="E126">
        <v>3.3000000000000002E-2</v>
      </c>
      <c r="F126">
        <v>8.8999999999999996E-2</v>
      </c>
      <c r="G126">
        <v>3.2960000000000003E-2</v>
      </c>
      <c r="H126">
        <v>0.59899999999999998</v>
      </c>
      <c r="I126">
        <v>0.314</v>
      </c>
      <c r="J126">
        <v>6.8000000000000005E-2</v>
      </c>
      <c r="K126">
        <v>0</v>
      </c>
      <c r="L126">
        <v>0</v>
      </c>
      <c r="M126">
        <v>1.9E-2</v>
      </c>
      <c r="N126">
        <v>0</v>
      </c>
      <c r="O126">
        <v>0</v>
      </c>
      <c r="P126">
        <v>0</v>
      </c>
      <c r="Q126" s="3">
        <v>0.53280000000000005</v>
      </c>
      <c r="R126" t="str">
        <f t="shared" si="1"/>
        <v>Connecticut SERS2005</v>
      </c>
    </row>
    <row r="127" spans="1:18" x14ac:dyDescent="0.35">
      <c r="A127" t="s">
        <v>22</v>
      </c>
      <c r="B127">
        <v>2006</v>
      </c>
      <c r="C127">
        <v>0.1055</v>
      </c>
      <c r="D127">
        <v>0.1206</v>
      </c>
      <c r="E127">
        <v>6.1899999999999997E-2</v>
      </c>
      <c r="F127">
        <v>8.5599999999999996E-2</v>
      </c>
      <c r="G127">
        <v>4.471E-2</v>
      </c>
      <c r="H127">
        <v>0.629</v>
      </c>
      <c r="I127">
        <v>0.29399999999999998</v>
      </c>
      <c r="J127">
        <v>0.06</v>
      </c>
      <c r="K127">
        <v>0</v>
      </c>
      <c r="L127">
        <v>0</v>
      </c>
      <c r="M127">
        <v>1.7000000000000001E-2</v>
      </c>
      <c r="N127">
        <v>0</v>
      </c>
      <c r="O127">
        <v>0</v>
      </c>
      <c r="P127">
        <v>0</v>
      </c>
      <c r="Q127" s="3">
        <v>0.53190000000000004</v>
      </c>
      <c r="R127" t="str">
        <f t="shared" si="1"/>
        <v>Connecticut SERS2006</v>
      </c>
    </row>
    <row r="128" spans="1:18" x14ac:dyDescent="0.35">
      <c r="A128" t="s">
        <v>22</v>
      </c>
      <c r="B128">
        <v>2007</v>
      </c>
      <c r="C128">
        <v>0.1734</v>
      </c>
      <c r="D128">
        <v>0.1273</v>
      </c>
      <c r="E128">
        <v>0.11070000000000001</v>
      </c>
      <c r="F128">
        <v>8.3599999999999994E-2</v>
      </c>
      <c r="G128">
        <v>6.2190000000000002E-2</v>
      </c>
      <c r="H128">
        <v>0.61099999999999999</v>
      </c>
      <c r="I128">
        <v>0.30299999999999999</v>
      </c>
      <c r="J128">
        <v>0.06</v>
      </c>
      <c r="K128">
        <v>0</v>
      </c>
      <c r="L128">
        <v>0</v>
      </c>
      <c r="M128">
        <v>2.5999999999999999E-2</v>
      </c>
      <c r="N128">
        <v>0</v>
      </c>
      <c r="O128">
        <v>0</v>
      </c>
      <c r="P128">
        <v>0</v>
      </c>
      <c r="Q128" s="3">
        <v>0.53580000000000005</v>
      </c>
      <c r="R128" t="str">
        <f t="shared" si="1"/>
        <v>Connecticut SERS2007</v>
      </c>
    </row>
    <row r="129" spans="1:18" x14ac:dyDescent="0.35">
      <c r="A129" t="s">
        <v>22</v>
      </c>
      <c r="B129">
        <v>2008</v>
      </c>
      <c r="C129">
        <v>-4.8300000000000003E-2</v>
      </c>
      <c r="D129">
        <v>7.2900000000000006E-2</v>
      </c>
      <c r="E129">
        <v>9.4299999999999995E-2</v>
      </c>
      <c r="F129">
        <v>6.0600000000000001E-2</v>
      </c>
      <c r="G129">
        <v>4.7710000000000002E-2</v>
      </c>
      <c r="H129">
        <v>0.57799999999999996</v>
      </c>
      <c r="I129">
        <v>0.27500000000000002</v>
      </c>
      <c r="J129">
        <v>7.0999999999999994E-2</v>
      </c>
      <c r="K129">
        <v>0</v>
      </c>
      <c r="L129">
        <v>0</v>
      </c>
      <c r="M129">
        <v>4.1000000000000002E-2</v>
      </c>
      <c r="N129">
        <v>0</v>
      </c>
      <c r="O129">
        <v>3.5000000000000003E-2</v>
      </c>
      <c r="P129">
        <v>0</v>
      </c>
      <c r="Q129" s="3">
        <v>0.51919999999999999</v>
      </c>
      <c r="R129" t="str">
        <f t="shared" si="1"/>
        <v>Connecticut SERS2008</v>
      </c>
    </row>
    <row r="130" spans="1:18" x14ac:dyDescent="0.35">
      <c r="A130" t="s">
        <v>22</v>
      </c>
      <c r="B130">
        <v>2009</v>
      </c>
      <c r="C130">
        <v>-0.1825</v>
      </c>
      <c r="D130">
        <v>-2.9899999999999999E-2</v>
      </c>
      <c r="E130">
        <v>2.1999999999999999E-2</v>
      </c>
      <c r="F130">
        <v>2.9100000000000001E-2</v>
      </c>
      <c r="G130">
        <v>1.9220000000000001E-2</v>
      </c>
      <c r="H130">
        <v>0.56100000000000005</v>
      </c>
      <c r="I130">
        <v>0.28299999999999997</v>
      </c>
      <c r="J130">
        <v>0.08</v>
      </c>
      <c r="K130">
        <v>0</v>
      </c>
      <c r="L130">
        <v>0</v>
      </c>
      <c r="M130">
        <v>3.7999999999999999E-2</v>
      </c>
      <c r="N130">
        <v>0</v>
      </c>
      <c r="O130">
        <v>3.7999999999999999E-2</v>
      </c>
      <c r="P130">
        <v>0</v>
      </c>
      <c r="Q130" s="3">
        <v>0.43611</v>
      </c>
      <c r="R130" t="str">
        <f t="shared" si="1"/>
        <v>Connecticut SERS2009</v>
      </c>
    </row>
    <row r="131" spans="1:18" x14ac:dyDescent="0.35">
      <c r="A131" t="s">
        <v>22</v>
      </c>
      <c r="B131">
        <v>2010</v>
      </c>
      <c r="C131">
        <v>0.1293</v>
      </c>
      <c r="D131">
        <v>-4.2200000000000001E-2</v>
      </c>
      <c r="E131">
        <v>2.6599999999999999E-2</v>
      </c>
      <c r="F131">
        <v>2.8899999999999999E-2</v>
      </c>
      <c r="G131">
        <v>2.9729999999999999E-2</v>
      </c>
      <c r="H131">
        <v>0.55900000000000005</v>
      </c>
      <c r="I131">
        <v>0.249</v>
      </c>
      <c r="J131">
        <v>9.2999999999999999E-2</v>
      </c>
      <c r="K131">
        <v>0</v>
      </c>
      <c r="L131">
        <v>0</v>
      </c>
      <c r="M131">
        <v>3.5999999999999997E-2</v>
      </c>
      <c r="N131">
        <v>0</v>
      </c>
      <c r="O131">
        <v>6.3E-2</v>
      </c>
      <c r="P131">
        <v>0</v>
      </c>
      <c r="Q131" s="3">
        <v>0.44400000000000001</v>
      </c>
      <c r="R131" t="str">
        <f t="shared" ref="R131:R194" si="2">A131&amp;B131</f>
        <v>Connecticut SERS2010</v>
      </c>
    </row>
    <row r="132" spans="1:18" x14ac:dyDescent="0.35">
      <c r="A132" t="s">
        <v>22</v>
      </c>
      <c r="B132">
        <v>2011</v>
      </c>
      <c r="C132">
        <v>0.21149999999999999</v>
      </c>
      <c r="D132">
        <v>3.7999999999999999E-2</v>
      </c>
      <c r="E132">
        <v>4.5499999999999999E-2</v>
      </c>
      <c r="F132">
        <v>5.28E-2</v>
      </c>
      <c r="G132">
        <v>4.5060000000000003E-2</v>
      </c>
      <c r="H132">
        <v>0.59899999999999998</v>
      </c>
      <c r="I132">
        <v>0.217</v>
      </c>
      <c r="J132">
        <v>8.8999999999999996E-2</v>
      </c>
      <c r="K132">
        <v>2.1000000000000001E-2</v>
      </c>
      <c r="L132">
        <v>0</v>
      </c>
      <c r="M132">
        <v>4.2999999999999997E-2</v>
      </c>
      <c r="N132">
        <v>0</v>
      </c>
      <c r="O132">
        <v>3.1E-2</v>
      </c>
      <c r="P132">
        <v>0</v>
      </c>
      <c r="Q132" s="3">
        <v>0.47899999999999998</v>
      </c>
      <c r="R132" t="str">
        <f t="shared" si="2"/>
        <v>Connecticut SERS2011</v>
      </c>
    </row>
    <row r="133" spans="1:18" x14ac:dyDescent="0.35">
      <c r="A133" t="s">
        <v>22</v>
      </c>
      <c r="B133">
        <v>2012</v>
      </c>
      <c r="C133">
        <v>-8.9999999999999993E-3</v>
      </c>
      <c r="D133">
        <v>0.10680000000000001</v>
      </c>
      <c r="E133">
        <v>1.0699999999999999E-2</v>
      </c>
      <c r="F133">
        <v>5.91E-2</v>
      </c>
      <c r="G133">
        <v>4.0439999999999997E-2</v>
      </c>
      <c r="H133">
        <v>0.57499999999999996</v>
      </c>
      <c r="I133">
        <v>0.214</v>
      </c>
      <c r="J133">
        <v>0.106</v>
      </c>
      <c r="K133">
        <v>2.3E-2</v>
      </c>
      <c r="L133">
        <v>0</v>
      </c>
      <c r="M133">
        <v>5.5E-2</v>
      </c>
      <c r="N133">
        <v>0</v>
      </c>
      <c r="O133">
        <v>2.7E-2</v>
      </c>
      <c r="P133">
        <v>0</v>
      </c>
      <c r="Q133" s="3">
        <v>0.42299999999999999</v>
      </c>
      <c r="R133" t="str">
        <f t="shared" si="2"/>
        <v>Connecticut SERS2012</v>
      </c>
    </row>
    <row r="134" spans="1:18" x14ac:dyDescent="0.35">
      <c r="A134" t="s">
        <v>22</v>
      </c>
      <c r="B134">
        <v>2013</v>
      </c>
      <c r="C134">
        <v>0.11899999999999999</v>
      </c>
      <c r="D134">
        <v>0.10340000000000001</v>
      </c>
      <c r="E134">
        <v>4.3999999999999997E-2</v>
      </c>
      <c r="F134">
        <v>6.8900000000000003E-2</v>
      </c>
      <c r="G134">
        <v>4.6280000000000002E-2</v>
      </c>
      <c r="H134">
        <v>0.55600000000000005</v>
      </c>
      <c r="I134">
        <v>0.19500000000000001</v>
      </c>
      <c r="J134">
        <v>9.7000000000000003E-2</v>
      </c>
      <c r="K134">
        <v>4.4999999999999998E-2</v>
      </c>
      <c r="L134">
        <v>0</v>
      </c>
      <c r="M134">
        <v>5.5E-2</v>
      </c>
      <c r="N134">
        <v>0</v>
      </c>
      <c r="O134">
        <v>5.1999999999999998E-2</v>
      </c>
      <c r="P134">
        <v>0</v>
      </c>
      <c r="Q134" s="3">
        <v>0.41199999999999998</v>
      </c>
      <c r="R134" t="str">
        <f t="shared" si="2"/>
        <v>Connecticut SERS2013</v>
      </c>
    </row>
    <row r="135" spans="1:18" x14ac:dyDescent="0.35">
      <c r="A135" t="s">
        <v>22</v>
      </c>
      <c r="B135">
        <v>2014</v>
      </c>
      <c r="C135">
        <v>0.15620000000000001</v>
      </c>
      <c r="D135">
        <v>8.6400000000000005E-2</v>
      </c>
      <c r="E135">
        <v>0.11899999999999999</v>
      </c>
      <c r="F135">
        <v>6.9400000000000003E-2</v>
      </c>
      <c r="G135">
        <v>5.3780000000000001E-2</v>
      </c>
      <c r="H135">
        <v>0.56000000000000005</v>
      </c>
      <c r="I135">
        <v>0.22500000000000001</v>
      </c>
      <c r="J135">
        <v>9.7000000000000003E-2</v>
      </c>
      <c r="K135">
        <v>4.2000000000000003E-2</v>
      </c>
      <c r="L135">
        <v>0</v>
      </c>
      <c r="M135">
        <v>4.9000000000000002E-2</v>
      </c>
      <c r="N135">
        <v>0</v>
      </c>
      <c r="O135">
        <v>2.7E-2</v>
      </c>
      <c r="P135">
        <v>0</v>
      </c>
      <c r="Q135" s="3">
        <v>0.41499999999999998</v>
      </c>
      <c r="R135" t="str">
        <f t="shared" si="2"/>
        <v>Connecticut SERS2014</v>
      </c>
    </row>
    <row r="136" spans="1:18" x14ac:dyDescent="0.35">
      <c r="A136" t="s">
        <v>22</v>
      </c>
      <c r="B136">
        <v>2015</v>
      </c>
      <c r="C136">
        <v>2.8400000000000002E-2</v>
      </c>
      <c r="D136">
        <v>9.9900000000000003E-2</v>
      </c>
      <c r="E136">
        <v>9.8199999999999996E-2</v>
      </c>
      <c r="F136">
        <v>6.1800000000000001E-2</v>
      </c>
      <c r="G136">
        <v>5.2069999999999998E-2</v>
      </c>
      <c r="H136">
        <v>0.52300000000000002</v>
      </c>
      <c r="I136">
        <v>0.22800000000000001</v>
      </c>
      <c r="J136">
        <v>9.1999999999999998E-2</v>
      </c>
      <c r="K136">
        <v>5.8999999999999997E-2</v>
      </c>
      <c r="L136">
        <v>0</v>
      </c>
      <c r="M136">
        <v>5.8999999999999997E-2</v>
      </c>
      <c r="N136">
        <v>0</v>
      </c>
      <c r="O136">
        <v>3.9E-2</v>
      </c>
      <c r="P136">
        <v>0</v>
      </c>
      <c r="Q136" s="3">
        <v>0.433</v>
      </c>
      <c r="R136" t="str">
        <f t="shared" si="2"/>
        <v>Connecticut SERS2015</v>
      </c>
    </row>
    <row r="137" spans="1:18" x14ac:dyDescent="0.35">
      <c r="A137" t="s">
        <v>22</v>
      </c>
      <c r="B137">
        <v>2016</v>
      </c>
      <c r="C137">
        <v>2.5999999999999999E-3</v>
      </c>
      <c r="D137">
        <v>6.0299999999999999E-2</v>
      </c>
      <c r="E137">
        <v>5.74E-2</v>
      </c>
      <c r="F137">
        <v>5.1400000000000001E-2</v>
      </c>
      <c r="G137">
        <v>4.8899999999999999E-2</v>
      </c>
      <c r="H137">
        <v>0.497</v>
      </c>
      <c r="I137">
        <v>0.23699999999999999</v>
      </c>
      <c r="J137">
        <v>9.9000000000000005E-2</v>
      </c>
      <c r="K137">
        <v>5.8999999999999997E-2</v>
      </c>
      <c r="L137">
        <v>0</v>
      </c>
      <c r="M137">
        <v>7.5999999999999998E-2</v>
      </c>
      <c r="N137">
        <v>0</v>
      </c>
      <c r="O137">
        <v>3.2000000000000001E-2</v>
      </c>
      <c r="P137">
        <v>0</v>
      </c>
      <c r="Q137" s="3">
        <v>0.36899999999999999</v>
      </c>
      <c r="R137" t="str">
        <f t="shared" si="2"/>
        <v>Connecticut SERS2016</v>
      </c>
    </row>
    <row r="138" spans="1:18" x14ac:dyDescent="0.35">
      <c r="A138" t="s">
        <v>22</v>
      </c>
      <c r="B138">
        <v>2017</v>
      </c>
      <c r="C138">
        <v>0.14319999999999999</v>
      </c>
      <c r="D138">
        <v>5.6300000000000003E-2</v>
      </c>
      <c r="E138">
        <v>8.7999999999999995E-2</v>
      </c>
      <c r="F138">
        <v>4.87E-2</v>
      </c>
      <c r="G138">
        <v>0</v>
      </c>
      <c r="H138">
        <v>0.52100000000000002</v>
      </c>
      <c r="I138">
        <v>0.22</v>
      </c>
      <c r="J138">
        <v>9.6000000000000002E-2</v>
      </c>
      <c r="K138">
        <v>0.06</v>
      </c>
      <c r="L138">
        <v>0</v>
      </c>
      <c r="M138">
        <v>6.9000000000000006E-2</v>
      </c>
      <c r="N138">
        <v>0</v>
      </c>
      <c r="O138">
        <v>3.4000000000000002E-2</v>
      </c>
      <c r="P138">
        <v>0</v>
      </c>
      <c r="Q138" s="3">
        <v>0.38100000000000001</v>
      </c>
      <c r="R138" t="str">
        <f t="shared" si="2"/>
        <v>Connecticut SERS2017</v>
      </c>
    </row>
    <row r="139" spans="1:18" x14ac:dyDescent="0.35">
      <c r="A139" t="s">
        <v>22</v>
      </c>
      <c r="B139">
        <v>2018</v>
      </c>
      <c r="C139">
        <v>7.2999999999999995E-2</v>
      </c>
      <c r="D139">
        <v>7.1400000000000005E-2</v>
      </c>
      <c r="E139">
        <v>7.8899999999999998E-2</v>
      </c>
      <c r="F139">
        <v>6.13E-2</v>
      </c>
      <c r="G139">
        <v>0</v>
      </c>
      <c r="H139">
        <v>0.51500000000000001</v>
      </c>
      <c r="I139">
        <v>0.23799999999999999</v>
      </c>
      <c r="J139">
        <v>8.1000000000000003E-2</v>
      </c>
      <c r="K139">
        <v>6.5000000000000002E-2</v>
      </c>
      <c r="L139">
        <v>0</v>
      </c>
      <c r="M139">
        <v>6.3E-2</v>
      </c>
      <c r="N139">
        <v>0</v>
      </c>
      <c r="O139">
        <v>3.7999999999999999E-2</v>
      </c>
      <c r="P139">
        <v>0</v>
      </c>
      <c r="Q139" s="3">
        <v>0.38</v>
      </c>
      <c r="R139" t="str">
        <f t="shared" si="2"/>
        <v>Connecticut SERS2018</v>
      </c>
    </row>
    <row r="140" spans="1:18" x14ac:dyDescent="0.35">
      <c r="A140" t="s">
        <v>22</v>
      </c>
      <c r="B140">
        <v>2019</v>
      </c>
      <c r="C140">
        <v>5.8799999999999998E-2</v>
      </c>
      <c r="E140">
        <v>6.0150000000000002E-2</v>
      </c>
      <c r="F140">
        <v>8.9160000000000003E-2</v>
      </c>
      <c r="H140">
        <v>0.52400000000000002</v>
      </c>
      <c r="I140">
        <v>0.247</v>
      </c>
      <c r="J140">
        <v>6.9000000000000006E-2</v>
      </c>
      <c r="K140">
        <v>0.08</v>
      </c>
      <c r="L140">
        <v>0</v>
      </c>
      <c r="M140">
        <v>6.4000000000000001E-2</v>
      </c>
      <c r="N140">
        <v>0</v>
      </c>
      <c r="O140">
        <v>1.6E-2</v>
      </c>
      <c r="P140">
        <v>0</v>
      </c>
      <c r="Q140" s="3">
        <v>0.38200000000000001</v>
      </c>
      <c r="R140" t="str">
        <f t="shared" si="2"/>
        <v>Connecticut SERS2019</v>
      </c>
    </row>
    <row r="141" spans="1:18" x14ac:dyDescent="0.35">
      <c r="A141" t="s">
        <v>22</v>
      </c>
      <c r="B141">
        <v>2020</v>
      </c>
      <c r="C141">
        <v>1.8599999999999998E-2</v>
      </c>
      <c r="E141">
        <v>5.8119999999999998E-2</v>
      </c>
      <c r="F141">
        <v>7.7979999999999994E-2</v>
      </c>
      <c r="H141">
        <v>0.41</v>
      </c>
      <c r="I141">
        <v>0.29799999999999999</v>
      </c>
      <c r="J141">
        <v>7.5999999999999998E-2</v>
      </c>
      <c r="K141">
        <v>7.4999999999999997E-2</v>
      </c>
      <c r="L141">
        <v>0</v>
      </c>
      <c r="M141">
        <v>0.121</v>
      </c>
      <c r="N141">
        <v>0</v>
      </c>
      <c r="O141">
        <v>0.02</v>
      </c>
      <c r="P141">
        <v>0</v>
      </c>
      <c r="Q141" s="3">
        <v>0.38500000000000001</v>
      </c>
      <c r="R141" t="str">
        <f t="shared" si="2"/>
        <v>Connecticut SERS2020</v>
      </c>
    </row>
    <row r="142" spans="1:18" x14ac:dyDescent="0.35">
      <c r="A142" t="s">
        <v>23</v>
      </c>
      <c r="B142">
        <v>2001</v>
      </c>
      <c r="C142">
        <v>-2.4E-2</v>
      </c>
      <c r="D142">
        <v>0.113</v>
      </c>
      <c r="E142">
        <v>0.14199999999999999</v>
      </c>
      <c r="G142">
        <v>-2.4E-2</v>
      </c>
      <c r="H142">
        <v>0.42570000000000002</v>
      </c>
      <c r="I142">
        <v>0.40960000000000002</v>
      </c>
      <c r="J142">
        <v>1.8599999999999998E-2</v>
      </c>
      <c r="K142">
        <v>0</v>
      </c>
      <c r="L142">
        <v>0</v>
      </c>
      <c r="M142">
        <v>9.8400000000000001E-2</v>
      </c>
      <c r="N142">
        <v>0</v>
      </c>
      <c r="O142">
        <v>4.7699999999999999E-2</v>
      </c>
      <c r="P142">
        <v>0</v>
      </c>
      <c r="Q142" s="3">
        <v>0.876</v>
      </c>
      <c r="R142" t="str">
        <f t="shared" si="2"/>
        <v>Contra Costa County2001</v>
      </c>
    </row>
    <row r="143" spans="1:18" x14ac:dyDescent="0.35">
      <c r="A143" t="s">
        <v>23</v>
      </c>
      <c r="B143">
        <v>2002</v>
      </c>
      <c r="C143">
        <v>-9.5000000000000001E-2</v>
      </c>
      <c r="D143">
        <v>-3.4000000000000002E-2</v>
      </c>
      <c r="E143">
        <v>0.04</v>
      </c>
      <c r="G143">
        <v>-6.0170000000000001E-2</v>
      </c>
      <c r="H143">
        <v>0.47699999999999998</v>
      </c>
      <c r="I143">
        <v>0.38500000000000001</v>
      </c>
      <c r="J143">
        <v>0.02</v>
      </c>
      <c r="K143">
        <v>0</v>
      </c>
      <c r="L143">
        <v>0</v>
      </c>
      <c r="M143">
        <v>0.111</v>
      </c>
      <c r="N143">
        <v>0</v>
      </c>
      <c r="O143">
        <v>7.0000000000000001E-3</v>
      </c>
      <c r="P143">
        <v>0</v>
      </c>
      <c r="Q143" s="3">
        <v>0.89600000000000002</v>
      </c>
      <c r="R143" t="str">
        <f t="shared" si="2"/>
        <v>Contra Costa County2002</v>
      </c>
    </row>
    <row r="144" spans="1:18" x14ac:dyDescent="0.35">
      <c r="A144" t="s">
        <v>23</v>
      </c>
      <c r="B144">
        <v>2003</v>
      </c>
      <c r="C144">
        <v>0.23499999999999999</v>
      </c>
      <c r="D144">
        <v>0.03</v>
      </c>
      <c r="E144">
        <v>5.2999999999999999E-2</v>
      </c>
      <c r="G144">
        <v>2.9409999999999999E-2</v>
      </c>
      <c r="H144">
        <v>0.57899999999999996</v>
      </c>
      <c r="I144">
        <v>0.3</v>
      </c>
      <c r="J144">
        <v>1.4999999999999999E-2</v>
      </c>
      <c r="K144">
        <v>0</v>
      </c>
      <c r="L144">
        <v>0</v>
      </c>
      <c r="M144">
        <v>9.5000000000000001E-2</v>
      </c>
      <c r="N144">
        <v>0</v>
      </c>
      <c r="O144">
        <v>1.0999999999999999E-2</v>
      </c>
      <c r="P144">
        <v>0</v>
      </c>
      <c r="Q144" s="3">
        <v>0.85399999999999998</v>
      </c>
      <c r="R144" t="str">
        <f t="shared" si="2"/>
        <v>Contra Costa County2003</v>
      </c>
    </row>
    <row r="145" spans="1:18" x14ac:dyDescent="0.35">
      <c r="A145" t="s">
        <v>23</v>
      </c>
      <c r="B145">
        <v>2004</v>
      </c>
      <c r="C145">
        <v>0.13400000000000001</v>
      </c>
      <c r="D145">
        <v>8.2000000000000003E-2</v>
      </c>
      <c r="E145">
        <v>4.9000000000000002E-2</v>
      </c>
      <c r="G145">
        <v>5.4620000000000002E-2</v>
      </c>
      <c r="H145">
        <v>0.55700000000000005</v>
      </c>
      <c r="I145">
        <v>0.316</v>
      </c>
      <c r="J145">
        <v>1.9E-2</v>
      </c>
      <c r="K145">
        <v>0</v>
      </c>
      <c r="L145">
        <v>0</v>
      </c>
      <c r="M145">
        <v>0.1</v>
      </c>
      <c r="N145">
        <v>0</v>
      </c>
      <c r="O145">
        <v>7.0000000000000001E-3</v>
      </c>
      <c r="P145">
        <v>0</v>
      </c>
      <c r="Q145" s="3">
        <v>0.82</v>
      </c>
      <c r="R145" t="str">
        <f t="shared" si="2"/>
        <v>Contra Costa County2004</v>
      </c>
    </row>
    <row r="146" spans="1:18" x14ac:dyDescent="0.35">
      <c r="A146" t="s">
        <v>23</v>
      </c>
      <c r="B146">
        <v>2005</v>
      </c>
      <c r="C146">
        <v>0.108</v>
      </c>
      <c r="D146">
        <v>0.158</v>
      </c>
      <c r="E146">
        <v>6.6000000000000003E-2</v>
      </c>
      <c r="F146">
        <v>0.1022</v>
      </c>
      <c r="G146">
        <v>6.5079999999999999E-2</v>
      </c>
      <c r="H146">
        <v>0.58199999999999996</v>
      </c>
      <c r="I146">
        <v>0.29899999999999999</v>
      </c>
      <c r="J146">
        <v>2.5000000000000001E-2</v>
      </c>
      <c r="K146">
        <v>0</v>
      </c>
      <c r="L146">
        <v>0</v>
      </c>
      <c r="M146">
        <v>8.7999999999999995E-2</v>
      </c>
      <c r="N146">
        <v>0</v>
      </c>
      <c r="O146">
        <v>6.0000000000000001E-3</v>
      </c>
      <c r="P146">
        <v>0</v>
      </c>
      <c r="Q146" s="3">
        <v>0.84799999999999998</v>
      </c>
      <c r="R146" t="str">
        <f t="shared" si="2"/>
        <v>Contra Costa County2005</v>
      </c>
    </row>
    <row r="147" spans="1:18" x14ac:dyDescent="0.35">
      <c r="A147" t="s">
        <v>23</v>
      </c>
      <c r="B147">
        <v>2006</v>
      </c>
      <c r="C147">
        <v>0.153</v>
      </c>
      <c r="D147">
        <v>0.13200000000000001</v>
      </c>
      <c r="E147">
        <v>0.10100000000000001</v>
      </c>
      <c r="F147">
        <v>0.10199999999999999</v>
      </c>
      <c r="G147">
        <v>7.9259999999999997E-2</v>
      </c>
      <c r="H147">
        <v>0.56999999999999995</v>
      </c>
      <c r="I147">
        <v>0.30099999999999999</v>
      </c>
      <c r="J147">
        <v>3.2000000000000001E-2</v>
      </c>
      <c r="K147">
        <v>0</v>
      </c>
      <c r="L147">
        <v>0</v>
      </c>
      <c r="M147">
        <v>9.0999999999999998E-2</v>
      </c>
      <c r="N147">
        <v>0</v>
      </c>
      <c r="O147">
        <v>5.0000000000000001E-3</v>
      </c>
      <c r="P147">
        <v>0</v>
      </c>
      <c r="Q147" s="3">
        <v>0.84299999999999997</v>
      </c>
      <c r="R147" t="str">
        <f t="shared" si="2"/>
        <v>Contra Costa County2006</v>
      </c>
    </row>
    <row r="148" spans="1:18" x14ac:dyDescent="0.35">
      <c r="A148" t="s">
        <v>23</v>
      </c>
      <c r="B148">
        <v>2007</v>
      </c>
      <c r="C148">
        <v>7.2999999999999995E-2</v>
      </c>
      <c r="D148">
        <v>0.111</v>
      </c>
      <c r="E148">
        <v>0.14000000000000001</v>
      </c>
      <c r="F148">
        <v>8.8200000000000001E-2</v>
      </c>
      <c r="G148">
        <v>7.8359999999999999E-2</v>
      </c>
      <c r="H148">
        <v>0.57899999999999996</v>
      </c>
      <c r="I148">
        <v>0.28899999999999998</v>
      </c>
      <c r="J148">
        <v>3.3000000000000002E-2</v>
      </c>
      <c r="K148">
        <v>0</v>
      </c>
      <c r="L148">
        <v>0</v>
      </c>
      <c r="M148">
        <v>9.0999999999999998E-2</v>
      </c>
      <c r="N148">
        <v>0</v>
      </c>
      <c r="O148">
        <v>7.0000000000000001E-3</v>
      </c>
      <c r="P148">
        <v>0</v>
      </c>
      <c r="Q148" s="3">
        <v>0.89880000000000004</v>
      </c>
      <c r="R148" t="str">
        <f t="shared" si="2"/>
        <v>Contra Costa County2007</v>
      </c>
    </row>
    <row r="149" spans="1:18" x14ac:dyDescent="0.35">
      <c r="A149" t="s">
        <v>23</v>
      </c>
      <c r="B149">
        <v>2008</v>
      </c>
      <c r="C149">
        <v>-0.26500000000000001</v>
      </c>
      <c r="D149">
        <v>-3.1E-2</v>
      </c>
      <c r="E149">
        <v>2.7E-2</v>
      </c>
      <c r="F149">
        <v>0.04</v>
      </c>
      <c r="G149">
        <v>2.7910000000000001E-2</v>
      </c>
      <c r="H149">
        <v>0.48420000000000002</v>
      </c>
      <c r="I149">
        <v>0.28699999999999998</v>
      </c>
      <c r="J149">
        <v>0.1394</v>
      </c>
      <c r="K149">
        <v>0</v>
      </c>
      <c r="L149">
        <v>0</v>
      </c>
      <c r="M149">
        <v>8.8999999999999996E-2</v>
      </c>
      <c r="N149">
        <v>0</v>
      </c>
      <c r="O149">
        <v>2.9999999999999997E-4</v>
      </c>
      <c r="P149">
        <v>0</v>
      </c>
      <c r="Q149" s="3">
        <v>0.88449999999999995</v>
      </c>
      <c r="R149" t="str">
        <f t="shared" si="2"/>
        <v>Contra Costa County2008</v>
      </c>
    </row>
    <row r="150" spans="1:18" x14ac:dyDescent="0.35">
      <c r="A150" t="s">
        <v>23</v>
      </c>
      <c r="B150">
        <v>2009</v>
      </c>
      <c r="C150">
        <v>0.219</v>
      </c>
      <c r="D150">
        <v>-1.2999999999999999E-2</v>
      </c>
      <c r="E150">
        <v>4.2000000000000003E-2</v>
      </c>
      <c r="F150">
        <v>4.4999999999999998E-2</v>
      </c>
      <c r="G150">
        <v>4.7570000000000001E-2</v>
      </c>
      <c r="H150">
        <v>0.56710000000000005</v>
      </c>
      <c r="I150">
        <v>0.22520000000000001</v>
      </c>
      <c r="J150">
        <v>0.1081</v>
      </c>
      <c r="K150">
        <v>0</v>
      </c>
      <c r="L150">
        <v>0</v>
      </c>
      <c r="M150">
        <v>9.8699999999999996E-2</v>
      </c>
      <c r="N150">
        <v>0</v>
      </c>
      <c r="O150">
        <v>8.9999999999999998E-4</v>
      </c>
      <c r="P150">
        <v>0</v>
      </c>
      <c r="Q150" s="3">
        <v>0.8377</v>
      </c>
      <c r="R150" t="str">
        <f t="shared" si="2"/>
        <v>Contra Costa County2009</v>
      </c>
    </row>
    <row r="151" spans="1:18" x14ac:dyDescent="0.35">
      <c r="A151" t="s">
        <v>23</v>
      </c>
      <c r="B151">
        <v>2010</v>
      </c>
      <c r="C151">
        <v>0.14000000000000001</v>
      </c>
      <c r="D151">
        <v>7.0000000000000001E-3</v>
      </c>
      <c r="E151">
        <v>4.8000000000000001E-2</v>
      </c>
      <c r="F151">
        <v>5.7000000000000002E-2</v>
      </c>
      <c r="G151">
        <v>5.6460000000000003E-2</v>
      </c>
      <c r="H151">
        <v>0.55249999999999999</v>
      </c>
      <c r="I151">
        <v>0.22359999999999999</v>
      </c>
      <c r="J151">
        <v>0.1171</v>
      </c>
      <c r="K151">
        <v>0</v>
      </c>
      <c r="L151">
        <v>0</v>
      </c>
      <c r="M151">
        <v>0.1062</v>
      </c>
      <c r="N151">
        <v>0</v>
      </c>
      <c r="O151">
        <v>5.9999999999999995E-4</v>
      </c>
      <c r="P151">
        <v>0</v>
      </c>
      <c r="Q151" s="3">
        <v>0.80279999999999996</v>
      </c>
      <c r="R151" t="str">
        <f t="shared" si="2"/>
        <v>Contra Costa County2010</v>
      </c>
    </row>
    <row r="152" spans="1:18" x14ac:dyDescent="0.35">
      <c r="A152" t="s">
        <v>23</v>
      </c>
      <c r="B152">
        <v>2011</v>
      </c>
      <c r="C152">
        <v>2.7E-2</v>
      </c>
      <c r="D152">
        <v>0.126</v>
      </c>
      <c r="E152">
        <v>2.4E-2</v>
      </c>
      <c r="F152">
        <v>6.2E-2</v>
      </c>
      <c r="G152">
        <v>5.3749999999999999E-2</v>
      </c>
      <c r="H152">
        <v>0.49390000000000001</v>
      </c>
      <c r="I152">
        <v>0.27710000000000001</v>
      </c>
      <c r="J152">
        <v>0.12130000000000001</v>
      </c>
      <c r="K152">
        <v>0</v>
      </c>
      <c r="L152">
        <v>0</v>
      </c>
      <c r="M152">
        <v>0.1069</v>
      </c>
      <c r="N152">
        <v>0</v>
      </c>
      <c r="O152">
        <v>8.0000000000000004E-4</v>
      </c>
      <c r="P152">
        <v>0</v>
      </c>
      <c r="Q152" s="3">
        <v>0.78469999999999995</v>
      </c>
      <c r="R152" t="str">
        <f t="shared" si="2"/>
        <v>Contra Costa County2011</v>
      </c>
    </row>
    <row r="153" spans="1:18" x14ac:dyDescent="0.35">
      <c r="A153" t="s">
        <v>23</v>
      </c>
      <c r="B153">
        <v>2012</v>
      </c>
      <c r="C153">
        <v>0.14099999999999999</v>
      </c>
      <c r="D153">
        <v>0.10100000000000001</v>
      </c>
      <c r="E153">
        <v>3.5999999999999997E-2</v>
      </c>
      <c r="F153">
        <v>8.6999999999999994E-2</v>
      </c>
      <c r="G153">
        <v>6.0760000000000002E-2</v>
      </c>
      <c r="H153">
        <v>0.5232</v>
      </c>
      <c r="I153">
        <v>0.23499999999999999</v>
      </c>
      <c r="J153">
        <v>0.1163</v>
      </c>
      <c r="K153">
        <v>0</v>
      </c>
      <c r="L153">
        <v>0</v>
      </c>
      <c r="M153">
        <v>0.125</v>
      </c>
      <c r="N153">
        <v>0</v>
      </c>
      <c r="O153">
        <v>5.0000000000000001E-4</v>
      </c>
      <c r="P153">
        <v>0</v>
      </c>
      <c r="Q153" s="3">
        <v>0.70640000000000003</v>
      </c>
      <c r="R153" t="str">
        <f t="shared" si="2"/>
        <v>Contra Costa County2012</v>
      </c>
    </row>
    <row r="154" spans="1:18" x14ac:dyDescent="0.35">
      <c r="A154" t="s">
        <v>23</v>
      </c>
      <c r="B154">
        <v>2013</v>
      </c>
      <c r="C154">
        <v>0.16500000000000001</v>
      </c>
      <c r="D154">
        <v>0.11</v>
      </c>
      <c r="E154">
        <v>0.13700000000000001</v>
      </c>
      <c r="F154">
        <v>8.1000000000000003E-2</v>
      </c>
      <c r="G154">
        <v>6.8440000000000001E-2</v>
      </c>
      <c r="H154">
        <v>0.49380000000000002</v>
      </c>
      <c r="I154">
        <v>0.23169999999999999</v>
      </c>
      <c r="J154">
        <v>0.1062</v>
      </c>
      <c r="K154">
        <v>0</v>
      </c>
      <c r="L154">
        <v>4.6600000000000003E-2</v>
      </c>
      <c r="M154">
        <v>0.1212</v>
      </c>
      <c r="N154">
        <v>0</v>
      </c>
      <c r="O154">
        <v>5.0000000000000001E-4</v>
      </c>
      <c r="P154">
        <v>0</v>
      </c>
      <c r="Q154" s="3">
        <v>0.7641</v>
      </c>
      <c r="R154" t="str">
        <f t="shared" si="2"/>
        <v>Contra Costa County2013</v>
      </c>
    </row>
    <row r="155" spans="1:18" x14ac:dyDescent="0.35">
      <c r="A155" t="s">
        <v>23</v>
      </c>
      <c r="B155">
        <v>2014</v>
      </c>
      <c r="C155">
        <v>8.4000000000000005E-2</v>
      </c>
      <c r="D155">
        <v>0.13</v>
      </c>
      <c r="E155">
        <v>0.11</v>
      </c>
      <c r="F155">
        <v>7.5999999999999998E-2</v>
      </c>
      <c r="G155">
        <v>6.9540000000000005E-2</v>
      </c>
      <c r="H155">
        <v>0.47270000000000001</v>
      </c>
      <c r="I155">
        <v>0.28029999999999999</v>
      </c>
      <c r="J155">
        <v>7.3800000000000004E-2</v>
      </c>
      <c r="K155">
        <v>0</v>
      </c>
      <c r="L155">
        <v>4.4999999999999998E-2</v>
      </c>
      <c r="M155">
        <v>0.12759999999999999</v>
      </c>
      <c r="N155">
        <v>0</v>
      </c>
      <c r="O155">
        <v>5.9999999999999995E-4</v>
      </c>
      <c r="P155">
        <v>0</v>
      </c>
      <c r="Q155" s="3">
        <v>0.81689999999999996</v>
      </c>
      <c r="R155" t="str">
        <f t="shared" si="2"/>
        <v>Contra Costa County2014</v>
      </c>
    </row>
    <row r="156" spans="1:18" x14ac:dyDescent="0.35">
      <c r="A156" t="s">
        <v>23</v>
      </c>
      <c r="B156">
        <v>2015</v>
      </c>
      <c r="C156">
        <v>2.5999999999999999E-2</v>
      </c>
      <c r="D156">
        <v>0.09</v>
      </c>
      <c r="E156">
        <v>8.6999999999999994E-2</v>
      </c>
      <c r="F156">
        <v>6.7000000000000004E-2</v>
      </c>
      <c r="G156">
        <v>6.658E-2</v>
      </c>
      <c r="H156">
        <v>0.45590000000000003</v>
      </c>
      <c r="I156">
        <v>0.30230000000000001</v>
      </c>
      <c r="J156">
        <v>7.7200000000000005E-2</v>
      </c>
      <c r="K156">
        <v>0</v>
      </c>
      <c r="L156">
        <v>4.7399999999999998E-2</v>
      </c>
      <c r="M156">
        <v>0.1164</v>
      </c>
      <c r="N156">
        <v>0</v>
      </c>
      <c r="O156">
        <v>6.9999999999999999E-4</v>
      </c>
      <c r="P156">
        <v>0</v>
      </c>
      <c r="Q156" s="3">
        <v>0.84499999999999997</v>
      </c>
      <c r="R156" t="str">
        <f t="shared" si="2"/>
        <v>Contra Costa County2015</v>
      </c>
    </row>
    <row r="157" spans="1:18" x14ac:dyDescent="0.35">
      <c r="A157" t="s">
        <v>23</v>
      </c>
      <c r="B157">
        <v>2016</v>
      </c>
      <c r="C157">
        <v>7.3999999999999996E-2</v>
      </c>
      <c r="D157">
        <v>6.0999999999999999E-2</v>
      </c>
      <c r="E157">
        <v>9.7000000000000003E-2</v>
      </c>
      <c r="F157">
        <v>0.06</v>
      </c>
      <c r="G157">
        <v>6.7040000000000002E-2</v>
      </c>
      <c r="H157">
        <v>0.40200000000000002</v>
      </c>
      <c r="I157">
        <v>0.309</v>
      </c>
      <c r="J157">
        <v>0.11899999999999999</v>
      </c>
      <c r="K157">
        <v>0</v>
      </c>
      <c r="L157">
        <v>2.4E-2</v>
      </c>
      <c r="M157">
        <v>0.09</v>
      </c>
      <c r="N157">
        <v>0</v>
      </c>
      <c r="O157">
        <v>5.6000000000000001E-2</v>
      </c>
      <c r="P157">
        <v>0</v>
      </c>
      <c r="Q157" s="3">
        <v>0.86499999999999999</v>
      </c>
      <c r="R157" t="str">
        <f t="shared" si="2"/>
        <v>Contra Costa County2016</v>
      </c>
    </row>
    <row r="158" spans="1:18" x14ac:dyDescent="0.35">
      <c r="A158" t="s">
        <v>23</v>
      </c>
      <c r="B158">
        <v>2017</v>
      </c>
      <c r="C158">
        <v>0.14199999999999999</v>
      </c>
      <c r="D158">
        <v>0.08</v>
      </c>
      <c r="E158">
        <v>9.7000000000000003E-2</v>
      </c>
      <c r="F158">
        <v>6.7000000000000004E-2</v>
      </c>
      <c r="G158">
        <v>7.1309999999999998E-2</v>
      </c>
      <c r="H158">
        <v>0.46200000000000002</v>
      </c>
      <c r="I158">
        <v>0.26900000000000002</v>
      </c>
      <c r="J158">
        <v>0.11600000000000001</v>
      </c>
      <c r="K158">
        <v>0</v>
      </c>
      <c r="L158">
        <v>2.1000000000000001E-2</v>
      </c>
      <c r="M158">
        <v>8.1000000000000003E-2</v>
      </c>
      <c r="N158">
        <v>0</v>
      </c>
      <c r="O158">
        <v>4.9000000000000002E-2</v>
      </c>
      <c r="P158">
        <v>0</v>
      </c>
      <c r="Q158" s="3">
        <v>0.88529999999999998</v>
      </c>
      <c r="R158" t="str">
        <f t="shared" si="2"/>
        <v>Contra Costa County2017</v>
      </c>
    </row>
    <row r="159" spans="1:18" x14ac:dyDescent="0.35">
      <c r="A159" t="s">
        <v>23</v>
      </c>
      <c r="B159">
        <v>2018</v>
      </c>
      <c r="C159">
        <v>-2.7E-2</v>
      </c>
      <c r="D159">
        <v>5.8000000000000003E-2</v>
      </c>
      <c r="E159">
        <v>5.3999999999999999E-2</v>
      </c>
      <c r="F159">
        <v>9.0999999999999998E-2</v>
      </c>
      <c r="G159">
        <v>6.5600000000000006E-2</v>
      </c>
      <c r="H159">
        <v>0.39100000000000001</v>
      </c>
      <c r="I159">
        <v>0.30499999999999999</v>
      </c>
      <c r="J159">
        <v>0.14799999999999999</v>
      </c>
      <c r="K159">
        <v>0</v>
      </c>
      <c r="L159">
        <v>2.1000000000000001E-2</v>
      </c>
      <c r="M159">
        <v>8.3000000000000004E-2</v>
      </c>
      <c r="N159">
        <v>0</v>
      </c>
      <c r="O159">
        <v>5.1999999999999998E-2</v>
      </c>
      <c r="P159">
        <v>0</v>
      </c>
      <c r="Q159" s="3">
        <v>0.89300000000000002</v>
      </c>
      <c r="R159" t="str">
        <f t="shared" si="2"/>
        <v>Contra Costa County2018</v>
      </c>
    </row>
    <row r="160" spans="1:18" x14ac:dyDescent="0.35">
      <c r="A160" t="s">
        <v>23</v>
      </c>
      <c r="B160">
        <v>2019</v>
      </c>
      <c r="C160">
        <v>0.14599999999999999</v>
      </c>
      <c r="D160">
        <v>8.3000000000000004E-2</v>
      </c>
      <c r="E160">
        <v>6.8000000000000005E-2</v>
      </c>
      <c r="F160">
        <v>8.5000000000000006E-2</v>
      </c>
      <c r="G160">
        <v>6.9690000000000002E-2</v>
      </c>
      <c r="H160">
        <v>0.377</v>
      </c>
      <c r="I160">
        <v>0.23100000000000001</v>
      </c>
      <c r="J160">
        <v>0.109</v>
      </c>
      <c r="K160">
        <v>0.107</v>
      </c>
      <c r="L160">
        <v>7.8E-2</v>
      </c>
      <c r="M160">
        <v>7.5999999999999998E-2</v>
      </c>
      <c r="N160">
        <v>0</v>
      </c>
      <c r="O160">
        <v>2.1999999999999999E-2</v>
      </c>
      <c r="P160">
        <v>0</v>
      </c>
      <c r="Q160" s="3">
        <v>0.90600000000000003</v>
      </c>
      <c r="R160" t="str">
        <f t="shared" si="2"/>
        <v>Contra Costa County2019</v>
      </c>
    </row>
    <row r="161" spans="1:18" x14ac:dyDescent="0.35">
      <c r="A161" t="s">
        <v>23</v>
      </c>
      <c r="B161">
        <v>2020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 s="3">
        <v>0</v>
      </c>
      <c r="R161" t="str">
        <f t="shared" si="2"/>
        <v>Contra Costa County2020</v>
      </c>
    </row>
    <row r="162" spans="1:18" x14ac:dyDescent="0.35">
      <c r="A162" t="s">
        <v>24</v>
      </c>
      <c r="B162">
        <v>2001</v>
      </c>
      <c r="C162">
        <v>-0.11700000000000001</v>
      </c>
      <c r="G162">
        <v>-0.11700000000000001</v>
      </c>
      <c r="H162">
        <v>0.53559999999999997</v>
      </c>
      <c r="I162">
        <v>0.34849999999999998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0.1158</v>
      </c>
      <c r="P162">
        <v>0</v>
      </c>
      <c r="Q162" s="3">
        <v>0</v>
      </c>
      <c r="R162" t="str">
        <f t="shared" si="2"/>
        <v>DC Police &amp; Fire2001</v>
      </c>
    </row>
    <row r="163" spans="1:18" x14ac:dyDescent="0.35">
      <c r="A163" t="s">
        <v>24</v>
      </c>
      <c r="B163">
        <v>2002</v>
      </c>
      <c r="C163">
        <v>-7.9000000000000001E-2</v>
      </c>
      <c r="D163">
        <v>-2.5000000000000001E-2</v>
      </c>
      <c r="E163">
        <v>2.1999999999999999E-2</v>
      </c>
      <c r="F163">
        <v>8.2000000000000003E-2</v>
      </c>
      <c r="G163">
        <v>-9.8199999999999996E-2</v>
      </c>
      <c r="H163">
        <v>0.53100000000000003</v>
      </c>
      <c r="I163">
        <v>0.41599999999999998</v>
      </c>
      <c r="J163">
        <v>3.9E-2</v>
      </c>
      <c r="K163">
        <v>0</v>
      </c>
      <c r="L163">
        <v>0</v>
      </c>
      <c r="M163">
        <v>0</v>
      </c>
      <c r="N163">
        <v>0</v>
      </c>
      <c r="O163">
        <v>1.2E-2</v>
      </c>
      <c r="P163">
        <v>0</v>
      </c>
      <c r="Q163" s="3">
        <v>0</v>
      </c>
      <c r="R163" t="str">
        <f t="shared" si="2"/>
        <v>DC Police &amp; Fire2002</v>
      </c>
    </row>
    <row r="164" spans="1:18" x14ac:dyDescent="0.35">
      <c r="A164" t="s">
        <v>24</v>
      </c>
      <c r="B164">
        <v>2003</v>
      </c>
      <c r="C164">
        <v>0.16300000000000001</v>
      </c>
      <c r="D164">
        <v>-1.9E-2</v>
      </c>
      <c r="E164">
        <v>0.05</v>
      </c>
      <c r="F164">
        <v>8.3000000000000004E-2</v>
      </c>
      <c r="G164">
        <v>-1.84E-2</v>
      </c>
      <c r="H164">
        <v>0.64071</v>
      </c>
      <c r="I164">
        <v>0.31685999999999998</v>
      </c>
      <c r="J164">
        <v>2.9989999999999999E-2</v>
      </c>
      <c r="K164">
        <v>0</v>
      </c>
      <c r="L164">
        <v>0</v>
      </c>
      <c r="M164">
        <v>4.4999999999999999E-4</v>
      </c>
      <c r="N164">
        <v>0</v>
      </c>
      <c r="O164">
        <v>1.2E-2</v>
      </c>
      <c r="P164">
        <v>0</v>
      </c>
      <c r="Q164" s="3">
        <v>0</v>
      </c>
      <c r="R164" t="str">
        <f t="shared" si="2"/>
        <v>DC Police &amp; Fire2003</v>
      </c>
    </row>
    <row r="165" spans="1:18" x14ac:dyDescent="0.35">
      <c r="A165" t="s">
        <v>24</v>
      </c>
      <c r="B165">
        <v>2004</v>
      </c>
      <c r="C165">
        <v>0.11899999999999999</v>
      </c>
      <c r="D165">
        <v>6.2E-2</v>
      </c>
      <c r="E165">
        <v>3.9E-2</v>
      </c>
      <c r="F165">
        <v>9.1999999999999998E-2</v>
      </c>
      <c r="G165">
        <v>1.4279999999999999E-2</v>
      </c>
      <c r="H165">
        <v>0.67606999999999995</v>
      </c>
      <c r="I165">
        <v>0.28260999999999997</v>
      </c>
      <c r="J165">
        <v>2.7959999999999999E-2</v>
      </c>
      <c r="K165">
        <v>0</v>
      </c>
      <c r="L165">
        <v>0</v>
      </c>
      <c r="M165">
        <v>3.8000000000000002E-4</v>
      </c>
      <c r="N165">
        <v>0</v>
      </c>
      <c r="O165">
        <v>1.298E-2</v>
      </c>
      <c r="P165">
        <v>0</v>
      </c>
      <c r="Q165" s="3">
        <v>0</v>
      </c>
      <c r="R165" t="str">
        <f t="shared" si="2"/>
        <v>DC Police &amp; Fire2004</v>
      </c>
    </row>
    <row r="166" spans="1:18" x14ac:dyDescent="0.35">
      <c r="A166" t="s">
        <v>24</v>
      </c>
      <c r="B166">
        <v>2005</v>
      </c>
      <c r="C166">
        <v>0.13900000000000001</v>
      </c>
      <c r="D166">
        <v>0.14000000000000001</v>
      </c>
      <c r="E166">
        <v>3.7999999999999999E-2</v>
      </c>
      <c r="F166">
        <v>8.7999999999999995E-2</v>
      </c>
      <c r="G166">
        <v>3.8080000000000003E-2</v>
      </c>
      <c r="H166">
        <v>0.69930000000000003</v>
      </c>
      <c r="I166">
        <v>0.24675</v>
      </c>
      <c r="J166">
        <v>2.997E-2</v>
      </c>
      <c r="K166">
        <v>0</v>
      </c>
      <c r="L166">
        <v>0</v>
      </c>
      <c r="M166">
        <v>1.5980000000000001E-2</v>
      </c>
      <c r="N166">
        <v>0</v>
      </c>
      <c r="O166">
        <v>7.9900000000000006E-3</v>
      </c>
      <c r="P166">
        <v>0</v>
      </c>
      <c r="Q166" s="3">
        <v>0</v>
      </c>
      <c r="R166" t="str">
        <f t="shared" si="2"/>
        <v>DC Police &amp; Fire2005</v>
      </c>
    </row>
    <row r="167" spans="1:18" x14ac:dyDescent="0.35">
      <c r="A167" t="s">
        <v>24</v>
      </c>
      <c r="B167">
        <v>2006</v>
      </c>
      <c r="C167">
        <v>0.104</v>
      </c>
      <c r="D167">
        <v>0.121</v>
      </c>
      <c r="E167">
        <v>8.5000000000000006E-2</v>
      </c>
      <c r="F167">
        <v>8.6999999999999994E-2</v>
      </c>
      <c r="G167">
        <v>4.879E-2</v>
      </c>
      <c r="H167">
        <v>0.68294999999999995</v>
      </c>
      <c r="I167">
        <v>0.22433</v>
      </c>
      <c r="J167">
        <v>5.0849999999999999E-2</v>
      </c>
      <c r="K167">
        <v>0</v>
      </c>
      <c r="L167">
        <v>0</v>
      </c>
      <c r="M167">
        <v>3.9879999999999999E-2</v>
      </c>
      <c r="N167">
        <v>0</v>
      </c>
      <c r="O167">
        <v>1.99E-3</v>
      </c>
      <c r="P167">
        <v>0</v>
      </c>
      <c r="Q167" s="3">
        <v>0.91605999999999999</v>
      </c>
      <c r="R167" t="str">
        <f t="shared" si="2"/>
        <v>DC Police &amp; Fire2006</v>
      </c>
    </row>
    <row r="168" spans="1:18" x14ac:dyDescent="0.35">
      <c r="A168" t="s">
        <v>24</v>
      </c>
      <c r="B168">
        <v>2007</v>
      </c>
      <c r="C168">
        <v>0.16800000000000001</v>
      </c>
      <c r="D168">
        <v>0.13700000000000001</v>
      </c>
      <c r="E168">
        <v>0.13800000000000001</v>
      </c>
      <c r="F168">
        <v>7.9000000000000001E-2</v>
      </c>
      <c r="G168">
        <v>6.5040000000000001E-2</v>
      </c>
      <c r="H168">
        <v>0.68899999999999995</v>
      </c>
      <c r="I168">
        <v>0.19500000000000001</v>
      </c>
      <c r="J168">
        <v>6.2E-2</v>
      </c>
      <c r="K168">
        <v>0</v>
      </c>
      <c r="L168">
        <v>0</v>
      </c>
      <c r="M168">
        <v>5.1999999999999998E-2</v>
      </c>
      <c r="N168">
        <v>0</v>
      </c>
      <c r="O168">
        <v>2E-3</v>
      </c>
      <c r="P168">
        <v>0</v>
      </c>
      <c r="Q168" s="3">
        <v>1.0096700000000001</v>
      </c>
      <c r="R168" t="str">
        <f t="shared" si="2"/>
        <v>DC Police &amp; Fire2007</v>
      </c>
    </row>
    <row r="169" spans="1:18" x14ac:dyDescent="0.35">
      <c r="A169" t="s">
        <v>24</v>
      </c>
      <c r="B169">
        <v>2008</v>
      </c>
      <c r="C169">
        <v>-0.16900000000000001</v>
      </c>
      <c r="D169">
        <v>2.3E-2</v>
      </c>
      <c r="E169">
        <v>6.4000000000000001E-2</v>
      </c>
      <c r="F169">
        <v>5.7000000000000002E-2</v>
      </c>
      <c r="G169">
        <v>3.2509999999999997E-2</v>
      </c>
      <c r="H169">
        <v>0.55500000000000005</v>
      </c>
      <c r="I169">
        <v>0.23400000000000001</v>
      </c>
      <c r="J169">
        <v>0.13300000000000001</v>
      </c>
      <c r="K169">
        <v>0</v>
      </c>
      <c r="L169">
        <v>0</v>
      </c>
      <c r="M169">
        <v>7.5999999999999998E-2</v>
      </c>
      <c r="N169">
        <v>0</v>
      </c>
      <c r="O169">
        <v>2E-3</v>
      </c>
      <c r="P169">
        <v>0</v>
      </c>
      <c r="Q169" s="3">
        <v>0.99772000000000005</v>
      </c>
      <c r="R169" t="str">
        <f t="shared" si="2"/>
        <v>DC Police &amp; Fire2008</v>
      </c>
    </row>
    <row r="170" spans="1:18" x14ac:dyDescent="0.35">
      <c r="A170" t="s">
        <v>24</v>
      </c>
      <c r="B170">
        <v>2009</v>
      </c>
      <c r="C170">
        <v>-2.1999999999999999E-2</v>
      </c>
      <c r="D170">
        <v>-1.7999999999999999E-2</v>
      </c>
      <c r="E170">
        <v>3.5999999999999997E-2</v>
      </c>
      <c r="F170">
        <v>3.6999999999999998E-2</v>
      </c>
      <c r="G170">
        <v>2.631E-2</v>
      </c>
      <c r="H170">
        <v>0.54400000000000004</v>
      </c>
      <c r="I170">
        <v>0.253</v>
      </c>
      <c r="J170">
        <v>0.13300000000000001</v>
      </c>
      <c r="K170">
        <v>0</v>
      </c>
      <c r="L170">
        <v>0</v>
      </c>
      <c r="M170">
        <v>5.1999999999999998E-2</v>
      </c>
      <c r="N170">
        <v>0</v>
      </c>
      <c r="O170">
        <v>1.7999999999999999E-2</v>
      </c>
      <c r="P170">
        <v>0</v>
      </c>
      <c r="Q170" s="3">
        <v>1.0067699999999999</v>
      </c>
      <c r="R170" t="str">
        <f t="shared" si="2"/>
        <v>DC Police &amp; Fire2009</v>
      </c>
    </row>
    <row r="171" spans="1:18" x14ac:dyDescent="0.35">
      <c r="A171" t="s">
        <v>24</v>
      </c>
      <c r="B171">
        <v>2010</v>
      </c>
      <c r="C171">
        <v>0.10299999999999999</v>
      </c>
      <c r="D171">
        <v>-3.5999999999999997E-2</v>
      </c>
      <c r="E171">
        <v>2.9000000000000001E-2</v>
      </c>
      <c r="F171">
        <v>3.4000000000000002E-2</v>
      </c>
      <c r="G171">
        <v>3.3730000000000003E-2</v>
      </c>
      <c r="H171">
        <v>0.54400000000000004</v>
      </c>
      <c r="I171">
        <v>0.24199999999999999</v>
      </c>
      <c r="J171">
        <v>0.14499999999999999</v>
      </c>
      <c r="K171">
        <v>0</v>
      </c>
      <c r="L171">
        <v>0</v>
      </c>
      <c r="M171">
        <v>4.4999999999999998E-2</v>
      </c>
      <c r="N171">
        <v>0</v>
      </c>
      <c r="O171">
        <v>2.3E-2</v>
      </c>
      <c r="P171">
        <v>0</v>
      </c>
      <c r="Q171" s="3">
        <v>1.0795600000000001</v>
      </c>
      <c r="R171" t="str">
        <f t="shared" si="2"/>
        <v>DC Police &amp; Fire2010</v>
      </c>
    </row>
    <row r="172" spans="1:18" x14ac:dyDescent="0.35">
      <c r="A172" t="s">
        <v>24</v>
      </c>
      <c r="B172">
        <v>2011</v>
      </c>
      <c r="C172">
        <v>2.9000000000000001E-2</v>
      </c>
      <c r="D172">
        <v>3.5000000000000003E-2</v>
      </c>
      <c r="E172">
        <v>1.4999999999999999E-2</v>
      </c>
      <c r="F172">
        <v>0.05</v>
      </c>
      <c r="G172">
        <v>3.3300000000000003E-2</v>
      </c>
      <c r="H172">
        <v>0.48038999999999998</v>
      </c>
      <c r="I172">
        <v>0.27450999999999998</v>
      </c>
      <c r="J172">
        <v>9.8040000000000002E-2</v>
      </c>
      <c r="K172">
        <v>6.8629999999999997E-2</v>
      </c>
      <c r="L172">
        <v>1.9609999999999999E-2</v>
      </c>
      <c r="M172">
        <v>4.9020000000000001E-2</v>
      </c>
      <c r="N172">
        <v>0</v>
      </c>
      <c r="O172">
        <v>9.7999999999999997E-3</v>
      </c>
      <c r="P172">
        <v>0</v>
      </c>
      <c r="Q172" s="3">
        <v>1.0857699999999999</v>
      </c>
      <c r="R172" t="str">
        <f t="shared" si="2"/>
        <v>DC Police &amp; Fire2011</v>
      </c>
    </row>
    <row r="173" spans="1:18" x14ac:dyDescent="0.35">
      <c r="A173" t="s">
        <v>24</v>
      </c>
      <c r="B173">
        <v>2012</v>
      </c>
      <c r="C173">
        <v>0.14499999999999999</v>
      </c>
      <c r="D173">
        <v>9.0999999999999998E-2</v>
      </c>
      <c r="E173">
        <v>1.0999999999999999E-2</v>
      </c>
      <c r="F173">
        <v>7.2999999999999995E-2</v>
      </c>
      <c r="G173">
        <v>4.2180000000000002E-2</v>
      </c>
      <c r="H173">
        <v>0.52</v>
      </c>
      <c r="I173">
        <v>0.27</v>
      </c>
      <c r="J173">
        <v>0.08</v>
      </c>
      <c r="K173">
        <v>0.05</v>
      </c>
      <c r="L173">
        <v>7.0000000000000007E-2</v>
      </c>
      <c r="M173">
        <v>0</v>
      </c>
      <c r="N173">
        <v>0</v>
      </c>
      <c r="O173">
        <v>0.01</v>
      </c>
      <c r="P173">
        <v>0</v>
      </c>
      <c r="Q173" s="3">
        <v>1.101</v>
      </c>
      <c r="R173" t="str">
        <f t="shared" si="2"/>
        <v>DC Police &amp; Fire2012</v>
      </c>
    </row>
    <row r="174" spans="1:18" x14ac:dyDescent="0.35">
      <c r="A174" t="s">
        <v>24</v>
      </c>
      <c r="B174">
        <v>2013</v>
      </c>
      <c r="C174">
        <v>0.113</v>
      </c>
      <c r="D174">
        <v>9.5000000000000001E-2</v>
      </c>
      <c r="E174">
        <v>7.1999999999999995E-2</v>
      </c>
      <c r="F174">
        <v>6.8000000000000005E-2</v>
      </c>
      <c r="G174">
        <v>4.7460000000000002E-2</v>
      </c>
      <c r="H174">
        <v>0.52947</v>
      </c>
      <c r="I174">
        <v>0.27972000000000002</v>
      </c>
      <c r="J174">
        <v>6.9930000000000006E-2</v>
      </c>
      <c r="K174">
        <v>5.0950000000000002E-2</v>
      </c>
      <c r="L174">
        <v>5.994E-2</v>
      </c>
      <c r="M174">
        <v>0</v>
      </c>
      <c r="N174">
        <v>0</v>
      </c>
      <c r="O174">
        <v>9.9900000000000006E-3</v>
      </c>
      <c r="P174">
        <v>0</v>
      </c>
      <c r="Q174" s="3">
        <v>1.101</v>
      </c>
      <c r="R174" t="str">
        <f t="shared" si="2"/>
        <v>DC Police &amp; Fire2013</v>
      </c>
    </row>
    <row r="175" spans="1:18" x14ac:dyDescent="0.35">
      <c r="A175" t="s">
        <v>24</v>
      </c>
      <c r="B175">
        <v>2014</v>
      </c>
      <c r="C175">
        <v>8.4000000000000005E-2</v>
      </c>
      <c r="D175">
        <v>0.114</v>
      </c>
      <c r="E175">
        <v>9.4E-2</v>
      </c>
      <c r="F175">
        <v>6.5000000000000002E-2</v>
      </c>
      <c r="G175">
        <v>5.0029999999999998E-2</v>
      </c>
      <c r="H175">
        <v>0.54046000000000005</v>
      </c>
      <c r="I175">
        <v>0.29870000000000002</v>
      </c>
      <c r="J175">
        <v>5.8939999999999999E-2</v>
      </c>
      <c r="K175">
        <v>4.3959999999999999E-2</v>
      </c>
      <c r="L175">
        <v>5.5939999999999997E-2</v>
      </c>
      <c r="M175">
        <v>0</v>
      </c>
      <c r="N175">
        <v>0</v>
      </c>
      <c r="O175">
        <v>2E-3</v>
      </c>
      <c r="P175">
        <v>0</v>
      </c>
      <c r="Q175" s="3">
        <v>1.07257</v>
      </c>
      <c r="R175" t="str">
        <f t="shared" si="2"/>
        <v>DC Police &amp; Fire2014</v>
      </c>
    </row>
    <row r="176" spans="1:18" x14ac:dyDescent="0.35">
      <c r="A176" t="s">
        <v>24</v>
      </c>
      <c r="B176">
        <v>2015</v>
      </c>
      <c r="C176">
        <v>-3.9E-2</v>
      </c>
      <c r="D176">
        <v>5.0999999999999997E-2</v>
      </c>
      <c r="E176">
        <v>6.4000000000000001E-2</v>
      </c>
      <c r="F176">
        <v>4.7E-2</v>
      </c>
      <c r="G176">
        <v>4.385E-2</v>
      </c>
      <c r="H176">
        <v>0.52200000000000002</v>
      </c>
      <c r="I176">
        <v>0.308</v>
      </c>
      <c r="J176">
        <v>5.1999999999999998E-2</v>
      </c>
      <c r="K176">
        <v>4.7E-2</v>
      </c>
      <c r="L176">
        <v>6.2E-2</v>
      </c>
      <c r="M176">
        <v>0</v>
      </c>
      <c r="N176">
        <v>0</v>
      </c>
      <c r="O176">
        <v>8.9999999999999993E-3</v>
      </c>
      <c r="P176">
        <v>0</v>
      </c>
      <c r="Q176" s="3">
        <v>1.0760000000000001</v>
      </c>
      <c r="R176" t="str">
        <f t="shared" si="2"/>
        <v>DC Police &amp; Fire2015</v>
      </c>
    </row>
    <row r="177" spans="1:18" x14ac:dyDescent="0.35">
      <c r="A177" t="s">
        <v>24</v>
      </c>
      <c r="B177">
        <v>2016</v>
      </c>
      <c r="C177">
        <v>9.4E-2</v>
      </c>
      <c r="D177">
        <v>4.4999999999999998E-2</v>
      </c>
      <c r="E177">
        <v>7.8E-2</v>
      </c>
      <c r="F177">
        <v>4.5999999999999999E-2</v>
      </c>
      <c r="G177">
        <v>4.691E-2</v>
      </c>
      <c r="H177">
        <v>0.54900000000000004</v>
      </c>
      <c r="I177">
        <v>0.29699999999999999</v>
      </c>
      <c r="J177">
        <v>4.4999999999999998E-2</v>
      </c>
      <c r="K177">
        <v>0.04</v>
      </c>
      <c r="L177">
        <v>6.5000000000000002E-2</v>
      </c>
      <c r="M177">
        <v>0</v>
      </c>
      <c r="N177">
        <v>0</v>
      </c>
      <c r="O177">
        <v>4.0000000000000001E-3</v>
      </c>
      <c r="P177">
        <v>0</v>
      </c>
      <c r="Q177" s="3">
        <v>1.1080000000000001</v>
      </c>
      <c r="R177" t="str">
        <f t="shared" si="2"/>
        <v>DC Police &amp; Fire2016</v>
      </c>
    </row>
    <row r="178" spans="1:18" x14ac:dyDescent="0.35">
      <c r="A178" t="s">
        <v>24</v>
      </c>
      <c r="B178">
        <v>2017</v>
      </c>
      <c r="C178">
        <v>0.13100000000000001</v>
      </c>
      <c r="D178">
        <v>0.06</v>
      </c>
      <c r="E178">
        <v>7.4999999999999997E-2</v>
      </c>
      <c r="F178">
        <v>4.2000000000000003E-2</v>
      </c>
      <c r="G178">
        <v>5.1679999999999997E-2</v>
      </c>
      <c r="H178">
        <v>0.52947</v>
      </c>
      <c r="I178">
        <v>0.30370000000000003</v>
      </c>
      <c r="J178">
        <v>3.9960000000000002E-2</v>
      </c>
      <c r="K178">
        <v>3.7960000000000001E-2</v>
      </c>
      <c r="L178">
        <v>8.0920000000000006E-2</v>
      </c>
      <c r="M178">
        <v>0</v>
      </c>
      <c r="N178">
        <v>0</v>
      </c>
      <c r="O178">
        <v>7.9900000000000006E-3</v>
      </c>
      <c r="P178">
        <v>0</v>
      </c>
      <c r="Q178" s="3">
        <v>1.1080000000000001</v>
      </c>
      <c r="R178" t="str">
        <f t="shared" si="2"/>
        <v>DC Police &amp; Fire2017</v>
      </c>
    </row>
    <row r="179" spans="1:18" x14ac:dyDescent="0.35">
      <c r="A179" t="s">
        <v>24</v>
      </c>
      <c r="B179">
        <v>2018</v>
      </c>
      <c r="C179">
        <v>5.3999999999999999E-2</v>
      </c>
      <c r="D179">
        <v>9.2999999999999999E-2</v>
      </c>
      <c r="E179">
        <v>6.3E-2</v>
      </c>
      <c r="F179">
        <v>6.8000000000000005E-2</v>
      </c>
      <c r="G179">
        <v>5.1810000000000002E-2</v>
      </c>
      <c r="H179">
        <v>0.52947</v>
      </c>
      <c r="I179">
        <v>0.30370000000000003</v>
      </c>
      <c r="J179">
        <v>3.9960000000000002E-2</v>
      </c>
      <c r="K179">
        <v>3.7960000000000001E-2</v>
      </c>
      <c r="L179">
        <v>8.0920000000000006E-2</v>
      </c>
      <c r="M179">
        <v>0</v>
      </c>
      <c r="N179">
        <v>0</v>
      </c>
      <c r="O179">
        <v>7.9900000000000006E-3</v>
      </c>
      <c r="P179">
        <v>0</v>
      </c>
      <c r="Q179" s="3">
        <v>1.1200000000000001</v>
      </c>
      <c r="R179" t="str">
        <f t="shared" si="2"/>
        <v>DC Police &amp; Fire2018</v>
      </c>
    </row>
    <row r="180" spans="1:18" x14ac:dyDescent="0.35">
      <c r="A180" t="s">
        <v>24</v>
      </c>
      <c r="B180">
        <v>2019</v>
      </c>
      <c r="C180">
        <v>3.9E-2</v>
      </c>
      <c r="D180">
        <v>7.3999999999999996E-2</v>
      </c>
      <c r="E180">
        <v>5.3999999999999999E-2</v>
      </c>
      <c r="F180">
        <v>7.3999999999999996E-2</v>
      </c>
      <c r="G180">
        <v>5.1130000000000002E-2</v>
      </c>
      <c r="H180">
        <v>0.54</v>
      </c>
      <c r="I180">
        <v>0.32</v>
      </c>
      <c r="J180">
        <v>0.05</v>
      </c>
      <c r="K180">
        <v>0</v>
      </c>
      <c r="L180">
        <v>0.08</v>
      </c>
      <c r="M180">
        <v>0</v>
      </c>
      <c r="N180">
        <v>0</v>
      </c>
      <c r="O180">
        <v>0.01</v>
      </c>
      <c r="P180">
        <v>0</v>
      </c>
      <c r="Q180" s="3">
        <v>1.119</v>
      </c>
      <c r="R180" t="str">
        <f t="shared" si="2"/>
        <v>DC Police &amp; Fire2019</v>
      </c>
    </row>
    <row r="181" spans="1:18" x14ac:dyDescent="0.35">
      <c r="A181" t="s">
        <v>24</v>
      </c>
      <c r="B181">
        <v>2020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 s="3">
        <v>0</v>
      </c>
      <c r="R181" t="str">
        <f t="shared" si="2"/>
        <v>DC Police &amp; Fire2020</v>
      </c>
    </row>
    <row r="182" spans="1:18" x14ac:dyDescent="0.35">
      <c r="A182" t="s">
        <v>25</v>
      </c>
      <c r="B182">
        <v>2001</v>
      </c>
      <c r="C182">
        <v>-7.5999999999999998E-2</v>
      </c>
      <c r="D182">
        <v>5.1999999999999998E-2</v>
      </c>
      <c r="E182">
        <v>0.115</v>
      </c>
      <c r="F182">
        <v>0.122</v>
      </c>
      <c r="G182">
        <v>-7.5999999999999998E-2</v>
      </c>
      <c r="H182">
        <v>0.66059999999999997</v>
      </c>
      <c r="I182">
        <v>0.25280000000000002</v>
      </c>
      <c r="J182">
        <v>3.5799999999999998E-2</v>
      </c>
      <c r="K182">
        <v>0</v>
      </c>
      <c r="L182">
        <v>0</v>
      </c>
      <c r="M182">
        <v>4.1099999999999998E-2</v>
      </c>
      <c r="N182">
        <v>0</v>
      </c>
      <c r="O182">
        <v>9.7000000000000003E-3</v>
      </c>
      <c r="P182">
        <v>0</v>
      </c>
      <c r="Q182" s="3">
        <v>1.1793</v>
      </c>
      <c r="R182" t="str">
        <f t="shared" si="2"/>
        <v>Florida RS2001</v>
      </c>
    </row>
    <row r="183" spans="1:18" x14ac:dyDescent="0.35">
      <c r="A183" t="s">
        <v>25</v>
      </c>
      <c r="B183">
        <v>2002</v>
      </c>
      <c r="C183">
        <v>-8.0699999999999994E-2</v>
      </c>
      <c r="D183">
        <v>-2.07E-2</v>
      </c>
      <c r="E183">
        <v>5.4800000000000001E-2</v>
      </c>
      <c r="F183">
        <v>9.7600000000000006E-2</v>
      </c>
      <c r="G183">
        <v>-7.8350000000000003E-2</v>
      </c>
      <c r="H183">
        <v>0.63673999999999997</v>
      </c>
      <c r="I183">
        <v>0.26317000000000002</v>
      </c>
      <c r="J183">
        <v>3.3300000000000003E-2</v>
      </c>
      <c r="K183">
        <v>0</v>
      </c>
      <c r="L183">
        <v>0</v>
      </c>
      <c r="M183">
        <v>4.2500000000000003E-2</v>
      </c>
      <c r="N183">
        <v>0</v>
      </c>
      <c r="O183">
        <v>2.4299999999999999E-2</v>
      </c>
      <c r="P183">
        <v>0</v>
      </c>
      <c r="Q183" s="3">
        <v>1.1496</v>
      </c>
      <c r="R183" t="str">
        <f t="shared" si="2"/>
        <v>Florida RS2002</v>
      </c>
    </row>
    <row r="184" spans="1:18" x14ac:dyDescent="0.35">
      <c r="A184" t="s">
        <v>25</v>
      </c>
      <c r="B184">
        <v>2003</v>
      </c>
      <c r="C184">
        <v>2.8500000000000001E-2</v>
      </c>
      <c r="D184">
        <v>-4.3999999999999997E-2</v>
      </c>
      <c r="E184">
        <v>1.9400000000000001E-2</v>
      </c>
      <c r="F184">
        <v>8.5400000000000004E-2</v>
      </c>
      <c r="G184">
        <v>-4.403E-2</v>
      </c>
      <c r="H184">
        <v>0.67200000000000004</v>
      </c>
      <c r="I184">
        <v>0.23</v>
      </c>
      <c r="J184">
        <v>3.4000000000000002E-2</v>
      </c>
      <c r="K184">
        <v>0</v>
      </c>
      <c r="L184">
        <v>0</v>
      </c>
      <c r="M184">
        <v>4.5999999999999999E-2</v>
      </c>
      <c r="N184">
        <v>0</v>
      </c>
      <c r="O184">
        <v>1.4E-2</v>
      </c>
      <c r="P184">
        <v>0</v>
      </c>
      <c r="Q184" s="3">
        <v>1.1417999999999999</v>
      </c>
      <c r="R184" t="str">
        <f t="shared" si="2"/>
        <v>Florida RS2003</v>
      </c>
    </row>
    <row r="185" spans="1:18" x14ac:dyDescent="0.35">
      <c r="A185" t="s">
        <v>25</v>
      </c>
      <c r="B185">
        <v>2004</v>
      </c>
      <c r="C185">
        <v>0.16650000000000001</v>
      </c>
      <c r="D185">
        <v>3.3099999999999997E-2</v>
      </c>
      <c r="E185">
        <v>2.41E-2</v>
      </c>
      <c r="F185">
        <v>0.1016</v>
      </c>
      <c r="G185">
        <v>4.7400000000000003E-3</v>
      </c>
      <c r="H185">
        <v>0.7</v>
      </c>
      <c r="I185">
        <v>0.20200000000000001</v>
      </c>
      <c r="J185">
        <v>3.4000000000000002E-2</v>
      </c>
      <c r="K185">
        <v>0</v>
      </c>
      <c r="L185">
        <v>0</v>
      </c>
      <c r="M185">
        <v>5.7000000000000002E-2</v>
      </c>
      <c r="N185">
        <v>0</v>
      </c>
      <c r="O185">
        <v>5.0000000000000001E-3</v>
      </c>
      <c r="P185">
        <v>0</v>
      </c>
      <c r="Q185" s="3">
        <v>1.121</v>
      </c>
      <c r="R185" t="str">
        <f t="shared" si="2"/>
        <v>Florida RS2004</v>
      </c>
    </row>
    <row r="186" spans="1:18" x14ac:dyDescent="0.35">
      <c r="A186" t="s">
        <v>25</v>
      </c>
      <c r="B186">
        <v>2005</v>
      </c>
      <c r="C186">
        <v>0.1018</v>
      </c>
      <c r="D186">
        <v>9.74E-2</v>
      </c>
      <c r="E186">
        <v>2.3400000000000001E-2</v>
      </c>
      <c r="F186">
        <v>9.3700000000000006E-2</v>
      </c>
      <c r="G186">
        <v>2.3439999999999999E-2</v>
      </c>
      <c r="H186">
        <v>0.69930000000000003</v>
      </c>
      <c r="I186">
        <v>0.21678</v>
      </c>
      <c r="J186">
        <v>3.1969999999999998E-2</v>
      </c>
      <c r="K186">
        <v>0</v>
      </c>
      <c r="L186">
        <v>0</v>
      </c>
      <c r="M186">
        <v>4.895E-2</v>
      </c>
      <c r="N186">
        <v>0</v>
      </c>
      <c r="O186">
        <v>3.0000000000000001E-3</v>
      </c>
      <c r="P186">
        <v>0</v>
      </c>
      <c r="Q186" s="3">
        <v>1.0732999999999999</v>
      </c>
      <c r="R186" t="str">
        <f t="shared" si="2"/>
        <v>Florida RS2005</v>
      </c>
    </row>
    <row r="187" spans="1:18" x14ac:dyDescent="0.35">
      <c r="A187" t="s">
        <v>25</v>
      </c>
      <c r="B187">
        <v>2006</v>
      </c>
      <c r="C187">
        <v>0.1056</v>
      </c>
      <c r="D187">
        <v>0.1242</v>
      </c>
      <c r="E187">
        <v>6.08E-2</v>
      </c>
      <c r="F187">
        <v>8.7400000000000005E-2</v>
      </c>
      <c r="G187">
        <v>3.6700000000000003E-2</v>
      </c>
      <c r="H187">
        <v>0.69899999999999995</v>
      </c>
      <c r="I187">
        <v>0.21299999999999999</v>
      </c>
      <c r="J187">
        <v>3.1E-2</v>
      </c>
      <c r="K187">
        <v>0</v>
      </c>
      <c r="L187">
        <v>0</v>
      </c>
      <c r="M187">
        <v>4.9000000000000002E-2</v>
      </c>
      <c r="N187">
        <v>0</v>
      </c>
      <c r="O187">
        <v>8.0000000000000002E-3</v>
      </c>
      <c r="P187">
        <v>0</v>
      </c>
      <c r="Q187" s="3">
        <v>1.0557000000000001</v>
      </c>
      <c r="R187" t="str">
        <f t="shared" si="2"/>
        <v>Florida RS2006</v>
      </c>
    </row>
    <row r="188" spans="1:18" x14ac:dyDescent="0.35">
      <c r="A188" t="s">
        <v>25</v>
      </c>
      <c r="B188">
        <v>2007</v>
      </c>
      <c r="C188">
        <v>0.1807</v>
      </c>
      <c r="D188">
        <v>0.1288</v>
      </c>
      <c r="E188">
        <v>0.1152</v>
      </c>
      <c r="F188">
        <v>8.4599999999999995E-2</v>
      </c>
      <c r="G188">
        <v>5.6140000000000002E-2</v>
      </c>
      <c r="H188">
        <v>0.59299999999999997</v>
      </c>
      <c r="I188">
        <v>0.24199999999999999</v>
      </c>
      <c r="J188">
        <v>3.2000000000000001E-2</v>
      </c>
      <c r="K188">
        <v>4.3999999999999997E-2</v>
      </c>
      <c r="L188">
        <v>0</v>
      </c>
      <c r="M188">
        <v>0.06</v>
      </c>
      <c r="N188">
        <v>0</v>
      </c>
      <c r="O188">
        <v>2.9000000000000001E-2</v>
      </c>
      <c r="P188">
        <v>0</v>
      </c>
      <c r="Q188" s="3">
        <v>1.0565</v>
      </c>
      <c r="R188" t="str">
        <f t="shared" si="2"/>
        <v>Florida RS2007</v>
      </c>
    </row>
    <row r="189" spans="1:18" x14ac:dyDescent="0.35">
      <c r="A189" t="s">
        <v>25</v>
      </c>
      <c r="B189">
        <v>2008</v>
      </c>
      <c r="C189">
        <v>-4.4200000000000003E-2</v>
      </c>
      <c r="D189">
        <v>7.6600000000000001E-2</v>
      </c>
      <c r="E189">
        <v>9.9099999999999994E-2</v>
      </c>
      <c r="F189">
        <v>5.8500000000000003E-2</v>
      </c>
      <c r="G189">
        <v>4.3049999999999998E-2</v>
      </c>
      <c r="H189">
        <v>0.54146000000000005</v>
      </c>
      <c r="I189">
        <v>0.29770000000000002</v>
      </c>
      <c r="J189">
        <v>3.397E-2</v>
      </c>
      <c r="K189">
        <v>4.0960000000000003E-2</v>
      </c>
      <c r="L189">
        <v>0</v>
      </c>
      <c r="M189">
        <v>7.6920000000000002E-2</v>
      </c>
      <c r="N189">
        <v>0</v>
      </c>
      <c r="O189">
        <v>8.9899999999999997E-3</v>
      </c>
      <c r="P189">
        <v>0</v>
      </c>
      <c r="Q189" s="3">
        <v>1.0535000000000001</v>
      </c>
      <c r="R189" t="str">
        <f t="shared" si="2"/>
        <v>Florida RS2008</v>
      </c>
    </row>
    <row r="190" spans="1:18" x14ac:dyDescent="0.35">
      <c r="A190" t="s">
        <v>25</v>
      </c>
      <c r="B190">
        <v>2009</v>
      </c>
      <c r="C190">
        <v>-0.1903</v>
      </c>
      <c r="D190">
        <v>-2.9600000000000001E-2</v>
      </c>
      <c r="E190">
        <v>2.1700000000000001E-2</v>
      </c>
      <c r="F190">
        <v>2.29E-2</v>
      </c>
      <c r="G190">
        <v>1.4109999999999999E-2</v>
      </c>
      <c r="H190">
        <v>0.55744000000000005</v>
      </c>
      <c r="I190">
        <v>0.28571000000000002</v>
      </c>
      <c r="J190">
        <v>3.5959999999999999E-2</v>
      </c>
      <c r="K190">
        <v>3.397E-2</v>
      </c>
      <c r="L190">
        <v>0</v>
      </c>
      <c r="M190">
        <v>7.7920000000000003E-2</v>
      </c>
      <c r="N190">
        <v>0</v>
      </c>
      <c r="O190">
        <v>8.9899999999999997E-3</v>
      </c>
      <c r="P190">
        <v>0</v>
      </c>
      <c r="Q190" s="3">
        <v>0.87880000000000003</v>
      </c>
      <c r="R190" t="str">
        <f t="shared" si="2"/>
        <v>Florida RS2009</v>
      </c>
    </row>
    <row r="191" spans="1:18" x14ac:dyDescent="0.35">
      <c r="A191" t="s">
        <v>25</v>
      </c>
      <c r="B191">
        <v>2010</v>
      </c>
      <c r="C191">
        <v>0.14030000000000001</v>
      </c>
      <c r="D191">
        <v>-4.0800000000000003E-2</v>
      </c>
      <c r="E191">
        <v>2.87E-2</v>
      </c>
      <c r="F191">
        <v>2.6100000000000002E-2</v>
      </c>
      <c r="G191">
        <v>2.6069999999999999E-2</v>
      </c>
      <c r="H191">
        <v>0.54391</v>
      </c>
      <c r="I191">
        <v>0.30538999999999999</v>
      </c>
      <c r="J191">
        <v>4.0919999999999998E-2</v>
      </c>
      <c r="K191">
        <v>4.0919999999999998E-2</v>
      </c>
      <c r="L191">
        <v>0</v>
      </c>
      <c r="M191">
        <v>6.4869999999999997E-2</v>
      </c>
      <c r="N191">
        <v>0</v>
      </c>
      <c r="O191">
        <v>3.9899999999999996E-3</v>
      </c>
      <c r="P191">
        <v>0</v>
      </c>
      <c r="Q191" s="3">
        <v>0.87990000000000002</v>
      </c>
      <c r="R191" t="str">
        <f t="shared" si="2"/>
        <v>Florida RS2010</v>
      </c>
    </row>
    <row r="192" spans="1:18" x14ac:dyDescent="0.35">
      <c r="A192" t="s">
        <v>25</v>
      </c>
      <c r="B192">
        <v>2011</v>
      </c>
      <c r="C192">
        <v>0.22090000000000001</v>
      </c>
      <c r="D192">
        <v>4.0800000000000003E-2</v>
      </c>
      <c r="E192">
        <v>4.9299999999999997E-2</v>
      </c>
      <c r="F192">
        <v>5.5E-2</v>
      </c>
      <c r="G192">
        <v>4.2419999999999999E-2</v>
      </c>
      <c r="H192">
        <v>0.60189999999999999</v>
      </c>
      <c r="I192">
        <v>0.2475</v>
      </c>
      <c r="J192">
        <v>4.3900000000000002E-2</v>
      </c>
      <c r="K192">
        <v>3.2399999999999998E-2</v>
      </c>
      <c r="L192">
        <v>0</v>
      </c>
      <c r="M192">
        <v>6.4699999999999994E-2</v>
      </c>
      <c r="N192">
        <v>0</v>
      </c>
      <c r="O192">
        <v>9.4999999999999998E-3</v>
      </c>
      <c r="P192">
        <v>0</v>
      </c>
      <c r="Q192" s="3">
        <v>0.86929999999999996</v>
      </c>
      <c r="R192" t="str">
        <f t="shared" si="2"/>
        <v>Florida RS2011</v>
      </c>
    </row>
    <row r="193" spans="1:18" x14ac:dyDescent="0.35">
      <c r="A193" t="s">
        <v>25</v>
      </c>
      <c r="B193">
        <v>2012</v>
      </c>
      <c r="C193">
        <v>2.8999999999999998E-3</v>
      </c>
      <c r="D193">
        <v>0.1177</v>
      </c>
      <c r="E193">
        <v>1.5599999999999999E-2</v>
      </c>
      <c r="F193">
        <v>6.4299999999999996E-2</v>
      </c>
      <c r="G193">
        <v>3.9059999999999997E-2</v>
      </c>
      <c r="H193">
        <v>0.56489999999999996</v>
      </c>
      <c r="I193">
        <v>0.255</v>
      </c>
      <c r="J193">
        <v>5.28E-2</v>
      </c>
      <c r="K193">
        <v>4.3200000000000002E-2</v>
      </c>
      <c r="L193">
        <v>0</v>
      </c>
      <c r="M193">
        <v>7.5600000000000001E-2</v>
      </c>
      <c r="N193">
        <v>0</v>
      </c>
      <c r="O193">
        <v>8.5000000000000006E-3</v>
      </c>
      <c r="P193">
        <v>0</v>
      </c>
      <c r="Q193" s="3">
        <v>0.86380000000000001</v>
      </c>
      <c r="R193" t="str">
        <f t="shared" si="2"/>
        <v>Florida RS2012</v>
      </c>
    </row>
    <row r="194" spans="1:18" x14ac:dyDescent="0.35">
      <c r="A194" t="s">
        <v>25</v>
      </c>
      <c r="B194">
        <v>2013</v>
      </c>
      <c r="C194">
        <v>0.13120000000000001</v>
      </c>
      <c r="D194">
        <v>0.1147</v>
      </c>
      <c r="E194">
        <v>5.04E-2</v>
      </c>
      <c r="F194">
        <v>7.4499999999999997E-2</v>
      </c>
      <c r="G194">
        <v>4.5879999999999997E-2</v>
      </c>
      <c r="H194">
        <v>0.59119999999999995</v>
      </c>
      <c r="I194">
        <v>0.21990000000000001</v>
      </c>
      <c r="J194">
        <v>5.21E-2</v>
      </c>
      <c r="K194">
        <v>5.0999999999999997E-2</v>
      </c>
      <c r="L194">
        <v>0</v>
      </c>
      <c r="M194">
        <v>7.6600000000000001E-2</v>
      </c>
      <c r="N194">
        <v>0</v>
      </c>
      <c r="O194">
        <v>9.1999999999999998E-3</v>
      </c>
      <c r="P194">
        <v>0</v>
      </c>
      <c r="Q194" s="3">
        <v>0.85440000000000005</v>
      </c>
      <c r="R194" t="str">
        <f t="shared" si="2"/>
        <v>Florida RS2013</v>
      </c>
    </row>
    <row r="195" spans="1:18" x14ac:dyDescent="0.35">
      <c r="A195" t="s">
        <v>25</v>
      </c>
      <c r="B195">
        <v>2014</v>
      </c>
      <c r="C195">
        <v>0.17399999999999999</v>
      </c>
      <c r="D195">
        <v>0.1002</v>
      </c>
      <c r="E195">
        <v>0.13139999999999999</v>
      </c>
      <c r="F195">
        <v>7.5200000000000003E-2</v>
      </c>
      <c r="G195">
        <v>5.4550000000000001E-2</v>
      </c>
      <c r="H195">
        <v>0.60199999999999998</v>
      </c>
      <c r="I195">
        <v>0.20200000000000001</v>
      </c>
      <c r="J195">
        <v>5.3999999999999999E-2</v>
      </c>
      <c r="K195">
        <v>5.3999999999999999E-2</v>
      </c>
      <c r="L195">
        <v>0</v>
      </c>
      <c r="M195">
        <v>7.3999999999999996E-2</v>
      </c>
      <c r="N195">
        <v>0</v>
      </c>
      <c r="O195">
        <v>1.2999999999999999E-2</v>
      </c>
      <c r="P195">
        <v>0</v>
      </c>
      <c r="Q195" s="3">
        <v>0.86567000000000005</v>
      </c>
      <c r="R195" t="str">
        <f t="shared" ref="R195:R258" si="3">A195&amp;B195</f>
        <v>Florida RS2014</v>
      </c>
    </row>
    <row r="196" spans="1:18" x14ac:dyDescent="0.35">
      <c r="A196" t="s">
        <v>25</v>
      </c>
      <c r="B196">
        <v>2015</v>
      </c>
      <c r="C196">
        <v>3.6700000000000003E-2</v>
      </c>
      <c r="D196">
        <v>0.1124</v>
      </c>
      <c r="E196">
        <v>0.1101</v>
      </c>
      <c r="F196">
        <v>6.8599999999999994E-2</v>
      </c>
      <c r="G196">
        <v>5.3350000000000002E-2</v>
      </c>
      <c r="H196">
        <v>0.58099999999999996</v>
      </c>
      <c r="I196">
        <v>0.19800000000000001</v>
      </c>
      <c r="J196">
        <v>0.06</v>
      </c>
      <c r="K196">
        <v>6.9000000000000006E-2</v>
      </c>
      <c r="L196">
        <v>0</v>
      </c>
      <c r="M196">
        <v>8.3000000000000004E-2</v>
      </c>
      <c r="N196">
        <v>0</v>
      </c>
      <c r="O196">
        <v>8.0000000000000002E-3</v>
      </c>
      <c r="P196">
        <v>0</v>
      </c>
      <c r="Q196" s="3">
        <v>0.86499999999999999</v>
      </c>
      <c r="R196" t="str">
        <f t="shared" si="3"/>
        <v>Florida RS2015</v>
      </c>
    </row>
    <row r="197" spans="1:18" x14ac:dyDescent="0.35">
      <c r="A197" t="s">
        <v>25</v>
      </c>
      <c r="B197">
        <v>2016</v>
      </c>
      <c r="C197">
        <v>5.4000000000000003E-3</v>
      </c>
      <c r="D197">
        <v>6.9599999999999995E-2</v>
      </c>
      <c r="E197">
        <v>6.7799999999999999E-2</v>
      </c>
      <c r="F197">
        <v>5.8500000000000003E-2</v>
      </c>
      <c r="G197">
        <v>5.0279999999999998E-2</v>
      </c>
      <c r="H197">
        <v>0.56299999999999994</v>
      </c>
      <c r="I197">
        <v>0.189</v>
      </c>
      <c r="J197">
        <v>6.4000000000000001E-2</v>
      </c>
      <c r="K197">
        <v>8.2000000000000003E-2</v>
      </c>
      <c r="L197">
        <v>0</v>
      </c>
      <c r="M197">
        <v>9.4E-2</v>
      </c>
      <c r="N197">
        <v>0</v>
      </c>
      <c r="O197">
        <v>8.0000000000000002E-3</v>
      </c>
      <c r="P197">
        <v>0</v>
      </c>
      <c r="Q197" s="3">
        <v>0.85399999999999998</v>
      </c>
      <c r="R197" t="str">
        <f t="shared" si="3"/>
        <v>Florida RS2016</v>
      </c>
    </row>
    <row r="198" spans="1:18" x14ac:dyDescent="0.35">
      <c r="A198" t="s">
        <v>25</v>
      </c>
      <c r="B198">
        <v>2017</v>
      </c>
      <c r="C198">
        <v>0.13769999999999999</v>
      </c>
      <c r="D198">
        <v>5.8500000000000003E-2</v>
      </c>
      <c r="E198">
        <v>9.5100000000000004E-2</v>
      </c>
      <c r="F198">
        <v>5.4600000000000003E-2</v>
      </c>
      <c r="G198">
        <v>5.5239999999999997E-2</v>
      </c>
      <c r="H198">
        <v>0.57799999999999996</v>
      </c>
      <c r="I198">
        <v>0.17899999999999999</v>
      </c>
      <c r="J198">
        <v>6.4000000000000001E-2</v>
      </c>
      <c r="K198">
        <v>8.2000000000000003E-2</v>
      </c>
      <c r="L198">
        <v>0</v>
      </c>
      <c r="M198">
        <v>8.8999999999999996E-2</v>
      </c>
      <c r="N198">
        <v>0</v>
      </c>
      <c r="O198">
        <v>8.0000000000000002E-3</v>
      </c>
      <c r="P198">
        <v>0</v>
      </c>
      <c r="Q198" s="3">
        <v>0.84299999999999997</v>
      </c>
      <c r="R198" t="str">
        <f t="shared" si="3"/>
        <v>Florida RS2017</v>
      </c>
    </row>
    <row r="199" spans="1:18" x14ac:dyDescent="0.35">
      <c r="A199" t="s">
        <v>25</v>
      </c>
      <c r="B199">
        <v>2018</v>
      </c>
      <c r="C199">
        <v>8.9800000000000005E-2</v>
      </c>
      <c r="D199">
        <v>7.6200000000000004E-2</v>
      </c>
      <c r="E199">
        <v>8.6900000000000005E-2</v>
      </c>
      <c r="F199">
        <v>6.8500000000000005E-2</v>
      </c>
      <c r="G199">
        <v>5.713E-2</v>
      </c>
      <c r="H199">
        <v>0.56100000000000005</v>
      </c>
      <c r="I199">
        <v>0.187</v>
      </c>
      <c r="J199">
        <v>7.0999999999999994E-2</v>
      </c>
      <c r="K199">
        <v>8.1000000000000003E-2</v>
      </c>
      <c r="L199">
        <v>0</v>
      </c>
      <c r="M199">
        <v>8.8999999999999996E-2</v>
      </c>
      <c r="N199">
        <v>0</v>
      </c>
      <c r="O199">
        <v>1.0999999999999999E-2</v>
      </c>
      <c r="P199">
        <v>0</v>
      </c>
      <c r="Q199" s="3">
        <v>0.83899999999999997</v>
      </c>
      <c r="R199" t="str">
        <f t="shared" si="3"/>
        <v>Florida RS2018</v>
      </c>
    </row>
    <row r="200" spans="1:18" x14ac:dyDescent="0.35">
      <c r="A200" t="s">
        <v>25</v>
      </c>
      <c r="B200">
        <v>2019</v>
      </c>
      <c r="C200">
        <v>6.2600000000000003E-2</v>
      </c>
      <c r="D200">
        <v>9.6299999999999997E-2</v>
      </c>
      <c r="E200">
        <v>6.5500000000000003E-2</v>
      </c>
      <c r="F200">
        <v>9.8000000000000004E-2</v>
      </c>
      <c r="G200">
        <v>5.7410000000000003E-2</v>
      </c>
      <c r="H200">
        <v>0.54800000000000004</v>
      </c>
      <c r="I200">
        <v>0.188</v>
      </c>
      <c r="J200">
        <v>7.2999999999999995E-2</v>
      </c>
      <c r="K200">
        <v>8.5999999999999993E-2</v>
      </c>
      <c r="L200">
        <v>0</v>
      </c>
      <c r="M200">
        <v>9.2999999999999999E-2</v>
      </c>
      <c r="N200">
        <v>0</v>
      </c>
      <c r="O200">
        <v>1.2E-2</v>
      </c>
      <c r="P200">
        <v>0</v>
      </c>
      <c r="Q200" s="3">
        <v>0.82599999999999996</v>
      </c>
      <c r="R200" t="str">
        <f t="shared" si="3"/>
        <v>Florida RS2019</v>
      </c>
    </row>
    <row r="201" spans="1:18" x14ac:dyDescent="0.35">
      <c r="A201" t="s">
        <v>25</v>
      </c>
      <c r="B201">
        <v>2020</v>
      </c>
      <c r="C201">
        <v>3.0800000000000001E-2</v>
      </c>
      <c r="D201">
        <v>6.08E-2</v>
      </c>
      <c r="E201">
        <v>6.4299999999999996E-2</v>
      </c>
      <c r="F201">
        <v>8.6900000000000005E-2</v>
      </c>
      <c r="G201">
        <v>5.6070000000000002E-2</v>
      </c>
      <c r="H201">
        <v>0.54100000000000004</v>
      </c>
      <c r="I201">
        <v>0.183</v>
      </c>
      <c r="J201">
        <v>7.1999999999999995E-2</v>
      </c>
      <c r="K201">
        <v>8.8999999999999996E-2</v>
      </c>
      <c r="L201">
        <v>0</v>
      </c>
      <c r="M201">
        <v>9.7000000000000003E-2</v>
      </c>
      <c r="N201">
        <v>0</v>
      </c>
      <c r="O201">
        <v>1.7999999999999999E-2</v>
      </c>
      <c r="P201">
        <v>0</v>
      </c>
      <c r="Q201" s="3">
        <v>0.82038</v>
      </c>
      <c r="R201" t="str">
        <f t="shared" si="3"/>
        <v>Florida RS2020</v>
      </c>
    </row>
    <row r="202" spans="1:18" x14ac:dyDescent="0.35">
      <c r="A202" t="s">
        <v>26</v>
      </c>
      <c r="B202">
        <v>2001</v>
      </c>
      <c r="C202">
        <v>-6.6799999999999998E-2</v>
      </c>
      <c r="D202">
        <v>3.4299999999999997E-2</v>
      </c>
      <c r="E202">
        <v>8.7999999999999995E-2</v>
      </c>
      <c r="G202">
        <v>-6.6799999999999998E-2</v>
      </c>
      <c r="H202">
        <v>0.61</v>
      </c>
      <c r="I202">
        <v>0.28999999999999998</v>
      </c>
      <c r="J202">
        <v>0.03</v>
      </c>
      <c r="K202">
        <v>0</v>
      </c>
      <c r="L202">
        <v>0</v>
      </c>
      <c r="M202">
        <v>7.0000000000000007E-2</v>
      </c>
      <c r="N202">
        <v>0</v>
      </c>
      <c r="O202">
        <v>0</v>
      </c>
      <c r="P202">
        <v>0</v>
      </c>
      <c r="Q202" s="3">
        <v>0.90600000000000003</v>
      </c>
      <c r="R202" t="str">
        <f t="shared" si="3"/>
        <v>Hawaii ERS2001</v>
      </c>
    </row>
    <row r="203" spans="1:18" x14ac:dyDescent="0.35">
      <c r="A203" t="s">
        <v>26</v>
      </c>
      <c r="B203">
        <v>2002</v>
      </c>
      <c r="C203">
        <v>-5.5199999999999999E-2</v>
      </c>
      <c r="D203">
        <v>-1.8499999999999999E-2</v>
      </c>
      <c r="E203">
        <v>3.9100000000000003E-2</v>
      </c>
      <c r="G203">
        <v>-6.1019999999999998E-2</v>
      </c>
      <c r="H203">
        <v>0.56999999999999995</v>
      </c>
      <c r="I203">
        <v>0.32</v>
      </c>
      <c r="J203">
        <v>0.03</v>
      </c>
      <c r="K203">
        <v>0</v>
      </c>
      <c r="L203">
        <v>0</v>
      </c>
      <c r="M203">
        <v>0.08</v>
      </c>
      <c r="N203">
        <v>0</v>
      </c>
      <c r="O203">
        <v>0</v>
      </c>
      <c r="P203">
        <v>0</v>
      </c>
      <c r="Q203" s="3">
        <v>0.84</v>
      </c>
      <c r="R203" t="str">
        <f t="shared" si="3"/>
        <v>Hawaii ERS2002</v>
      </c>
    </row>
    <row r="204" spans="1:18" x14ac:dyDescent="0.35">
      <c r="A204" t="s">
        <v>26</v>
      </c>
      <c r="B204">
        <v>2003</v>
      </c>
      <c r="C204">
        <v>2.9700000000000001E-2</v>
      </c>
      <c r="D204">
        <v>-3.2099999999999997E-2</v>
      </c>
      <c r="E204">
        <v>1.49E-2</v>
      </c>
      <c r="G204">
        <v>-3.1699999999999999E-2</v>
      </c>
      <c r="H204">
        <v>0.59</v>
      </c>
      <c r="I204">
        <v>0.3</v>
      </c>
      <c r="J204">
        <v>0.03</v>
      </c>
      <c r="K204">
        <v>0</v>
      </c>
      <c r="L204">
        <v>0</v>
      </c>
      <c r="M204">
        <v>0.08</v>
      </c>
      <c r="N204">
        <v>0</v>
      </c>
      <c r="O204">
        <v>0</v>
      </c>
      <c r="P204">
        <v>0</v>
      </c>
      <c r="Q204" s="3">
        <v>0.75900000000000001</v>
      </c>
      <c r="R204" t="str">
        <f t="shared" si="3"/>
        <v>Hawaii ERS2003</v>
      </c>
    </row>
    <row r="205" spans="1:18" x14ac:dyDescent="0.35">
      <c r="A205" t="s">
        <v>26</v>
      </c>
      <c r="B205">
        <v>2004</v>
      </c>
      <c r="C205">
        <v>0.15809999999999999</v>
      </c>
      <c r="D205">
        <v>4.0599999999999997E-2</v>
      </c>
      <c r="E205">
        <v>2.4299999999999999E-2</v>
      </c>
      <c r="G205">
        <v>1.261E-2</v>
      </c>
      <c r="H205">
        <v>0.64</v>
      </c>
      <c r="I205">
        <v>0.26</v>
      </c>
      <c r="J205">
        <v>0.03</v>
      </c>
      <c r="K205">
        <v>0</v>
      </c>
      <c r="L205">
        <v>0</v>
      </c>
      <c r="M205">
        <v>7.0000000000000007E-2</v>
      </c>
      <c r="N205">
        <v>0</v>
      </c>
      <c r="O205">
        <v>0</v>
      </c>
      <c r="P205">
        <v>0</v>
      </c>
      <c r="Q205" s="3">
        <v>0.71699999999999997</v>
      </c>
      <c r="R205" t="str">
        <f t="shared" si="3"/>
        <v>Hawaii ERS2004</v>
      </c>
    </row>
    <row r="206" spans="1:18" x14ac:dyDescent="0.35">
      <c r="A206" t="s">
        <v>26</v>
      </c>
      <c r="B206">
        <v>2005</v>
      </c>
      <c r="C206">
        <v>0.113</v>
      </c>
      <c r="D206">
        <v>9.9000000000000005E-2</v>
      </c>
      <c r="E206">
        <v>3.1699999999999999E-2</v>
      </c>
      <c r="G206">
        <v>3.1940000000000003E-2</v>
      </c>
      <c r="H206">
        <v>0.63</v>
      </c>
      <c r="I206">
        <v>0.26</v>
      </c>
      <c r="J206">
        <v>0.03</v>
      </c>
      <c r="K206">
        <v>0</v>
      </c>
      <c r="L206">
        <v>0</v>
      </c>
      <c r="M206">
        <v>0.08</v>
      </c>
      <c r="N206">
        <v>0</v>
      </c>
      <c r="O206">
        <v>0</v>
      </c>
      <c r="P206">
        <v>0</v>
      </c>
      <c r="Q206" s="3">
        <v>0.68600000000000005</v>
      </c>
      <c r="R206" t="str">
        <f t="shared" si="3"/>
        <v>Hawaii ERS2005</v>
      </c>
    </row>
    <row r="207" spans="1:18" x14ac:dyDescent="0.35">
      <c r="A207" t="s">
        <v>26</v>
      </c>
      <c r="B207">
        <v>2006</v>
      </c>
      <c r="C207">
        <v>0.11119999999999999</v>
      </c>
      <c r="D207">
        <v>0.12720000000000001</v>
      </c>
      <c r="E207">
        <v>6.8599999999999994E-2</v>
      </c>
      <c r="G207">
        <v>4.4740000000000002E-2</v>
      </c>
      <c r="H207">
        <v>0.62</v>
      </c>
      <c r="I207">
        <v>0.25</v>
      </c>
      <c r="J207">
        <v>0.04</v>
      </c>
      <c r="K207">
        <v>0</v>
      </c>
      <c r="L207">
        <v>0</v>
      </c>
      <c r="M207">
        <v>0.09</v>
      </c>
      <c r="N207">
        <v>0</v>
      </c>
      <c r="O207">
        <v>0</v>
      </c>
      <c r="P207">
        <v>0</v>
      </c>
      <c r="Q207" s="3">
        <v>0.65</v>
      </c>
      <c r="R207" t="str">
        <f t="shared" si="3"/>
        <v>Hawaii ERS2006</v>
      </c>
    </row>
    <row r="208" spans="1:18" x14ac:dyDescent="0.35">
      <c r="A208" t="s">
        <v>26</v>
      </c>
      <c r="B208">
        <v>2007</v>
      </c>
      <c r="C208">
        <v>0.17710000000000001</v>
      </c>
      <c r="D208">
        <v>0.13339999999999999</v>
      </c>
      <c r="E208">
        <v>0.1167</v>
      </c>
      <c r="G208">
        <v>6.2700000000000006E-2</v>
      </c>
      <c r="H208">
        <v>0.6</v>
      </c>
      <c r="I208">
        <v>0.26</v>
      </c>
      <c r="J208">
        <v>0.03</v>
      </c>
      <c r="K208">
        <v>0</v>
      </c>
      <c r="L208">
        <v>0</v>
      </c>
      <c r="M208">
        <v>7.0000000000000007E-2</v>
      </c>
      <c r="N208">
        <v>0</v>
      </c>
      <c r="O208">
        <v>0</v>
      </c>
      <c r="P208">
        <v>0</v>
      </c>
      <c r="Q208" s="3">
        <v>0.67500000000000004</v>
      </c>
      <c r="R208" t="str">
        <f t="shared" si="3"/>
        <v>Hawaii ERS2007</v>
      </c>
    </row>
    <row r="209" spans="1:18" x14ac:dyDescent="0.35">
      <c r="A209" t="s">
        <v>27</v>
      </c>
      <c r="B209">
        <v>2001</v>
      </c>
      <c r="C209">
        <v>-1.47E-2</v>
      </c>
      <c r="D209">
        <v>0.11119999999999999</v>
      </c>
      <c r="E209">
        <v>6.1800000000000001E-2</v>
      </c>
      <c r="F209">
        <v>-1.47E-2</v>
      </c>
      <c r="G209">
        <v>-1.47E-2</v>
      </c>
      <c r="H209">
        <v>0.58599999999999997</v>
      </c>
      <c r="I209">
        <v>0.28399999999999997</v>
      </c>
      <c r="J209">
        <v>8.9999999999999993E-3</v>
      </c>
      <c r="K209">
        <v>0</v>
      </c>
      <c r="L209">
        <v>0</v>
      </c>
      <c r="M209">
        <v>7.4999999999999997E-2</v>
      </c>
      <c r="N209">
        <v>0</v>
      </c>
      <c r="O209">
        <v>4.5999999999999999E-2</v>
      </c>
      <c r="P209">
        <v>0</v>
      </c>
      <c r="Q209" s="3">
        <v>0.99950000000000006</v>
      </c>
      <c r="R209" t="str">
        <f t="shared" si="3"/>
        <v>Chicago Teachers2001</v>
      </c>
    </row>
    <row r="210" spans="1:18" x14ac:dyDescent="0.35">
      <c r="A210" t="s">
        <v>27</v>
      </c>
      <c r="B210">
        <v>2002</v>
      </c>
      <c r="C210">
        <v>-3.2800000000000003E-2</v>
      </c>
      <c r="D210">
        <v>1.52E-2</v>
      </c>
      <c r="E210">
        <v>6.4799999999999996E-2</v>
      </c>
      <c r="F210">
        <v>0.10009999999999999</v>
      </c>
      <c r="G210">
        <v>-2.3789999999999999E-2</v>
      </c>
      <c r="H210">
        <v>0.55500000000000005</v>
      </c>
      <c r="I210">
        <v>0.317</v>
      </c>
      <c r="J210">
        <v>8.9999999999999993E-3</v>
      </c>
      <c r="K210">
        <v>0</v>
      </c>
      <c r="L210">
        <v>0</v>
      </c>
      <c r="M210">
        <v>8.4000000000000005E-2</v>
      </c>
      <c r="N210">
        <v>0</v>
      </c>
      <c r="O210">
        <v>3.5000000000000003E-2</v>
      </c>
      <c r="P210">
        <v>0</v>
      </c>
      <c r="Q210" s="3">
        <v>0.96299999999999997</v>
      </c>
      <c r="R210" t="str">
        <f t="shared" si="3"/>
        <v>Chicago Teachers2002</v>
      </c>
    </row>
    <row r="211" spans="1:18" x14ac:dyDescent="0.35">
      <c r="A211" t="s">
        <v>27</v>
      </c>
      <c r="B211">
        <v>2003</v>
      </c>
      <c r="C211">
        <v>0.04</v>
      </c>
      <c r="D211">
        <v>-2.8E-3</v>
      </c>
      <c r="E211">
        <v>3.7900000000000003E-2</v>
      </c>
      <c r="F211">
        <v>8.9700000000000002E-2</v>
      </c>
      <c r="G211">
        <v>-2.98E-3</v>
      </c>
      <c r="H211">
        <v>0.56000000000000005</v>
      </c>
      <c r="I211">
        <v>0.30499999999999999</v>
      </c>
      <c r="J211">
        <v>1.2E-2</v>
      </c>
      <c r="K211">
        <v>0</v>
      </c>
      <c r="L211">
        <v>0</v>
      </c>
      <c r="M211">
        <v>7.9000000000000001E-2</v>
      </c>
      <c r="N211">
        <v>0</v>
      </c>
      <c r="O211">
        <v>4.3999999999999997E-2</v>
      </c>
      <c r="P211">
        <v>0</v>
      </c>
      <c r="Q211" s="3">
        <v>0.92</v>
      </c>
      <c r="R211" t="str">
        <f t="shared" si="3"/>
        <v>Chicago Teachers2003</v>
      </c>
    </row>
    <row r="212" spans="1:18" x14ac:dyDescent="0.35">
      <c r="A212" t="s">
        <v>27</v>
      </c>
      <c r="B212">
        <v>2004</v>
      </c>
      <c r="C212">
        <v>0.15</v>
      </c>
      <c r="D212">
        <v>0.05</v>
      </c>
      <c r="E212">
        <v>4.5999999999999999E-2</v>
      </c>
      <c r="F212">
        <v>0.105</v>
      </c>
      <c r="G212">
        <v>3.3250000000000002E-2</v>
      </c>
      <c r="H212">
        <v>0.61899999999999999</v>
      </c>
      <c r="I212">
        <v>0.26</v>
      </c>
      <c r="J212">
        <v>1.4E-2</v>
      </c>
      <c r="K212">
        <v>0</v>
      </c>
      <c r="L212">
        <v>0</v>
      </c>
      <c r="M212">
        <v>6.9000000000000006E-2</v>
      </c>
      <c r="N212">
        <v>0</v>
      </c>
      <c r="O212">
        <v>3.7999999999999999E-2</v>
      </c>
      <c r="P212">
        <v>0</v>
      </c>
      <c r="Q212" s="3">
        <v>0.85799999999999998</v>
      </c>
      <c r="R212" t="str">
        <f t="shared" si="3"/>
        <v>Chicago Teachers2004</v>
      </c>
    </row>
    <row r="213" spans="1:18" x14ac:dyDescent="0.35">
      <c r="A213" t="s">
        <v>27</v>
      </c>
      <c r="B213">
        <v>2005</v>
      </c>
      <c r="C213">
        <v>0.108</v>
      </c>
      <c r="D213">
        <v>9.8000000000000004E-2</v>
      </c>
      <c r="E213">
        <v>4.8000000000000001E-2</v>
      </c>
      <c r="F213">
        <v>9.7000000000000003E-2</v>
      </c>
      <c r="G213">
        <v>4.7780000000000003E-2</v>
      </c>
      <c r="H213">
        <v>0.621</v>
      </c>
      <c r="I213">
        <v>0.249</v>
      </c>
      <c r="J213">
        <v>1.7999999999999999E-2</v>
      </c>
      <c r="K213">
        <v>0</v>
      </c>
      <c r="L213">
        <v>0</v>
      </c>
      <c r="M213">
        <v>7.5999999999999998E-2</v>
      </c>
      <c r="N213">
        <v>0</v>
      </c>
      <c r="O213">
        <v>3.5999999999999997E-2</v>
      </c>
      <c r="P213">
        <v>0</v>
      </c>
      <c r="Q213" s="3">
        <v>0.79</v>
      </c>
      <c r="R213" t="str">
        <f t="shared" si="3"/>
        <v>Chicago Teachers2005</v>
      </c>
    </row>
    <row r="214" spans="1:18" x14ac:dyDescent="0.35">
      <c r="A214" t="s">
        <v>27</v>
      </c>
      <c r="B214">
        <v>2006</v>
      </c>
      <c r="C214">
        <v>0.107</v>
      </c>
      <c r="D214">
        <v>0.121</v>
      </c>
      <c r="E214">
        <v>7.1999999999999995E-2</v>
      </c>
      <c r="F214">
        <v>9.1999999999999998E-2</v>
      </c>
      <c r="G214">
        <v>5.7430000000000002E-2</v>
      </c>
      <c r="H214">
        <v>0.623</v>
      </c>
      <c r="I214">
        <v>0.23400000000000001</v>
      </c>
      <c r="J214">
        <v>2.3E-2</v>
      </c>
      <c r="K214">
        <v>0</v>
      </c>
      <c r="L214">
        <v>0</v>
      </c>
      <c r="M214">
        <v>8.4000000000000005E-2</v>
      </c>
      <c r="N214">
        <v>0</v>
      </c>
      <c r="O214">
        <v>3.5999999999999997E-2</v>
      </c>
      <c r="P214">
        <v>0</v>
      </c>
      <c r="Q214" s="3">
        <v>0.78</v>
      </c>
      <c r="R214" t="str">
        <f t="shared" si="3"/>
        <v>Chicago Teachers2006</v>
      </c>
    </row>
    <row r="215" spans="1:18" x14ac:dyDescent="0.35">
      <c r="A215" t="s">
        <v>27</v>
      </c>
      <c r="B215">
        <v>2007</v>
      </c>
      <c r="C215">
        <v>0.17699999999999999</v>
      </c>
      <c r="D215">
        <v>0.13</v>
      </c>
      <c r="E215">
        <v>0.115</v>
      </c>
      <c r="F215">
        <v>0.09</v>
      </c>
      <c r="G215">
        <v>7.374E-2</v>
      </c>
      <c r="H215">
        <v>0.65200000000000002</v>
      </c>
      <c r="I215">
        <v>0.20799999999999999</v>
      </c>
      <c r="J215">
        <v>2.4E-2</v>
      </c>
      <c r="K215">
        <v>0</v>
      </c>
      <c r="L215">
        <v>0</v>
      </c>
      <c r="M215">
        <v>8.2000000000000003E-2</v>
      </c>
      <c r="N215">
        <v>0</v>
      </c>
      <c r="O215">
        <v>3.4000000000000002E-2</v>
      </c>
      <c r="P215">
        <v>0</v>
      </c>
      <c r="Q215" s="3">
        <v>0.80120000000000002</v>
      </c>
      <c r="R215" t="str">
        <f t="shared" si="3"/>
        <v>Chicago Teachers2007</v>
      </c>
    </row>
    <row r="216" spans="1:18" x14ac:dyDescent="0.35">
      <c r="A216" t="s">
        <v>27</v>
      </c>
      <c r="B216">
        <v>2008</v>
      </c>
      <c r="C216">
        <v>-5.2999999999999999E-2</v>
      </c>
      <c r="D216">
        <v>7.2999999999999995E-2</v>
      </c>
      <c r="E216">
        <v>9.5000000000000001E-2</v>
      </c>
      <c r="F216">
        <v>6.6000000000000003E-2</v>
      </c>
      <c r="G216">
        <v>5.7009999999999998E-2</v>
      </c>
      <c r="H216">
        <v>0.60799999999999998</v>
      </c>
      <c r="I216">
        <v>0.222</v>
      </c>
      <c r="J216">
        <v>2.5999999999999999E-2</v>
      </c>
      <c r="K216">
        <v>0</v>
      </c>
      <c r="L216">
        <v>0</v>
      </c>
      <c r="M216">
        <v>0.10100000000000001</v>
      </c>
      <c r="N216">
        <v>0</v>
      </c>
      <c r="O216">
        <v>4.2999999999999997E-2</v>
      </c>
      <c r="P216">
        <v>0</v>
      </c>
      <c r="Q216" s="3">
        <v>0.79379999999999995</v>
      </c>
      <c r="R216" t="str">
        <f t="shared" si="3"/>
        <v>Chicago Teachers2008</v>
      </c>
    </row>
    <row r="217" spans="1:18" x14ac:dyDescent="0.35">
      <c r="A217" t="s">
        <v>27</v>
      </c>
      <c r="B217">
        <v>2009</v>
      </c>
      <c r="C217">
        <v>-0.224</v>
      </c>
      <c r="D217">
        <v>-4.7E-2</v>
      </c>
      <c r="E217">
        <v>1.2E-2</v>
      </c>
      <c r="F217">
        <v>2.9000000000000001E-2</v>
      </c>
      <c r="G217">
        <v>2.1329999999999998E-2</v>
      </c>
      <c r="H217">
        <v>0.55300000000000005</v>
      </c>
      <c r="I217">
        <v>0.245</v>
      </c>
      <c r="J217">
        <v>2.8000000000000001E-2</v>
      </c>
      <c r="K217">
        <v>0</v>
      </c>
      <c r="L217">
        <v>0.03</v>
      </c>
      <c r="M217">
        <v>8.6999999999999994E-2</v>
      </c>
      <c r="N217">
        <v>0</v>
      </c>
      <c r="O217">
        <v>5.7000000000000002E-2</v>
      </c>
      <c r="P217">
        <v>0</v>
      </c>
      <c r="Q217" s="3">
        <v>0.73280000000000001</v>
      </c>
      <c r="R217" t="str">
        <f t="shared" si="3"/>
        <v>Chicago Teachers2009</v>
      </c>
    </row>
    <row r="218" spans="1:18" x14ac:dyDescent="0.35">
      <c r="A218" t="s">
        <v>27</v>
      </c>
      <c r="B218">
        <v>2010</v>
      </c>
      <c r="C218">
        <v>0.13400000000000001</v>
      </c>
      <c r="D218">
        <v>-6.0999999999999999E-2</v>
      </c>
      <c r="E218">
        <v>1.4E-2</v>
      </c>
      <c r="F218">
        <v>2.9000000000000001E-2</v>
      </c>
      <c r="G218">
        <v>3.2070000000000001E-2</v>
      </c>
      <c r="H218">
        <v>0.57099999999999995</v>
      </c>
      <c r="I218">
        <v>0.20799999999999999</v>
      </c>
      <c r="J218">
        <v>2.9000000000000001E-2</v>
      </c>
      <c r="K218">
        <v>1.6E-2</v>
      </c>
      <c r="L218">
        <v>2.5999999999999999E-2</v>
      </c>
      <c r="M218">
        <v>8.5999999999999993E-2</v>
      </c>
      <c r="N218">
        <v>0</v>
      </c>
      <c r="O218">
        <v>6.4000000000000001E-2</v>
      </c>
      <c r="P218">
        <v>0</v>
      </c>
      <c r="Q218" s="3">
        <v>0.66900000000000004</v>
      </c>
      <c r="R218" t="str">
        <f t="shared" si="3"/>
        <v>Chicago Teachers2010</v>
      </c>
    </row>
    <row r="219" spans="1:18" x14ac:dyDescent="0.35">
      <c r="A219" t="s">
        <v>27</v>
      </c>
      <c r="B219">
        <v>2011</v>
      </c>
      <c r="C219">
        <v>0.248</v>
      </c>
      <c r="D219">
        <v>3.3000000000000002E-2</v>
      </c>
      <c r="E219">
        <v>4.2000000000000003E-2</v>
      </c>
      <c r="F219">
        <v>5.7000000000000002E-2</v>
      </c>
      <c r="G219">
        <v>5.0049999999999997E-2</v>
      </c>
      <c r="H219">
        <v>0.61</v>
      </c>
      <c r="I219">
        <v>0.17299999999999999</v>
      </c>
      <c r="J219">
        <v>3.1E-2</v>
      </c>
      <c r="K219">
        <v>1.7000000000000001E-2</v>
      </c>
      <c r="L219">
        <v>2.5999999999999999E-2</v>
      </c>
      <c r="M219">
        <v>9.5000000000000001E-2</v>
      </c>
      <c r="N219">
        <v>0</v>
      </c>
      <c r="O219">
        <v>4.8000000000000001E-2</v>
      </c>
      <c r="P219">
        <v>0</v>
      </c>
      <c r="Q219" s="3">
        <v>0.59670000000000001</v>
      </c>
      <c r="R219" t="str">
        <f t="shared" si="3"/>
        <v>Chicago Teachers2011</v>
      </c>
    </row>
    <row r="220" spans="1:18" x14ac:dyDescent="0.35">
      <c r="A220" t="s">
        <v>27</v>
      </c>
      <c r="B220">
        <v>2012</v>
      </c>
      <c r="C220">
        <v>6.0000000000000001E-3</v>
      </c>
      <c r="D220">
        <v>0.126</v>
      </c>
      <c r="E220">
        <v>0.01</v>
      </c>
      <c r="F220">
        <v>6.0999999999999999E-2</v>
      </c>
      <c r="G220">
        <v>4.6309999999999997E-2</v>
      </c>
      <c r="H220">
        <v>0.55800000000000005</v>
      </c>
      <c r="I220">
        <v>0.19900000000000001</v>
      </c>
      <c r="J220">
        <v>2.9000000000000001E-2</v>
      </c>
      <c r="K220">
        <v>1.7999999999999999E-2</v>
      </c>
      <c r="L220">
        <v>3.2000000000000001E-2</v>
      </c>
      <c r="M220">
        <v>0.106</v>
      </c>
      <c r="N220">
        <v>0</v>
      </c>
      <c r="O220">
        <v>5.8000000000000003E-2</v>
      </c>
      <c r="P220">
        <v>0</v>
      </c>
      <c r="Q220" s="3">
        <v>0.53890000000000005</v>
      </c>
      <c r="R220" t="str">
        <f t="shared" si="3"/>
        <v>Chicago Teachers2012</v>
      </c>
    </row>
    <row r="221" spans="1:18" x14ac:dyDescent="0.35">
      <c r="A221" t="s">
        <v>27</v>
      </c>
      <c r="B221">
        <v>2013</v>
      </c>
      <c r="C221">
        <v>0.13300000000000001</v>
      </c>
      <c r="D221">
        <v>0.124</v>
      </c>
      <c r="E221">
        <v>4.5999999999999999E-2</v>
      </c>
      <c r="F221">
        <v>7.0000000000000007E-2</v>
      </c>
      <c r="G221">
        <v>5.2740000000000002E-2</v>
      </c>
      <c r="H221">
        <v>0.6</v>
      </c>
      <c r="I221">
        <v>0.17299999999999999</v>
      </c>
      <c r="J221">
        <v>2.8000000000000001E-2</v>
      </c>
      <c r="K221">
        <v>3.0000000000000001E-3</v>
      </c>
      <c r="L221">
        <v>3.4000000000000002E-2</v>
      </c>
      <c r="M221">
        <v>0.107</v>
      </c>
      <c r="N221">
        <v>0</v>
      </c>
      <c r="O221">
        <v>5.5E-2</v>
      </c>
      <c r="P221">
        <v>0</v>
      </c>
      <c r="Q221" s="3">
        <v>0.49480000000000002</v>
      </c>
      <c r="R221" t="str">
        <f t="shared" si="3"/>
        <v>Chicago Teachers2013</v>
      </c>
    </row>
    <row r="222" spans="1:18" x14ac:dyDescent="0.35">
      <c r="A222" t="s">
        <v>27</v>
      </c>
      <c r="B222">
        <v>2014</v>
      </c>
      <c r="C222">
        <v>0.184</v>
      </c>
      <c r="D222">
        <v>0.105</v>
      </c>
      <c r="E222">
        <v>0.13800000000000001</v>
      </c>
      <c r="F222">
        <v>7.2999999999999995E-2</v>
      </c>
      <c r="G222">
        <v>6.1609999999999998E-2</v>
      </c>
      <c r="H222">
        <v>0.59</v>
      </c>
      <c r="I222">
        <v>0.183</v>
      </c>
      <c r="J222">
        <v>2.7E-2</v>
      </c>
      <c r="K222">
        <v>3.0000000000000001E-3</v>
      </c>
      <c r="L222">
        <v>2.1999999999999999E-2</v>
      </c>
      <c r="M222">
        <v>9.1999999999999998E-2</v>
      </c>
      <c r="N222">
        <v>0</v>
      </c>
      <c r="O222">
        <v>8.3000000000000004E-2</v>
      </c>
      <c r="P222">
        <v>0</v>
      </c>
      <c r="Q222" s="3">
        <v>0.5151</v>
      </c>
      <c r="R222" t="str">
        <f t="shared" si="3"/>
        <v>Chicago Teachers2014</v>
      </c>
    </row>
    <row r="223" spans="1:18" x14ac:dyDescent="0.35">
      <c r="A223" t="s">
        <v>27</v>
      </c>
      <c r="B223">
        <v>2015</v>
      </c>
      <c r="C223">
        <v>3.5000000000000003E-2</v>
      </c>
      <c r="D223">
        <v>0.11600000000000001</v>
      </c>
      <c r="E223">
        <v>0.11700000000000001</v>
      </c>
      <c r="F223">
        <v>6.6000000000000003E-2</v>
      </c>
      <c r="G223">
        <v>5.9810000000000002E-2</v>
      </c>
      <c r="H223">
        <v>0.60399999999999998</v>
      </c>
      <c r="I223">
        <v>0.19600000000000001</v>
      </c>
      <c r="J223">
        <v>3.1E-2</v>
      </c>
      <c r="K223">
        <v>3.0000000000000001E-3</v>
      </c>
      <c r="L223">
        <v>0.02</v>
      </c>
      <c r="M223">
        <v>0.11</v>
      </c>
      <c r="N223">
        <v>0</v>
      </c>
      <c r="O223">
        <v>3.5999999999999997E-2</v>
      </c>
      <c r="P223">
        <v>0</v>
      </c>
      <c r="Q223" s="3">
        <v>0.51849999999999996</v>
      </c>
      <c r="R223" t="str">
        <f t="shared" si="3"/>
        <v>Chicago Teachers2015</v>
      </c>
    </row>
    <row r="224" spans="1:18" x14ac:dyDescent="0.35">
      <c r="A224" t="s">
        <v>27</v>
      </c>
      <c r="B224">
        <v>2016</v>
      </c>
      <c r="C224">
        <v>5.0000000000000001E-3</v>
      </c>
      <c r="D224">
        <v>7.1999999999999995E-2</v>
      </c>
      <c r="E224">
        <v>7.0000000000000007E-2</v>
      </c>
      <c r="F224">
        <v>5.6000000000000001E-2</v>
      </c>
      <c r="G224">
        <v>5.6300000000000003E-2</v>
      </c>
      <c r="H224">
        <v>0.53900000000000003</v>
      </c>
      <c r="I224">
        <v>0.20200000000000001</v>
      </c>
      <c r="J224">
        <v>2.8000000000000001E-2</v>
      </c>
      <c r="K224">
        <v>3.0000000000000001E-3</v>
      </c>
      <c r="L224">
        <v>2.4E-2</v>
      </c>
      <c r="M224">
        <v>0.10299999999999999</v>
      </c>
      <c r="N224">
        <v>0</v>
      </c>
      <c r="O224">
        <v>0.10100000000000001</v>
      </c>
      <c r="P224">
        <v>0</v>
      </c>
      <c r="Q224" s="3">
        <v>0.52410000000000001</v>
      </c>
      <c r="R224" t="str">
        <f t="shared" si="3"/>
        <v>Chicago Teachers2016</v>
      </c>
    </row>
    <row r="225" spans="1:18" x14ac:dyDescent="0.35">
      <c r="A225" t="s">
        <v>27</v>
      </c>
      <c r="B225">
        <v>2017</v>
      </c>
      <c r="C225">
        <v>0.13600000000000001</v>
      </c>
      <c r="D225">
        <v>5.7000000000000002E-2</v>
      </c>
      <c r="E225">
        <v>9.7000000000000003E-2</v>
      </c>
      <c r="F225">
        <v>5.1999999999999998E-2</v>
      </c>
      <c r="G225">
        <v>6.0830000000000002E-2</v>
      </c>
      <c r="H225">
        <v>0.628</v>
      </c>
      <c r="I225">
        <v>0.19900000000000001</v>
      </c>
      <c r="J225">
        <v>2.8000000000000001E-2</v>
      </c>
      <c r="K225">
        <v>0</v>
      </c>
      <c r="L225">
        <v>2.4E-2</v>
      </c>
      <c r="M225">
        <v>8.5999999999999993E-2</v>
      </c>
      <c r="N225">
        <v>0</v>
      </c>
      <c r="O225">
        <v>3.5000000000000003E-2</v>
      </c>
      <c r="P225">
        <v>0</v>
      </c>
      <c r="Q225" s="3">
        <v>0.501</v>
      </c>
      <c r="R225" t="str">
        <f t="shared" si="3"/>
        <v>Chicago Teachers2017</v>
      </c>
    </row>
    <row r="226" spans="1:18" x14ac:dyDescent="0.35">
      <c r="A226" t="s">
        <v>27</v>
      </c>
      <c r="B226">
        <v>2018</v>
      </c>
      <c r="C226">
        <v>0.09</v>
      </c>
      <c r="D226">
        <v>7.5999999999999998E-2</v>
      </c>
      <c r="E226">
        <v>8.7999999999999995E-2</v>
      </c>
      <c r="F226">
        <v>6.7000000000000004E-2</v>
      </c>
      <c r="G226">
        <v>6.2429999999999999E-2</v>
      </c>
      <c r="H226">
        <v>0.60099999999999998</v>
      </c>
      <c r="I226">
        <v>0.22500000000000001</v>
      </c>
      <c r="J226">
        <v>2.8000000000000001E-2</v>
      </c>
      <c r="K226">
        <v>0</v>
      </c>
      <c r="L226">
        <v>2.1000000000000001E-2</v>
      </c>
      <c r="M226">
        <v>8.3000000000000004E-2</v>
      </c>
      <c r="N226">
        <v>0</v>
      </c>
      <c r="O226">
        <v>4.2000000000000003E-2</v>
      </c>
      <c r="P226">
        <v>0</v>
      </c>
      <c r="Q226" s="3">
        <v>0.47849999999999998</v>
      </c>
      <c r="R226" t="str">
        <f t="shared" si="3"/>
        <v>Chicago Teachers2018</v>
      </c>
    </row>
    <row r="227" spans="1:18" x14ac:dyDescent="0.35">
      <c r="A227" t="s">
        <v>27</v>
      </c>
      <c r="B227">
        <v>2019</v>
      </c>
      <c r="C227">
        <v>5.5E-2</v>
      </c>
      <c r="D227">
        <v>9.2999999999999999E-2</v>
      </c>
      <c r="E227">
        <v>6.3E-2</v>
      </c>
      <c r="F227">
        <v>0.1</v>
      </c>
      <c r="G227">
        <v>6.2039999999999998E-2</v>
      </c>
      <c r="H227">
        <v>0.59399999999999997</v>
      </c>
      <c r="I227">
        <v>0.23499999999999999</v>
      </c>
      <c r="J227">
        <v>3.5000000000000003E-2</v>
      </c>
      <c r="K227">
        <v>0</v>
      </c>
      <c r="L227">
        <v>0.02</v>
      </c>
      <c r="M227">
        <v>8.2000000000000003E-2</v>
      </c>
      <c r="N227">
        <v>0</v>
      </c>
      <c r="O227">
        <v>3.4000000000000002E-2</v>
      </c>
      <c r="P227">
        <v>0</v>
      </c>
      <c r="Q227" s="3">
        <v>0.47399999999999998</v>
      </c>
      <c r="R227" t="str">
        <f t="shared" si="3"/>
        <v>Chicago Teachers2019</v>
      </c>
    </row>
    <row r="228" spans="1:18" x14ac:dyDescent="0.35">
      <c r="A228" t="s">
        <v>27</v>
      </c>
      <c r="B228">
        <v>2020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 s="3">
        <v>0.45429999999999998</v>
      </c>
      <c r="R228" t="str">
        <f t="shared" si="3"/>
        <v>Chicago Teachers2020</v>
      </c>
    </row>
    <row r="229" spans="1:18" x14ac:dyDescent="0.35">
      <c r="A229" t="s">
        <v>28</v>
      </c>
      <c r="B229">
        <v>2001</v>
      </c>
      <c r="C229">
        <v>-8.2000000000000003E-2</v>
      </c>
      <c r="D229">
        <v>9.1999999999999998E-2</v>
      </c>
      <c r="E229">
        <v>0.122</v>
      </c>
      <c r="G229">
        <v>-8.2000000000000003E-2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 s="3">
        <v>1.0762</v>
      </c>
      <c r="R229" t="str">
        <f t="shared" si="3"/>
        <v>Duluth Teachers2001</v>
      </c>
    </row>
    <row r="230" spans="1:18" x14ac:dyDescent="0.35">
      <c r="A230" t="s">
        <v>28</v>
      </c>
      <c r="B230">
        <v>2002</v>
      </c>
      <c r="C230">
        <v>-8.3000000000000004E-2</v>
      </c>
      <c r="D230">
        <v>2.1999999999999999E-2</v>
      </c>
      <c r="E230">
        <v>6.8000000000000005E-2</v>
      </c>
      <c r="G230">
        <v>-8.2500000000000004E-2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 s="3">
        <v>1.0039</v>
      </c>
      <c r="R230" t="str">
        <f t="shared" si="3"/>
        <v>Duluth Teachers2002</v>
      </c>
    </row>
    <row r="231" spans="1:18" x14ac:dyDescent="0.35">
      <c r="A231" t="s">
        <v>28</v>
      </c>
      <c r="B231">
        <v>2003</v>
      </c>
      <c r="C231">
        <v>3.6999999999999998E-2</v>
      </c>
      <c r="D231">
        <v>-4.5999999999999999E-2</v>
      </c>
      <c r="E231">
        <v>4.1000000000000002E-2</v>
      </c>
      <c r="G231">
        <v>-4.428E-2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 s="3">
        <v>0.95660000000000001</v>
      </c>
      <c r="R231" t="str">
        <f t="shared" si="3"/>
        <v>Duluth Teachers2003</v>
      </c>
    </row>
    <row r="232" spans="1:18" x14ac:dyDescent="0.35">
      <c r="A232" t="s">
        <v>28</v>
      </c>
      <c r="B232">
        <v>2004</v>
      </c>
      <c r="C232">
        <v>0.17899999999999999</v>
      </c>
      <c r="D232">
        <v>3.7999999999999999E-2</v>
      </c>
      <c r="E232">
        <v>5.1999999999999998E-2</v>
      </c>
      <c r="G232">
        <v>7.2199999999999999E-3</v>
      </c>
      <c r="H232">
        <v>0.42799999999999999</v>
      </c>
      <c r="I232">
        <v>0.56200000000000006</v>
      </c>
      <c r="J232">
        <v>0</v>
      </c>
      <c r="K232">
        <v>0</v>
      </c>
      <c r="L232">
        <v>0</v>
      </c>
      <c r="M232">
        <v>0.01</v>
      </c>
      <c r="N232">
        <v>0</v>
      </c>
      <c r="O232">
        <v>0</v>
      </c>
      <c r="P232">
        <v>0</v>
      </c>
      <c r="Q232" s="3">
        <v>0.91790000000000005</v>
      </c>
      <c r="R232" t="str">
        <f t="shared" si="3"/>
        <v>Duluth Teachers2004</v>
      </c>
    </row>
    <row r="233" spans="1:18" x14ac:dyDescent="0.35">
      <c r="A233" t="s">
        <v>28</v>
      </c>
      <c r="B233">
        <v>2005</v>
      </c>
      <c r="C233">
        <v>8.6999999999999994E-2</v>
      </c>
      <c r="D233">
        <v>9.9000000000000005E-2</v>
      </c>
      <c r="E233">
        <v>2.1000000000000001E-2</v>
      </c>
      <c r="G233">
        <v>2.2700000000000001E-2</v>
      </c>
      <c r="H233">
        <v>0.36899999999999999</v>
      </c>
      <c r="I233">
        <v>0.622</v>
      </c>
      <c r="J233">
        <v>0</v>
      </c>
      <c r="K233">
        <v>0</v>
      </c>
      <c r="L233">
        <v>0</v>
      </c>
      <c r="M233">
        <v>8.9999999999999993E-3</v>
      </c>
      <c r="N233">
        <v>0</v>
      </c>
      <c r="O233">
        <v>0</v>
      </c>
      <c r="P233">
        <v>0</v>
      </c>
      <c r="Q233" s="3">
        <v>0.86350000000000005</v>
      </c>
      <c r="R233" t="str">
        <f t="shared" si="3"/>
        <v>Duluth Teachers2005</v>
      </c>
    </row>
    <row r="234" spans="1:18" x14ac:dyDescent="0.35">
      <c r="A234" t="s">
        <v>28</v>
      </c>
      <c r="B234">
        <v>2006</v>
      </c>
      <c r="C234">
        <v>0.11</v>
      </c>
      <c r="D234">
        <v>0.125</v>
      </c>
      <c r="E234">
        <v>6.0999999999999999E-2</v>
      </c>
      <c r="G234">
        <v>3.6760000000000001E-2</v>
      </c>
      <c r="H234">
        <v>0.4</v>
      </c>
      <c r="I234">
        <v>0.54</v>
      </c>
      <c r="J234">
        <v>0</v>
      </c>
      <c r="K234">
        <v>0</v>
      </c>
      <c r="L234">
        <v>0.05</v>
      </c>
      <c r="M234">
        <v>0.01</v>
      </c>
      <c r="N234">
        <v>0</v>
      </c>
      <c r="O234">
        <v>0</v>
      </c>
      <c r="P234">
        <v>0</v>
      </c>
      <c r="Q234" s="3">
        <v>0.84079999999999999</v>
      </c>
      <c r="R234" t="str">
        <f t="shared" si="3"/>
        <v>Duluth Teachers2006</v>
      </c>
    </row>
    <row r="235" spans="1:18" x14ac:dyDescent="0.35">
      <c r="A235" t="s">
        <v>28</v>
      </c>
      <c r="B235">
        <v>2007</v>
      </c>
      <c r="C235">
        <v>0.192</v>
      </c>
      <c r="D235">
        <v>0.129</v>
      </c>
      <c r="E235">
        <v>0.11899999999999999</v>
      </c>
      <c r="G235">
        <v>5.7630000000000001E-2</v>
      </c>
      <c r="H235">
        <v>0.4</v>
      </c>
      <c r="I235">
        <v>0.53</v>
      </c>
      <c r="J235">
        <v>0.01</v>
      </c>
      <c r="K235">
        <v>0</v>
      </c>
      <c r="L235">
        <v>0.05</v>
      </c>
      <c r="M235">
        <v>0.01</v>
      </c>
      <c r="N235">
        <v>0</v>
      </c>
      <c r="O235">
        <v>0</v>
      </c>
      <c r="P235">
        <v>0</v>
      </c>
      <c r="Q235" s="3">
        <v>0.86770000000000003</v>
      </c>
      <c r="R235" t="str">
        <f t="shared" si="3"/>
        <v>Duluth Teachers2007</v>
      </c>
    </row>
    <row r="236" spans="1:18" x14ac:dyDescent="0.35">
      <c r="A236" t="s">
        <v>28</v>
      </c>
      <c r="B236">
        <v>2008</v>
      </c>
      <c r="C236">
        <v>-0.106</v>
      </c>
      <c r="E236">
        <v>8.677E-2</v>
      </c>
      <c r="G236">
        <v>3.5639999999999998E-2</v>
      </c>
      <c r="H236">
        <v>0.37</v>
      </c>
      <c r="I236">
        <v>0.53</v>
      </c>
      <c r="J236">
        <v>0.03</v>
      </c>
      <c r="K236">
        <v>0</v>
      </c>
      <c r="L236">
        <v>0.06</v>
      </c>
      <c r="M236">
        <v>0.01</v>
      </c>
      <c r="N236">
        <v>0</v>
      </c>
      <c r="O236">
        <v>0</v>
      </c>
      <c r="P236">
        <v>0</v>
      </c>
      <c r="Q236" s="3">
        <v>0.82099999999999995</v>
      </c>
      <c r="R236" t="str">
        <f t="shared" si="3"/>
        <v>Duluth Teachers2008</v>
      </c>
    </row>
    <row r="237" spans="1:18" x14ac:dyDescent="0.35">
      <c r="A237" t="s">
        <v>28</v>
      </c>
      <c r="B237">
        <v>2009</v>
      </c>
      <c r="C237">
        <v>-0.26900000000000002</v>
      </c>
      <c r="E237">
        <v>-1.2319999999999999E-2</v>
      </c>
      <c r="G237">
        <v>-3.6800000000000001E-3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 s="3">
        <v>0.76549999999999996</v>
      </c>
      <c r="R237" t="str">
        <f t="shared" si="3"/>
        <v>Duluth Teachers2009</v>
      </c>
    </row>
    <row r="238" spans="1:18" x14ac:dyDescent="0.35">
      <c r="A238" t="s">
        <v>28</v>
      </c>
      <c r="B238">
        <v>2010</v>
      </c>
      <c r="C238">
        <v>0.17</v>
      </c>
      <c r="E238">
        <v>2.32E-3</v>
      </c>
      <c r="F238">
        <v>1.2460000000000001E-2</v>
      </c>
      <c r="G238">
        <v>1.2460000000000001E-2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 s="3">
        <v>0.81659999999999999</v>
      </c>
      <c r="R238" t="str">
        <f t="shared" si="3"/>
        <v>Duluth Teachers2010</v>
      </c>
    </row>
    <row r="239" spans="1:18" x14ac:dyDescent="0.35">
      <c r="A239" t="s">
        <v>28</v>
      </c>
      <c r="B239">
        <v>2011</v>
      </c>
      <c r="C239">
        <v>0.217</v>
      </c>
      <c r="D239">
        <v>1.2999999999999999E-2</v>
      </c>
      <c r="E239">
        <v>2.1000000000000001E-2</v>
      </c>
      <c r="F239">
        <v>4.1410000000000002E-2</v>
      </c>
      <c r="G239">
        <v>2.954E-2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 s="3">
        <v>0.73219999999999996</v>
      </c>
      <c r="R239" t="str">
        <f t="shared" si="3"/>
        <v>Duluth Teachers2011</v>
      </c>
    </row>
    <row r="240" spans="1:18" x14ac:dyDescent="0.35">
      <c r="A240" t="s">
        <v>28</v>
      </c>
      <c r="B240">
        <v>2012</v>
      </c>
      <c r="C240">
        <v>-2E-3</v>
      </c>
      <c r="D240">
        <v>0.125</v>
      </c>
      <c r="E240">
        <v>-1.4999999999999999E-2</v>
      </c>
      <c r="F240">
        <v>5.0259999999999999E-2</v>
      </c>
      <c r="G240">
        <v>2.6870000000000002E-2</v>
      </c>
      <c r="H240">
        <v>0.63</v>
      </c>
      <c r="I240">
        <v>0.18</v>
      </c>
      <c r="J240">
        <v>0.18</v>
      </c>
      <c r="K240">
        <v>0</v>
      </c>
      <c r="L240">
        <v>0</v>
      </c>
      <c r="M240">
        <v>0.01</v>
      </c>
      <c r="N240">
        <v>0</v>
      </c>
      <c r="O240">
        <v>0</v>
      </c>
      <c r="P240">
        <v>0</v>
      </c>
      <c r="Q240" s="3">
        <v>0.63400000000000001</v>
      </c>
      <c r="R240" t="str">
        <f t="shared" si="3"/>
        <v>Duluth Teachers2012</v>
      </c>
    </row>
    <row r="241" spans="1:18" x14ac:dyDescent="0.35">
      <c r="A241" t="s">
        <v>28</v>
      </c>
      <c r="B241">
        <v>2013</v>
      </c>
      <c r="C241">
        <v>0.16700000000000001</v>
      </c>
      <c r="D241">
        <v>0.128</v>
      </c>
      <c r="E241">
        <v>4.1000000000000002E-2</v>
      </c>
      <c r="F241">
        <v>6.2740000000000004E-2</v>
      </c>
      <c r="G241">
        <v>3.703E-2</v>
      </c>
      <c r="H241">
        <v>0.61</v>
      </c>
      <c r="I241">
        <v>0.19</v>
      </c>
      <c r="J241">
        <v>0.19</v>
      </c>
      <c r="K241">
        <v>0</v>
      </c>
      <c r="L241">
        <v>0</v>
      </c>
      <c r="M241">
        <v>0.01</v>
      </c>
      <c r="N241">
        <v>0</v>
      </c>
      <c r="O241">
        <v>0</v>
      </c>
      <c r="P241">
        <v>0</v>
      </c>
      <c r="Q241" s="3">
        <v>0.53990000000000005</v>
      </c>
      <c r="R241" t="str">
        <f t="shared" si="3"/>
        <v>Duluth Teachers2013</v>
      </c>
    </row>
    <row r="242" spans="1:18" x14ac:dyDescent="0.35">
      <c r="A242" t="s">
        <v>28</v>
      </c>
      <c r="B242">
        <v>2014</v>
      </c>
      <c r="C242">
        <v>0.183</v>
      </c>
      <c r="D242">
        <v>0.11700000000000001</v>
      </c>
      <c r="E242">
        <v>0.14599999999999999</v>
      </c>
      <c r="F242">
        <v>6.3100000000000003E-2</v>
      </c>
      <c r="G242">
        <v>4.6829999999999997E-2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 s="3">
        <v>0.56910000000000005</v>
      </c>
      <c r="R242" t="str">
        <f t="shared" si="3"/>
        <v>Duluth Teachers2014</v>
      </c>
    </row>
    <row r="243" spans="1:18" x14ac:dyDescent="0.35">
      <c r="A243" t="s">
        <v>29</v>
      </c>
      <c r="B243">
        <v>2001</v>
      </c>
      <c r="C243">
        <v>-9.1200000000000003E-2</v>
      </c>
      <c r="D243">
        <v>5.0999999999999997E-2</v>
      </c>
      <c r="E243">
        <v>9.7900000000000001E-2</v>
      </c>
      <c r="F243">
        <v>0.10630000000000001</v>
      </c>
      <c r="G243">
        <v>-9.1200000000000003E-2</v>
      </c>
      <c r="H243">
        <v>0.61299999999999999</v>
      </c>
      <c r="I243">
        <v>0.27400000000000002</v>
      </c>
      <c r="J243">
        <v>4.3999999999999997E-2</v>
      </c>
      <c r="K243">
        <v>0</v>
      </c>
      <c r="L243">
        <v>0</v>
      </c>
      <c r="M243">
        <v>5.0999999999999997E-2</v>
      </c>
      <c r="N243">
        <v>0</v>
      </c>
      <c r="O243">
        <v>1.7999999999999999E-2</v>
      </c>
      <c r="P243">
        <v>0</v>
      </c>
      <c r="Q243" s="3">
        <v>0.98</v>
      </c>
      <c r="R243" t="str">
        <f t="shared" si="3"/>
        <v>California Teachers2001</v>
      </c>
    </row>
    <row r="244" spans="1:18" x14ac:dyDescent="0.35">
      <c r="A244" t="s">
        <v>29</v>
      </c>
      <c r="B244">
        <v>2002</v>
      </c>
      <c r="C244">
        <v>-5.9499999999999997E-2</v>
      </c>
      <c r="D244">
        <v>-1.24E-2</v>
      </c>
      <c r="E244">
        <v>5.0299999999999997E-2</v>
      </c>
      <c r="F244">
        <v>8.5099999999999995E-2</v>
      </c>
      <c r="G244">
        <v>-7.5490000000000002E-2</v>
      </c>
      <c r="H244">
        <v>0.61099999999999999</v>
      </c>
      <c r="I244">
        <v>0.28000000000000003</v>
      </c>
      <c r="J244">
        <v>4.3999999999999997E-2</v>
      </c>
      <c r="K244">
        <v>0</v>
      </c>
      <c r="L244">
        <v>0</v>
      </c>
      <c r="M244">
        <v>5.1999999999999998E-2</v>
      </c>
      <c r="N244">
        <v>0</v>
      </c>
      <c r="O244">
        <v>1.2999999999999999E-2</v>
      </c>
      <c r="P244">
        <v>0</v>
      </c>
      <c r="Q244" s="3">
        <v>0.89515</v>
      </c>
      <c r="R244" t="str">
        <f t="shared" si="3"/>
        <v>California Teachers2002</v>
      </c>
    </row>
    <row r="245" spans="1:18" x14ac:dyDescent="0.35">
      <c r="A245" t="s">
        <v>29</v>
      </c>
      <c r="B245">
        <v>2003</v>
      </c>
      <c r="C245">
        <v>3.4099999999999998E-2</v>
      </c>
      <c r="D245">
        <v>-4.0300000000000002E-2</v>
      </c>
      <c r="E245">
        <v>2.46E-2</v>
      </c>
      <c r="F245">
        <v>7.4800000000000005E-2</v>
      </c>
      <c r="G245">
        <v>-4.0309999999999999E-2</v>
      </c>
      <c r="H245">
        <v>0.61</v>
      </c>
      <c r="I245">
        <v>0.26800000000000002</v>
      </c>
      <c r="J245">
        <v>0.05</v>
      </c>
      <c r="K245">
        <v>0</v>
      </c>
      <c r="L245">
        <v>0</v>
      </c>
      <c r="M245">
        <v>4.5999999999999999E-2</v>
      </c>
      <c r="N245">
        <v>0</v>
      </c>
      <c r="O245">
        <v>2.5999999999999999E-2</v>
      </c>
      <c r="P245">
        <v>0</v>
      </c>
      <c r="Q245" s="3">
        <v>0.82</v>
      </c>
      <c r="R245" t="str">
        <f t="shared" si="3"/>
        <v>California Teachers2003</v>
      </c>
    </row>
    <row r="246" spans="1:18" x14ac:dyDescent="0.35">
      <c r="A246" t="s">
        <v>29</v>
      </c>
      <c r="B246">
        <v>2004</v>
      </c>
      <c r="C246">
        <v>0.17380000000000001</v>
      </c>
      <c r="D246">
        <v>4.5100000000000001E-2</v>
      </c>
      <c r="E246">
        <v>3.1699999999999999E-2</v>
      </c>
      <c r="F246">
        <v>9.1499999999999998E-2</v>
      </c>
      <c r="G246">
        <v>9.2399999999999999E-3</v>
      </c>
      <c r="H246">
        <v>0.66200000000000003</v>
      </c>
      <c r="I246">
        <v>0.23300000000000001</v>
      </c>
      <c r="J246">
        <v>4.7E-2</v>
      </c>
      <c r="K246">
        <v>0</v>
      </c>
      <c r="L246">
        <v>0</v>
      </c>
      <c r="M246">
        <v>4.7E-2</v>
      </c>
      <c r="N246">
        <v>0</v>
      </c>
      <c r="O246">
        <v>1.0999999999999999E-2</v>
      </c>
      <c r="P246">
        <v>0</v>
      </c>
      <c r="Q246" s="3">
        <v>0.83</v>
      </c>
      <c r="R246" t="str">
        <f t="shared" si="3"/>
        <v>California Teachers2004</v>
      </c>
    </row>
    <row r="247" spans="1:18" x14ac:dyDescent="0.35">
      <c r="A247" t="s">
        <v>29</v>
      </c>
      <c r="B247">
        <v>2005</v>
      </c>
      <c r="C247">
        <v>0.1109</v>
      </c>
      <c r="D247">
        <v>0.1048</v>
      </c>
      <c r="E247">
        <v>2.8799999999999999E-2</v>
      </c>
      <c r="F247">
        <v>8.6400000000000005E-2</v>
      </c>
      <c r="G247">
        <v>2.8799999999999999E-2</v>
      </c>
      <c r="H247">
        <v>0.63800000000000001</v>
      </c>
      <c r="I247">
        <v>0.24399999999999999</v>
      </c>
      <c r="J247">
        <v>5.3999999999999999E-2</v>
      </c>
      <c r="K247">
        <v>0</v>
      </c>
      <c r="L247">
        <v>0</v>
      </c>
      <c r="M247">
        <v>5.5E-2</v>
      </c>
      <c r="N247">
        <v>0</v>
      </c>
      <c r="O247">
        <v>8.9999999999999993E-3</v>
      </c>
      <c r="P247">
        <v>0</v>
      </c>
      <c r="Q247" s="3">
        <v>0.86</v>
      </c>
      <c r="R247" t="str">
        <f t="shared" si="3"/>
        <v>California Teachers2005</v>
      </c>
    </row>
    <row r="248" spans="1:18" x14ac:dyDescent="0.35">
      <c r="A248" t="s">
        <v>29</v>
      </c>
      <c r="B248">
        <v>2006</v>
      </c>
      <c r="C248">
        <v>0.1321</v>
      </c>
      <c r="D248">
        <v>0.1386</v>
      </c>
      <c r="E248">
        <v>7.4999999999999997E-2</v>
      </c>
      <c r="F248">
        <v>8.6400000000000005E-2</v>
      </c>
      <c r="G248">
        <v>4.5339999999999998E-2</v>
      </c>
      <c r="H248">
        <v>0.64300000000000002</v>
      </c>
      <c r="I248">
        <v>0.221</v>
      </c>
      <c r="J248">
        <v>0.06</v>
      </c>
      <c r="K248">
        <v>0</v>
      </c>
      <c r="L248">
        <v>0</v>
      </c>
      <c r="M248">
        <v>7.3999999999999996E-2</v>
      </c>
      <c r="N248">
        <v>0</v>
      </c>
      <c r="O248">
        <v>2E-3</v>
      </c>
      <c r="P248">
        <v>0</v>
      </c>
      <c r="Q248" s="3">
        <v>0.87</v>
      </c>
      <c r="R248" t="str">
        <f t="shared" si="3"/>
        <v>California Teachers2006</v>
      </c>
    </row>
    <row r="249" spans="1:18" x14ac:dyDescent="0.35">
      <c r="A249" t="s">
        <v>29</v>
      </c>
      <c r="B249">
        <v>2007</v>
      </c>
      <c r="C249">
        <v>0.21029999999999999</v>
      </c>
      <c r="D249">
        <v>0.1507</v>
      </c>
      <c r="E249">
        <v>0.1308</v>
      </c>
      <c r="F249">
        <v>8.9700000000000002E-2</v>
      </c>
      <c r="G249">
        <v>6.7449999999999996E-2</v>
      </c>
      <c r="H249">
        <v>0.622</v>
      </c>
      <c r="I249">
        <v>0.20499999999999999</v>
      </c>
      <c r="J249">
        <v>7.3999999999999996E-2</v>
      </c>
      <c r="K249">
        <v>0</v>
      </c>
      <c r="L249">
        <v>0</v>
      </c>
      <c r="M249">
        <v>9.8000000000000004E-2</v>
      </c>
      <c r="N249">
        <v>0</v>
      </c>
      <c r="O249">
        <v>1E-3</v>
      </c>
      <c r="P249">
        <v>0</v>
      </c>
      <c r="Q249" s="3">
        <v>0.89</v>
      </c>
      <c r="R249" t="str">
        <f t="shared" si="3"/>
        <v>California Teachers2007</v>
      </c>
    </row>
    <row r="250" spans="1:18" x14ac:dyDescent="0.35">
      <c r="A250" t="s">
        <v>29</v>
      </c>
      <c r="B250">
        <v>2008</v>
      </c>
      <c r="C250">
        <v>-3.6900000000000002E-2</v>
      </c>
      <c r="D250">
        <v>9.7199999999999995E-2</v>
      </c>
      <c r="E250">
        <v>0.1149</v>
      </c>
      <c r="F250">
        <v>6.8699999999999997E-2</v>
      </c>
      <c r="G250">
        <v>5.3809999999999997E-2</v>
      </c>
      <c r="H250">
        <v>0.57799999999999996</v>
      </c>
      <c r="I250">
        <v>0.192</v>
      </c>
      <c r="J250">
        <v>0.10199999999999999</v>
      </c>
      <c r="K250">
        <v>0</v>
      </c>
      <c r="L250">
        <v>0</v>
      </c>
      <c r="M250">
        <v>0.125</v>
      </c>
      <c r="N250">
        <v>0</v>
      </c>
      <c r="O250">
        <v>3.0000000000000001E-3</v>
      </c>
      <c r="P250">
        <v>0</v>
      </c>
      <c r="Q250" s="3">
        <v>0.87</v>
      </c>
      <c r="R250" t="str">
        <f t="shared" si="3"/>
        <v>California Teachers2008</v>
      </c>
    </row>
    <row r="251" spans="1:18" x14ac:dyDescent="0.35">
      <c r="A251" t="s">
        <v>29</v>
      </c>
      <c r="B251">
        <v>2009</v>
      </c>
      <c r="C251">
        <v>-0.25030000000000002</v>
      </c>
      <c r="D251">
        <v>-4.3900000000000002E-2</v>
      </c>
      <c r="E251">
        <v>1.9300000000000001E-2</v>
      </c>
      <c r="F251">
        <v>2.5499999999999998E-2</v>
      </c>
      <c r="G251">
        <v>1.469E-2</v>
      </c>
      <c r="H251">
        <v>0.54200000000000004</v>
      </c>
      <c r="I251">
        <v>0.218</v>
      </c>
      <c r="J251">
        <v>0.128</v>
      </c>
      <c r="K251">
        <v>0</v>
      </c>
      <c r="L251">
        <v>0</v>
      </c>
      <c r="M251">
        <v>0.104</v>
      </c>
      <c r="N251">
        <v>0</v>
      </c>
      <c r="O251">
        <v>8.0000000000000002E-3</v>
      </c>
      <c r="P251">
        <v>0</v>
      </c>
      <c r="Q251" s="3">
        <v>0.78</v>
      </c>
      <c r="R251" t="str">
        <f t="shared" si="3"/>
        <v>California Teachers2009</v>
      </c>
    </row>
    <row r="252" spans="1:18" x14ac:dyDescent="0.35">
      <c r="A252" t="s">
        <v>29</v>
      </c>
      <c r="B252">
        <v>2010</v>
      </c>
      <c r="C252">
        <v>0.122</v>
      </c>
      <c r="D252">
        <v>-6.7799999999999999E-2</v>
      </c>
      <c r="E252">
        <v>2.1299999999999999E-2</v>
      </c>
      <c r="F252">
        <v>2.5000000000000001E-2</v>
      </c>
      <c r="G252">
        <v>2.494E-2</v>
      </c>
      <c r="H252">
        <v>0.51600000000000001</v>
      </c>
      <c r="I252">
        <v>0.219</v>
      </c>
      <c r="J252">
        <v>0.14799999999999999</v>
      </c>
      <c r="K252">
        <v>8.9999999999999993E-3</v>
      </c>
      <c r="L252">
        <v>0</v>
      </c>
      <c r="M252">
        <v>0.1</v>
      </c>
      <c r="N252">
        <v>0</v>
      </c>
      <c r="O252">
        <v>8.0000000000000002E-3</v>
      </c>
      <c r="P252">
        <v>0</v>
      </c>
      <c r="Q252" s="3">
        <v>0.71</v>
      </c>
      <c r="R252" t="str">
        <f t="shared" si="3"/>
        <v>California Teachers2010</v>
      </c>
    </row>
    <row r="253" spans="1:18" x14ac:dyDescent="0.35">
      <c r="A253" t="s">
        <v>29</v>
      </c>
      <c r="B253">
        <v>2011</v>
      </c>
      <c r="C253">
        <v>0.23100000000000001</v>
      </c>
      <c r="D253">
        <v>1.17E-2</v>
      </c>
      <c r="E253">
        <v>3.8399999999999997E-2</v>
      </c>
      <c r="F253">
        <v>5.6599999999999998E-2</v>
      </c>
      <c r="G253">
        <v>4.215E-2</v>
      </c>
      <c r="H253">
        <v>0.53</v>
      </c>
      <c r="I253">
        <v>0.17599999999999999</v>
      </c>
      <c r="J253">
        <v>0.14799999999999999</v>
      </c>
      <c r="K253">
        <v>1.7999999999999999E-2</v>
      </c>
      <c r="L253">
        <v>0</v>
      </c>
      <c r="M253">
        <v>0.121</v>
      </c>
      <c r="N253">
        <v>0</v>
      </c>
      <c r="O253">
        <v>7.0000000000000001E-3</v>
      </c>
      <c r="P253">
        <v>0</v>
      </c>
      <c r="Q253" s="3">
        <v>0.69</v>
      </c>
      <c r="R253" t="str">
        <f t="shared" si="3"/>
        <v>California Teachers2011</v>
      </c>
    </row>
    <row r="254" spans="1:18" x14ac:dyDescent="0.35">
      <c r="A254" t="s">
        <v>29</v>
      </c>
      <c r="B254">
        <v>2012</v>
      </c>
      <c r="C254">
        <v>1.84E-2</v>
      </c>
      <c r="D254">
        <v>0.12039999999999999</v>
      </c>
      <c r="E254">
        <v>3.0999999999999999E-3</v>
      </c>
      <c r="F254">
        <v>6.5100000000000005E-2</v>
      </c>
      <c r="G254">
        <v>4.0149999999999998E-2</v>
      </c>
      <c r="H254">
        <v>0.498</v>
      </c>
      <c r="I254">
        <v>0.183</v>
      </c>
      <c r="J254">
        <v>0.15</v>
      </c>
      <c r="K254">
        <v>2E-3</v>
      </c>
      <c r="L254">
        <v>0</v>
      </c>
      <c r="M254">
        <v>0.14499999999999999</v>
      </c>
      <c r="N254">
        <v>0</v>
      </c>
      <c r="O254">
        <v>1.7999999999999999E-2</v>
      </c>
      <c r="P254">
        <v>0</v>
      </c>
      <c r="Q254" s="3">
        <v>0.67</v>
      </c>
      <c r="R254" t="str">
        <f t="shared" si="3"/>
        <v>California Teachers2012</v>
      </c>
    </row>
    <row r="255" spans="1:18" x14ac:dyDescent="0.35">
      <c r="A255" t="s">
        <v>29</v>
      </c>
      <c r="B255">
        <v>2013</v>
      </c>
      <c r="C255">
        <v>0.13800000000000001</v>
      </c>
      <c r="D255">
        <v>0.12570000000000001</v>
      </c>
      <c r="E255">
        <v>3.7199999999999997E-2</v>
      </c>
      <c r="F255">
        <v>7.5300000000000006E-2</v>
      </c>
      <c r="G255">
        <v>4.7370000000000002E-2</v>
      </c>
      <c r="H255">
        <v>0.53600000000000003</v>
      </c>
      <c r="I255">
        <v>0.16800000000000001</v>
      </c>
      <c r="J255">
        <v>0.13200000000000001</v>
      </c>
      <c r="K255">
        <v>0.01</v>
      </c>
      <c r="L255">
        <v>0</v>
      </c>
      <c r="M255">
        <v>0.13800000000000001</v>
      </c>
      <c r="N255">
        <v>0</v>
      </c>
      <c r="O255">
        <v>1.6E-2</v>
      </c>
      <c r="P255">
        <v>0</v>
      </c>
      <c r="Q255" s="3">
        <v>0.67</v>
      </c>
      <c r="R255" t="str">
        <f t="shared" si="3"/>
        <v>California Teachers2013</v>
      </c>
    </row>
    <row r="256" spans="1:18" x14ac:dyDescent="0.35">
      <c r="A256" t="s">
        <v>29</v>
      </c>
      <c r="B256">
        <v>2014</v>
      </c>
      <c r="C256">
        <v>0.18659999999999999</v>
      </c>
      <c r="D256">
        <v>0.11210000000000001</v>
      </c>
      <c r="E256">
        <v>0.13689999999999999</v>
      </c>
      <c r="F256">
        <v>7.6499999999999999E-2</v>
      </c>
      <c r="G256">
        <v>5.6750000000000002E-2</v>
      </c>
      <c r="H256">
        <v>0.57299999999999995</v>
      </c>
      <c r="I256">
        <v>0.155</v>
      </c>
      <c r="J256">
        <v>0.115</v>
      </c>
      <c r="K256">
        <v>1.4999999999999999E-2</v>
      </c>
      <c r="L256">
        <v>0</v>
      </c>
      <c r="M256">
        <v>0.11700000000000001</v>
      </c>
      <c r="N256">
        <v>0</v>
      </c>
      <c r="O256">
        <v>2.5000000000000001E-2</v>
      </c>
      <c r="P256">
        <v>0</v>
      </c>
      <c r="Q256" s="3">
        <v>0.68540000000000001</v>
      </c>
      <c r="R256" t="str">
        <f t="shared" si="3"/>
        <v>California Teachers2014</v>
      </c>
    </row>
    <row r="257" spans="1:18" x14ac:dyDescent="0.35">
      <c r="A257" t="s">
        <v>29</v>
      </c>
      <c r="B257">
        <v>2015</v>
      </c>
      <c r="C257">
        <v>4.7699999999999999E-2</v>
      </c>
      <c r="D257">
        <v>0.1226</v>
      </c>
      <c r="E257">
        <v>0.12139999999999999</v>
      </c>
      <c r="F257">
        <v>7.0199999999999999E-2</v>
      </c>
      <c r="G257">
        <v>5.6140000000000002E-2</v>
      </c>
      <c r="H257">
        <v>0.57399999999999995</v>
      </c>
      <c r="I257">
        <v>0.157</v>
      </c>
      <c r="J257">
        <v>0.10100000000000001</v>
      </c>
      <c r="K257">
        <v>2.3E-2</v>
      </c>
      <c r="L257">
        <v>0</v>
      </c>
      <c r="M257">
        <v>0.127</v>
      </c>
      <c r="N257">
        <v>0</v>
      </c>
      <c r="O257">
        <v>1.7999999999999999E-2</v>
      </c>
      <c r="P257">
        <v>0</v>
      </c>
      <c r="Q257" s="3">
        <v>0.68500000000000005</v>
      </c>
      <c r="R257" t="str">
        <f t="shared" si="3"/>
        <v>California Teachers2015</v>
      </c>
    </row>
    <row r="258" spans="1:18" x14ac:dyDescent="0.35">
      <c r="A258" t="s">
        <v>29</v>
      </c>
      <c r="B258">
        <v>2016</v>
      </c>
      <c r="C258">
        <v>1.35E-2</v>
      </c>
      <c r="D258">
        <v>7.8100000000000003E-2</v>
      </c>
      <c r="E258">
        <v>7.6499999999999999E-2</v>
      </c>
      <c r="F258">
        <v>5.5899999999999998E-2</v>
      </c>
      <c r="G258">
        <v>5.3429999999999998E-2</v>
      </c>
      <c r="H258">
        <v>0.54800000000000004</v>
      </c>
      <c r="I258">
        <v>0.16900000000000001</v>
      </c>
      <c r="J258">
        <v>8.6999999999999994E-2</v>
      </c>
      <c r="K258">
        <v>2.8000000000000001E-2</v>
      </c>
      <c r="L258">
        <v>0</v>
      </c>
      <c r="M258">
        <v>0.13900000000000001</v>
      </c>
      <c r="N258">
        <v>0</v>
      </c>
      <c r="O258">
        <v>2.9000000000000001E-2</v>
      </c>
      <c r="P258">
        <v>0</v>
      </c>
      <c r="Q258" s="3">
        <v>0.63700000000000001</v>
      </c>
      <c r="R258" t="str">
        <f t="shared" si="3"/>
        <v>California Teachers2016</v>
      </c>
    </row>
    <row r="259" spans="1:18" x14ac:dyDescent="0.35">
      <c r="A259" t="s">
        <v>29</v>
      </c>
      <c r="B259">
        <v>2017</v>
      </c>
      <c r="C259">
        <v>0.13439999999999999</v>
      </c>
      <c r="D259">
        <v>6.3200000000000006E-2</v>
      </c>
      <c r="E259">
        <v>0.10050000000000001</v>
      </c>
      <c r="F259">
        <v>4.9500000000000002E-2</v>
      </c>
      <c r="G259">
        <v>5.8029999999999998E-2</v>
      </c>
      <c r="H259">
        <v>0.56399999999999995</v>
      </c>
      <c r="I259">
        <v>0.14699999999999999</v>
      </c>
      <c r="J259">
        <v>8.1000000000000003E-2</v>
      </c>
      <c r="K259">
        <v>6.7000000000000004E-2</v>
      </c>
      <c r="L259">
        <v>0</v>
      </c>
      <c r="M259">
        <v>0.126</v>
      </c>
      <c r="N259">
        <v>0</v>
      </c>
      <c r="O259">
        <v>1.4999999999999999E-2</v>
      </c>
      <c r="P259">
        <v>0</v>
      </c>
      <c r="Q259" s="3">
        <v>0.63</v>
      </c>
      <c r="R259" t="str">
        <f t="shared" ref="R259:R322" si="4">A259&amp;B259</f>
        <v>California Teachers2017</v>
      </c>
    </row>
    <row r="260" spans="1:18" x14ac:dyDescent="0.35">
      <c r="A260" t="s">
        <v>29</v>
      </c>
      <c r="B260">
        <v>2018</v>
      </c>
      <c r="C260">
        <v>8.9899999999999994E-2</v>
      </c>
      <c r="D260">
        <v>7.8100000000000003E-2</v>
      </c>
      <c r="E260">
        <v>9.1499999999999998E-2</v>
      </c>
      <c r="F260">
        <v>6.3E-2</v>
      </c>
      <c r="G260">
        <v>5.9769999999999997E-2</v>
      </c>
      <c r="H260">
        <v>0.53700000000000003</v>
      </c>
      <c r="I260">
        <v>0.123</v>
      </c>
      <c r="J260">
        <v>8.2000000000000003E-2</v>
      </c>
      <c r="K260">
        <v>0.11</v>
      </c>
      <c r="L260">
        <v>0</v>
      </c>
      <c r="M260">
        <v>0.128</v>
      </c>
      <c r="N260">
        <v>0</v>
      </c>
      <c r="O260">
        <v>0.02</v>
      </c>
      <c r="P260">
        <v>0</v>
      </c>
      <c r="Q260" s="3">
        <v>0.64</v>
      </c>
      <c r="R260" t="str">
        <f t="shared" si="4"/>
        <v>California Teachers2018</v>
      </c>
    </row>
    <row r="261" spans="1:18" x14ac:dyDescent="0.35">
      <c r="A261" t="s">
        <v>29</v>
      </c>
      <c r="B261">
        <v>2019</v>
      </c>
      <c r="C261">
        <v>6.8199999999999997E-2</v>
      </c>
      <c r="D261">
        <v>9.7199999999999995E-2</v>
      </c>
      <c r="E261">
        <v>6.9500000000000006E-2</v>
      </c>
      <c r="F261">
        <v>0.1013</v>
      </c>
      <c r="G261">
        <v>6.021E-2</v>
      </c>
      <c r="H261">
        <v>0.505</v>
      </c>
      <c r="I261">
        <v>0.123</v>
      </c>
      <c r="J261">
        <v>9.1999999999999998E-2</v>
      </c>
      <c r="K261">
        <v>0.122</v>
      </c>
      <c r="L261">
        <v>0</v>
      </c>
      <c r="M261">
        <v>0.13700000000000001</v>
      </c>
      <c r="N261">
        <v>0</v>
      </c>
      <c r="O261">
        <v>2.1000000000000001E-2</v>
      </c>
      <c r="P261">
        <v>0</v>
      </c>
      <c r="Q261" s="3">
        <v>0.66</v>
      </c>
      <c r="R261" t="str">
        <f t="shared" si="4"/>
        <v>California Teachers2019</v>
      </c>
    </row>
    <row r="262" spans="1:18" x14ac:dyDescent="0.35">
      <c r="A262" t="s">
        <v>29</v>
      </c>
      <c r="B262">
        <v>2020</v>
      </c>
      <c r="C262">
        <v>3.8800000000000001E-2</v>
      </c>
      <c r="D262">
        <v>6.54E-2</v>
      </c>
      <c r="E262">
        <v>6.8199999999999997E-2</v>
      </c>
      <c r="F262">
        <v>9.3100000000000002E-2</v>
      </c>
      <c r="G262">
        <v>5.9130000000000002E-2</v>
      </c>
      <c r="H262">
        <v>0.47699999999999998</v>
      </c>
      <c r="I262">
        <v>0.125</v>
      </c>
      <c r="J262">
        <v>9.6000000000000002E-2</v>
      </c>
      <c r="K262">
        <v>0.123</v>
      </c>
      <c r="L262">
        <v>0</v>
      </c>
      <c r="M262">
        <v>0.14199999999999999</v>
      </c>
      <c r="N262">
        <v>0</v>
      </c>
      <c r="O262">
        <v>3.6999999999999998E-2</v>
      </c>
      <c r="P262">
        <v>0</v>
      </c>
      <c r="Q262" s="3">
        <v>0.66</v>
      </c>
      <c r="R262" t="str">
        <f t="shared" si="4"/>
        <v>California Teachers2020</v>
      </c>
    </row>
    <row r="263" spans="1:18" x14ac:dyDescent="0.35">
      <c r="A263" t="s">
        <v>30</v>
      </c>
      <c r="B263">
        <v>2001</v>
      </c>
      <c r="C263">
        <v>-7.6999999999999999E-2</v>
      </c>
      <c r="D263">
        <v>3.3000000000000002E-2</v>
      </c>
      <c r="E263">
        <v>8.8999999999999996E-2</v>
      </c>
      <c r="F263">
        <v>0.10299999999999999</v>
      </c>
      <c r="G263">
        <v>-7.6999999999999999E-2</v>
      </c>
      <c r="H263">
        <v>0.65800000000000003</v>
      </c>
      <c r="I263">
        <v>0.104</v>
      </c>
      <c r="J263">
        <v>0.107</v>
      </c>
      <c r="K263">
        <v>0</v>
      </c>
      <c r="L263">
        <v>8.9999999999999993E-3</v>
      </c>
      <c r="M263">
        <v>9.9000000000000005E-2</v>
      </c>
      <c r="N263">
        <v>0</v>
      </c>
      <c r="O263">
        <v>2.3E-2</v>
      </c>
      <c r="P263">
        <v>0</v>
      </c>
      <c r="Q263" s="3">
        <v>1.0429999999999999</v>
      </c>
      <c r="R263" t="str">
        <f t="shared" si="4"/>
        <v>Colorado Municipal2001</v>
      </c>
    </row>
    <row r="264" spans="1:18" x14ac:dyDescent="0.35">
      <c r="A264" t="s">
        <v>30</v>
      </c>
      <c r="B264">
        <v>2002</v>
      </c>
      <c r="C264">
        <v>-0.1179</v>
      </c>
      <c r="D264">
        <v>-6.5699999999999995E-2</v>
      </c>
      <c r="E264">
        <v>2.3400000000000001E-2</v>
      </c>
      <c r="F264">
        <v>8.2900000000000001E-2</v>
      </c>
      <c r="G264">
        <v>-9.7680000000000003E-2</v>
      </c>
      <c r="H264">
        <v>0.61</v>
      </c>
      <c r="I264">
        <v>0.128</v>
      </c>
      <c r="J264">
        <v>0.111</v>
      </c>
      <c r="K264">
        <v>0</v>
      </c>
      <c r="L264">
        <v>1.2E-2</v>
      </c>
      <c r="M264">
        <v>0.112</v>
      </c>
      <c r="N264">
        <v>0</v>
      </c>
      <c r="O264">
        <v>2.7E-2</v>
      </c>
      <c r="P264">
        <v>0</v>
      </c>
      <c r="Q264" s="3">
        <v>0.93600000000000005</v>
      </c>
      <c r="R264" t="str">
        <f t="shared" si="4"/>
        <v>Colorado Municipal2002</v>
      </c>
    </row>
    <row r="265" spans="1:18" x14ac:dyDescent="0.35">
      <c r="A265" t="s">
        <v>30</v>
      </c>
      <c r="B265">
        <v>2003</v>
      </c>
      <c r="C265">
        <v>0.24060000000000001</v>
      </c>
      <c r="D265">
        <v>1.9E-3</v>
      </c>
      <c r="E265">
        <v>3.6900000000000002E-2</v>
      </c>
      <c r="F265">
        <v>9.06E-2</v>
      </c>
      <c r="G265">
        <v>3.3500000000000001E-3</v>
      </c>
      <c r="H265">
        <v>0.58799999999999997</v>
      </c>
      <c r="I265">
        <v>0.187</v>
      </c>
      <c r="J265">
        <v>0.111</v>
      </c>
      <c r="K265">
        <v>0</v>
      </c>
      <c r="L265">
        <v>0.01</v>
      </c>
      <c r="M265">
        <v>8.4000000000000005E-2</v>
      </c>
      <c r="N265">
        <v>0</v>
      </c>
      <c r="O265">
        <v>0.02</v>
      </c>
      <c r="P265">
        <v>0</v>
      </c>
      <c r="Q265" s="3">
        <v>0.80200000000000005</v>
      </c>
      <c r="R265" t="str">
        <f t="shared" si="4"/>
        <v>Colorado Municipal2003</v>
      </c>
    </row>
    <row r="266" spans="1:18" x14ac:dyDescent="0.35">
      <c r="A266" t="s">
        <v>30</v>
      </c>
      <c r="B266">
        <v>2004</v>
      </c>
      <c r="C266">
        <v>0.14099999999999999</v>
      </c>
      <c r="D266">
        <v>7.5999999999999998E-2</v>
      </c>
      <c r="E266">
        <v>2.8000000000000001E-2</v>
      </c>
      <c r="F266">
        <v>0.104</v>
      </c>
      <c r="G266">
        <v>3.6119999999999999E-2</v>
      </c>
      <c r="H266">
        <v>0.58199999999999996</v>
      </c>
      <c r="I266">
        <v>0.20499999999999999</v>
      </c>
      <c r="J266">
        <v>0.10199999999999999</v>
      </c>
      <c r="K266">
        <v>0</v>
      </c>
      <c r="L266">
        <v>0.01</v>
      </c>
      <c r="M266">
        <v>7.2999999999999995E-2</v>
      </c>
      <c r="N266">
        <v>0</v>
      </c>
      <c r="O266">
        <v>2.8000000000000001E-2</v>
      </c>
      <c r="P266">
        <v>0</v>
      </c>
      <c r="Q266" s="3">
        <v>0.77200000000000002</v>
      </c>
      <c r="R266" t="str">
        <f t="shared" si="4"/>
        <v>Colorado Municipal2004</v>
      </c>
    </row>
    <row r="267" spans="1:18" x14ac:dyDescent="0.35">
      <c r="A267" t="s">
        <v>30</v>
      </c>
      <c r="B267">
        <v>2005</v>
      </c>
      <c r="C267">
        <v>9.8000000000000004E-2</v>
      </c>
      <c r="D267">
        <v>0.158</v>
      </c>
      <c r="E267">
        <v>4.7E-2</v>
      </c>
      <c r="F267">
        <v>0.09</v>
      </c>
      <c r="G267">
        <v>4.8210000000000003E-2</v>
      </c>
      <c r="H267">
        <v>0.60199999999999998</v>
      </c>
      <c r="I267">
        <v>0.23400000000000001</v>
      </c>
      <c r="J267">
        <v>8.5999999999999993E-2</v>
      </c>
      <c r="K267">
        <v>0</v>
      </c>
      <c r="L267">
        <v>1.0999999999999999E-2</v>
      </c>
      <c r="M267">
        <v>6.0999999999999999E-2</v>
      </c>
      <c r="N267">
        <v>0</v>
      </c>
      <c r="O267">
        <v>6.0000000000000001E-3</v>
      </c>
      <c r="P267">
        <v>0</v>
      </c>
      <c r="Q267" s="3">
        <v>0.78</v>
      </c>
      <c r="R267" t="str">
        <f t="shared" si="4"/>
        <v>Colorado Municipal2005</v>
      </c>
    </row>
    <row r="268" spans="1:18" x14ac:dyDescent="0.35">
      <c r="A268" t="s">
        <v>30</v>
      </c>
      <c r="B268">
        <v>2006</v>
      </c>
      <c r="C268">
        <v>0.157</v>
      </c>
      <c r="D268">
        <v>0.13200000000000001</v>
      </c>
      <c r="E268">
        <v>9.6000000000000002E-2</v>
      </c>
      <c r="F268">
        <v>9.1999999999999998E-2</v>
      </c>
      <c r="G268">
        <v>6.5600000000000006E-2</v>
      </c>
      <c r="H268">
        <v>0.59499999999999997</v>
      </c>
      <c r="I268">
        <v>0.23499999999999999</v>
      </c>
      <c r="J268">
        <v>8.3000000000000004E-2</v>
      </c>
      <c r="K268">
        <v>0</v>
      </c>
      <c r="L268">
        <v>1.0999999999999999E-2</v>
      </c>
      <c r="M268">
        <v>6.9000000000000006E-2</v>
      </c>
      <c r="N268">
        <v>0</v>
      </c>
      <c r="O268">
        <v>7.0000000000000001E-3</v>
      </c>
      <c r="P268">
        <v>0</v>
      </c>
      <c r="Q268" s="3">
        <v>0.79500000000000004</v>
      </c>
      <c r="R268" t="str">
        <f t="shared" si="4"/>
        <v>Colorado Municipal2006</v>
      </c>
    </row>
    <row r="269" spans="1:18" x14ac:dyDescent="0.35">
      <c r="A269" t="s">
        <v>30</v>
      </c>
      <c r="B269">
        <v>2007</v>
      </c>
      <c r="C269">
        <v>0.1</v>
      </c>
      <c r="D269">
        <v>0.11700000000000001</v>
      </c>
      <c r="E269">
        <v>0.14399999999999999</v>
      </c>
      <c r="F269">
        <v>8.1000000000000003E-2</v>
      </c>
      <c r="G269">
        <v>7.0449999999999999E-2</v>
      </c>
      <c r="H269">
        <v>0.59</v>
      </c>
      <c r="I269">
        <v>0.23899999999999999</v>
      </c>
      <c r="J269">
        <v>7.6999999999999999E-2</v>
      </c>
      <c r="K269">
        <v>0</v>
      </c>
      <c r="L269">
        <v>1.0999999999999999E-2</v>
      </c>
      <c r="M269">
        <v>7.5999999999999998E-2</v>
      </c>
      <c r="N269">
        <v>0</v>
      </c>
      <c r="O269">
        <v>7.0000000000000001E-3</v>
      </c>
      <c r="P269">
        <v>0</v>
      </c>
      <c r="Q269" s="3">
        <v>0.81200000000000006</v>
      </c>
      <c r="R269" t="str">
        <f t="shared" si="4"/>
        <v>Colorado Municipal2007</v>
      </c>
    </row>
    <row r="270" spans="1:18" x14ac:dyDescent="0.35">
      <c r="A270" t="s">
        <v>30</v>
      </c>
      <c r="B270">
        <v>2008</v>
      </c>
      <c r="C270">
        <v>-0.26</v>
      </c>
      <c r="D270">
        <v>-0.02</v>
      </c>
      <c r="E270">
        <v>3.3000000000000002E-2</v>
      </c>
      <c r="F270">
        <v>3.4000000000000002E-2</v>
      </c>
      <c r="G270">
        <v>2.2169999999999999E-2</v>
      </c>
      <c r="H270">
        <v>0.51600000000000001</v>
      </c>
      <c r="I270">
        <v>0.26600000000000001</v>
      </c>
      <c r="J270">
        <v>8.8999999999999996E-2</v>
      </c>
      <c r="K270">
        <v>1.4999999999999999E-2</v>
      </c>
      <c r="L270">
        <v>0</v>
      </c>
      <c r="M270">
        <v>8.8999999999999996E-2</v>
      </c>
      <c r="N270">
        <v>0</v>
      </c>
      <c r="O270">
        <v>2.5000000000000001E-2</v>
      </c>
      <c r="P270">
        <v>0</v>
      </c>
      <c r="Q270" s="3">
        <v>0.76400000000000001</v>
      </c>
      <c r="R270" t="str">
        <f t="shared" si="4"/>
        <v>Colorado Municipal2008</v>
      </c>
    </row>
    <row r="271" spans="1:18" x14ac:dyDescent="0.35">
      <c r="A271" t="s">
        <v>30</v>
      </c>
      <c r="B271">
        <v>2009</v>
      </c>
      <c r="C271">
        <v>0.17399999999999999</v>
      </c>
      <c r="D271">
        <v>-1.4999999999999999E-2</v>
      </c>
      <c r="E271">
        <v>3.9E-2</v>
      </c>
      <c r="F271">
        <v>3.3000000000000002E-2</v>
      </c>
      <c r="G271">
        <v>3.8019999999999998E-2</v>
      </c>
      <c r="H271">
        <v>0.58899999999999997</v>
      </c>
      <c r="I271">
        <v>0.224</v>
      </c>
      <c r="J271">
        <v>9.6000000000000002E-2</v>
      </c>
      <c r="K271">
        <v>1.9E-2</v>
      </c>
      <c r="L271">
        <v>0</v>
      </c>
      <c r="M271">
        <v>0.06</v>
      </c>
      <c r="N271">
        <v>0</v>
      </c>
      <c r="O271">
        <v>1.2E-2</v>
      </c>
      <c r="P271">
        <v>0</v>
      </c>
      <c r="Q271" s="3">
        <v>0.76200000000000001</v>
      </c>
      <c r="R271" t="str">
        <f t="shared" si="4"/>
        <v>Colorado Municipal2009</v>
      </c>
    </row>
    <row r="272" spans="1:18" x14ac:dyDescent="0.35">
      <c r="A272" t="s">
        <v>30</v>
      </c>
      <c r="B272">
        <v>2010</v>
      </c>
      <c r="C272">
        <v>0.14000000000000001</v>
      </c>
      <c r="D272">
        <v>-3.0000000000000001E-3</v>
      </c>
      <c r="E272">
        <v>4.7E-2</v>
      </c>
      <c r="F272">
        <v>4.5999999999999999E-2</v>
      </c>
      <c r="G272">
        <v>4.7800000000000002E-2</v>
      </c>
      <c r="H272">
        <v>0.57699999999999996</v>
      </c>
      <c r="I272">
        <v>0.22900000000000001</v>
      </c>
      <c r="J272">
        <v>9.2999999999999999E-2</v>
      </c>
      <c r="K272">
        <v>2.1000000000000001E-2</v>
      </c>
      <c r="L272">
        <v>0</v>
      </c>
      <c r="M272">
        <v>7.0000000000000007E-2</v>
      </c>
      <c r="N272">
        <v>0</v>
      </c>
      <c r="O272">
        <v>6.0000000000000001E-3</v>
      </c>
      <c r="P272">
        <v>0</v>
      </c>
      <c r="Q272" s="3">
        <v>0.73</v>
      </c>
      <c r="R272" t="str">
        <f t="shared" si="4"/>
        <v>Colorado Municipal2010</v>
      </c>
    </row>
    <row r="273" spans="1:18" x14ac:dyDescent="0.35">
      <c r="A273" t="s">
        <v>30</v>
      </c>
      <c r="B273">
        <v>2011</v>
      </c>
      <c r="C273">
        <v>1.9E-2</v>
      </c>
      <c r="D273">
        <v>0.109</v>
      </c>
      <c r="E273">
        <v>2.1000000000000001E-2</v>
      </c>
      <c r="F273">
        <v>5.7000000000000002E-2</v>
      </c>
      <c r="G273">
        <v>4.5150000000000003E-2</v>
      </c>
      <c r="H273">
        <v>0.55500000000000005</v>
      </c>
      <c r="I273">
        <v>0.23599999999999999</v>
      </c>
      <c r="J273">
        <v>9.2999999999999999E-2</v>
      </c>
      <c r="K273">
        <v>2.1000000000000001E-2</v>
      </c>
      <c r="L273">
        <v>0</v>
      </c>
      <c r="M273">
        <v>8.5999999999999993E-2</v>
      </c>
      <c r="N273">
        <v>0</v>
      </c>
      <c r="O273">
        <v>8.9999999999999993E-3</v>
      </c>
      <c r="P273">
        <v>0</v>
      </c>
      <c r="Q273" s="3">
        <v>0.69299999999999995</v>
      </c>
      <c r="R273" t="str">
        <f t="shared" si="4"/>
        <v>Colorado Municipal2011</v>
      </c>
    </row>
    <row r="274" spans="1:18" x14ac:dyDescent="0.35">
      <c r="A274" t="s">
        <v>30</v>
      </c>
      <c r="B274">
        <v>2012</v>
      </c>
      <c r="C274">
        <v>0.129</v>
      </c>
      <c r="D274">
        <v>9.4E-2</v>
      </c>
      <c r="E274">
        <v>2.5999999999999999E-2</v>
      </c>
      <c r="F274">
        <v>8.4000000000000005E-2</v>
      </c>
      <c r="G274">
        <v>5.1889999999999999E-2</v>
      </c>
      <c r="H274">
        <v>0.56499999999999995</v>
      </c>
      <c r="I274">
        <v>0.23300000000000001</v>
      </c>
      <c r="J274">
        <v>8.6999999999999994E-2</v>
      </c>
      <c r="K274">
        <v>2.5000000000000001E-2</v>
      </c>
      <c r="L274">
        <v>0</v>
      </c>
      <c r="M274">
        <v>8.1000000000000003E-2</v>
      </c>
      <c r="N274">
        <v>0</v>
      </c>
      <c r="O274">
        <v>8.9999999999999993E-3</v>
      </c>
      <c r="P274">
        <v>0</v>
      </c>
      <c r="Q274" s="3">
        <v>0.74529999999999996</v>
      </c>
      <c r="R274" t="str">
        <f t="shared" si="4"/>
        <v>Colorado Municipal2012</v>
      </c>
    </row>
    <row r="275" spans="1:18" x14ac:dyDescent="0.35">
      <c r="A275" t="s">
        <v>30</v>
      </c>
      <c r="B275">
        <v>2013</v>
      </c>
      <c r="C275">
        <v>0.156</v>
      </c>
      <c r="D275">
        <v>9.9000000000000005E-2</v>
      </c>
      <c r="E275">
        <v>0.122</v>
      </c>
      <c r="F275">
        <v>7.5999999999999998E-2</v>
      </c>
      <c r="G275">
        <v>5.9549999999999999E-2</v>
      </c>
      <c r="H275">
        <v>0.58399999999999996</v>
      </c>
      <c r="I275">
        <v>0.23400000000000001</v>
      </c>
      <c r="J275">
        <v>7.8E-2</v>
      </c>
      <c r="K275">
        <v>2.5000000000000001E-2</v>
      </c>
      <c r="L275">
        <v>0</v>
      </c>
      <c r="M275">
        <v>7.0999999999999994E-2</v>
      </c>
      <c r="N275">
        <v>0</v>
      </c>
      <c r="O275">
        <v>8.0000000000000002E-3</v>
      </c>
      <c r="P275">
        <v>0</v>
      </c>
      <c r="Q275" s="3">
        <v>0.73099999999999998</v>
      </c>
      <c r="R275" t="str">
        <f t="shared" si="4"/>
        <v>Colorado Municipal2013</v>
      </c>
    </row>
    <row r="276" spans="1:18" x14ac:dyDescent="0.35">
      <c r="A276" t="s">
        <v>30</v>
      </c>
      <c r="B276">
        <v>2014</v>
      </c>
      <c r="C276">
        <v>5.7000000000000002E-2</v>
      </c>
      <c r="D276">
        <v>0.113</v>
      </c>
      <c r="E276">
        <v>9.9000000000000005E-2</v>
      </c>
      <c r="F276">
        <v>6.8000000000000005E-2</v>
      </c>
      <c r="G276">
        <v>5.9369999999999999E-2</v>
      </c>
      <c r="H276">
        <v>0.56499999999999995</v>
      </c>
      <c r="I276">
        <v>0.249</v>
      </c>
      <c r="J276">
        <v>7.8E-2</v>
      </c>
      <c r="K276">
        <v>2.5000000000000001E-2</v>
      </c>
      <c r="L276">
        <v>0</v>
      </c>
      <c r="M276">
        <v>7.3999999999999996E-2</v>
      </c>
      <c r="N276">
        <v>0</v>
      </c>
      <c r="O276">
        <v>8.9999999999999993E-3</v>
      </c>
      <c r="P276">
        <v>0</v>
      </c>
      <c r="Q276" s="3">
        <v>0.78700000000000003</v>
      </c>
      <c r="R276" t="str">
        <f t="shared" si="4"/>
        <v>Colorado Municipal2014</v>
      </c>
    </row>
    <row r="277" spans="1:18" x14ac:dyDescent="0.35">
      <c r="A277" t="s">
        <v>30</v>
      </c>
      <c r="B277">
        <v>2015</v>
      </c>
      <c r="C277">
        <v>1.4999999999999999E-2</v>
      </c>
      <c r="D277">
        <v>7.3999999999999996E-2</v>
      </c>
      <c r="E277">
        <v>7.2999999999999995E-2</v>
      </c>
      <c r="F277">
        <v>0.06</v>
      </c>
      <c r="G277">
        <v>5.6349999999999997E-2</v>
      </c>
      <c r="H277">
        <v>0.55500000000000005</v>
      </c>
      <c r="I277">
        <v>0.247</v>
      </c>
      <c r="J277">
        <v>8.2000000000000003E-2</v>
      </c>
      <c r="K277">
        <v>2.1999999999999999E-2</v>
      </c>
      <c r="L277">
        <v>0</v>
      </c>
      <c r="M277">
        <v>8.5999999999999993E-2</v>
      </c>
      <c r="N277">
        <v>0</v>
      </c>
      <c r="O277">
        <v>8.0000000000000002E-3</v>
      </c>
      <c r="P277">
        <v>0</v>
      </c>
      <c r="Q277" s="3">
        <v>0.79</v>
      </c>
      <c r="R277" t="str">
        <f t="shared" si="4"/>
        <v>Colorado Municipal2015</v>
      </c>
    </row>
    <row r="278" spans="1:18" x14ac:dyDescent="0.35">
      <c r="A278" t="s">
        <v>30</v>
      </c>
      <c r="B278">
        <v>2016</v>
      </c>
      <c r="C278">
        <v>7.2999999999999995E-2</v>
      </c>
      <c r="D278">
        <v>4.8000000000000001E-2</v>
      </c>
      <c r="E278">
        <v>8.5000000000000006E-2</v>
      </c>
      <c r="F278">
        <v>5.1999999999999998E-2</v>
      </c>
      <c r="G278">
        <v>5.7389999999999997E-2</v>
      </c>
      <c r="H278">
        <v>0.55900000000000005</v>
      </c>
      <c r="I278">
        <v>0.22700000000000001</v>
      </c>
      <c r="J278">
        <v>8.4000000000000005E-2</v>
      </c>
      <c r="K278">
        <v>2.5999999999999999E-2</v>
      </c>
      <c r="L278">
        <v>0</v>
      </c>
      <c r="M278">
        <v>0.09</v>
      </c>
      <c r="N278">
        <v>0</v>
      </c>
      <c r="O278">
        <v>1.4E-2</v>
      </c>
      <c r="P278">
        <v>0</v>
      </c>
      <c r="Q278" s="3">
        <v>0.74399999999999999</v>
      </c>
      <c r="R278" t="str">
        <f t="shared" si="4"/>
        <v>Colorado Municipal2016</v>
      </c>
    </row>
    <row r="279" spans="1:18" x14ac:dyDescent="0.35">
      <c r="A279" t="s">
        <v>30</v>
      </c>
      <c r="B279">
        <v>2017</v>
      </c>
      <c r="C279">
        <v>0.18099999999999999</v>
      </c>
      <c r="D279">
        <v>8.7999999999999995E-2</v>
      </c>
      <c r="E279">
        <v>9.5000000000000001E-2</v>
      </c>
      <c r="F279">
        <v>0.06</v>
      </c>
      <c r="G279">
        <v>6.429E-2</v>
      </c>
      <c r="H279">
        <v>0.57699999999999996</v>
      </c>
      <c r="I279">
        <v>0.219</v>
      </c>
      <c r="J279">
        <v>0.08</v>
      </c>
      <c r="K279">
        <v>3.4000000000000002E-2</v>
      </c>
      <c r="L279">
        <v>0</v>
      </c>
      <c r="M279">
        <v>8.5999999999999993E-2</v>
      </c>
      <c r="N279">
        <v>0</v>
      </c>
      <c r="O279">
        <v>4.0000000000000001E-3</v>
      </c>
      <c r="P279">
        <v>0</v>
      </c>
      <c r="Q279" s="3">
        <v>0.79500000000000004</v>
      </c>
      <c r="R279" t="str">
        <f t="shared" si="4"/>
        <v>Colorado Municipal2017</v>
      </c>
    </row>
    <row r="280" spans="1:18" x14ac:dyDescent="0.35">
      <c r="A280" t="s">
        <v>30</v>
      </c>
      <c r="B280">
        <v>2018</v>
      </c>
      <c r="C280">
        <v>-3.5000000000000003E-2</v>
      </c>
      <c r="D280">
        <v>6.9000000000000006E-2</v>
      </c>
      <c r="E280">
        <v>5.6000000000000001E-2</v>
      </c>
      <c r="F280">
        <v>8.7999999999999995E-2</v>
      </c>
      <c r="G280">
        <v>5.851E-2</v>
      </c>
      <c r="H280">
        <v>0.53400000000000003</v>
      </c>
      <c r="I280">
        <v>0.24</v>
      </c>
      <c r="J280">
        <v>8.7999999999999995E-2</v>
      </c>
      <c r="K280">
        <v>3.5999999999999997E-2</v>
      </c>
      <c r="L280">
        <v>0</v>
      </c>
      <c r="M280">
        <v>9.6000000000000002E-2</v>
      </c>
      <c r="N280">
        <v>0</v>
      </c>
      <c r="O280">
        <v>6.0000000000000001E-3</v>
      </c>
      <c r="P280">
        <v>0</v>
      </c>
      <c r="Q280" s="3">
        <v>0.77700000000000002</v>
      </c>
      <c r="R280" t="str">
        <f t="shared" si="4"/>
        <v>Colorado Municipal2018</v>
      </c>
    </row>
    <row r="281" spans="1:18" x14ac:dyDescent="0.35">
      <c r="A281" t="s">
        <v>30</v>
      </c>
      <c r="B281">
        <v>2019</v>
      </c>
      <c r="C281">
        <v>0.20300000000000001</v>
      </c>
      <c r="D281">
        <v>0.111</v>
      </c>
      <c r="E281">
        <v>8.4000000000000005E-2</v>
      </c>
      <c r="F281">
        <v>9.0999999999999998E-2</v>
      </c>
      <c r="G281">
        <v>6.5659999999999996E-2</v>
      </c>
      <c r="H281">
        <v>0.56899999999999995</v>
      </c>
      <c r="I281">
        <v>0.221</v>
      </c>
      <c r="J281">
        <v>8.1000000000000003E-2</v>
      </c>
      <c r="K281">
        <v>3.5000000000000003E-2</v>
      </c>
      <c r="L281">
        <v>0</v>
      </c>
      <c r="M281">
        <v>8.8999999999999996E-2</v>
      </c>
      <c r="N281">
        <v>0</v>
      </c>
      <c r="O281">
        <v>5.0000000000000001E-3</v>
      </c>
      <c r="P281">
        <v>0</v>
      </c>
      <c r="Q281" s="3">
        <v>0.80700000000000005</v>
      </c>
      <c r="R281" t="str">
        <f t="shared" si="4"/>
        <v>Colorado Municipal2019</v>
      </c>
    </row>
    <row r="282" spans="1:18" x14ac:dyDescent="0.35">
      <c r="A282" t="s">
        <v>30</v>
      </c>
      <c r="B282">
        <v>2020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 s="3">
        <v>0</v>
      </c>
      <c r="R282" t="str">
        <f t="shared" si="4"/>
        <v>Colorado Municipal2020</v>
      </c>
    </row>
    <row r="283" spans="1:18" x14ac:dyDescent="0.35">
      <c r="A283" t="s">
        <v>31</v>
      </c>
      <c r="B283">
        <v>2001</v>
      </c>
      <c r="C283">
        <v>-7.6999999999999999E-2</v>
      </c>
      <c r="D283">
        <v>3.3000000000000002E-2</v>
      </c>
      <c r="E283">
        <v>8.8999999999999996E-2</v>
      </c>
      <c r="F283">
        <v>0.10299999999999999</v>
      </c>
      <c r="G283">
        <v>-7.6999999999999999E-2</v>
      </c>
      <c r="H283">
        <v>0.65800000000000003</v>
      </c>
      <c r="I283">
        <v>0.104</v>
      </c>
      <c r="J283">
        <v>0.107</v>
      </c>
      <c r="K283">
        <v>0</v>
      </c>
      <c r="L283">
        <v>8.9999999999999993E-3</v>
      </c>
      <c r="M283">
        <v>9.9000000000000005E-2</v>
      </c>
      <c r="N283">
        <v>0</v>
      </c>
      <c r="O283">
        <v>2.3E-2</v>
      </c>
      <c r="P283">
        <v>0</v>
      </c>
      <c r="Q283" s="3">
        <v>0</v>
      </c>
      <c r="R283" t="str">
        <f t="shared" si="4"/>
        <v>Colorado School2001</v>
      </c>
    </row>
    <row r="284" spans="1:18" x14ac:dyDescent="0.35">
      <c r="A284" t="s">
        <v>31</v>
      </c>
      <c r="B284">
        <v>2002</v>
      </c>
      <c r="C284">
        <v>-0.1179</v>
      </c>
      <c r="D284">
        <v>-6.5699999999999995E-2</v>
      </c>
      <c r="E284">
        <v>2.3400000000000001E-2</v>
      </c>
      <c r="F284">
        <v>8.2900000000000001E-2</v>
      </c>
      <c r="G284">
        <v>-9.7680000000000003E-2</v>
      </c>
      <c r="H284">
        <v>0.61</v>
      </c>
      <c r="I284">
        <v>0.128</v>
      </c>
      <c r="J284">
        <v>0.111</v>
      </c>
      <c r="K284">
        <v>0</v>
      </c>
      <c r="L284">
        <v>1.2E-2</v>
      </c>
      <c r="M284">
        <v>0.112</v>
      </c>
      <c r="N284">
        <v>0</v>
      </c>
      <c r="O284">
        <v>2.7E-2</v>
      </c>
      <c r="P284">
        <v>0</v>
      </c>
      <c r="Q284" s="3">
        <v>0</v>
      </c>
      <c r="R284" t="str">
        <f t="shared" si="4"/>
        <v>Colorado School2002</v>
      </c>
    </row>
    <row r="285" spans="1:18" x14ac:dyDescent="0.35">
      <c r="A285" t="s">
        <v>31</v>
      </c>
      <c r="B285">
        <v>2003</v>
      </c>
      <c r="C285">
        <v>0.24060000000000001</v>
      </c>
      <c r="D285">
        <v>1.9E-3</v>
      </c>
      <c r="E285">
        <v>3.6900000000000002E-2</v>
      </c>
      <c r="F285">
        <v>9.06E-2</v>
      </c>
      <c r="G285">
        <v>3.3500000000000001E-3</v>
      </c>
      <c r="H285">
        <v>0.58799999999999997</v>
      </c>
      <c r="I285">
        <v>0.187</v>
      </c>
      <c r="J285">
        <v>0.111</v>
      </c>
      <c r="K285">
        <v>0</v>
      </c>
      <c r="L285">
        <v>0.01</v>
      </c>
      <c r="M285">
        <v>8.4000000000000005E-2</v>
      </c>
      <c r="N285">
        <v>0</v>
      </c>
      <c r="O285">
        <v>0.02</v>
      </c>
      <c r="P285">
        <v>0</v>
      </c>
      <c r="Q285" s="3">
        <v>0</v>
      </c>
      <c r="R285" t="str">
        <f t="shared" si="4"/>
        <v>Colorado School2003</v>
      </c>
    </row>
    <row r="286" spans="1:18" x14ac:dyDescent="0.35">
      <c r="A286" t="s">
        <v>31</v>
      </c>
      <c r="B286">
        <v>2004</v>
      </c>
      <c r="C286">
        <v>0.14099999999999999</v>
      </c>
      <c r="D286">
        <v>7.5999999999999998E-2</v>
      </c>
      <c r="E286">
        <v>2.8000000000000001E-2</v>
      </c>
      <c r="F286">
        <v>0.104</v>
      </c>
      <c r="G286">
        <v>3.6119999999999999E-2</v>
      </c>
      <c r="H286">
        <v>0.58199999999999996</v>
      </c>
      <c r="I286">
        <v>0.20499999999999999</v>
      </c>
      <c r="J286">
        <v>0.10199999999999999</v>
      </c>
      <c r="K286">
        <v>0</v>
      </c>
      <c r="L286">
        <v>0.01</v>
      </c>
      <c r="M286">
        <v>7.2999999999999995E-2</v>
      </c>
      <c r="N286">
        <v>0</v>
      </c>
      <c r="O286">
        <v>2.8000000000000001E-2</v>
      </c>
      <c r="P286">
        <v>0</v>
      </c>
      <c r="Q286" s="3">
        <v>0</v>
      </c>
      <c r="R286" t="str">
        <f t="shared" si="4"/>
        <v>Colorado School2004</v>
      </c>
    </row>
    <row r="287" spans="1:18" x14ac:dyDescent="0.35">
      <c r="A287" t="s">
        <v>31</v>
      </c>
      <c r="B287">
        <v>2005</v>
      </c>
      <c r="C287">
        <v>9.8000000000000004E-2</v>
      </c>
      <c r="D287">
        <v>0.158</v>
      </c>
      <c r="E287">
        <v>4.7E-2</v>
      </c>
      <c r="F287">
        <v>0.09</v>
      </c>
      <c r="G287">
        <v>4.8210000000000003E-2</v>
      </c>
      <c r="H287">
        <v>0.60199999999999998</v>
      </c>
      <c r="I287">
        <v>0.23400000000000001</v>
      </c>
      <c r="J287">
        <v>8.5999999999999993E-2</v>
      </c>
      <c r="K287">
        <v>0</v>
      </c>
      <c r="L287">
        <v>1.0999999999999999E-2</v>
      </c>
      <c r="M287">
        <v>6.0999999999999999E-2</v>
      </c>
      <c r="N287">
        <v>0</v>
      </c>
      <c r="O287">
        <v>6.0000000000000001E-3</v>
      </c>
      <c r="P287">
        <v>0</v>
      </c>
      <c r="Q287" s="3">
        <v>0.73899999999999999</v>
      </c>
      <c r="R287" t="str">
        <f t="shared" si="4"/>
        <v>Colorado School2005</v>
      </c>
    </row>
    <row r="288" spans="1:18" x14ac:dyDescent="0.35">
      <c r="A288" t="s">
        <v>31</v>
      </c>
      <c r="B288">
        <v>2006</v>
      </c>
      <c r="C288">
        <v>0.157</v>
      </c>
      <c r="D288">
        <v>0.13200000000000001</v>
      </c>
      <c r="E288">
        <v>9.6000000000000002E-2</v>
      </c>
      <c r="F288">
        <v>9.1999999999999998E-2</v>
      </c>
      <c r="G288">
        <v>6.5600000000000006E-2</v>
      </c>
      <c r="H288">
        <v>0.59499999999999997</v>
      </c>
      <c r="I288">
        <v>0.23499999999999999</v>
      </c>
      <c r="J288">
        <v>8.3000000000000004E-2</v>
      </c>
      <c r="K288">
        <v>0</v>
      </c>
      <c r="L288">
        <v>1.0999999999999999E-2</v>
      </c>
      <c r="M288">
        <v>6.9000000000000006E-2</v>
      </c>
      <c r="N288">
        <v>0</v>
      </c>
      <c r="O288">
        <v>7.0000000000000001E-3</v>
      </c>
      <c r="P288">
        <v>0</v>
      </c>
      <c r="Q288" s="3">
        <v>0.74099999999999999</v>
      </c>
      <c r="R288" t="str">
        <f t="shared" si="4"/>
        <v>Colorado School2006</v>
      </c>
    </row>
    <row r="289" spans="1:18" x14ac:dyDescent="0.35">
      <c r="A289" t="s">
        <v>31</v>
      </c>
      <c r="B289">
        <v>2007</v>
      </c>
      <c r="C289">
        <v>0.1</v>
      </c>
      <c r="D289">
        <v>0.11700000000000001</v>
      </c>
      <c r="E289">
        <v>0.14399999999999999</v>
      </c>
      <c r="F289">
        <v>8.1000000000000003E-2</v>
      </c>
      <c r="G289">
        <v>7.0449999999999999E-2</v>
      </c>
      <c r="H289">
        <v>0.59</v>
      </c>
      <c r="I289">
        <v>0.23899999999999999</v>
      </c>
      <c r="J289">
        <v>7.6999999999999999E-2</v>
      </c>
      <c r="K289">
        <v>0</v>
      </c>
      <c r="L289">
        <v>1.0999999999999999E-2</v>
      </c>
      <c r="M289">
        <v>7.5999999999999998E-2</v>
      </c>
      <c r="N289">
        <v>0</v>
      </c>
      <c r="O289">
        <v>7.0000000000000001E-3</v>
      </c>
      <c r="P289">
        <v>0</v>
      </c>
      <c r="Q289" s="3">
        <v>0.755</v>
      </c>
      <c r="R289" t="str">
        <f t="shared" si="4"/>
        <v>Colorado School2007</v>
      </c>
    </row>
    <row r="290" spans="1:18" x14ac:dyDescent="0.35">
      <c r="A290" t="s">
        <v>31</v>
      </c>
      <c r="B290">
        <v>2008</v>
      </c>
      <c r="C290">
        <v>-0.26</v>
      </c>
      <c r="D290">
        <v>-0.02</v>
      </c>
      <c r="E290">
        <v>3.3000000000000002E-2</v>
      </c>
      <c r="F290">
        <v>3.4000000000000002E-2</v>
      </c>
      <c r="G290">
        <v>2.2169999999999999E-2</v>
      </c>
      <c r="H290">
        <v>0.51600000000000001</v>
      </c>
      <c r="I290">
        <v>0.26600000000000001</v>
      </c>
      <c r="J290">
        <v>8.8999999999999996E-2</v>
      </c>
      <c r="K290">
        <v>1.4999999999999999E-2</v>
      </c>
      <c r="L290">
        <v>0</v>
      </c>
      <c r="M290">
        <v>8.8999999999999996E-2</v>
      </c>
      <c r="N290">
        <v>0</v>
      </c>
      <c r="O290">
        <v>2.5000000000000001E-2</v>
      </c>
      <c r="P290">
        <v>0</v>
      </c>
      <c r="Q290" s="3">
        <v>0.70099999999999996</v>
      </c>
      <c r="R290" t="str">
        <f t="shared" si="4"/>
        <v>Colorado School2008</v>
      </c>
    </row>
    <row r="291" spans="1:18" x14ac:dyDescent="0.35">
      <c r="A291" t="s">
        <v>31</v>
      </c>
      <c r="B291">
        <v>2009</v>
      </c>
      <c r="C291">
        <v>0.17399999999999999</v>
      </c>
      <c r="D291">
        <v>-1.4999999999999999E-2</v>
      </c>
      <c r="E291">
        <v>3.9E-2</v>
      </c>
      <c r="F291">
        <v>3.3000000000000002E-2</v>
      </c>
      <c r="G291">
        <v>3.8019999999999998E-2</v>
      </c>
      <c r="H291">
        <v>0.58899999999999997</v>
      </c>
      <c r="I291">
        <v>0.224</v>
      </c>
      <c r="J291">
        <v>9.6000000000000002E-2</v>
      </c>
      <c r="K291">
        <v>1.9E-2</v>
      </c>
      <c r="L291">
        <v>0</v>
      </c>
      <c r="M291">
        <v>0.06</v>
      </c>
      <c r="N291">
        <v>0</v>
      </c>
      <c r="O291">
        <v>1.2E-2</v>
      </c>
      <c r="P291">
        <v>0</v>
      </c>
      <c r="Q291" s="3">
        <v>0.69199999999999995</v>
      </c>
      <c r="R291" t="str">
        <f t="shared" si="4"/>
        <v>Colorado School2009</v>
      </c>
    </row>
    <row r="292" spans="1:18" x14ac:dyDescent="0.35">
      <c r="A292" t="s">
        <v>31</v>
      </c>
      <c r="B292">
        <v>2010</v>
      </c>
      <c r="C292">
        <v>0.14000000000000001</v>
      </c>
      <c r="D292">
        <v>-3.0000000000000001E-3</v>
      </c>
      <c r="E292">
        <v>4.7E-2</v>
      </c>
      <c r="F292">
        <v>4.5999999999999999E-2</v>
      </c>
      <c r="G292">
        <v>4.7800000000000002E-2</v>
      </c>
      <c r="H292">
        <v>0.57699999999999996</v>
      </c>
      <c r="I292">
        <v>0.22900000000000001</v>
      </c>
      <c r="J292">
        <v>9.2999999999999999E-2</v>
      </c>
      <c r="K292">
        <v>2.1000000000000001E-2</v>
      </c>
      <c r="L292">
        <v>0</v>
      </c>
      <c r="M292">
        <v>7.0000000000000007E-2</v>
      </c>
      <c r="N292">
        <v>0</v>
      </c>
      <c r="O292">
        <v>6.0000000000000001E-3</v>
      </c>
      <c r="P292">
        <v>0</v>
      </c>
      <c r="Q292" s="3">
        <v>0.64800000000000002</v>
      </c>
      <c r="R292" t="str">
        <f t="shared" si="4"/>
        <v>Colorado School2010</v>
      </c>
    </row>
    <row r="293" spans="1:18" x14ac:dyDescent="0.35">
      <c r="A293" t="s">
        <v>31</v>
      </c>
      <c r="B293">
        <v>2011</v>
      </c>
      <c r="C293">
        <v>1.9E-2</v>
      </c>
      <c r="D293">
        <v>0.109</v>
      </c>
      <c r="E293">
        <v>2.1000000000000001E-2</v>
      </c>
      <c r="F293">
        <v>5.7000000000000002E-2</v>
      </c>
      <c r="G293">
        <v>4.5150000000000003E-2</v>
      </c>
      <c r="H293">
        <v>0.55500000000000005</v>
      </c>
      <c r="I293">
        <v>0.23599999999999999</v>
      </c>
      <c r="J293">
        <v>9.2999999999999999E-2</v>
      </c>
      <c r="K293">
        <v>2.1000000000000001E-2</v>
      </c>
      <c r="L293">
        <v>0</v>
      </c>
      <c r="M293">
        <v>8.5999999999999993E-2</v>
      </c>
      <c r="N293">
        <v>0</v>
      </c>
      <c r="O293">
        <v>8.9999999999999993E-3</v>
      </c>
      <c r="P293">
        <v>0</v>
      </c>
      <c r="Q293" s="3">
        <v>0.60199999999999998</v>
      </c>
      <c r="R293" t="str">
        <f t="shared" si="4"/>
        <v>Colorado School2011</v>
      </c>
    </row>
    <row r="294" spans="1:18" x14ac:dyDescent="0.35">
      <c r="A294" t="s">
        <v>31</v>
      </c>
      <c r="B294">
        <v>2012</v>
      </c>
      <c r="C294">
        <v>0.129</v>
      </c>
      <c r="D294">
        <v>9.4E-2</v>
      </c>
      <c r="E294">
        <v>2.5999999999999999E-2</v>
      </c>
      <c r="F294">
        <v>8.4000000000000005E-2</v>
      </c>
      <c r="G294">
        <v>5.1889999999999999E-2</v>
      </c>
      <c r="H294">
        <v>0.56499999999999995</v>
      </c>
      <c r="I294">
        <v>0.23300000000000001</v>
      </c>
      <c r="J294">
        <v>8.6999999999999994E-2</v>
      </c>
      <c r="K294">
        <v>2.5000000000000001E-2</v>
      </c>
      <c r="L294">
        <v>0</v>
      </c>
      <c r="M294">
        <v>8.1000000000000003E-2</v>
      </c>
      <c r="N294">
        <v>0</v>
      </c>
      <c r="O294">
        <v>8.9999999999999993E-3</v>
      </c>
      <c r="P294">
        <v>0</v>
      </c>
      <c r="Q294" s="3">
        <v>0.621</v>
      </c>
      <c r="R294" t="str">
        <f t="shared" si="4"/>
        <v>Colorado School2012</v>
      </c>
    </row>
    <row r="295" spans="1:18" x14ac:dyDescent="0.35">
      <c r="A295" t="s">
        <v>31</v>
      </c>
      <c r="B295">
        <v>2013</v>
      </c>
      <c r="C295">
        <v>0.156</v>
      </c>
      <c r="D295">
        <v>9.9000000000000005E-2</v>
      </c>
      <c r="E295">
        <v>0.122</v>
      </c>
      <c r="F295">
        <v>7.5999999999999998E-2</v>
      </c>
      <c r="G295">
        <v>5.9549999999999999E-2</v>
      </c>
      <c r="H295">
        <v>0.58399999999999996</v>
      </c>
      <c r="I295">
        <v>0.23400000000000001</v>
      </c>
      <c r="J295">
        <v>7.8E-2</v>
      </c>
      <c r="K295">
        <v>2.5000000000000001E-2</v>
      </c>
      <c r="L295">
        <v>0</v>
      </c>
      <c r="M295">
        <v>7.0999999999999994E-2</v>
      </c>
      <c r="N295">
        <v>0</v>
      </c>
      <c r="O295">
        <v>8.0000000000000002E-3</v>
      </c>
      <c r="P295">
        <v>0</v>
      </c>
      <c r="Q295" s="3">
        <v>0.60299999999999998</v>
      </c>
      <c r="R295" t="str">
        <f t="shared" si="4"/>
        <v>Colorado School2013</v>
      </c>
    </row>
    <row r="296" spans="1:18" x14ac:dyDescent="0.35">
      <c r="A296" t="s">
        <v>31</v>
      </c>
      <c r="B296">
        <v>2014</v>
      </c>
      <c r="C296">
        <v>5.7000000000000002E-2</v>
      </c>
      <c r="D296">
        <v>0.113</v>
      </c>
      <c r="E296">
        <v>9.9000000000000005E-2</v>
      </c>
      <c r="F296">
        <v>6.8000000000000005E-2</v>
      </c>
      <c r="G296">
        <v>5.9369999999999999E-2</v>
      </c>
      <c r="H296">
        <v>0.56499999999999995</v>
      </c>
      <c r="I296">
        <v>0.249</v>
      </c>
      <c r="J296">
        <v>7.8E-2</v>
      </c>
      <c r="K296">
        <v>2.5000000000000001E-2</v>
      </c>
      <c r="L296">
        <v>0</v>
      </c>
      <c r="M296">
        <v>7.3999999999999996E-2</v>
      </c>
      <c r="N296">
        <v>0</v>
      </c>
      <c r="O296">
        <v>8.9999999999999993E-3</v>
      </c>
      <c r="P296">
        <v>0</v>
      </c>
      <c r="Q296" s="3">
        <v>0.60899999999999999</v>
      </c>
      <c r="R296" t="str">
        <f t="shared" si="4"/>
        <v>Colorado School2014</v>
      </c>
    </row>
    <row r="297" spans="1:18" x14ac:dyDescent="0.35">
      <c r="A297" t="s">
        <v>31</v>
      </c>
      <c r="B297">
        <v>2015</v>
      </c>
      <c r="C297">
        <v>1.4999999999999999E-2</v>
      </c>
      <c r="D297">
        <v>7.3999999999999996E-2</v>
      </c>
      <c r="E297">
        <v>7.2999999999999995E-2</v>
      </c>
      <c r="F297">
        <v>0.06</v>
      </c>
      <c r="G297">
        <v>5.6349999999999997E-2</v>
      </c>
      <c r="H297">
        <v>0.55500000000000005</v>
      </c>
      <c r="I297">
        <v>0.247</v>
      </c>
      <c r="J297">
        <v>8.2000000000000003E-2</v>
      </c>
      <c r="K297">
        <v>2.1999999999999999E-2</v>
      </c>
      <c r="L297">
        <v>0</v>
      </c>
      <c r="M297">
        <v>8.5999999999999993E-2</v>
      </c>
      <c r="N297">
        <v>0</v>
      </c>
      <c r="O297">
        <v>8.0000000000000002E-3</v>
      </c>
      <c r="P297">
        <v>0</v>
      </c>
      <c r="Q297" s="3">
        <v>0.60699999999999998</v>
      </c>
      <c r="R297" t="str">
        <f t="shared" si="4"/>
        <v>Colorado School2015</v>
      </c>
    </row>
    <row r="298" spans="1:18" x14ac:dyDescent="0.35">
      <c r="A298" t="s">
        <v>31</v>
      </c>
      <c r="B298">
        <v>2016</v>
      </c>
      <c r="C298">
        <v>7.2999999999999995E-2</v>
      </c>
      <c r="D298">
        <v>4.8000000000000001E-2</v>
      </c>
      <c r="E298">
        <v>8.5000000000000006E-2</v>
      </c>
      <c r="F298">
        <v>5.1999999999999998E-2</v>
      </c>
      <c r="G298">
        <v>5.7389999999999997E-2</v>
      </c>
      <c r="H298">
        <v>0.55900000000000005</v>
      </c>
      <c r="I298">
        <v>0.22700000000000001</v>
      </c>
      <c r="J298">
        <v>8.4000000000000005E-2</v>
      </c>
      <c r="K298">
        <v>2.5999999999999999E-2</v>
      </c>
      <c r="L298">
        <v>0</v>
      </c>
      <c r="M298">
        <v>0.09</v>
      </c>
      <c r="N298">
        <v>0</v>
      </c>
      <c r="O298">
        <v>1.4E-2</v>
      </c>
      <c r="P298">
        <v>0</v>
      </c>
      <c r="Q298" s="3">
        <v>0.56299999999999994</v>
      </c>
      <c r="R298" t="str">
        <f t="shared" si="4"/>
        <v>Colorado School2016</v>
      </c>
    </row>
    <row r="299" spans="1:18" x14ac:dyDescent="0.35">
      <c r="A299" t="s">
        <v>31</v>
      </c>
      <c r="B299">
        <v>2017</v>
      </c>
      <c r="C299">
        <v>0.18099999999999999</v>
      </c>
      <c r="D299">
        <v>8.7999999999999995E-2</v>
      </c>
      <c r="E299">
        <v>9.5000000000000001E-2</v>
      </c>
      <c r="F299">
        <v>0.06</v>
      </c>
      <c r="G299">
        <v>6.429E-2</v>
      </c>
      <c r="H299">
        <v>0.57699999999999996</v>
      </c>
      <c r="I299">
        <v>0.219</v>
      </c>
      <c r="J299">
        <v>0.08</v>
      </c>
      <c r="K299">
        <v>3.4000000000000002E-2</v>
      </c>
      <c r="L299">
        <v>0</v>
      </c>
      <c r="M299">
        <v>8.5999999999999993E-2</v>
      </c>
      <c r="N299">
        <v>0</v>
      </c>
      <c r="O299">
        <v>4.0000000000000001E-3</v>
      </c>
      <c r="P299">
        <v>0</v>
      </c>
      <c r="Q299" s="3">
        <v>0.59399999999999997</v>
      </c>
      <c r="R299" t="str">
        <f t="shared" si="4"/>
        <v>Colorado School2017</v>
      </c>
    </row>
    <row r="300" spans="1:18" x14ac:dyDescent="0.35">
      <c r="A300" t="s">
        <v>31</v>
      </c>
      <c r="B300">
        <v>2018</v>
      </c>
      <c r="C300">
        <v>-3.5000000000000003E-2</v>
      </c>
      <c r="D300">
        <v>6.9000000000000006E-2</v>
      </c>
      <c r="E300">
        <v>5.6000000000000001E-2</v>
      </c>
      <c r="F300">
        <v>8.7999999999999995E-2</v>
      </c>
      <c r="G300">
        <v>5.851E-2</v>
      </c>
      <c r="H300">
        <v>0.53400000000000003</v>
      </c>
      <c r="I300">
        <v>0.24</v>
      </c>
      <c r="J300">
        <v>8.7999999999999995E-2</v>
      </c>
      <c r="K300">
        <v>3.5999999999999997E-2</v>
      </c>
      <c r="L300">
        <v>0</v>
      </c>
      <c r="M300">
        <v>9.6000000000000002E-2</v>
      </c>
      <c r="N300">
        <v>0</v>
      </c>
      <c r="O300">
        <v>6.0000000000000001E-3</v>
      </c>
      <c r="P300">
        <v>0</v>
      </c>
      <c r="Q300" s="3">
        <v>0.57899999999999996</v>
      </c>
      <c r="R300" t="str">
        <f t="shared" si="4"/>
        <v>Colorado School2018</v>
      </c>
    </row>
    <row r="301" spans="1:18" x14ac:dyDescent="0.35">
      <c r="A301" t="s">
        <v>31</v>
      </c>
      <c r="B301">
        <v>2019</v>
      </c>
      <c r="C301">
        <v>0.20300000000000001</v>
      </c>
      <c r="D301">
        <v>0.111</v>
      </c>
      <c r="E301">
        <v>8.4000000000000005E-2</v>
      </c>
      <c r="F301">
        <v>9.0999999999999998E-2</v>
      </c>
      <c r="G301">
        <v>6.5659999999999996E-2</v>
      </c>
      <c r="H301">
        <v>0.56899999999999995</v>
      </c>
      <c r="I301">
        <v>0.221</v>
      </c>
      <c r="J301">
        <v>8.1000000000000003E-2</v>
      </c>
      <c r="K301">
        <v>3.5000000000000003E-2</v>
      </c>
      <c r="L301">
        <v>0</v>
      </c>
      <c r="M301">
        <v>8.8999999999999996E-2</v>
      </c>
      <c r="N301">
        <v>0</v>
      </c>
      <c r="O301">
        <v>5.0000000000000001E-3</v>
      </c>
      <c r="P301">
        <v>0</v>
      </c>
      <c r="Q301" s="3">
        <v>0.59899999999999998</v>
      </c>
      <c r="R301" t="str">
        <f t="shared" si="4"/>
        <v>Colorado School2019</v>
      </c>
    </row>
    <row r="302" spans="1:18" x14ac:dyDescent="0.35">
      <c r="A302" t="s">
        <v>31</v>
      </c>
      <c r="B302">
        <v>2020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 s="3">
        <v>0</v>
      </c>
      <c r="R302" t="str">
        <f t="shared" si="4"/>
        <v>Colorado School2020</v>
      </c>
    </row>
    <row r="303" spans="1:18" x14ac:dyDescent="0.35">
      <c r="A303" t="s">
        <v>32</v>
      </c>
      <c r="B303">
        <v>2001</v>
      </c>
      <c r="C303">
        <v>-2.9000000000000001E-2</v>
      </c>
      <c r="D303">
        <v>5.8000000000000003E-2</v>
      </c>
      <c r="E303">
        <v>0.108</v>
      </c>
      <c r="G303">
        <v>-2.9000000000000001E-2</v>
      </c>
      <c r="H303">
        <v>0.53447</v>
      </c>
      <c r="I303">
        <v>0.30969000000000002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6.6930000000000003E-2</v>
      </c>
      <c r="P303">
        <v>8.8910000000000003E-2</v>
      </c>
      <c r="Q303" s="3">
        <v>0.95399999999999996</v>
      </c>
      <c r="R303" t="str">
        <f t="shared" si="4"/>
        <v>Arkansas Teachers2001</v>
      </c>
    </row>
    <row r="304" spans="1:18" x14ac:dyDescent="0.35">
      <c r="A304" t="s">
        <v>32</v>
      </c>
      <c r="B304">
        <v>2002</v>
      </c>
      <c r="C304">
        <v>-6.2E-2</v>
      </c>
      <c r="D304">
        <v>-6.0000000000000001E-3</v>
      </c>
      <c r="E304">
        <v>5.0999999999999997E-2</v>
      </c>
      <c r="G304">
        <v>-4.564E-2</v>
      </c>
      <c r="H304">
        <v>0.52200000000000002</v>
      </c>
      <c r="I304">
        <v>0.34</v>
      </c>
      <c r="J304">
        <v>6.2E-2</v>
      </c>
      <c r="K304">
        <v>0</v>
      </c>
      <c r="L304">
        <v>0</v>
      </c>
      <c r="M304">
        <v>7.0000000000000007E-2</v>
      </c>
      <c r="N304">
        <v>0</v>
      </c>
      <c r="O304">
        <v>6.0000000000000001E-3</v>
      </c>
      <c r="P304">
        <v>0</v>
      </c>
      <c r="Q304" s="3">
        <v>0.91900000000000004</v>
      </c>
      <c r="R304" t="str">
        <f t="shared" si="4"/>
        <v>Arkansas Teachers2002</v>
      </c>
    </row>
    <row r="305" spans="1:18" x14ac:dyDescent="0.35">
      <c r="A305" t="s">
        <v>32</v>
      </c>
      <c r="B305">
        <v>2003</v>
      </c>
      <c r="C305">
        <v>0.02</v>
      </c>
      <c r="D305">
        <v>-2.5000000000000001E-2</v>
      </c>
      <c r="E305">
        <v>2.4E-2</v>
      </c>
      <c r="G305">
        <v>-2.4250000000000001E-2</v>
      </c>
      <c r="H305">
        <v>0.505</v>
      </c>
      <c r="I305">
        <v>0.26900000000000002</v>
      </c>
      <c r="J305">
        <v>6.4000000000000001E-2</v>
      </c>
      <c r="K305">
        <v>0</v>
      </c>
      <c r="L305">
        <v>0</v>
      </c>
      <c r="M305">
        <v>0.08</v>
      </c>
      <c r="N305">
        <v>0</v>
      </c>
      <c r="O305">
        <v>7.0000000000000001E-3</v>
      </c>
      <c r="P305">
        <v>7.4999999999999997E-2</v>
      </c>
      <c r="Q305" s="3">
        <v>0.85899999999999999</v>
      </c>
      <c r="R305" t="str">
        <f t="shared" si="4"/>
        <v>Arkansas Teachers2003</v>
      </c>
    </row>
    <row r="306" spans="1:18" x14ac:dyDescent="0.35">
      <c r="A306" t="s">
        <v>32</v>
      </c>
      <c r="B306">
        <v>2004</v>
      </c>
      <c r="C306">
        <v>0.17699999999999999</v>
      </c>
      <c r="D306">
        <v>4.1000000000000002E-2</v>
      </c>
      <c r="E306">
        <v>3.5000000000000003E-2</v>
      </c>
      <c r="G306">
        <v>2.2589999999999999E-2</v>
      </c>
      <c r="H306">
        <v>0.58099999999999996</v>
      </c>
      <c r="I306">
        <v>0.18</v>
      </c>
      <c r="J306">
        <v>5.8000000000000003E-2</v>
      </c>
      <c r="K306">
        <v>0</v>
      </c>
      <c r="L306">
        <v>0</v>
      </c>
      <c r="M306">
        <v>7.3999999999999996E-2</v>
      </c>
      <c r="N306">
        <v>0</v>
      </c>
      <c r="O306">
        <v>0.05</v>
      </c>
      <c r="P306">
        <v>5.7000000000000002E-2</v>
      </c>
      <c r="Q306" s="3">
        <v>0.83799999999999997</v>
      </c>
      <c r="R306" t="str">
        <f t="shared" si="4"/>
        <v>Arkansas Teachers2004</v>
      </c>
    </row>
    <row r="307" spans="1:18" x14ac:dyDescent="0.35">
      <c r="A307" t="s">
        <v>32</v>
      </c>
      <c r="B307">
        <v>2005</v>
      </c>
      <c r="C307">
        <v>9.4E-2</v>
      </c>
      <c r="D307">
        <v>9.2999999999999999E-2</v>
      </c>
      <c r="E307">
        <v>3.5000000000000003E-2</v>
      </c>
      <c r="G307">
        <v>3.6490000000000002E-2</v>
      </c>
      <c r="H307">
        <v>0.61399999999999999</v>
      </c>
      <c r="I307">
        <v>0.23200000000000001</v>
      </c>
      <c r="J307">
        <v>6.0999999999999999E-2</v>
      </c>
      <c r="K307">
        <v>0</v>
      </c>
      <c r="L307">
        <v>0</v>
      </c>
      <c r="M307">
        <v>5.3999999999999999E-2</v>
      </c>
      <c r="N307">
        <v>0</v>
      </c>
      <c r="O307">
        <v>4.0000000000000001E-3</v>
      </c>
      <c r="P307">
        <v>3.5000000000000003E-2</v>
      </c>
      <c r="Q307" s="3">
        <v>0.80400000000000005</v>
      </c>
      <c r="R307" t="str">
        <f t="shared" si="4"/>
        <v>Arkansas Teachers2005</v>
      </c>
    </row>
    <row r="308" spans="1:18" x14ac:dyDescent="0.35">
      <c r="A308" t="s">
        <v>32</v>
      </c>
      <c r="B308">
        <v>2006</v>
      </c>
      <c r="C308">
        <v>0.124</v>
      </c>
      <c r="D308">
        <v>0.13600000000000001</v>
      </c>
      <c r="E308">
        <v>6.9000000000000006E-2</v>
      </c>
      <c r="G308">
        <v>5.058E-2</v>
      </c>
      <c r="H308">
        <v>0.63</v>
      </c>
      <c r="I308">
        <v>0.22800000000000001</v>
      </c>
      <c r="J308">
        <v>5.5E-2</v>
      </c>
      <c r="K308">
        <v>0</v>
      </c>
      <c r="L308">
        <v>0</v>
      </c>
      <c r="M308">
        <v>6.0999999999999999E-2</v>
      </c>
      <c r="N308">
        <v>0</v>
      </c>
      <c r="O308">
        <v>6.0000000000000001E-3</v>
      </c>
      <c r="P308">
        <v>0.02</v>
      </c>
      <c r="Q308" s="3">
        <v>0.80300000000000005</v>
      </c>
      <c r="R308" t="str">
        <f t="shared" si="4"/>
        <v>Arkansas Teachers2006</v>
      </c>
    </row>
    <row r="309" spans="1:18" x14ac:dyDescent="0.35">
      <c r="A309" t="s">
        <v>32</v>
      </c>
      <c r="B309">
        <v>2007</v>
      </c>
      <c r="C309">
        <v>0.191</v>
      </c>
      <c r="D309">
        <v>0.14000000000000001</v>
      </c>
      <c r="E309">
        <v>0.121</v>
      </c>
      <c r="G309">
        <v>6.9580000000000003E-2</v>
      </c>
      <c r="H309">
        <v>0.63</v>
      </c>
      <c r="I309">
        <v>0.22500000000000001</v>
      </c>
      <c r="J309">
        <v>5.1999999999999998E-2</v>
      </c>
      <c r="K309">
        <v>0</v>
      </c>
      <c r="L309">
        <v>0</v>
      </c>
      <c r="M309">
        <v>7.1999999999999995E-2</v>
      </c>
      <c r="N309">
        <v>0</v>
      </c>
      <c r="O309">
        <v>5.0000000000000001E-3</v>
      </c>
      <c r="P309">
        <v>1.6E-2</v>
      </c>
      <c r="Q309" s="3">
        <v>0.85299999999999998</v>
      </c>
      <c r="R309" t="str">
        <f t="shared" si="4"/>
        <v>Arkansas Teachers2007</v>
      </c>
    </row>
    <row r="310" spans="1:18" x14ac:dyDescent="0.35">
      <c r="A310" t="s">
        <v>32</v>
      </c>
      <c r="B310">
        <v>2008</v>
      </c>
      <c r="C310">
        <v>-3.6999999999999998E-2</v>
      </c>
      <c r="D310">
        <v>7.3999999999999996E-2</v>
      </c>
      <c r="E310">
        <v>0.11</v>
      </c>
      <c r="G310">
        <v>5.5640000000000002E-2</v>
      </c>
      <c r="H310">
        <v>0.56899999999999995</v>
      </c>
      <c r="I310">
        <v>0.252</v>
      </c>
      <c r="J310">
        <v>6.0999999999999999E-2</v>
      </c>
      <c r="K310">
        <v>2.5000000000000001E-2</v>
      </c>
      <c r="L310">
        <v>0</v>
      </c>
      <c r="M310">
        <v>7.0999999999999994E-2</v>
      </c>
      <c r="N310">
        <v>0</v>
      </c>
      <c r="O310">
        <v>2.1000000000000001E-2</v>
      </c>
      <c r="P310">
        <v>0</v>
      </c>
      <c r="Q310" s="3">
        <v>0.84899999999999998</v>
      </c>
      <c r="R310" t="str">
        <f t="shared" si="4"/>
        <v>Arkansas Teachers2008</v>
      </c>
    </row>
    <row r="311" spans="1:18" x14ac:dyDescent="0.35">
      <c r="A311" t="s">
        <v>32</v>
      </c>
      <c r="B311">
        <v>2009</v>
      </c>
      <c r="C311">
        <v>-0.18</v>
      </c>
      <c r="D311">
        <v>-0.02</v>
      </c>
      <c r="E311">
        <v>3.2000000000000001E-2</v>
      </c>
      <c r="G311">
        <v>2.6419999999999999E-2</v>
      </c>
      <c r="H311">
        <v>0.54944999999999999</v>
      </c>
      <c r="I311">
        <v>0.26773000000000002</v>
      </c>
      <c r="J311">
        <v>7.4929999999999997E-2</v>
      </c>
      <c r="K311">
        <v>3.2969999999999999E-2</v>
      </c>
      <c r="L311">
        <v>0</v>
      </c>
      <c r="M311">
        <v>7.0930000000000007E-2</v>
      </c>
      <c r="N311">
        <v>0</v>
      </c>
      <c r="O311">
        <v>4.0000000000000001E-3</v>
      </c>
      <c r="P311">
        <v>0</v>
      </c>
      <c r="Q311" s="3">
        <v>0.75700000000000001</v>
      </c>
      <c r="R311" t="str">
        <f t="shared" si="4"/>
        <v>Arkansas Teachers2009</v>
      </c>
    </row>
    <row r="312" spans="1:18" x14ac:dyDescent="0.35">
      <c r="A312" t="s">
        <v>32</v>
      </c>
      <c r="B312">
        <v>2010</v>
      </c>
      <c r="C312">
        <v>0.13500000000000001</v>
      </c>
      <c r="D312">
        <v>-3.5999999999999997E-2</v>
      </c>
      <c r="E312">
        <v>3.6999999999999998E-2</v>
      </c>
      <c r="F312">
        <v>3.6799999999999999E-2</v>
      </c>
      <c r="G312">
        <v>3.6799999999999999E-2</v>
      </c>
      <c r="H312">
        <v>0.57199999999999995</v>
      </c>
      <c r="I312">
        <v>0.26100000000000001</v>
      </c>
      <c r="J312">
        <v>7.4999999999999997E-2</v>
      </c>
      <c r="K312">
        <v>3.1E-2</v>
      </c>
      <c r="L312">
        <v>0</v>
      </c>
      <c r="M312">
        <v>5.7000000000000002E-2</v>
      </c>
      <c r="N312">
        <v>0</v>
      </c>
      <c r="O312">
        <v>4.0000000000000001E-3</v>
      </c>
      <c r="P312">
        <v>0</v>
      </c>
      <c r="Q312" s="3">
        <v>0.73799999999999999</v>
      </c>
      <c r="R312" t="str">
        <f t="shared" si="4"/>
        <v>Arkansas Teachers2010</v>
      </c>
    </row>
    <row r="313" spans="1:18" x14ac:dyDescent="0.35">
      <c r="A313" t="s">
        <v>32</v>
      </c>
      <c r="B313">
        <v>2011</v>
      </c>
      <c r="C313">
        <v>0.223</v>
      </c>
      <c r="D313">
        <v>4.3999999999999997E-2</v>
      </c>
      <c r="E313">
        <v>5.5E-2</v>
      </c>
      <c r="F313">
        <v>6.0999999999999999E-2</v>
      </c>
      <c r="G313">
        <v>5.2479999999999999E-2</v>
      </c>
      <c r="H313">
        <v>0.57099999999999995</v>
      </c>
      <c r="I313">
        <v>0.20899999999999999</v>
      </c>
      <c r="J313">
        <v>7.3999999999999996E-2</v>
      </c>
      <c r="K313">
        <v>4.3999999999999997E-2</v>
      </c>
      <c r="L313">
        <v>0</v>
      </c>
      <c r="M313">
        <v>7.3999999999999996E-2</v>
      </c>
      <c r="N313">
        <v>0</v>
      </c>
      <c r="O313">
        <v>2.8000000000000001E-2</v>
      </c>
      <c r="P313">
        <v>0</v>
      </c>
      <c r="Q313" s="3">
        <v>0.71799999999999997</v>
      </c>
      <c r="R313" t="str">
        <f t="shared" si="4"/>
        <v>Arkansas Teachers2011</v>
      </c>
    </row>
    <row r="314" spans="1:18" x14ac:dyDescent="0.35">
      <c r="A314" t="s">
        <v>32</v>
      </c>
      <c r="B314">
        <v>2012</v>
      </c>
      <c r="C314">
        <v>-8.9999999999999993E-3</v>
      </c>
      <c r="D314">
        <v>0.112</v>
      </c>
      <c r="E314">
        <v>1.7000000000000001E-2</v>
      </c>
      <c r="F314">
        <v>6.6839999999999997E-2</v>
      </c>
      <c r="G314">
        <v>4.7219999999999998E-2</v>
      </c>
      <c r="H314">
        <v>0.55345</v>
      </c>
      <c r="I314">
        <v>0.20679</v>
      </c>
      <c r="J314">
        <v>8.8910000000000003E-2</v>
      </c>
      <c r="K314">
        <v>4.9950000000000001E-2</v>
      </c>
      <c r="L314">
        <v>0</v>
      </c>
      <c r="M314">
        <v>9.3909999999999993E-2</v>
      </c>
      <c r="N314">
        <v>0</v>
      </c>
      <c r="O314">
        <v>6.9899999999999997E-3</v>
      </c>
      <c r="P314">
        <v>0</v>
      </c>
      <c r="Q314" s="3">
        <v>0.71199999999999997</v>
      </c>
      <c r="R314" t="str">
        <f t="shared" si="4"/>
        <v>Arkansas Teachers2012</v>
      </c>
    </row>
    <row r="315" spans="1:18" x14ac:dyDescent="0.35">
      <c r="A315" t="s">
        <v>32</v>
      </c>
      <c r="B315">
        <v>2013</v>
      </c>
      <c r="C315">
        <v>0.14299999999999999</v>
      </c>
      <c r="D315">
        <v>0.115</v>
      </c>
      <c r="E315">
        <v>5.1999999999999998E-2</v>
      </c>
      <c r="F315">
        <v>7.9060000000000005E-2</v>
      </c>
      <c r="G315">
        <v>5.4289999999999998E-2</v>
      </c>
      <c r="H315">
        <v>0.57699999999999996</v>
      </c>
      <c r="I315">
        <v>0.18</v>
      </c>
      <c r="J315">
        <v>9.2999999999999999E-2</v>
      </c>
      <c r="K315">
        <v>5.3999999999999999E-2</v>
      </c>
      <c r="L315">
        <v>0</v>
      </c>
      <c r="M315">
        <v>0.09</v>
      </c>
      <c r="N315">
        <v>0</v>
      </c>
      <c r="O315">
        <v>6.0000000000000001E-3</v>
      </c>
      <c r="P315">
        <v>0</v>
      </c>
      <c r="Q315" s="3">
        <v>0.73299999999999998</v>
      </c>
      <c r="R315" t="str">
        <f t="shared" si="4"/>
        <v>Arkansas Teachers2013</v>
      </c>
    </row>
    <row r="316" spans="1:18" x14ac:dyDescent="0.35">
      <c r="A316" t="s">
        <v>32</v>
      </c>
      <c r="B316">
        <v>2014</v>
      </c>
      <c r="C316">
        <v>0.19</v>
      </c>
      <c r="D316">
        <v>0.104</v>
      </c>
      <c r="E316">
        <v>0.13300000000000001</v>
      </c>
      <c r="F316">
        <v>8.1000000000000003E-2</v>
      </c>
      <c r="G316">
        <v>6.3450000000000006E-2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 s="3">
        <v>0.77300000000000002</v>
      </c>
      <c r="R316" t="str">
        <f t="shared" si="4"/>
        <v>Arkansas Teachers2014</v>
      </c>
    </row>
    <row r="317" spans="1:18" x14ac:dyDescent="0.35">
      <c r="A317" t="s">
        <v>32</v>
      </c>
      <c r="B317">
        <v>2015</v>
      </c>
      <c r="C317">
        <v>5.1999999999999998E-2</v>
      </c>
      <c r="D317">
        <v>0.127</v>
      </c>
      <c r="E317">
        <v>0.11700000000000001</v>
      </c>
      <c r="F317">
        <v>7.5999999999999998E-2</v>
      </c>
      <c r="G317">
        <v>6.268E-2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 s="3">
        <v>0.79600000000000004</v>
      </c>
      <c r="R317" t="str">
        <f t="shared" si="4"/>
        <v>Arkansas Teachers2015</v>
      </c>
    </row>
    <row r="318" spans="1:18" x14ac:dyDescent="0.35">
      <c r="A318" t="s">
        <v>32</v>
      </c>
      <c r="B318">
        <v>2016</v>
      </c>
      <c r="C318">
        <v>-5.0000000000000001E-3</v>
      </c>
      <c r="D318">
        <v>7.5999999999999998E-2</v>
      </c>
      <c r="E318">
        <v>7.0999999999999994E-2</v>
      </c>
      <c r="F318">
        <v>6.3E-2</v>
      </c>
      <c r="G318">
        <v>5.8319999999999997E-2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 s="3">
        <v>0.81006999999999996</v>
      </c>
      <c r="R318" t="str">
        <f t="shared" si="4"/>
        <v>Arkansas Teachers2016</v>
      </c>
    </row>
    <row r="319" spans="1:18" x14ac:dyDescent="0.35">
      <c r="A319" t="s">
        <v>32</v>
      </c>
      <c r="B319">
        <v>2017</v>
      </c>
      <c r="C319">
        <v>0.161</v>
      </c>
      <c r="D319">
        <v>6.7000000000000004E-2</v>
      </c>
      <c r="E319">
        <v>0.106</v>
      </c>
      <c r="F319">
        <v>6.028E-2</v>
      </c>
      <c r="G319">
        <v>6.4100000000000004E-2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 s="3">
        <v>0.79469000000000001</v>
      </c>
      <c r="R319" t="str">
        <f t="shared" si="4"/>
        <v>Arkansas Teachers2017</v>
      </c>
    </row>
    <row r="320" spans="1:18" x14ac:dyDescent="0.35">
      <c r="A320" t="s">
        <v>32</v>
      </c>
      <c r="B320">
        <v>2018</v>
      </c>
      <c r="C320">
        <v>0.11600000000000001</v>
      </c>
      <c r="D320">
        <v>8.7999999999999995E-2</v>
      </c>
      <c r="E320">
        <v>0.10100000000000001</v>
      </c>
      <c r="F320">
        <v>7.603E-2</v>
      </c>
      <c r="G320">
        <v>6.6919999999999993E-2</v>
      </c>
      <c r="H320">
        <v>0.54744999999999999</v>
      </c>
      <c r="I320">
        <v>0.14885000000000001</v>
      </c>
      <c r="J320">
        <v>0.11788</v>
      </c>
      <c r="K320">
        <v>5.6939999999999998E-2</v>
      </c>
      <c r="L320">
        <v>0</v>
      </c>
      <c r="M320">
        <v>0.11888</v>
      </c>
      <c r="N320">
        <v>0</v>
      </c>
      <c r="O320">
        <v>9.9900000000000006E-3</v>
      </c>
      <c r="P320">
        <v>0</v>
      </c>
      <c r="Q320" s="3">
        <v>0.8</v>
      </c>
      <c r="R320" t="str">
        <f t="shared" si="4"/>
        <v>Arkansas Teachers2018</v>
      </c>
    </row>
    <row r="321" spans="1:18" x14ac:dyDescent="0.35">
      <c r="A321" t="s">
        <v>32</v>
      </c>
      <c r="B321">
        <v>2019</v>
      </c>
      <c r="C321">
        <v>5.2999999999999999E-2</v>
      </c>
      <c r="D321">
        <v>0.109</v>
      </c>
      <c r="E321">
        <v>7.3999999999999996E-2</v>
      </c>
      <c r="F321">
        <v>0.10328</v>
      </c>
      <c r="G321">
        <v>6.6180000000000003E-2</v>
      </c>
      <c r="H321">
        <v>0.53100000000000003</v>
      </c>
      <c r="I321">
        <v>0.16</v>
      </c>
      <c r="J321">
        <v>0.124</v>
      </c>
      <c r="K321">
        <v>5.7000000000000002E-2</v>
      </c>
      <c r="L321">
        <v>0</v>
      </c>
      <c r="M321">
        <v>0.12</v>
      </c>
      <c r="N321">
        <v>0</v>
      </c>
      <c r="O321">
        <v>8.0000000000000002E-3</v>
      </c>
      <c r="P321">
        <v>0</v>
      </c>
      <c r="Q321" s="3">
        <v>0.80200000000000005</v>
      </c>
      <c r="R321" t="str">
        <f t="shared" si="4"/>
        <v>Arkansas Teachers2019</v>
      </c>
    </row>
    <row r="322" spans="1:18" x14ac:dyDescent="0.35">
      <c r="A322" t="s">
        <v>32</v>
      </c>
      <c r="B322">
        <v>2020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 s="3">
        <v>0.80600000000000005</v>
      </c>
      <c r="R322" t="str">
        <f t="shared" si="4"/>
        <v>Arkansas Teachers2020</v>
      </c>
    </row>
    <row r="323" spans="1:18" x14ac:dyDescent="0.35">
      <c r="A323" t="s">
        <v>33</v>
      </c>
      <c r="B323">
        <v>2001</v>
      </c>
      <c r="C323">
        <v>-6.0499999999999998E-2</v>
      </c>
      <c r="D323">
        <v>0.05</v>
      </c>
      <c r="E323">
        <v>7.9399999999999998E-2</v>
      </c>
      <c r="G323">
        <v>-6.0499999999999998E-2</v>
      </c>
      <c r="H323">
        <v>0.4289</v>
      </c>
      <c r="I323">
        <v>0.57110000000000005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 s="3">
        <v>1.014</v>
      </c>
      <c r="R323" t="str">
        <f t="shared" ref="R323:R386" si="5">A323&amp;B323</f>
        <v>Alabama Teachers2001</v>
      </c>
    </row>
    <row r="324" spans="1:18" x14ac:dyDescent="0.35">
      <c r="A324" t="s">
        <v>33</v>
      </c>
      <c r="B324">
        <v>2002</v>
      </c>
      <c r="C324">
        <v>-7.8100000000000003E-2</v>
      </c>
      <c r="D324">
        <v>-1.7899999999999999E-2</v>
      </c>
      <c r="E324">
        <v>3.1399999999999997E-2</v>
      </c>
      <c r="G324">
        <v>-6.9339999999999999E-2</v>
      </c>
      <c r="H324">
        <v>0.42030000000000001</v>
      </c>
      <c r="I324">
        <v>0.57969999999999999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 s="3">
        <v>0.97399999999999998</v>
      </c>
      <c r="R324" t="str">
        <f t="shared" si="5"/>
        <v>Alabama Teachers2002</v>
      </c>
    </row>
    <row r="325" spans="1:18" x14ac:dyDescent="0.35">
      <c r="A325" t="s">
        <v>33</v>
      </c>
      <c r="B325">
        <v>2003</v>
      </c>
      <c r="C325">
        <v>0.1598</v>
      </c>
      <c r="D325">
        <v>1.5E-3</v>
      </c>
      <c r="E325">
        <v>4.36E-2</v>
      </c>
      <c r="F325">
        <v>7.6499999999999999E-2</v>
      </c>
      <c r="G325">
        <v>1.5100000000000001E-3</v>
      </c>
      <c r="H325">
        <v>0.52759999999999996</v>
      </c>
      <c r="I325">
        <v>0.47239999999999999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 s="3">
        <v>0.93600000000000005</v>
      </c>
      <c r="R325" t="str">
        <f t="shared" si="5"/>
        <v>Alabama Teachers2003</v>
      </c>
    </row>
    <row r="326" spans="1:18" x14ac:dyDescent="0.35">
      <c r="A326" t="s">
        <v>33</v>
      </c>
      <c r="B326">
        <v>2004</v>
      </c>
      <c r="C326">
        <v>0.1071</v>
      </c>
      <c r="D326">
        <v>0.06</v>
      </c>
      <c r="E326">
        <v>4.1200000000000001E-2</v>
      </c>
      <c r="F326">
        <v>8.6099999999999996E-2</v>
      </c>
      <c r="G326">
        <v>2.6919999999999999E-2</v>
      </c>
      <c r="H326">
        <v>0.57979999999999998</v>
      </c>
      <c r="I326">
        <v>0.42020000000000002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 s="3">
        <v>0.89600000000000002</v>
      </c>
      <c r="R326" t="str">
        <f t="shared" si="5"/>
        <v>Alabama Teachers2004</v>
      </c>
    </row>
    <row r="327" spans="1:18" x14ac:dyDescent="0.35">
      <c r="A327" t="s">
        <v>33</v>
      </c>
      <c r="B327">
        <v>2005</v>
      </c>
      <c r="C327">
        <v>0.11260000000000001</v>
      </c>
      <c r="D327">
        <v>0.12859999999999999</v>
      </c>
      <c r="E327">
        <v>4.48E-2</v>
      </c>
      <c r="F327">
        <v>7.9200000000000007E-2</v>
      </c>
      <c r="G327">
        <v>4.351E-2</v>
      </c>
      <c r="H327">
        <v>0.60240000000000005</v>
      </c>
      <c r="I327">
        <v>0.39760000000000001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 s="3">
        <v>0.83599999999999997</v>
      </c>
      <c r="R327" t="str">
        <f t="shared" si="5"/>
        <v>Alabama Teachers2005</v>
      </c>
    </row>
    <row r="328" spans="1:18" x14ac:dyDescent="0.35">
      <c r="A328" t="s">
        <v>33</v>
      </c>
      <c r="B328">
        <v>2006</v>
      </c>
      <c r="C328">
        <v>8.8200000000000001E-2</v>
      </c>
      <c r="D328">
        <v>0.1026</v>
      </c>
      <c r="E328">
        <v>7.5999999999999998E-2</v>
      </c>
      <c r="F328">
        <v>7.7700000000000005E-2</v>
      </c>
      <c r="G328">
        <v>5.083E-2</v>
      </c>
      <c r="H328">
        <v>0.63780000000000003</v>
      </c>
      <c r="I328">
        <v>0.36220000000000002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 s="3">
        <v>0.82799999999999996</v>
      </c>
      <c r="R328" t="str">
        <f t="shared" si="5"/>
        <v>Alabama Teachers2006</v>
      </c>
    </row>
    <row r="329" spans="1:18" x14ac:dyDescent="0.35">
      <c r="A329" t="s">
        <v>33</v>
      </c>
      <c r="B329">
        <v>2007</v>
      </c>
      <c r="C329">
        <v>0.17460000000000001</v>
      </c>
      <c r="D329">
        <v>0.1246</v>
      </c>
      <c r="E329">
        <v>0.12939999999999999</v>
      </c>
      <c r="F329">
        <v>7.4200000000000002E-2</v>
      </c>
      <c r="G329">
        <v>6.7680000000000004E-2</v>
      </c>
      <c r="H329">
        <v>0.65129999999999999</v>
      </c>
      <c r="I329">
        <v>0.34870000000000001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 s="3">
        <v>0.79500000000000004</v>
      </c>
      <c r="R329" t="str">
        <f t="shared" si="5"/>
        <v>Alabama Teachers2007</v>
      </c>
    </row>
    <row r="330" spans="1:18" x14ac:dyDescent="0.35">
      <c r="A330" t="s">
        <v>33</v>
      </c>
      <c r="B330">
        <v>2008</v>
      </c>
      <c r="C330">
        <v>-0.15359999999999999</v>
      </c>
      <c r="D330">
        <v>2.6599999999999999E-2</v>
      </c>
      <c r="E330">
        <v>5.91E-2</v>
      </c>
      <c r="F330">
        <v>5.1999999999999998E-2</v>
      </c>
      <c r="G330">
        <v>3.7130000000000003E-2</v>
      </c>
      <c r="H330">
        <v>0.59660000000000002</v>
      </c>
      <c r="I330">
        <v>0.40339999999999998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 s="3">
        <v>0.77600000000000002</v>
      </c>
      <c r="R330" t="str">
        <f t="shared" si="5"/>
        <v>Alabama Teachers2008</v>
      </c>
    </row>
    <row r="331" spans="1:18" x14ac:dyDescent="0.35">
      <c r="A331" t="s">
        <v>33</v>
      </c>
      <c r="B331">
        <v>2009</v>
      </c>
      <c r="C331">
        <v>-7.9399999999999998E-2</v>
      </c>
      <c r="D331">
        <v>-2.9100000000000001E-2</v>
      </c>
      <c r="E331">
        <v>2.07E-2</v>
      </c>
      <c r="F331">
        <v>3.09E-2</v>
      </c>
      <c r="G331">
        <v>2.349E-2</v>
      </c>
      <c r="H331">
        <v>0.59160000000000001</v>
      </c>
      <c r="I331">
        <v>0.40839999999999999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 s="3">
        <v>0.747</v>
      </c>
      <c r="R331" t="str">
        <f t="shared" si="5"/>
        <v>Alabama Teachers2009</v>
      </c>
    </row>
    <row r="332" spans="1:18" x14ac:dyDescent="0.35">
      <c r="A332" t="s">
        <v>33</v>
      </c>
      <c r="B332">
        <v>2010</v>
      </c>
      <c r="C332">
        <v>8.4199999999999997E-2</v>
      </c>
      <c r="D332">
        <v>-5.4699999999999999E-2</v>
      </c>
      <c r="E332">
        <v>1.55E-2</v>
      </c>
      <c r="F332">
        <v>0.03</v>
      </c>
      <c r="G332">
        <v>2.9399999999999999E-2</v>
      </c>
      <c r="H332">
        <v>0.5968</v>
      </c>
      <c r="I332">
        <v>0.40300000000000002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 s="3">
        <v>0.71099999999999997</v>
      </c>
      <c r="R332" t="str">
        <f t="shared" si="5"/>
        <v>Alabama Teachers2010</v>
      </c>
    </row>
    <row r="333" spans="1:18" x14ac:dyDescent="0.35">
      <c r="A333" t="s">
        <v>33</v>
      </c>
      <c r="B333">
        <v>2011</v>
      </c>
      <c r="C333">
        <v>1.8100000000000002E-2</v>
      </c>
      <c r="D333">
        <v>5.3E-3</v>
      </c>
      <c r="E333">
        <v>2E-3</v>
      </c>
      <c r="F333">
        <v>3.8300000000000001E-2</v>
      </c>
      <c r="G333">
        <v>2.8369999999999999E-2</v>
      </c>
      <c r="H333">
        <v>0.57420000000000004</v>
      </c>
      <c r="I333">
        <v>0.42580000000000001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 s="3">
        <v>0.67500000000000004</v>
      </c>
      <c r="R333" t="str">
        <f t="shared" si="5"/>
        <v>Alabama Teachers2011</v>
      </c>
    </row>
    <row r="334" spans="1:18" x14ac:dyDescent="0.35">
      <c r="A334" t="s">
        <v>33</v>
      </c>
      <c r="B334">
        <v>2012</v>
      </c>
      <c r="C334">
        <v>0.183</v>
      </c>
      <c r="D334">
        <v>9.2999999999999999E-2</v>
      </c>
      <c r="E334">
        <v>3.5000000000000001E-3</v>
      </c>
      <c r="F334">
        <v>6.4600000000000005E-2</v>
      </c>
      <c r="G334">
        <v>4.0439999999999997E-2</v>
      </c>
      <c r="H334">
        <v>0.60409999999999997</v>
      </c>
      <c r="I334">
        <v>0.39589999999999997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 s="3">
        <v>0.66500000000000004</v>
      </c>
      <c r="R334" t="str">
        <f t="shared" si="5"/>
        <v>Alabama Teachers2012</v>
      </c>
    </row>
    <row r="335" spans="1:18" x14ac:dyDescent="0.35">
      <c r="A335" t="s">
        <v>33</v>
      </c>
      <c r="B335">
        <v>2013</v>
      </c>
      <c r="C335">
        <v>0.14929999999999999</v>
      </c>
      <c r="D335">
        <v>0.1145</v>
      </c>
      <c r="E335">
        <v>6.6799999999999998E-2</v>
      </c>
      <c r="F335">
        <v>6.2899999999999998E-2</v>
      </c>
      <c r="G335">
        <v>4.8439999999999997E-2</v>
      </c>
      <c r="H335">
        <v>0.65469999999999995</v>
      </c>
      <c r="I335">
        <v>0.3453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 s="3">
        <v>0.66200000000000003</v>
      </c>
      <c r="R335" t="str">
        <f t="shared" si="5"/>
        <v>Alabama Teachers2013</v>
      </c>
    </row>
    <row r="336" spans="1:18" x14ac:dyDescent="0.35">
      <c r="A336" t="s">
        <v>33</v>
      </c>
      <c r="B336">
        <v>2014</v>
      </c>
      <c r="C336">
        <v>0.12130000000000001</v>
      </c>
      <c r="D336">
        <v>0.15090000000000001</v>
      </c>
      <c r="E336">
        <v>0.10970000000000001</v>
      </c>
      <c r="F336">
        <v>6.4299999999999996E-2</v>
      </c>
      <c r="G336">
        <v>5.348E-2</v>
      </c>
      <c r="H336">
        <v>0.66820000000000002</v>
      </c>
      <c r="I336">
        <v>0.33179999999999998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 s="3">
        <v>0.67500000000000004</v>
      </c>
      <c r="R336" t="str">
        <f t="shared" si="5"/>
        <v>Alabama Teachers2014</v>
      </c>
    </row>
    <row r="337" spans="1:18" x14ac:dyDescent="0.35">
      <c r="A337" t="s">
        <v>33</v>
      </c>
      <c r="B337">
        <v>2015</v>
      </c>
      <c r="C337">
        <v>1.04E-2</v>
      </c>
      <c r="D337">
        <v>9.1999999999999998E-2</v>
      </c>
      <c r="E337">
        <v>9.4200000000000006E-2</v>
      </c>
      <c r="F337">
        <v>5.4100000000000002E-2</v>
      </c>
      <c r="G337">
        <v>5.0549999999999998E-2</v>
      </c>
      <c r="H337">
        <v>0.63219999999999998</v>
      </c>
      <c r="I337">
        <v>0.36780000000000002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 s="3">
        <v>0.68300000000000005</v>
      </c>
      <c r="R337" t="str">
        <f t="shared" si="5"/>
        <v>Alabama Teachers2015</v>
      </c>
    </row>
    <row r="338" spans="1:18" x14ac:dyDescent="0.35">
      <c r="A338" t="s">
        <v>33</v>
      </c>
      <c r="B338">
        <v>2016</v>
      </c>
      <c r="C338">
        <v>0.1041</v>
      </c>
      <c r="D338">
        <v>7.7499999999999999E-2</v>
      </c>
      <c r="E338">
        <v>0.11210000000000001</v>
      </c>
      <c r="F338">
        <v>5.5599999999999997E-2</v>
      </c>
      <c r="G338">
        <v>5.382E-2</v>
      </c>
      <c r="H338">
        <v>0.64559999999999995</v>
      </c>
      <c r="I338">
        <v>0.35439999999999999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 s="3">
        <v>0.68300000000000005</v>
      </c>
      <c r="R338" t="str">
        <f t="shared" si="5"/>
        <v>Alabama Teachers2016</v>
      </c>
    </row>
    <row r="339" spans="1:18" x14ac:dyDescent="0.35">
      <c r="A339" t="s">
        <v>33</v>
      </c>
      <c r="B339">
        <v>2017</v>
      </c>
      <c r="C339">
        <v>0.1177</v>
      </c>
      <c r="D339">
        <v>7.6300000000000007E-2</v>
      </c>
      <c r="E339">
        <v>9.9500000000000005E-2</v>
      </c>
      <c r="F339">
        <v>5.04E-2</v>
      </c>
      <c r="G339">
        <v>5.7480000000000003E-2</v>
      </c>
      <c r="H339">
        <v>0.70499999999999996</v>
      </c>
      <c r="I339">
        <v>0.29499999999999998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 s="3">
        <v>0.68899999999999995</v>
      </c>
      <c r="R339" t="str">
        <f t="shared" si="5"/>
        <v>Alabama Teachers2017</v>
      </c>
    </row>
    <row r="340" spans="1:18" x14ac:dyDescent="0.35">
      <c r="A340" t="s">
        <v>33</v>
      </c>
      <c r="B340">
        <v>2018</v>
      </c>
      <c r="C340">
        <v>9.4200000000000006E-2</v>
      </c>
      <c r="D340">
        <v>0.1053</v>
      </c>
      <c r="E340">
        <v>8.8800000000000004E-2</v>
      </c>
      <c r="F340">
        <v>7.7700000000000005E-2</v>
      </c>
      <c r="G340">
        <v>5.9479999999999998E-2</v>
      </c>
      <c r="H340">
        <v>0.69569999999999999</v>
      </c>
      <c r="I340">
        <v>0.30430000000000001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 s="3">
        <v>0.70199999999999996</v>
      </c>
      <c r="R340" t="str">
        <f t="shared" si="5"/>
        <v>Alabama Teachers2018</v>
      </c>
    </row>
    <row r="341" spans="1:18" x14ac:dyDescent="0.35">
      <c r="A341" t="s">
        <v>33</v>
      </c>
      <c r="B341">
        <v>2019</v>
      </c>
      <c r="C341">
        <v>2.63E-2</v>
      </c>
      <c r="D341">
        <v>7.8700000000000006E-2</v>
      </c>
      <c r="E341">
        <v>6.9599999999999995E-2</v>
      </c>
      <c r="F341">
        <v>8.9499999999999996E-2</v>
      </c>
      <c r="G341">
        <v>5.7709999999999997E-2</v>
      </c>
      <c r="H341">
        <v>0.67959999999999998</v>
      </c>
      <c r="I341">
        <v>0.32040000000000002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 s="3">
        <v>0.69399999999999995</v>
      </c>
      <c r="R341" t="str">
        <f t="shared" si="5"/>
        <v>Alabama Teachers2019</v>
      </c>
    </row>
    <row r="342" spans="1:18" x14ac:dyDescent="0.35">
      <c r="A342" t="s">
        <v>33</v>
      </c>
      <c r="B342">
        <v>2020</v>
      </c>
      <c r="C342">
        <v>5.62E-2</v>
      </c>
      <c r="D342">
        <v>5.8599999999999999E-2</v>
      </c>
      <c r="E342">
        <v>7.9200000000000007E-2</v>
      </c>
      <c r="F342">
        <v>8.6699999999999999E-2</v>
      </c>
      <c r="G342">
        <v>5.7639999999999997E-2</v>
      </c>
      <c r="H342">
        <v>0.69089999999999996</v>
      </c>
      <c r="I342">
        <v>0.30909999999999999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 s="3">
        <v>0.69399999999999995</v>
      </c>
      <c r="R342" t="str">
        <f t="shared" si="5"/>
        <v>Alabama Teachers2020</v>
      </c>
    </row>
    <row r="343" spans="1:18" x14ac:dyDescent="0.35">
      <c r="A343" t="s">
        <v>34</v>
      </c>
      <c r="B343">
        <v>2001</v>
      </c>
      <c r="C343">
        <v>-3.6799999999999999E-2</v>
      </c>
      <c r="D343">
        <v>6.3799999999999996E-2</v>
      </c>
      <c r="E343">
        <v>0.1099</v>
      </c>
      <c r="F343">
        <v>0.10580000000000001</v>
      </c>
      <c r="G343">
        <v>-3.6799999999999999E-2</v>
      </c>
      <c r="H343">
        <v>0.50600000000000001</v>
      </c>
      <c r="I343">
        <v>0.34399999999999997</v>
      </c>
      <c r="J343">
        <v>0.127</v>
      </c>
      <c r="K343">
        <v>0</v>
      </c>
      <c r="L343">
        <v>0</v>
      </c>
      <c r="M343">
        <v>2.3E-2</v>
      </c>
      <c r="N343">
        <v>0</v>
      </c>
      <c r="O343">
        <v>0</v>
      </c>
      <c r="P343">
        <v>0</v>
      </c>
      <c r="Q343" s="3">
        <v>0</v>
      </c>
      <c r="R343" t="str">
        <f t="shared" si="5"/>
        <v>Connecticut Teachers2001</v>
      </c>
    </row>
    <row r="344" spans="1:18" x14ac:dyDescent="0.35">
      <c r="A344" t="s">
        <v>34</v>
      </c>
      <c r="B344">
        <v>2002</v>
      </c>
      <c r="C344">
        <v>-6.3899999999999998E-2</v>
      </c>
      <c r="D344">
        <v>6.6E-3</v>
      </c>
      <c r="E344">
        <v>5.7200000000000001E-2</v>
      </c>
      <c r="F344">
        <v>0.09</v>
      </c>
      <c r="G344">
        <v>-5.0450000000000002E-2</v>
      </c>
      <c r="H344">
        <v>0.47599999999999998</v>
      </c>
      <c r="I344">
        <v>0.377</v>
      </c>
      <c r="J344">
        <v>0.122</v>
      </c>
      <c r="K344">
        <v>0</v>
      </c>
      <c r="L344">
        <v>0</v>
      </c>
      <c r="M344">
        <v>2.5000000000000001E-2</v>
      </c>
      <c r="N344">
        <v>0</v>
      </c>
      <c r="O344">
        <v>0</v>
      </c>
      <c r="P344">
        <v>0</v>
      </c>
      <c r="Q344" s="3">
        <v>0.75900000000000001</v>
      </c>
      <c r="R344" t="str">
        <f t="shared" si="5"/>
        <v>Connecticut Teachers2002</v>
      </c>
    </row>
    <row r="345" spans="1:18" x14ac:dyDescent="0.35">
      <c r="A345" t="s">
        <v>34</v>
      </c>
      <c r="B345">
        <v>2003</v>
      </c>
      <c r="C345">
        <v>2.4899999999999999E-2</v>
      </c>
      <c r="D345">
        <v>-2.5999999999999999E-2</v>
      </c>
      <c r="E345">
        <v>2.93E-2</v>
      </c>
      <c r="F345">
        <v>8.0600000000000005E-2</v>
      </c>
      <c r="G345">
        <v>-2.597E-2</v>
      </c>
      <c r="H345">
        <v>0.47199999999999998</v>
      </c>
      <c r="I345">
        <v>0.40400000000000003</v>
      </c>
      <c r="J345">
        <v>0.10100000000000001</v>
      </c>
      <c r="K345">
        <v>0</v>
      </c>
      <c r="L345">
        <v>0</v>
      </c>
      <c r="M345">
        <v>2.3E-2</v>
      </c>
      <c r="N345">
        <v>0</v>
      </c>
      <c r="O345">
        <v>0</v>
      </c>
      <c r="P345">
        <v>0</v>
      </c>
      <c r="Q345" s="3">
        <v>0.70377999999999996</v>
      </c>
      <c r="R345" t="str">
        <f t="shared" si="5"/>
        <v>Connecticut Teachers2003</v>
      </c>
    </row>
    <row r="346" spans="1:18" x14ac:dyDescent="0.35">
      <c r="A346" t="s">
        <v>34</v>
      </c>
      <c r="B346">
        <v>2004</v>
      </c>
      <c r="C346">
        <v>0.15340000000000001</v>
      </c>
      <c r="D346">
        <v>3.4000000000000002E-2</v>
      </c>
      <c r="E346">
        <v>3.7900000000000003E-2</v>
      </c>
      <c r="F346">
        <v>9.1999999999999998E-2</v>
      </c>
      <c r="G346">
        <v>1.6070000000000001E-2</v>
      </c>
      <c r="H346">
        <v>0.58299999999999996</v>
      </c>
      <c r="I346">
        <v>0.29199999999999998</v>
      </c>
      <c r="J346">
        <v>8.8999999999999996E-2</v>
      </c>
      <c r="K346">
        <v>0</v>
      </c>
      <c r="L346">
        <v>0</v>
      </c>
      <c r="M346">
        <v>1.7999999999999999E-2</v>
      </c>
      <c r="N346">
        <v>0</v>
      </c>
      <c r="O346">
        <v>1.7999999999999999E-2</v>
      </c>
      <c r="P346">
        <v>0</v>
      </c>
      <c r="Q346" s="3">
        <v>0.65300000000000002</v>
      </c>
      <c r="R346" t="str">
        <f t="shared" si="5"/>
        <v>Connecticut Teachers2004</v>
      </c>
    </row>
    <row r="347" spans="1:18" x14ac:dyDescent="0.35">
      <c r="A347" t="s">
        <v>34</v>
      </c>
      <c r="B347">
        <v>2005</v>
      </c>
      <c r="C347">
        <v>0.10489999999999999</v>
      </c>
      <c r="D347">
        <v>9.2600000000000002E-2</v>
      </c>
      <c r="E347">
        <v>3.3000000000000002E-2</v>
      </c>
      <c r="F347">
        <v>8.8999999999999996E-2</v>
      </c>
      <c r="G347">
        <v>3.3250000000000002E-2</v>
      </c>
      <c r="H347">
        <v>0.59899999999999998</v>
      </c>
      <c r="I347">
        <v>0.314</v>
      </c>
      <c r="J347">
        <v>6.8000000000000005E-2</v>
      </c>
      <c r="K347">
        <v>0</v>
      </c>
      <c r="L347">
        <v>0</v>
      </c>
      <c r="M347">
        <v>1.9E-2</v>
      </c>
      <c r="N347">
        <v>0</v>
      </c>
      <c r="O347">
        <v>0</v>
      </c>
      <c r="P347">
        <v>0</v>
      </c>
      <c r="Q347" s="3">
        <v>0.62258999999999998</v>
      </c>
      <c r="R347" t="str">
        <f t="shared" si="5"/>
        <v>Connecticut Teachers2005</v>
      </c>
    </row>
    <row r="348" spans="1:18" x14ac:dyDescent="0.35">
      <c r="A348" t="s">
        <v>34</v>
      </c>
      <c r="B348">
        <v>2006</v>
      </c>
      <c r="C348">
        <v>0.1074</v>
      </c>
      <c r="D348">
        <v>0.1206</v>
      </c>
      <c r="E348">
        <v>6.1899999999999997E-2</v>
      </c>
      <c r="F348">
        <v>8.5599999999999996E-2</v>
      </c>
      <c r="G348">
        <v>4.5249999999999999E-2</v>
      </c>
      <c r="H348">
        <v>0.629</v>
      </c>
      <c r="I348">
        <v>0.29399999999999998</v>
      </c>
      <c r="J348">
        <v>0.06</v>
      </c>
      <c r="K348">
        <v>0</v>
      </c>
      <c r="L348">
        <v>0</v>
      </c>
      <c r="M348">
        <v>1.7000000000000001E-2</v>
      </c>
      <c r="N348">
        <v>0</v>
      </c>
      <c r="O348">
        <v>0</v>
      </c>
      <c r="P348">
        <v>0</v>
      </c>
      <c r="Q348" s="3">
        <v>0.59499999999999997</v>
      </c>
      <c r="R348" t="str">
        <f t="shared" si="5"/>
        <v>Connecticut Teachers2006</v>
      </c>
    </row>
    <row r="349" spans="1:18" x14ac:dyDescent="0.35">
      <c r="A349" t="s">
        <v>34</v>
      </c>
      <c r="B349">
        <v>2007</v>
      </c>
      <c r="C349">
        <v>0.17469999999999999</v>
      </c>
      <c r="D349">
        <v>0.1273</v>
      </c>
      <c r="E349">
        <v>0.11070000000000001</v>
      </c>
      <c r="F349">
        <v>8.3599999999999994E-2</v>
      </c>
      <c r="G349">
        <v>6.2829999999999997E-2</v>
      </c>
      <c r="H349">
        <v>0.61099999999999999</v>
      </c>
      <c r="I349">
        <v>0.30299999999999999</v>
      </c>
      <c r="J349">
        <v>0.06</v>
      </c>
      <c r="K349">
        <v>0</v>
      </c>
      <c r="L349">
        <v>0</v>
      </c>
      <c r="M349">
        <v>2.5999999999999999E-2</v>
      </c>
      <c r="N349">
        <v>0</v>
      </c>
      <c r="O349">
        <v>0</v>
      </c>
      <c r="P349">
        <v>0</v>
      </c>
      <c r="Q349" s="3">
        <v>0.65429999999999999</v>
      </c>
      <c r="R349" t="str">
        <f t="shared" si="5"/>
        <v>Connecticut Teachers2007</v>
      </c>
    </row>
    <row r="350" spans="1:18" x14ac:dyDescent="0.35">
      <c r="A350" t="s">
        <v>34</v>
      </c>
      <c r="B350">
        <v>2008</v>
      </c>
      <c r="C350">
        <v>-4.7699999999999999E-2</v>
      </c>
      <c r="D350">
        <v>7.3999999999999996E-2</v>
      </c>
      <c r="E350">
        <v>9.5600000000000004E-2</v>
      </c>
      <c r="F350">
        <v>6.13E-2</v>
      </c>
      <c r="G350">
        <v>4.8340000000000001E-2</v>
      </c>
      <c r="H350">
        <v>0.55800000000000005</v>
      </c>
      <c r="I350">
        <v>0.28299999999999997</v>
      </c>
      <c r="J350">
        <v>6.8000000000000005E-2</v>
      </c>
      <c r="K350">
        <v>0</v>
      </c>
      <c r="L350">
        <v>0</v>
      </c>
      <c r="M350">
        <v>3.6999999999999998E-2</v>
      </c>
      <c r="N350">
        <v>0</v>
      </c>
      <c r="O350">
        <v>5.3999999999999999E-2</v>
      </c>
      <c r="P350">
        <v>0</v>
      </c>
      <c r="Q350" s="3">
        <v>0.7</v>
      </c>
      <c r="R350" t="str">
        <f t="shared" si="5"/>
        <v>Connecticut Teachers2008</v>
      </c>
    </row>
    <row r="351" spans="1:18" x14ac:dyDescent="0.35">
      <c r="A351" t="s">
        <v>34</v>
      </c>
      <c r="B351">
        <v>2009</v>
      </c>
      <c r="C351">
        <v>-0.1714</v>
      </c>
      <c r="D351">
        <v>-2.5000000000000001E-2</v>
      </c>
      <c r="E351">
        <v>2.5499999999999998E-2</v>
      </c>
      <c r="F351">
        <v>3.1199999999999999E-2</v>
      </c>
      <c r="G351">
        <v>2.1299999999999999E-2</v>
      </c>
      <c r="H351">
        <v>0.55700000000000005</v>
      </c>
      <c r="I351">
        <v>0.27200000000000002</v>
      </c>
      <c r="J351">
        <v>0.08</v>
      </c>
      <c r="K351">
        <v>0</v>
      </c>
      <c r="L351">
        <v>0</v>
      </c>
      <c r="M351">
        <v>3.7999999999999999E-2</v>
      </c>
      <c r="N351">
        <v>0</v>
      </c>
      <c r="O351">
        <v>5.2999999999999999E-2</v>
      </c>
      <c r="P351">
        <v>0</v>
      </c>
      <c r="Q351" s="3">
        <v>0.65569999999999995</v>
      </c>
      <c r="R351" t="str">
        <f t="shared" si="5"/>
        <v>Connecticut Teachers2009</v>
      </c>
    </row>
    <row r="352" spans="1:18" x14ac:dyDescent="0.35">
      <c r="A352" t="s">
        <v>34</v>
      </c>
      <c r="B352">
        <v>2010</v>
      </c>
      <c r="C352">
        <v>0.12870000000000001</v>
      </c>
      <c r="D352">
        <v>-3.7900000000000003E-2</v>
      </c>
      <c r="E352">
        <v>2.9899999999999999E-2</v>
      </c>
      <c r="F352">
        <v>3.1E-2</v>
      </c>
      <c r="G352">
        <v>3.1559999999999998E-2</v>
      </c>
      <c r="H352">
        <v>0.54544999999999999</v>
      </c>
      <c r="I352">
        <v>0.24575</v>
      </c>
      <c r="J352">
        <v>9.2910000000000006E-2</v>
      </c>
      <c r="K352">
        <v>0</v>
      </c>
      <c r="L352">
        <v>0</v>
      </c>
      <c r="M352">
        <v>3.5959999999999999E-2</v>
      </c>
      <c r="N352">
        <v>0</v>
      </c>
      <c r="O352">
        <v>7.9920000000000005E-2</v>
      </c>
      <c r="P352">
        <v>0</v>
      </c>
      <c r="Q352" s="3">
        <v>0.61399999999999999</v>
      </c>
      <c r="R352" t="str">
        <f t="shared" si="5"/>
        <v>Connecticut Teachers2010</v>
      </c>
    </row>
    <row r="353" spans="1:18" x14ac:dyDescent="0.35">
      <c r="A353" t="s">
        <v>34</v>
      </c>
      <c r="B353">
        <v>2011</v>
      </c>
      <c r="C353">
        <v>0.2077</v>
      </c>
      <c r="D353">
        <v>4.1399999999999999E-2</v>
      </c>
      <c r="E353">
        <v>4.7899999999999998E-2</v>
      </c>
      <c r="F353">
        <v>5.4600000000000003E-2</v>
      </c>
      <c r="G353">
        <v>4.6449999999999998E-2</v>
      </c>
      <c r="H353">
        <v>0.59</v>
      </c>
      <c r="I353">
        <v>0.215</v>
      </c>
      <c r="J353">
        <v>8.8999999999999996E-2</v>
      </c>
      <c r="K353">
        <v>2.1000000000000001E-2</v>
      </c>
      <c r="L353">
        <v>0</v>
      </c>
      <c r="M353">
        <v>4.2999999999999997E-2</v>
      </c>
      <c r="N353">
        <v>0</v>
      </c>
      <c r="O353">
        <v>4.2000000000000003E-2</v>
      </c>
      <c r="P353">
        <v>0</v>
      </c>
      <c r="Q353" s="3">
        <v>0.58243</v>
      </c>
      <c r="R353" t="str">
        <f t="shared" si="5"/>
        <v>Connecticut Teachers2011</v>
      </c>
    </row>
    <row r="354" spans="1:18" x14ac:dyDescent="0.35">
      <c r="A354" t="s">
        <v>34</v>
      </c>
      <c r="B354">
        <v>2012</v>
      </c>
      <c r="C354">
        <v>-9.5999999999999992E-3</v>
      </c>
      <c r="D354">
        <v>0.1052</v>
      </c>
      <c r="E354">
        <v>1.2699999999999999E-2</v>
      </c>
      <c r="F354">
        <v>6.08E-2</v>
      </c>
      <c r="G354">
        <v>4.1660000000000003E-2</v>
      </c>
      <c r="H354">
        <v>0.56000000000000005</v>
      </c>
      <c r="I354">
        <v>0.21299999999999999</v>
      </c>
      <c r="J354">
        <v>0.109</v>
      </c>
      <c r="K354">
        <v>2.3E-2</v>
      </c>
      <c r="L354">
        <v>0</v>
      </c>
      <c r="M354">
        <v>5.6000000000000001E-2</v>
      </c>
      <c r="N354">
        <v>0</v>
      </c>
      <c r="O354">
        <v>3.9E-2</v>
      </c>
      <c r="P354">
        <v>0</v>
      </c>
      <c r="Q354" s="3">
        <v>0.55200000000000005</v>
      </c>
      <c r="R354" t="str">
        <f t="shared" si="5"/>
        <v>Connecticut Teachers2012</v>
      </c>
    </row>
    <row r="355" spans="1:18" x14ac:dyDescent="0.35">
      <c r="A355" t="s">
        <v>34</v>
      </c>
      <c r="B355">
        <v>2013</v>
      </c>
      <c r="C355">
        <v>0.1183</v>
      </c>
      <c r="D355">
        <v>0.1018</v>
      </c>
      <c r="E355">
        <v>4.58E-2</v>
      </c>
      <c r="F355">
        <v>7.0400000000000004E-2</v>
      </c>
      <c r="G355">
        <v>4.7370000000000002E-2</v>
      </c>
      <c r="H355">
        <v>0.56100000000000005</v>
      </c>
      <c r="I355">
        <v>0.19600000000000001</v>
      </c>
      <c r="J355">
        <v>0.1</v>
      </c>
      <c r="K355">
        <v>4.5999999999999999E-2</v>
      </c>
      <c r="L355">
        <v>0</v>
      </c>
      <c r="M355">
        <v>5.7000000000000002E-2</v>
      </c>
      <c r="N355">
        <v>0</v>
      </c>
      <c r="O355">
        <v>0.04</v>
      </c>
      <c r="P355">
        <v>0</v>
      </c>
      <c r="Q355" s="3">
        <v>0.57177</v>
      </c>
      <c r="R355" t="str">
        <f t="shared" si="5"/>
        <v>Connecticut Teachers2013</v>
      </c>
    </row>
    <row r="356" spans="1:18" x14ac:dyDescent="0.35">
      <c r="A356" t="s">
        <v>34</v>
      </c>
      <c r="B356">
        <v>2014</v>
      </c>
      <c r="C356">
        <v>0.15670000000000001</v>
      </c>
      <c r="D356">
        <v>8.5999999999999993E-2</v>
      </c>
      <c r="E356">
        <v>0.1179</v>
      </c>
      <c r="F356">
        <v>7.0699999999999999E-2</v>
      </c>
      <c r="G356">
        <v>5.4820000000000001E-2</v>
      </c>
      <c r="H356">
        <v>0.55200000000000005</v>
      </c>
      <c r="I356">
        <v>0.20100000000000001</v>
      </c>
      <c r="J356">
        <v>0.10100000000000001</v>
      </c>
      <c r="K356">
        <v>4.3999999999999997E-2</v>
      </c>
      <c r="L356">
        <v>0</v>
      </c>
      <c r="M356">
        <v>0.05</v>
      </c>
      <c r="N356">
        <v>0</v>
      </c>
      <c r="O356">
        <v>5.1999999999999998E-2</v>
      </c>
      <c r="P356">
        <v>0</v>
      </c>
      <c r="Q356" s="3">
        <v>0.59</v>
      </c>
      <c r="R356" t="str">
        <f t="shared" si="5"/>
        <v>Connecticut Teachers2014</v>
      </c>
    </row>
    <row r="357" spans="1:18" x14ac:dyDescent="0.35">
      <c r="A357" t="s">
        <v>34</v>
      </c>
      <c r="B357">
        <v>2015</v>
      </c>
      <c r="C357">
        <v>2.7900000000000001E-2</v>
      </c>
      <c r="D357">
        <v>9.9599999999999994E-2</v>
      </c>
      <c r="E357">
        <v>9.7199999999999995E-2</v>
      </c>
      <c r="F357">
        <v>6.3E-2</v>
      </c>
      <c r="G357">
        <v>5.2999999999999999E-2</v>
      </c>
      <c r="H357">
        <v>0.53</v>
      </c>
      <c r="I357">
        <v>0.20399999999999999</v>
      </c>
      <c r="J357">
        <v>9.2999999999999999E-2</v>
      </c>
      <c r="K357">
        <v>5.8999999999999997E-2</v>
      </c>
      <c r="L357">
        <v>0</v>
      </c>
      <c r="M357">
        <v>6.3E-2</v>
      </c>
      <c r="N357">
        <v>0</v>
      </c>
      <c r="O357">
        <v>5.0999999999999997E-2</v>
      </c>
      <c r="P357">
        <v>0</v>
      </c>
      <c r="Q357" s="3">
        <v>0.57411000000000001</v>
      </c>
      <c r="R357" t="str">
        <f t="shared" si="5"/>
        <v>Connecticut Teachers2015</v>
      </c>
    </row>
    <row r="358" spans="1:18" x14ac:dyDescent="0.35">
      <c r="A358" t="s">
        <v>34</v>
      </c>
      <c r="B358">
        <v>2016</v>
      </c>
      <c r="C358">
        <v>2.5000000000000001E-3</v>
      </c>
      <c r="D358">
        <v>6.0299999999999999E-2</v>
      </c>
      <c r="E358">
        <v>5.7099999999999998E-2</v>
      </c>
      <c r="F358">
        <v>5.2499999999999998E-2</v>
      </c>
      <c r="G358">
        <v>4.9770000000000002E-2</v>
      </c>
      <c r="H358">
        <v>0.51200000000000001</v>
      </c>
      <c r="I358">
        <v>0.221</v>
      </c>
      <c r="J358">
        <v>9.0999999999999998E-2</v>
      </c>
      <c r="K358">
        <v>0.06</v>
      </c>
      <c r="L358">
        <v>0</v>
      </c>
      <c r="M358">
        <v>7.5999999999999998E-2</v>
      </c>
      <c r="N358">
        <v>0</v>
      </c>
      <c r="O358">
        <v>0.04</v>
      </c>
      <c r="P358">
        <v>0</v>
      </c>
      <c r="Q358" s="3">
        <v>0.56000000000000005</v>
      </c>
      <c r="R358" t="str">
        <f t="shared" si="5"/>
        <v>Connecticut Teachers2016</v>
      </c>
    </row>
    <row r="359" spans="1:18" x14ac:dyDescent="0.35">
      <c r="A359" t="s">
        <v>34</v>
      </c>
      <c r="B359">
        <v>2017</v>
      </c>
      <c r="C359">
        <v>0.14380000000000001</v>
      </c>
      <c r="D359">
        <v>5.6300000000000003E-2</v>
      </c>
      <c r="E359">
        <v>8.7999999999999995E-2</v>
      </c>
      <c r="F359">
        <v>4.9700000000000001E-2</v>
      </c>
      <c r="G359">
        <v>5.509E-2</v>
      </c>
      <c r="H359">
        <v>0.52300000000000002</v>
      </c>
      <c r="I359">
        <v>0.21299999999999999</v>
      </c>
      <c r="J359">
        <v>8.1000000000000003E-2</v>
      </c>
      <c r="K359">
        <v>6.0999999999999999E-2</v>
      </c>
      <c r="L359">
        <v>0</v>
      </c>
      <c r="M359">
        <v>7.0000000000000007E-2</v>
      </c>
      <c r="N359">
        <v>0</v>
      </c>
      <c r="O359">
        <v>5.1999999999999998E-2</v>
      </c>
      <c r="P359">
        <v>0</v>
      </c>
      <c r="Q359" s="3">
        <v>0.56872</v>
      </c>
      <c r="R359" t="str">
        <f t="shared" si="5"/>
        <v>Connecticut Teachers2017</v>
      </c>
    </row>
    <row r="360" spans="1:18" x14ac:dyDescent="0.35">
      <c r="A360" t="s">
        <v>34</v>
      </c>
      <c r="B360">
        <v>2018</v>
      </c>
      <c r="C360">
        <v>7.0400000000000004E-2</v>
      </c>
      <c r="D360">
        <v>7.0699999999999999E-2</v>
      </c>
      <c r="E360">
        <v>7.85E-2</v>
      </c>
      <c r="F360">
        <v>6.2E-2</v>
      </c>
      <c r="G360">
        <v>0</v>
      </c>
      <c r="H360">
        <v>0.52</v>
      </c>
      <c r="I360">
        <v>0.22500000000000001</v>
      </c>
      <c r="J360">
        <v>6.7000000000000004E-2</v>
      </c>
      <c r="K360">
        <v>7.0999999999999994E-2</v>
      </c>
      <c r="L360">
        <v>0</v>
      </c>
      <c r="M360">
        <v>6.5000000000000002E-2</v>
      </c>
      <c r="N360">
        <v>0</v>
      </c>
      <c r="O360">
        <v>5.1999999999999998E-2</v>
      </c>
      <c r="P360">
        <v>0</v>
      </c>
      <c r="Q360" s="3">
        <v>0.57699999999999996</v>
      </c>
      <c r="R360" t="str">
        <f t="shared" si="5"/>
        <v>Connecticut Teachers2018</v>
      </c>
    </row>
    <row r="361" spans="1:18" x14ac:dyDescent="0.35">
      <c r="A361" t="s">
        <v>34</v>
      </c>
      <c r="B361">
        <v>2019</v>
      </c>
      <c r="C361">
        <v>5.8500000000000003E-2</v>
      </c>
      <c r="E361">
        <v>5.9560000000000002E-2</v>
      </c>
      <c r="F361">
        <v>8.8370000000000004E-2</v>
      </c>
      <c r="H361">
        <v>0.53500000000000003</v>
      </c>
      <c r="I361">
        <v>0.23100000000000001</v>
      </c>
      <c r="J361">
        <v>7.0000000000000007E-2</v>
      </c>
      <c r="K361">
        <v>8.2000000000000003E-2</v>
      </c>
      <c r="L361">
        <v>0</v>
      </c>
      <c r="M361">
        <v>6.5000000000000002E-2</v>
      </c>
      <c r="N361">
        <v>0</v>
      </c>
      <c r="O361">
        <v>1.7000000000000001E-2</v>
      </c>
      <c r="P361">
        <v>0</v>
      </c>
      <c r="Q361" s="3">
        <v>0.54230999999999996</v>
      </c>
      <c r="R361" t="str">
        <f t="shared" si="5"/>
        <v>Connecticut Teachers2019</v>
      </c>
    </row>
    <row r="362" spans="1:18" x14ac:dyDescent="0.35">
      <c r="A362" t="s">
        <v>34</v>
      </c>
      <c r="B362">
        <v>2020</v>
      </c>
      <c r="C362">
        <v>1.8499999999999999E-2</v>
      </c>
      <c r="E362">
        <v>5.7610000000000001E-2</v>
      </c>
      <c r="F362">
        <v>7.7240000000000003E-2</v>
      </c>
      <c r="H362">
        <v>0.41</v>
      </c>
      <c r="I362">
        <v>0.29799999999999999</v>
      </c>
      <c r="J362">
        <v>7.4999999999999997E-2</v>
      </c>
      <c r="K362">
        <v>7.3999999999999996E-2</v>
      </c>
      <c r="L362">
        <v>0</v>
      </c>
      <c r="M362">
        <v>0.12</v>
      </c>
      <c r="N362">
        <v>0</v>
      </c>
      <c r="O362">
        <v>2.3E-2</v>
      </c>
      <c r="P362">
        <v>0</v>
      </c>
      <c r="Q362" s="3">
        <v>0.51300000000000001</v>
      </c>
      <c r="R362" t="str">
        <f t="shared" si="5"/>
        <v>Connecticut Teachers2020</v>
      </c>
    </row>
    <row r="363" spans="1:18" x14ac:dyDescent="0.35">
      <c r="A363" t="s">
        <v>35</v>
      </c>
      <c r="B363">
        <v>2001</v>
      </c>
      <c r="C363">
        <v>-6.0999999999999999E-2</v>
      </c>
      <c r="G363">
        <v>-6.0999999999999999E-2</v>
      </c>
      <c r="H363">
        <v>0.69</v>
      </c>
      <c r="I363">
        <v>0.3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 s="3">
        <v>0.96399999999999997</v>
      </c>
      <c r="R363" t="str">
        <f t="shared" si="5"/>
        <v>Austin ERS2001</v>
      </c>
    </row>
    <row r="364" spans="1:18" x14ac:dyDescent="0.35">
      <c r="A364" t="s">
        <v>35</v>
      </c>
      <c r="B364">
        <v>2002</v>
      </c>
      <c r="C364">
        <v>-9.5000000000000001E-2</v>
      </c>
      <c r="G364">
        <v>-7.8159999999999993E-2</v>
      </c>
      <c r="H364">
        <v>0.63</v>
      </c>
      <c r="I364">
        <v>0.37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 s="3">
        <v>0.86899999999999999</v>
      </c>
      <c r="R364" t="str">
        <f t="shared" si="5"/>
        <v>Austin ERS2002</v>
      </c>
    </row>
    <row r="365" spans="1:18" x14ac:dyDescent="0.35">
      <c r="A365" t="s">
        <v>35</v>
      </c>
      <c r="B365">
        <v>2003</v>
      </c>
      <c r="C365">
        <v>0.24</v>
      </c>
      <c r="E365">
        <v>5.1999999999999998E-2</v>
      </c>
      <c r="G365">
        <v>1.7600000000000001E-2</v>
      </c>
      <c r="H365">
        <v>0.67090000000000005</v>
      </c>
      <c r="I365">
        <v>0.32900000000000001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 s="3">
        <v>0.86899999999999999</v>
      </c>
      <c r="R365" t="str">
        <f t="shared" si="5"/>
        <v>Austin ERS2003</v>
      </c>
    </row>
    <row r="366" spans="1:18" x14ac:dyDescent="0.35">
      <c r="A366" t="s">
        <v>35</v>
      </c>
      <c r="B366">
        <v>2004</v>
      </c>
      <c r="C366">
        <v>0.11799999999999999</v>
      </c>
      <c r="D366">
        <v>7.8E-2</v>
      </c>
      <c r="E366">
        <v>0.03</v>
      </c>
      <c r="G366">
        <v>4.1820000000000003E-2</v>
      </c>
      <c r="H366">
        <v>0.70343</v>
      </c>
      <c r="I366">
        <v>0.26906999999999998</v>
      </c>
      <c r="J366">
        <v>0</v>
      </c>
      <c r="K366">
        <v>0</v>
      </c>
      <c r="L366">
        <v>0</v>
      </c>
      <c r="M366">
        <v>2.7099999999999999E-2</v>
      </c>
      <c r="N366">
        <v>0</v>
      </c>
      <c r="O366">
        <v>4.0000000000000002E-4</v>
      </c>
      <c r="P366">
        <v>0</v>
      </c>
      <c r="Q366" s="3">
        <v>0.80800000000000005</v>
      </c>
      <c r="R366" t="str">
        <f t="shared" si="5"/>
        <v>Austin ERS2004</v>
      </c>
    </row>
    <row r="367" spans="1:18" x14ac:dyDescent="0.35">
      <c r="A367" t="s">
        <v>35</v>
      </c>
      <c r="B367">
        <v>2005</v>
      </c>
      <c r="C367">
        <v>8.7999999999999995E-2</v>
      </c>
      <c r="D367">
        <v>0.14699999999999999</v>
      </c>
      <c r="E367">
        <v>0.05</v>
      </c>
      <c r="G367">
        <v>5.0900000000000001E-2</v>
      </c>
      <c r="H367">
        <v>0.64580000000000004</v>
      </c>
      <c r="I367">
        <v>0.29859999999999998</v>
      </c>
      <c r="J367">
        <v>0</v>
      </c>
      <c r="K367">
        <v>0</v>
      </c>
      <c r="L367">
        <v>0</v>
      </c>
      <c r="M367">
        <v>5.3900000000000003E-2</v>
      </c>
      <c r="N367">
        <v>0</v>
      </c>
      <c r="O367">
        <v>1.6999999999999999E-3</v>
      </c>
      <c r="P367">
        <v>0</v>
      </c>
      <c r="Q367" s="3">
        <v>0.78</v>
      </c>
      <c r="R367" t="str">
        <f t="shared" si="5"/>
        <v>Austin ERS2005</v>
      </c>
    </row>
    <row r="368" spans="1:18" x14ac:dyDescent="0.35">
      <c r="A368" t="s">
        <v>35</v>
      </c>
      <c r="B368">
        <v>2006</v>
      </c>
      <c r="C368">
        <v>0.125</v>
      </c>
      <c r="D368">
        <v>0.11</v>
      </c>
      <c r="E368">
        <v>8.8999999999999996E-2</v>
      </c>
      <c r="G368">
        <v>6.2899999999999998E-2</v>
      </c>
      <c r="H368">
        <v>0.6774</v>
      </c>
      <c r="I368">
        <v>0.26860000000000001</v>
      </c>
      <c r="J368">
        <v>0</v>
      </c>
      <c r="K368">
        <v>0</v>
      </c>
      <c r="L368">
        <v>0</v>
      </c>
      <c r="M368">
        <v>5.33E-2</v>
      </c>
      <c r="N368">
        <v>0</v>
      </c>
      <c r="O368">
        <v>6.9999999999999999E-4</v>
      </c>
      <c r="P368">
        <v>0</v>
      </c>
      <c r="Q368" s="3">
        <v>0.75900000000000001</v>
      </c>
      <c r="R368" t="str">
        <f t="shared" si="5"/>
        <v>Austin ERS2006</v>
      </c>
    </row>
    <row r="369" spans="1:18" x14ac:dyDescent="0.35">
      <c r="A369" t="s">
        <v>35</v>
      </c>
      <c r="B369">
        <v>2007</v>
      </c>
      <c r="C369">
        <v>7.2999999999999995E-2</v>
      </c>
      <c r="D369">
        <v>9.5000000000000001E-2</v>
      </c>
      <c r="E369">
        <v>0.127</v>
      </c>
      <c r="G369">
        <v>6.4339999999999994E-2</v>
      </c>
      <c r="H369">
        <v>0.65359999999999996</v>
      </c>
      <c r="I369">
        <v>0.29099999999999998</v>
      </c>
      <c r="J369">
        <v>0</v>
      </c>
      <c r="K369">
        <v>0</v>
      </c>
      <c r="L369">
        <v>0</v>
      </c>
      <c r="M369">
        <v>5.4100000000000002E-2</v>
      </c>
      <c r="N369">
        <v>0</v>
      </c>
      <c r="O369">
        <v>1.2999999999999999E-3</v>
      </c>
      <c r="P369">
        <v>0</v>
      </c>
      <c r="Q369" s="3">
        <v>0.78300000000000003</v>
      </c>
      <c r="R369" t="str">
        <f t="shared" si="5"/>
        <v>Austin ERS2007</v>
      </c>
    </row>
    <row r="370" spans="1:18" x14ac:dyDescent="0.35">
      <c r="A370" t="s">
        <v>35</v>
      </c>
      <c r="B370">
        <v>2008</v>
      </c>
      <c r="C370">
        <v>-0.26</v>
      </c>
      <c r="D370">
        <v>-3.6999999999999998E-2</v>
      </c>
      <c r="E370">
        <v>1.7000000000000001E-2</v>
      </c>
      <c r="G370">
        <v>1.7069999999999998E-2</v>
      </c>
      <c r="H370">
        <v>0.56999999999999995</v>
      </c>
      <c r="I370">
        <v>0.36980000000000002</v>
      </c>
      <c r="J370">
        <v>0</v>
      </c>
      <c r="K370">
        <v>0</v>
      </c>
      <c r="L370">
        <v>0</v>
      </c>
      <c r="M370">
        <v>5.57E-2</v>
      </c>
      <c r="N370">
        <v>0</v>
      </c>
      <c r="O370">
        <v>4.4999999999999997E-3</v>
      </c>
      <c r="P370">
        <v>0</v>
      </c>
      <c r="Q370" s="3">
        <v>0.65900000000000003</v>
      </c>
      <c r="R370" t="str">
        <f t="shared" si="5"/>
        <v>Austin ERS2008</v>
      </c>
    </row>
    <row r="371" spans="1:18" x14ac:dyDescent="0.35">
      <c r="A371" t="s">
        <v>35</v>
      </c>
      <c r="B371">
        <v>2009</v>
      </c>
      <c r="C371">
        <v>0.25600000000000001</v>
      </c>
      <c r="D371">
        <v>-1E-3</v>
      </c>
      <c r="E371">
        <v>4.1000000000000002E-2</v>
      </c>
      <c r="G371">
        <v>4.1189999999999997E-2</v>
      </c>
      <c r="H371">
        <v>0.67579999999999996</v>
      </c>
      <c r="I371">
        <v>0.29060000000000002</v>
      </c>
      <c r="J371">
        <v>0</v>
      </c>
      <c r="K371">
        <v>0</v>
      </c>
      <c r="L371">
        <v>0</v>
      </c>
      <c r="M371">
        <v>3.1199999999999999E-2</v>
      </c>
      <c r="N371">
        <v>0</v>
      </c>
      <c r="O371">
        <v>2.3999999999999998E-3</v>
      </c>
      <c r="P371">
        <v>0</v>
      </c>
      <c r="Q371" s="3">
        <v>0.71799999999999997</v>
      </c>
      <c r="R371" t="str">
        <f t="shared" si="5"/>
        <v>Austin ERS2009</v>
      </c>
    </row>
    <row r="372" spans="1:18" x14ac:dyDescent="0.35">
      <c r="A372" t="s">
        <v>35</v>
      </c>
      <c r="B372">
        <v>2010</v>
      </c>
      <c r="C372">
        <v>0.155</v>
      </c>
      <c r="D372">
        <v>2.4E-2</v>
      </c>
      <c r="E372">
        <v>5.2999999999999999E-2</v>
      </c>
      <c r="F372">
        <v>5.2049999999999999E-2</v>
      </c>
      <c r="G372">
        <v>5.2049999999999999E-2</v>
      </c>
      <c r="H372">
        <v>0.68476000000000004</v>
      </c>
      <c r="I372">
        <v>0.26634999999999998</v>
      </c>
      <c r="J372">
        <v>0</v>
      </c>
      <c r="K372">
        <v>0</v>
      </c>
      <c r="L372">
        <v>0</v>
      </c>
      <c r="M372">
        <v>4.8489999999999998E-2</v>
      </c>
      <c r="N372">
        <v>0</v>
      </c>
      <c r="O372">
        <v>4.0000000000000002E-4</v>
      </c>
      <c r="P372">
        <v>0</v>
      </c>
      <c r="Q372" s="3">
        <v>0.69599999999999995</v>
      </c>
      <c r="R372" t="str">
        <f t="shared" si="5"/>
        <v>Austin ERS2010</v>
      </c>
    </row>
    <row r="373" spans="1:18" x14ac:dyDescent="0.35">
      <c r="A373" t="s">
        <v>35</v>
      </c>
      <c r="B373">
        <v>2011</v>
      </c>
      <c r="C373">
        <v>-1.2999999999999999E-2</v>
      </c>
      <c r="D373">
        <v>0.127</v>
      </c>
      <c r="E373">
        <v>2.5999999999999999E-2</v>
      </c>
      <c r="F373">
        <v>5.731E-2</v>
      </c>
      <c r="G373">
        <v>4.5960000000000001E-2</v>
      </c>
      <c r="H373">
        <v>0.62849999999999995</v>
      </c>
      <c r="I373">
        <v>0.29899999999999999</v>
      </c>
      <c r="J373">
        <v>0</v>
      </c>
      <c r="K373">
        <v>0</v>
      </c>
      <c r="L373">
        <v>0</v>
      </c>
      <c r="M373">
        <v>7.0000000000000007E-2</v>
      </c>
      <c r="N373">
        <v>0</v>
      </c>
      <c r="O373">
        <v>2.5000000000000001E-3</v>
      </c>
      <c r="P373">
        <v>0</v>
      </c>
      <c r="Q373" s="3">
        <v>0.65700000000000003</v>
      </c>
      <c r="R373" t="str">
        <f t="shared" si="5"/>
        <v>Austin ERS2011</v>
      </c>
    </row>
    <row r="374" spans="1:18" x14ac:dyDescent="0.35">
      <c r="A374" t="s">
        <v>35</v>
      </c>
      <c r="B374">
        <v>2012</v>
      </c>
      <c r="C374">
        <v>0.13300000000000001</v>
      </c>
      <c r="D374">
        <v>8.8999999999999996E-2</v>
      </c>
      <c r="E374">
        <v>3.6999999999999998E-2</v>
      </c>
      <c r="F374">
        <v>8.133E-2</v>
      </c>
      <c r="G374">
        <v>5.2949999999999997E-2</v>
      </c>
      <c r="H374">
        <v>0.65969999999999995</v>
      </c>
      <c r="I374">
        <v>0.26850000000000002</v>
      </c>
      <c r="J374">
        <v>0</v>
      </c>
      <c r="K374">
        <v>0</v>
      </c>
      <c r="L374">
        <v>0</v>
      </c>
      <c r="M374">
        <v>7.0099999999999996E-2</v>
      </c>
      <c r="N374">
        <v>0</v>
      </c>
      <c r="O374">
        <v>1.6999999999999999E-3</v>
      </c>
      <c r="P374">
        <v>0</v>
      </c>
      <c r="Q374" s="3">
        <v>0.63900000000000001</v>
      </c>
      <c r="R374" t="str">
        <f t="shared" si="5"/>
        <v>Austin ERS2012</v>
      </c>
    </row>
    <row r="375" spans="1:18" x14ac:dyDescent="0.35">
      <c r="A375" t="s">
        <v>35</v>
      </c>
      <c r="B375">
        <v>2013</v>
      </c>
      <c r="C375">
        <v>0.155</v>
      </c>
      <c r="D375">
        <v>8.8999999999999996E-2</v>
      </c>
      <c r="E375">
        <v>0.13400000000000001</v>
      </c>
      <c r="F375">
        <v>7.3679999999999995E-2</v>
      </c>
      <c r="G375">
        <v>6.0470000000000003E-2</v>
      </c>
      <c r="H375">
        <v>0.66290000000000004</v>
      </c>
      <c r="I375">
        <v>0.26700000000000002</v>
      </c>
      <c r="J375">
        <v>0</v>
      </c>
      <c r="K375">
        <v>0</v>
      </c>
      <c r="L375">
        <v>0</v>
      </c>
      <c r="M375">
        <v>6.9800000000000001E-2</v>
      </c>
      <c r="N375">
        <v>0</v>
      </c>
      <c r="O375">
        <v>2.9999999999999997E-4</v>
      </c>
      <c r="P375">
        <v>0</v>
      </c>
      <c r="Q375" s="3">
        <v>0.70399999999999996</v>
      </c>
      <c r="R375" t="str">
        <f t="shared" si="5"/>
        <v>Austin ERS2013</v>
      </c>
    </row>
    <row r="376" spans="1:18" x14ac:dyDescent="0.35">
      <c r="A376" t="s">
        <v>35</v>
      </c>
      <c r="B376">
        <v>2014</v>
      </c>
      <c r="C376">
        <v>4.7E-2</v>
      </c>
      <c r="D376">
        <v>0.111</v>
      </c>
      <c r="E376">
        <v>9.2999999999999999E-2</v>
      </c>
      <c r="F376">
        <v>6.6659999999999997E-2</v>
      </c>
      <c r="G376">
        <v>5.9499999999999997E-2</v>
      </c>
      <c r="H376">
        <v>0.63500000000000001</v>
      </c>
      <c r="I376">
        <v>0.2145</v>
      </c>
      <c r="J376">
        <v>1.5800000000000002E-2</v>
      </c>
      <c r="K376">
        <v>4.8399999999999999E-2</v>
      </c>
      <c r="L376">
        <v>8.3000000000000001E-3</v>
      </c>
      <c r="M376">
        <v>7.6100000000000001E-2</v>
      </c>
      <c r="N376">
        <v>0</v>
      </c>
      <c r="O376">
        <v>1.9E-3</v>
      </c>
      <c r="P376">
        <v>0</v>
      </c>
      <c r="Q376" s="3">
        <v>0.70899999999999996</v>
      </c>
      <c r="R376" t="str">
        <f t="shared" si="5"/>
        <v>Austin ERS2014</v>
      </c>
    </row>
    <row r="377" spans="1:18" x14ac:dyDescent="0.35">
      <c r="A377" t="s">
        <v>35</v>
      </c>
      <c r="B377">
        <v>2015</v>
      </c>
      <c r="C377">
        <v>-0.02</v>
      </c>
      <c r="D377">
        <v>5.8000000000000003E-2</v>
      </c>
      <c r="E377">
        <v>5.8000000000000003E-2</v>
      </c>
      <c r="F377">
        <v>5.5570000000000001E-2</v>
      </c>
      <c r="G377">
        <v>5.4010000000000002E-2</v>
      </c>
      <c r="H377">
        <v>0.61199999999999999</v>
      </c>
      <c r="I377">
        <v>0.2117</v>
      </c>
      <c r="J377">
        <v>3.1699999999999999E-2</v>
      </c>
      <c r="K377">
        <v>4.53E-2</v>
      </c>
      <c r="L377">
        <v>6.4000000000000003E-3</v>
      </c>
      <c r="M377">
        <v>8.9300000000000004E-2</v>
      </c>
      <c r="N377">
        <v>0</v>
      </c>
      <c r="O377">
        <v>3.5999999999999999E-3</v>
      </c>
      <c r="P377">
        <v>0</v>
      </c>
      <c r="Q377" s="3">
        <v>0.68</v>
      </c>
      <c r="R377" t="str">
        <f t="shared" si="5"/>
        <v>Austin ERS2015</v>
      </c>
    </row>
    <row r="378" spans="1:18" x14ac:dyDescent="0.35">
      <c r="A378" t="s">
        <v>35</v>
      </c>
      <c r="B378">
        <v>2016</v>
      </c>
      <c r="C378">
        <v>8.1000000000000003E-2</v>
      </c>
      <c r="D378">
        <v>3.5000000000000003E-2</v>
      </c>
      <c r="E378">
        <v>7.8E-2</v>
      </c>
      <c r="F378">
        <v>5.1360000000000003E-2</v>
      </c>
      <c r="G378">
        <v>5.568E-2</v>
      </c>
      <c r="H378">
        <v>0.62170000000000003</v>
      </c>
      <c r="I378">
        <v>0.19670000000000001</v>
      </c>
      <c r="J378">
        <v>3.5299999999999998E-2</v>
      </c>
      <c r="K378">
        <v>4.6800000000000001E-2</v>
      </c>
      <c r="L378">
        <v>6.7999999999999996E-3</v>
      </c>
      <c r="M378">
        <v>9.0999999999999998E-2</v>
      </c>
      <c r="N378">
        <v>0</v>
      </c>
      <c r="O378">
        <v>1.6999999999999999E-3</v>
      </c>
      <c r="P378">
        <v>0</v>
      </c>
      <c r="Q378" s="3">
        <v>0.67500000000000004</v>
      </c>
      <c r="R378" t="str">
        <f t="shared" si="5"/>
        <v>Austin ERS2016</v>
      </c>
    </row>
    <row r="379" spans="1:18" x14ac:dyDescent="0.35">
      <c r="A379" t="s">
        <v>35</v>
      </c>
      <c r="B379">
        <v>2017</v>
      </c>
      <c r="C379">
        <v>0.16600000000000001</v>
      </c>
      <c r="D379">
        <v>7.2999999999999995E-2</v>
      </c>
      <c r="E379">
        <v>8.4000000000000005E-2</v>
      </c>
      <c r="F379">
        <v>6.0139999999999999E-2</v>
      </c>
      <c r="G379">
        <v>6.1870000000000001E-2</v>
      </c>
      <c r="H379">
        <v>0.61450000000000005</v>
      </c>
      <c r="I379">
        <v>0.21859999999999999</v>
      </c>
      <c r="J379">
        <v>2.8799999999999999E-2</v>
      </c>
      <c r="K379">
        <v>4.53E-2</v>
      </c>
      <c r="L379">
        <v>6.0000000000000001E-3</v>
      </c>
      <c r="M379">
        <v>8.5199999999999998E-2</v>
      </c>
      <c r="N379">
        <v>0</v>
      </c>
      <c r="O379">
        <v>1.6000000000000001E-3</v>
      </c>
      <c r="P379">
        <v>0</v>
      </c>
      <c r="Q379" s="3">
        <v>0.68300000000000005</v>
      </c>
      <c r="R379" t="str">
        <f t="shared" si="5"/>
        <v>Austin ERS2017</v>
      </c>
    </row>
    <row r="380" spans="1:18" x14ac:dyDescent="0.35">
      <c r="A380" t="s">
        <v>35</v>
      </c>
      <c r="B380">
        <v>2018</v>
      </c>
      <c r="C380">
        <v>-5.8999999999999997E-2</v>
      </c>
      <c r="D380">
        <v>5.8000000000000003E-2</v>
      </c>
      <c r="E380">
        <v>0.04</v>
      </c>
      <c r="F380">
        <v>8.5919999999999996E-2</v>
      </c>
      <c r="G380">
        <v>5.4760000000000003E-2</v>
      </c>
      <c r="H380">
        <v>0.58079999999999998</v>
      </c>
      <c r="I380">
        <v>0.22259999999999999</v>
      </c>
      <c r="J380">
        <v>0</v>
      </c>
      <c r="K380">
        <v>9.5399999999999999E-2</v>
      </c>
      <c r="L380">
        <v>0</v>
      </c>
      <c r="M380">
        <v>9.9400000000000002E-2</v>
      </c>
      <c r="N380">
        <v>0</v>
      </c>
      <c r="O380">
        <v>1.8E-3</v>
      </c>
      <c r="P380">
        <v>0</v>
      </c>
      <c r="Q380" s="3">
        <v>0.67600000000000005</v>
      </c>
      <c r="R380" t="str">
        <f t="shared" si="5"/>
        <v>Austin ERS2018</v>
      </c>
    </row>
    <row r="381" spans="1:18" x14ac:dyDescent="0.35">
      <c r="A381" t="s">
        <v>35</v>
      </c>
      <c r="B381">
        <v>2019</v>
      </c>
      <c r="C381">
        <v>0.20699999999999999</v>
      </c>
      <c r="D381">
        <v>9.8000000000000004E-2</v>
      </c>
      <c r="E381">
        <v>7.0000000000000007E-2</v>
      </c>
      <c r="F381">
        <v>8.1610000000000002E-2</v>
      </c>
      <c r="G381">
        <v>6.2269999999999999E-2</v>
      </c>
      <c r="H381">
        <v>0.61339999999999995</v>
      </c>
      <c r="I381">
        <v>0.20280000000000001</v>
      </c>
      <c r="J381">
        <v>0</v>
      </c>
      <c r="K381">
        <v>5.11E-2</v>
      </c>
      <c r="L381">
        <v>2.4899999999999999E-2</v>
      </c>
      <c r="M381">
        <v>9.9000000000000005E-2</v>
      </c>
      <c r="N381">
        <v>0</v>
      </c>
      <c r="O381">
        <v>8.8000000000000005E-3</v>
      </c>
      <c r="P381">
        <v>0</v>
      </c>
      <c r="Q381" s="3">
        <v>0.63500000000000001</v>
      </c>
      <c r="R381" t="str">
        <f t="shared" si="5"/>
        <v>Austin ERS2019</v>
      </c>
    </row>
    <row r="382" spans="1:18" x14ac:dyDescent="0.35">
      <c r="A382" t="s">
        <v>35</v>
      </c>
      <c r="B382">
        <v>2020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 s="3">
        <v>0</v>
      </c>
      <c r="R382" t="str">
        <f t="shared" si="5"/>
        <v>Austin ERS2020</v>
      </c>
    </row>
    <row r="383" spans="1:18" x14ac:dyDescent="0.35">
      <c r="A383" t="s">
        <v>36</v>
      </c>
      <c r="B383">
        <v>2001</v>
      </c>
      <c r="C383">
        <v>-5.0799999999999998E-2</v>
      </c>
      <c r="D383">
        <v>4.2999999999999997E-2</v>
      </c>
      <c r="E383">
        <v>0.115</v>
      </c>
      <c r="G383">
        <v>-5.0799999999999998E-2</v>
      </c>
      <c r="H383">
        <v>0.56899999999999995</v>
      </c>
      <c r="I383">
        <v>0.43099999999999999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 s="3">
        <v>1.0389999999999999</v>
      </c>
      <c r="R383" t="str">
        <f t="shared" si="5"/>
        <v>Georgia Teachers2001</v>
      </c>
    </row>
    <row r="384" spans="1:18" x14ac:dyDescent="0.35">
      <c r="A384" t="s">
        <v>36</v>
      </c>
      <c r="B384">
        <v>2002</v>
      </c>
      <c r="C384">
        <v>-0.04</v>
      </c>
      <c r="D384">
        <v>-7.0000000000000001E-3</v>
      </c>
      <c r="E384">
        <v>6.0999999999999999E-2</v>
      </c>
      <c r="G384">
        <v>-4.5420000000000002E-2</v>
      </c>
      <c r="H384">
        <v>0.53900000000000003</v>
      </c>
      <c r="I384">
        <v>0.46100000000000002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 s="3">
        <v>1.02</v>
      </c>
      <c r="R384" t="str">
        <f t="shared" si="5"/>
        <v>Georgia Teachers2002</v>
      </c>
    </row>
    <row r="385" spans="1:18" x14ac:dyDescent="0.35">
      <c r="A385" t="s">
        <v>36</v>
      </c>
      <c r="B385">
        <v>2003</v>
      </c>
      <c r="C385">
        <v>4.5999999999999999E-2</v>
      </c>
      <c r="D385">
        <v>-1.6E-2</v>
      </c>
      <c r="E385">
        <v>2.5999999999999999E-2</v>
      </c>
      <c r="G385">
        <v>-1.5869999999999999E-2</v>
      </c>
      <c r="H385">
        <v>0.51500000000000001</v>
      </c>
      <c r="I385">
        <v>0.48499999999999999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 s="3">
        <v>1.0109999999999999</v>
      </c>
      <c r="R385" t="str">
        <f t="shared" si="5"/>
        <v>Georgia Teachers2003</v>
      </c>
    </row>
    <row r="386" spans="1:18" x14ac:dyDescent="0.35">
      <c r="A386" t="s">
        <v>36</v>
      </c>
      <c r="B386">
        <v>2004</v>
      </c>
      <c r="C386">
        <v>9.9000000000000005E-2</v>
      </c>
      <c r="D386">
        <v>3.3000000000000002E-2</v>
      </c>
      <c r="E386">
        <v>2.4E-2</v>
      </c>
      <c r="G386">
        <v>1.167E-2</v>
      </c>
      <c r="H386">
        <v>0.59399999999999997</v>
      </c>
      <c r="I386">
        <v>0.40600000000000003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 s="3">
        <v>1.0089999999999999</v>
      </c>
      <c r="R386" t="str">
        <f t="shared" si="5"/>
        <v>Georgia Teachers2004</v>
      </c>
    </row>
    <row r="387" spans="1:18" x14ac:dyDescent="0.35">
      <c r="A387" t="s">
        <v>36</v>
      </c>
      <c r="B387">
        <v>2005</v>
      </c>
      <c r="C387">
        <v>7.9000000000000001E-2</v>
      </c>
      <c r="D387">
        <v>7.3999999999999996E-2</v>
      </c>
      <c r="E387">
        <v>2.5000000000000001E-2</v>
      </c>
      <c r="G387">
        <v>2.479E-2</v>
      </c>
      <c r="H387">
        <v>0.60399999999999998</v>
      </c>
      <c r="I387">
        <v>0.39600000000000002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 s="3">
        <v>0.98</v>
      </c>
      <c r="R387" t="str">
        <f t="shared" ref="R387:R450" si="6">A387&amp;B387</f>
        <v>Georgia Teachers2005</v>
      </c>
    </row>
    <row r="388" spans="1:18" x14ac:dyDescent="0.35">
      <c r="A388" t="s">
        <v>36</v>
      </c>
      <c r="B388">
        <v>2006</v>
      </c>
      <c r="C388">
        <v>0.06</v>
      </c>
      <c r="D388">
        <v>7.9000000000000001E-2</v>
      </c>
      <c r="E388">
        <v>4.8000000000000001E-2</v>
      </c>
      <c r="G388">
        <v>3.058E-2</v>
      </c>
      <c r="H388">
        <v>0.61199999999999999</v>
      </c>
      <c r="I388">
        <v>0.38800000000000001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 s="3">
        <v>0.96499999999999997</v>
      </c>
      <c r="R388" t="str">
        <f t="shared" si="6"/>
        <v>Georgia Teachers2006</v>
      </c>
    </row>
    <row r="389" spans="1:18" x14ac:dyDescent="0.35">
      <c r="A389" t="s">
        <v>36</v>
      </c>
      <c r="B389">
        <v>2007</v>
      </c>
      <c r="C389">
        <v>0.14599999999999999</v>
      </c>
      <c r="D389">
        <v>9.5000000000000001E-2</v>
      </c>
      <c r="E389">
        <v>8.5000000000000006E-2</v>
      </c>
      <c r="G389">
        <v>4.6330000000000003E-2</v>
      </c>
      <c r="H389">
        <v>0.625</v>
      </c>
      <c r="I389">
        <v>0.375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 s="3">
        <v>0.94699999999999995</v>
      </c>
      <c r="R389" t="str">
        <f t="shared" si="6"/>
        <v>Georgia Teachers2007</v>
      </c>
    </row>
    <row r="390" spans="1:18" x14ac:dyDescent="0.35">
      <c r="A390" t="s">
        <v>36</v>
      </c>
      <c r="B390">
        <v>2008</v>
      </c>
      <c r="C390">
        <v>-3.4000000000000002E-2</v>
      </c>
      <c r="D390">
        <v>5.5E-2</v>
      </c>
      <c r="E390">
        <v>6.8000000000000005E-2</v>
      </c>
      <c r="G390">
        <v>3.5929999999999997E-2</v>
      </c>
      <c r="H390">
        <v>0.58799999999999997</v>
      </c>
      <c r="I390">
        <v>0.41199999999999998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 s="3">
        <v>0.91900000000000004</v>
      </c>
      <c r="R390" t="str">
        <f t="shared" si="6"/>
        <v>Georgia Teachers2008</v>
      </c>
    </row>
    <row r="391" spans="1:18" x14ac:dyDescent="0.35">
      <c r="A391" t="s">
        <v>36</v>
      </c>
      <c r="B391">
        <v>2009</v>
      </c>
      <c r="C391">
        <v>-0.13059999999999999</v>
      </c>
      <c r="D391">
        <v>-1.26E-2</v>
      </c>
      <c r="E391">
        <v>1.95E-2</v>
      </c>
      <c r="F391">
        <v>2.1499999999999998E-2</v>
      </c>
      <c r="G391">
        <v>1.5949999999999999E-2</v>
      </c>
      <c r="H391">
        <v>0.56999999999999995</v>
      </c>
      <c r="I391">
        <v>0.43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 s="3">
        <v>0.89900000000000002</v>
      </c>
      <c r="R391" t="str">
        <f t="shared" si="6"/>
        <v>Georgia Teachers2009</v>
      </c>
    </row>
    <row r="392" spans="1:18" x14ac:dyDescent="0.35">
      <c r="A392" t="s">
        <v>36</v>
      </c>
      <c r="B392">
        <v>2010</v>
      </c>
      <c r="C392">
        <v>0.1109</v>
      </c>
      <c r="D392">
        <v>-2.2800000000000001E-2</v>
      </c>
      <c r="E392">
        <v>2.5499999999999998E-2</v>
      </c>
      <c r="F392">
        <v>2.5100000000000001E-2</v>
      </c>
      <c r="G392">
        <v>2.5069999999999999E-2</v>
      </c>
      <c r="H392">
        <v>0.63700000000000001</v>
      </c>
      <c r="I392">
        <v>0.36299999999999999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 s="3">
        <v>0.85699999999999998</v>
      </c>
      <c r="R392" t="str">
        <f t="shared" si="6"/>
        <v>Georgia Teachers2010</v>
      </c>
    </row>
    <row r="393" spans="1:18" x14ac:dyDescent="0.35">
      <c r="A393" t="s">
        <v>36</v>
      </c>
      <c r="B393">
        <v>2011</v>
      </c>
      <c r="C393">
        <v>0.2127</v>
      </c>
      <c r="D393">
        <v>5.4100000000000002E-2</v>
      </c>
      <c r="E393">
        <v>5.3400000000000003E-2</v>
      </c>
      <c r="F393">
        <v>5.04E-2</v>
      </c>
      <c r="G393">
        <v>4.086E-2</v>
      </c>
      <c r="H393">
        <v>0.72299999999999998</v>
      </c>
      <c r="I393">
        <v>0.27700000000000002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 s="3">
        <v>0.84</v>
      </c>
      <c r="R393" t="str">
        <f t="shared" si="6"/>
        <v>Georgia Teachers2011</v>
      </c>
    </row>
    <row r="394" spans="1:18" x14ac:dyDescent="0.35">
      <c r="A394" t="s">
        <v>36</v>
      </c>
      <c r="B394">
        <v>2012</v>
      </c>
      <c r="C394">
        <v>2.1600000000000001E-2</v>
      </c>
      <c r="D394">
        <v>0.1124</v>
      </c>
      <c r="E394">
        <v>2.9499999999999998E-2</v>
      </c>
      <c r="F394">
        <v>5.7000000000000002E-2</v>
      </c>
      <c r="G394">
        <v>3.9239999999999997E-2</v>
      </c>
      <c r="H394">
        <v>0.71</v>
      </c>
      <c r="I394">
        <v>0.28999999999999998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 s="3">
        <v>0.82299999999999995</v>
      </c>
      <c r="R394" t="str">
        <f t="shared" si="6"/>
        <v>Georgia Teachers2012</v>
      </c>
    </row>
    <row r="395" spans="1:18" x14ac:dyDescent="0.35">
      <c r="A395" t="s">
        <v>36</v>
      </c>
      <c r="B395">
        <v>2013</v>
      </c>
      <c r="C395">
        <v>0.1328</v>
      </c>
      <c r="D395">
        <v>0.1196</v>
      </c>
      <c r="E395">
        <v>6.2700000000000006E-2</v>
      </c>
      <c r="F395">
        <v>6.5500000000000003E-2</v>
      </c>
      <c r="G395">
        <v>4.6149999999999997E-2</v>
      </c>
      <c r="H395">
        <v>0.73499999999999999</v>
      </c>
      <c r="I395">
        <v>0.26500000000000001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 s="3">
        <v>0.81100000000000005</v>
      </c>
      <c r="R395" t="str">
        <f t="shared" si="6"/>
        <v>Georgia Teachers2013</v>
      </c>
    </row>
    <row r="396" spans="1:18" x14ac:dyDescent="0.35">
      <c r="A396" t="s">
        <v>36</v>
      </c>
      <c r="B396">
        <v>2014</v>
      </c>
      <c r="C396">
        <v>0.17169999999999999</v>
      </c>
      <c r="D396">
        <v>0.1069</v>
      </c>
      <c r="E396">
        <v>0.12809999999999999</v>
      </c>
      <c r="F396">
        <v>7.2400000000000006E-2</v>
      </c>
      <c r="G396">
        <v>5.466E-2</v>
      </c>
      <c r="H396">
        <v>0.72899999999999998</v>
      </c>
      <c r="I396">
        <v>0.27100000000000002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 s="3">
        <v>0.81899999999999995</v>
      </c>
      <c r="R396" t="str">
        <f t="shared" si="6"/>
        <v>Georgia Teachers2014</v>
      </c>
    </row>
    <row r="397" spans="1:18" x14ac:dyDescent="0.35">
      <c r="A397" t="s">
        <v>36</v>
      </c>
      <c r="B397">
        <v>2015</v>
      </c>
      <c r="C397">
        <v>3.6999999999999998E-2</v>
      </c>
      <c r="D397">
        <v>0.1124</v>
      </c>
      <c r="E397">
        <v>0.11269999999999999</v>
      </c>
      <c r="F397">
        <v>6.8199999999999997E-2</v>
      </c>
      <c r="G397">
        <v>5.3469999999999997E-2</v>
      </c>
      <c r="H397">
        <v>0.71199999999999997</v>
      </c>
      <c r="I397">
        <v>0.28799999999999998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 s="3">
        <v>0.79100000000000004</v>
      </c>
      <c r="R397" t="str">
        <f t="shared" si="6"/>
        <v>Georgia Teachers2015</v>
      </c>
    </row>
    <row r="398" spans="1:18" x14ac:dyDescent="0.35">
      <c r="A398" t="s">
        <v>36</v>
      </c>
      <c r="B398">
        <v>2016</v>
      </c>
      <c r="C398">
        <v>1.4E-2</v>
      </c>
      <c r="D398">
        <v>7.1999999999999995E-2</v>
      </c>
      <c r="E398">
        <v>7.2999999999999995E-2</v>
      </c>
      <c r="F398">
        <v>6.3E-2</v>
      </c>
      <c r="G398">
        <v>5.0959999999999998E-2</v>
      </c>
      <c r="H398">
        <v>0.68600000000000005</v>
      </c>
      <c r="I398">
        <v>0.314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 s="3">
        <v>0.74299999999999999</v>
      </c>
      <c r="R398" t="str">
        <f t="shared" si="6"/>
        <v>Georgia Teachers2016</v>
      </c>
    </row>
    <row r="399" spans="1:18" x14ac:dyDescent="0.35">
      <c r="A399" t="s">
        <v>36</v>
      </c>
      <c r="B399">
        <v>2017</v>
      </c>
      <c r="C399">
        <v>0.125</v>
      </c>
      <c r="D399">
        <v>5.8000000000000003E-2</v>
      </c>
      <c r="E399">
        <v>9.4E-2</v>
      </c>
      <c r="F399">
        <v>6.0999999999999999E-2</v>
      </c>
      <c r="G399">
        <v>5.518E-2</v>
      </c>
      <c r="H399">
        <v>0.70899999999999996</v>
      </c>
      <c r="I399">
        <v>0.29099999999999998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 s="3">
        <v>0.74199999999999999</v>
      </c>
      <c r="R399" t="str">
        <f t="shared" si="6"/>
        <v>Georgia Teachers2017</v>
      </c>
    </row>
    <row r="400" spans="1:18" x14ac:dyDescent="0.35">
      <c r="A400" t="s">
        <v>36</v>
      </c>
      <c r="B400">
        <v>2018</v>
      </c>
      <c r="C400">
        <v>8.8999999999999996E-2</v>
      </c>
      <c r="D400">
        <v>7.4999999999999997E-2</v>
      </c>
      <c r="E400">
        <v>8.5999999999999993E-2</v>
      </c>
      <c r="F400">
        <v>7.3999999999999996E-2</v>
      </c>
      <c r="G400">
        <v>5.7029999999999997E-2</v>
      </c>
      <c r="H400">
        <v>0.69399999999999995</v>
      </c>
      <c r="I400">
        <v>0.30599999999999999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 s="3">
        <v>0.77400000000000002</v>
      </c>
      <c r="R400" t="str">
        <f t="shared" si="6"/>
        <v>Georgia Teachers2018</v>
      </c>
    </row>
    <row r="401" spans="1:18" x14ac:dyDescent="0.35">
      <c r="A401" t="s">
        <v>36</v>
      </c>
      <c r="B401">
        <v>2019</v>
      </c>
      <c r="C401">
        <v>6.8000000000000005E-2</v>
      </c>
      <c r="D401">
        <v>9.3899999999999997E-2</v>
      </c>
      <c r="E401">
        <v>6.59E-2</v>
      </c>
      <c r="F401">
        <v>9.6600000000000005E-2</v>
      </c>
      <c r="G401">
        <v>5.7599999999999998E-2</v>
      </c>
      <c r="H401">
        <v>0.70199999999999996</v>
      </c>
      <c r="I401">
        <v>0.29799999999999999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 s="3">
        <v>0.76700000000000002</v>
      </c>
      <c r="R401" t="str">
        <f t="shared" si="6"/>
        <v>Georgia Teachers2019</v>
      </c>
    </row>
    <row r="402" spans="1:18" x14ac:dyDescent="0.35">
      <c r="A402" t="s">
        <v>36</v>
      </c>
      <c r="B402">
        <v>2020</v>
      </c>
      <c r="C402">
        <v>5.4199999999999998E-2</v>
      </c>
      <c r="D402">
        <v>7.0400000000000004E-2</v>
      </c>
      <c r="E402">
        <v>6.9400000000000003E-2</v>
      </c>
      <c r="F402">
        <v>9.0800000000000006E-2</v>
      </c>
      <c r="G402">
        <v>5.7430000000000002E-2</v>
      </c>
      <c r="H402">
        <v>0.70799999999999996</v>
      </c>
      <c r="I402">
        <v>0.29199999999999998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 s="3">
        <v>0.76700000000000002</v>
      </c>
      <c r="R402" t="str">
        <f t="shared" si="6"/>
        <v>Georgia Teachers2020</v>
      </c>
    </row>
    <row r="403" spans="1:18" x14ac:dyDescent="0.35">
      <c r="A403" t="s">
        <v>37</v>
      </c>
      <c r="B403">
        <v>2001</v>
      </c>
      <c r="C403">
        <v>1.6999999999999999E-3</v>
      </c>
      <c r="D403">
        <v>7.2099999999999997E-2</v>
      </c>
      <c r="E403">
        <v>0.1024</v>
      </c>
      <c r="G403">
        <v>1.6999999999999999E-3</v>
      </c>
      <c r="H403">
        <v>0.41899999999999998</v>
      </c>
      <c r="I403">
        <v>0.36799999999999999</v>
      </c>
      <c r="J403">
        <v>5.0999999999999997E-2</v>
      </c>
      <c r="K403">
        <v>0</v>
      </c>
      <c r="L403">
        <v>0</v>
      </c>
      <c r="M403">
        <v>0.123</v>
      </c>
      <c r="N403">
        <v>0</v>
      </c>
      <c r="O403">
        <v>3.9E-2</v>
      </c>
      <c r="P403">
        <v>0</v>
      </c>
      <c r="Q403" s="3">
        <v>0.97</v>
      </c>
      <c r="R403" t="str">
        <f t="shared" si="6"/>
        <v>Denver Schools2001</v>
      </c>
    </row>
    <row r="404" spans="1:18" x14ac:dyDescent="0.35">
      <c r="A404" t="s">
        <v>37</v>
      </c>
      <c r="B404">
        <v>2002</v>
      </c>
      <c r="C404">
        <v>-5.1499999999999997E-2</v>
      </c>
      <c r="D404">
        <v>-8.0999999999999996E-3</v>
      </c>
      <c r="E404">
        <v>5.8000000000000003E-2</v>
      </c>
      <c r="G404">
        <v>-2.5260000000000001E-2</v>
      </c>
      <c r="H404">
        <v>0.378</v>
      </c>
      <c r="I404">
        <v>0.40300000000000002</v>
      </c>
      <c r="J404">
        <v>4.2000000000000003E-2</v>
      </c>
      <c r="K404">
        <v>0</v>
      </c>
      <c r="L404">
        <v>0</v>
      </c>
      <c r="M404">
        <v>0.123</v>
      </c>
      <c r="N404">
        <v>0</v>
      </c>
      <c r="O404">
        <v>5.3999999999999999E-2</v>
      </c>
      <c r="P404">
        <v>0</v>
      </c>
      <c r="Q404" s="3">
        <v>0.91</v>
      </c>
      <c r="R404" t="str">
        <f t="shared" si="6"/>
        <v>Denver Schools2002</v>
      </c>
    </row>
    <row r="405" spans="1:18" x14ac:dyDescent="0.35">
      <c r="A405" t="s">
        <v>37</v>
      </c>
      <c r="B405">
        <v>2003</v>
      </c>
      <c r="C405">
        <v>0.23080000000000001</v>
      </c>
      <c r="D405">
        <v>5.3600000000000002E-2</v>
      </c>
      <c r="E405">
        <v>7.5399999999999995E-2</v>
      </c>
      <c r="G405">
        <v>5.355E-2</v>
      </c>
      <c r="H405">
        <v>0.51</v>
      </c>
      <c r="I405">
        <v>0.307</v>
      </c>
      <c r="J405">
        <v>3.6999999999999998E-2</v>
      </c>
      <c r="K405">
        <v>0</v>
      </c>
      <c r="L405">
        <v>0</v>
      </c>
      <c r="M405">
        <v>0.1</v>
      </c>
      <c r="N405">
        <v>0</v>
      </c>
      <c r="O405">
        <v>4.5999999999999999E-2</v>
      </c>
      <c r="P405">
        <v>0</v>
      </c>
      <c r="Q405" s="3">
        <v>0.90600000000000003</v>
      </c>
      <c r="R405" t="str">
        <f t="shared" si="6"/>
        <v>Denver Schools2003</v>
      </c>
    </row>
    <row r="406" spans="1:18" x14ac:dyDescent="0.35">
      <c r="A406" t="s">
        <v>37</v>
      </c>
      <c r="B406">
        <v>2004</v>
      </c>
      <c r="C406">
        <v>0.12709999999999999</v>
      </c>
      <c r="D406">
        <v>9.5899999999999999E-2</v>
      </c>
      <c r="E406">
        <v>6.25E-2</v>
      </c>
      <c r="G406">
        <v>7.1470000000000006E-2</v>
      </c>
      <c r="H406">
        <v>0.57999999999999996</v>
      </c>
      <c r="I406">
        <v>0.28999999999999998</v>
      </c>
      <c r="J406">
        <v>0.03</v>
      </c>
      <c r="K406">
        <v>0</v>
      </c>
      <c r="L406">
        <v>0</v>
      </c>
      <c r="M406">
        <v>0.09</v>
      </c>
      <c r="N406">
        <v>0</v>
      </c>
      <c r="O406">
        <v>0.01</v>
      </c>
      <c r="P406">
        <v>0</v>
      </c>
      <c r="Q406" s="3">
        <v>0.88200000000000001</v>
      </c>
      <c r="R406" t="str">
        <f t="shared" si="6"/>
        <v>Denver Schools2004</v>
      </c>
    </row>
    <row r="407" spans="1:18" x14ac:dyDescent="0.35">
      <c r="A407" t="s">
        <v>37</v>
      </c>
      <c r="B407">
        <v>2005</v>
      </c>
      <c r="C407">
        <v>0.10639999999999999</v>
      </c>
      <c r="D407">
        <v>0.1535</v>
      </c>
      <c r="E407">
        <v>7.8399999999999997E-2</v>
      </c>
      <c r="G407">
        <v>7.8369999999999995E-2</v>
      </c>
      <c r="H407">
        <v>0.56999999999999995</v>
      </c>
      <c r="I407">
        <v>0.28999999999999998</v>
      </c>
      <c r="J407">
        <v>0.04</v>
      </c>
      <c r="K407">
        <v>0</v>
      </c>
      <c r="L407">
        <v>0</v>
      </c>
      <c r="M407">
        <v>0.09</v>
      </c>
      <c r="N407">
        <v>0</v>
      </c>
      <c r="O407">
        <v>0.01</v>
      </c>
      <c r="P407">
        <v>0</v>
      </c>
      <c r="Q407" s="3">
        <v>0.879</v>
      </c>
      <c r="R407" t="str">
        <f t="shared" si="6"/>
        <v>Denver Schools2005</v>
      </c>
    </row>
    <row r="408" spans="1:18" x14ac:dyDescent="0.35">
      <c r="A408" t="s">
        <v>37</v>
      </c>
      <c r="B408">
        <v>2006</v>
      </c>
      <c r="C408">
        <v>0.12609999999999999</v>
      </c>
      <c r="D408">
        <v>0.11990000000000001</v>
      </c>
      <c r="E408">
        <v>0.104</v>
      </c>
      <c r="G408">
        <v>8.6180000000000007E-2</v>
      </c>
      <c r="H408">
        <v>0.55000000000000004</v>
      </c>
      <c r="I408">
        <v>0.31</v>
      </c>
      <c r="J408">
        <v>0.04</v>
      </c>
      <c r="K408">
        <v>0</v>
      </c>
      <c r="L408">
        <v>0</v>
      </c>
      <c r="M408">
        <v>0.09</v>
      </c>
      <c r="N408">
        <v>0</v>
      </c>
      <c r="O408">
        <v>0.01</v>
      </c>
      <c r="P408">
        <v>0</v>
      </c>
      <c r="Q408" s="3">
        <v>0.88300000000000001</v>
      </c>
      <c r="R408" t="str">
        <f t="shared" si="6"/>
        <v>Denver Schools2006</v>
      </c>
    </row>
    <row r="409" spans="1:18" x14ac:dyDescent="0.35">
      <c r="A409" t="s">
        <v>37</v>
      </c>
      <c r="B409">
        <v>2007</v>
      </c>
      <c r="C409">
        <v>0.1007</v>
      </c>
      <c r="D409">
        <v>0.111</v>
      </c>
      <c r="E409">
        <v>0.13730000000000001</v>
      </c>
      <c r="G409">
        <v>8.8239999999999999E-2</v>
      </c>
      <c r="H409">
        <v>0.55000000000000004</v>
      </c>
      <c r="I409">
        <v>0.28999999999999998</v>
      </c>
      <c r="J409">
        <v>0.05</v>
      </c>
      <c r="K409">
        <v>0</v>
      </c>
      <c r="L409">
        <v>0</v>
      </c>
      <c r="M409">
        <v>0.1</v>
      </c>
      <c r="N409">
        <v>0</v>
      </c>
      <c r="O409">
        <v>0.01</v>
      </c>
      <c r="P409">
        <v>0</v>
      </c>
      <c r="Q409" s="3">
        <v>0.877</v>
      </c>
      <c r="R409" t="str">
        <f t="shared" si="6"/>
        <v>Denver Schools2007</v>
      </c>
    </row>
    <row r="410" spans="1:18" x14ac:dyDescent="0.35">
      <c r="A410" t="s">
        <v>37</v>
      </c>
      <c r="B410">
        <v>2008</v>
      </c>
      <c r="C410">
        <v>-0.24310000000000001</v>
      </c>
      <c r="D410">
        <v>-2.1000000000000001E-2</v>
      </c>
      <c r="E410">
        <v>3.1899999999999998E-2</v>
      </c>
      <c r="G410">
        <v>3.9960000000000002E-2</v>
      </c>
      <c r="H410">
        <v>0.46</v>
      </c>
      <c r="I410">
        <v>0.36</v>
      </c>
      <c r="J410">
        <v>0.06</v>
      </c>
      <c r="K410">
        <v>0</v>
      </c>
      <c r="L410">
        <v>0</v>
      </c>
      <c r="M410">
        <v>0.1</v>
      </c>
      <c r="N410">
        <v>0</v>
      </c>
      <c r="O410">
        <v>0.02</v>
      </c>
      <c r="P410">
        <v>0</v>
      </c>
      <c r="Q410" s="3">
        <v>0.84299999999999997</v>
      </c>
      <c r="R410" t="str">
        <f t="shared" si="6"/>
        <v>Denver Schools2008</v>
      </c>
    </row>
    <row r="411" spans="1:18" x14ac:dyDescent="0.35">
      <c r="A411" t="s">
        <v>37</v>
      </c>
      <c r="B411">
        <v>2009</v>
      </c>
      <c r="C411">
        <v>0.1993</v>
      </c>
      <c r="D411">
        <v>-2.9999999999999997E-4</v>
      </c>
      <c r="E411">
        <v>4.48E-2</v>
      </c>
      <c r="G411">
        <v>5.6559999999999999E-2</v>
      </c>
      <c r="H411">
        <v>0.55000000000000004</v>
      </c>
      <c r="I411">
        <v>0.31</v>
      </c>
      <c r="J411">
        <v>7.0000000000000007E-2</v>
      </c>
      <c r="K411">
        <v>0</v>
      </c>
      <c r="L411">
        <v>0</v>
      </c>
      <c r="M411">
        <v>0.06</v>
      </c>
      <c r="N411">
        <v>0</v>
      </c>
      <c r="O411">
        <v>0.01</v>
      </c>
      <c r="P411">
        <v>0</v>
      </c>
      <c r="Q411" s="3">
        <v>0.88300000000000001</v>
      </c>
      <c r="R411" t="str">
        <f t="shared" si="6"/>
        <v>Denver Schools2009</v>
      </c>
    </row>
    <row r="412" spans="1:18" x14ac:dyDescent="0.35">
      <c r="A412" t="s">
        <v>37</v>
      </c>
      <c r="B412">
        <v>2010</v>
      </c>
      <c r="C412">
        <v>0.14000000000000001</v>
      </c>
      <c r="D412">
        <v>-3.0000000000000001E-3</v>
      </c>
      <c r="E412">
        <v>4.7E-2</v>
      </c>
      <c r="F412">
        <v>4.5999999999999999E-2</v>
      </c>
      <c r="G412">
        <v>6.4619999999999997E-2</v>
      </c>
      <c r="H412">
        <v>0.57699999999999996</v>
      </c>
      <c r="I412">
        <v>0.22900000000000001</v>
      </c>
      <c r="J412">
        <v>9.2999999999999999E-2</v>
      </c>
      <c r="K412">
        <v>2.1000000000000001E-2</v>
      </c>
      <c r="L412">
        <v>0</v>
      </c>
      <c r="M412">
        <v>7.3999999999999996E-2</v>
      </c>
      <c r="N412">
        <v>0</v>
      </c>
      <c r="O412">
        <v>6.0000000000000001E-3</v>
      </c>
      <c r="P412">
        <v>0</v>
      </c>
      <c r="Q412" s="3">
        <v>0.88900000000000001</v>
      </c>
      <c r="R412" t="str">
        <f t="shared" si="6"/>
        <v>Denver Schools2010</v>
      </c>
    </row>
    <row r="413" spans="1:18" x14ac:dyDescent="0.35">
      <c r="A413" t="s">
        <v>37</v>
      </c>
      <c r="B413">
        <v>2011</v>
      </c>
      <c r="C413">
        <v>1.9E-2</v>
      </c>
      <c r="D413">
        <v>0.109</v>
      </c>
      <c r="E413">
        <v>2.1000000000000001E-2</v>
      </c>
      <c r="F413">
        <v>5.7000000000000002E-2</v>
      </c>
      <c r="G413">
        <v>6.0389999999999999E-2</v>
      </c>
      <c r="H413">
        <v>0.55500000000000005</v>
      </c>
      <c r="I413">
        <v>0.23599999999999999</v>
      </c>
      <c r="J413">
        <v>9.2999999999999999E-2</v>
      </c>
      <c r="K413">
        <v>2.1000000000000001E-2</v>
      </c>
      <c r="L413">
        <v>0</v>
      </c>
      <c r="M413">
        <v>8.5999999999999993E-2</v>
      </c>
      <c r="N413">
        <v>0</v>
      </c>
      <c r="O413">
        <v>8.9999999999999993E-3</v>
      </c>
      <c r="P413">
        <v>0</v>
      </c>
      <c r="Q413" s="3">
        <v>0.81499999999999995</v>
      </c>
      <c r="R413" t="str">
        <f t="shared" si="6"/>
        <v>Denver Schools2011</v>
      </c>
    </row>
    <row r="414" spans="1:18" x14ac:dyDescent="0.35">
      <c r="A414" t="s">
        <v>37</v>
      </c>
      <c r="B414">
        <v>2012</v>
      </c>
      <c r="C414">
        <v>0.129</v>
      </c>
      <c r="D414">
        <v>9.4E-2</v>
      </c>
      <c r="E414">
        <v>2.5999999999999999E-2</v>
      </c>
      <c r="F414">
        <v>8.4000000000000005E-2</v>
      </c>
      <c r="G414">
        <v>6.5949999999999995E-2</v>
      </c>
      <c r="H414">
        <v>0.56499999999999995</v>
      </c>
      <c r="I414">
        <v>0.23300000000000001</v>
      </c>
      <c r="J414">
        <v>8.6999999999999994E-2</v>
      </c>
      <c r="K414">
        <v>2.5000000000000001E-2</v>
      </c>
      <c r="L414">
        <v>0</v>
      </c>
      <c r="M414">
        <v>8.1000000000000003E-2</v>
      </c>
      <c r="N414">
        <v>0</v>
      </c>
      <c r="O414">
        <v>8.9999999999999993E-3</v>
      </c>
      <c r="P414">
        <v>0</v>
      </c>
      <c r="Q414" s="3">
        <v>0.84</v>
      </c>
      <c r="R414" t="str">
        <f t="shared" si="6"/>
        <v>Denver Schools2012</v>
      </c>
    </row>
    <row r="415" spans="1:18" x14ac:dyDescent="0.35">
      <c r="A415" t="s">
        <v>37</v>
      </c>
      <c r="B415">
        <v>2013</v>
      </c>
      <c r="C415">
        <v>0.156</v>
      </c>
      <c r="D415">
        <v>9.9000000000000005E-2</v>
      </c>
      <c r="E415">
        <v>0.122</v>
      </c>
      <c r="F415">
        <v>7.5999999999999998E-2</v>
      </c>
      <c r="G415">
        <v>7.2620000000000004E-2</v>
      </c>
      <c r="H415">
        <v>0.58399999999999996</v>
      </c>
      <c r="I415">
        <v>0.23400000000000001</v>
      </c>
      <c r="J415">
        <v>7.8E-2</v>
      </c>
      <c r="K415">
        <v>2.5000000000000001E-2</v>
      </c>
      <c r="L415">
        <v>0</v>
      </c>
      <c r="M415">
        <v>7.0999999999999994E-2</v>
      </c>
      <c r="N415">
        <v>0</v>
      </c>
      <c r="O415">
        <v>8.0000000000000002E-3</v>
      </c>
      <c r="P415">
        <v>0</v>
      </c>
      <c r="Q415" s="3">
        <v>0.81200000000000006</v>
      </c>
      <c r="R415" t="str">
        <f t="shared" si="6"/>
        <v>Denver Schools2013</v>
      </c>
    </row>
    <row r="416" spans="1:18" x14ac:dyDescent="0.35">
      <c r="A416" t="s">
        <v>37</v>
      </c>
      <c r="B416">
        <v>2014</v>
      </c>
      <c r="C416">
        <v>5.7000000000000002E-2</v>
      </c>
      <c r="D416">
        <v>0.113</v>
      </c>
      <c r="E416">
        <v>9.9000000000000005E-2</v>
      </c>
      <c r="F416">
        <v>6.8000000000000005E-2</v>
      </c>
      <c r="G416">
        <v>7.1489999999999998E-2</v>
      </c>
      <c r="H416">
        <v>0.56499999999999995</v>
      </c>
      <c r="I416">
        <v>0.249</v>
      </c>
      <c r="J416">
        <v>7.8E-2</v>
      </c>
      <c r="K416">
        <v>2.5000000000000001E-2</v>
      </c>
      <c r="L416">
        <v>0</v>
      </c>
      <c r="M416">
        <v>7.3999999999999996E-2</v>
      </c>
      <c r="N416">
        <v>0</v>
      </c>
      <c r="O416">
        <v>8.9999999999999993E-3</v>
      </c>
      <c r="P416">
        <v>0</v>
      </c>
      <c r="Q416" s="3">
        <v>0.82599999999999996</v>
      </c>
      <c r="R416" t="str">
        <f t="shared" si="6"/>
        <v>Denver Schools2014</v>
      </c>
    </row>
    <row r="417" spans="1:18" x14ac:dyDescent="0.35">
      <c r="A417" t="s">
        <v>37</v>
      </c>
      <c r="B417">
        <v>2015</v>
      </c>
      <c r="C417">
        <v>1.4999999999999999E-2</v>
      </c>
      <c r="D417">
        <v>7.3999999999999996E-2</v>
      </c>
      <c r="E417">
        <v>7.2999999999999995E-2</v>
      </c>
      <c r="F417">
        <v>0.06</v>
      </c>
      <c r="G417">
        <v>6.7629999999999996E-2</v>
      </c>
      <c r="H417">
        <v>0.55500000000000005</v>
      </c>
      <c r="I417">
        <v>0.247</v>
      </c>
      <c r="J417">
        <v>8.2000000000000003E-2</v>
      </c>
      <c r="K417">
        <v>2.1999999999999999E-2</v>
      </c>
      <c r="L417">
        <v>0</v>
      </c>
      <c r="M417">
        <v>8.5999999999999993E-2</v>
      </c>
      <c r="N417">
        <v>0</v>
      </c>
      <c r="O417">
        <v>8.0000000000000002E-3</v>
      </c>
      <c r="P417">
        <v>0</v>
      </c>
      <c r="Q417" s="3">
        <v>0.82099999999999995</v>
      </c>
      <c r="R417" t="str">
        <f t="shared" si="6"/>
        <v>Denver Schools2015</v>
      </c>
    </row>
    <row r="418" spans="1:18" x14ac:dyDescent="0.35">
      <c r="A418" t="s">
        <v>37</v>
      </c>
      <c r="B418">
        <v>2016</v>
      </c>
      <c r="C418">
        <v>7.2999999999999995E-2</v>
      </c>
      <c r="D418">
        <v>4.8000000000000001E-2</v>
      </c>
      <c r="E418">
        <v>8.5000000000000006E-2</v>
      </c>
      <c r="F418">
        <v>5.1999999999999998E-2</v>
      </c>
      <c r="G418">
        <v>6.7970000000000003E-2</v>
      </c>
      <c r="H418">
        <v>0.55900000000000005</v>
      </c>
      <c r="I418">
        <v>0.22700000000000001</v>
      </c>
      <c r="J418">
        <v>8.4000000000000005E-2</v>
      </c>
      <c r="K418">
        <v>2.5999999999999999E-2</v>
      </c>
      <c r="L418">
        <v>0</v>
      </c>
      <c r="M418">
        <v>0.09</v>
      </c>
      <c r="N418">
        <v>0</v>
      </c>
      <c r="O418">
        <v>1.4E-2</v>
      </c>
      <c r="P418">
        <v>0</v>
      </c>
      <c r="Q418" s="3">
        <v>0.75900000000000001</v>
      </c>
      <c r="R418" t="str">
        <f t="shared" si="6"/>
        <v>Denver Schools2016</v>
      </c>
    </row>
    <row r="419" spans="1:18" x14ac:dyDescent="0.35">
      <c r="A419" t="s">
        <v>37</v>
      </c>
      <c r="B419">
        <v>2017</v>
      </c>
      <c r="C419">
        <v>0.18099999999999999</v>
      </c>
      <c r="D419">
        <v>8.7999999999999995E-2</v>
      </c>
      <c r="E419">
        <v>9.5000000000000001E-2</v>
      </c>
      <c r="F419">
        <v>0.06</v>
      </c>
      <c r="G419">
        <v>7.4310000000000001E-2</v>
      </c>
      <c r="H419">
        <v>0.57699999999999996</v>
      </c>
      <c r="I419">
        <v>0.219</v>
      </c>
      <c r="J419">
        <v>0.08</v>
      </c>
      <c r="K419">
        <v>3.4000000000000002E-2</v>
      </c>
      <c r="L419">
        <v>0</v>
      </c>
      <c r="M419">
        <v>8.5999999999999993E-2</v>
      </c>
      <c r="N419">
        <v>0</v>
      </c>
      <c r="O419">
        <v>4.0000000000000001E-3</v>
      </c>
      <c r="P419">
        <v>0</v>
      </c>
      <c r="Q419" s="3">
        <v>0.79700000000000004</v>
      </c>
      <c r="R419" t="str">
        <f t="shared" si="6"/>
        <v>Denver Schools2017</v>
      </c>
    </row>
    <row r="420" spans="1:18" x14ac:dyDescent="0.35">
      <c r="A420" t="s">
        <v>37</v>
      </c>
      <c r="B420">
        <v>2018</v>
      </c>
      <c r="C420">
        <v>-3.5000000000000003E-2</v>
      </c>
      <c r="D420">
        <v>6.9000000000000006E-2</v>
      </c>
      <c r="E420">
        <v>5.6000000000000001E-2</v>
      </c>
      <c r="F420">
        <v>8.7999999999999995E-2</v>
      </c>
      <c r="G420">
        <v>6.7919999999999994E-2</v>
      </c>
      <c r="H420">
        <v>0.53400000000000003</v>
      </c>
      <c r="I420">
        <v>0.24</v>
      </c>
      <c r="J420">
        <v>8.7999999999999995E-2</v>
      </c>
      <c r="K420">
        <v>3.5999999999999997E-2</v>
      </c>
      <c r="L420">
        <v>0</v>
      </c>
      <c r="M420">
        <v>9.6000000000000002E-2</v>
      </c>
      <c r="N420">
        <v>0</v>
      </c>
      <c r="O420">
        <v>6.0000000000000001E-3</v>
      </c>
      <c r="P420">
        <v>0</v>
      </c>
      <c r="Q420" s="3">
        <v>0.76800000000000002</v>
      </c>
      <c r="R420" t="str">
        <f t="shared" si="6"/>
        <v>Denver Schools2018</v>
      </c>
    </row>
    <row r="421" spans="1:18" x14ac:dyDescent="0.35">
      <c r="A421" t="s">
        <v>37</v>
      </c>
      <c r="B421">
        <v>2019</v>
      </c>
      <c r="C421">
        <v>0.20300000000000001</v>
      </c>
      <c r="D421">
        <v>0.111</v>
      </c>
      <c r="E421">
        <v>8.4000000000000005E-2</v>
      </c>
      <c r="F421">
        <v>9.0999999999999998E-2</v>
      </c>
      <c r="G421">
        <v>7.4639999999999998E-2</v>
      </c>
      <c r="H421">
        <v>0.56899999999999995</v>
      </c>
      <c r="I421">
        <v>0.221</v>
      </c>
      <c r="J421">
        <v>8.1000000000000003E-2</v>
      </c>
      <c r="K421">
        <v>3.5000000000000003E-2</v>
      </c>
      <c r="L421">
        <v>0</v>
      </c>
      <c r="M421">
        <v>8.8999999999999996E-2</v>
      </c>
      <c r="N421">
        <v>0</v>
      </c>
      <c r="O421">
        <v>5.0000000000000001E-3</v>
      </c>
      <c r="P421">
        <v>0</v>
      </c>
      <c r="Q421" s="3">
        <v>0.8</v>
      </c>
      <c r="R421" t="str">
        <f t="shared" si="6"/>
        <v>Denver Schools2019</v>
      </c>
    </row>
    <row r="422" spans="1:18" x14ac:dyDescent="0.35">
      <c r="A422" t="s">
        <v>37</v>
      </c>
      <c r="B422">
        <v>2020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 s="3">
        <v>0</v>
      </c>
      <c r="R422" t="str">
        <f t="shared" si="6"/>
        <v>Denver Schools2020</v>
      </c>
    </row>
    <row r="423" spans="1:18" x14ac:dyDescent="0.35">
      <c r="A423" t="s">
        <v>38</v>
      </c>
      <c r="B423">
        <v>2001</v>
      </c>
      <c r="C423">
        <v>-6.019E-2</v>
      </c>
      <c r="H423">
        <v>0.56999999999999995</v>
      </c>
      <c r="I423">
        <v>0.43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 s="3">
        <v>1.0169999999999999</v>
      </c>
      <c r="R423" t="str">
        <f t="shared" si="6"/>
        <v>Georgia ERS2001</v>
      </c>
    </row>
    <row r="424" spans="1:18" x14ac:dyDescent="0.35">
      <c r="A424" t="s">
        <v>38</v>
      </c>
      <c r="B424">
        <v>2002</v>
      </c>
      <c r="C424">
        <v>-0.04</v>
      </c>
      <c r="E424">
        <v>5.7000000000000002E-2</v>
      </c>
      <c r="H424">
        <v>0.54100000000000004</v>
      </c>
      <c r="I424">
        <v>0.45900000000000002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 s="3">
        <v>1.0109999999999999</v>
      </c>
      <c r="R424" t="str">
        <f t="shared" si="6"/>
        <v>Georgia ERS2002</v>
      </c>
    </row>
    <row r="425" spans="1:18" x14ac:dyDescent="0.35">
      <c r="A425" t="s">
        <v>38</v>
      </c>
      <c r="B425">
        <v>2003</v>
      </c>
      <c r="C425">
        <v>4.4999999999999998E-2</v>
      </c>
      <c r="E425">
        <v>2.3E-2</v>
      </c>
      <c r="H425">
        <v>0.51500000000000001</v>
      </c>
      <c r="I425">
        <v>0.48499999999999999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 s="3">
        <v>1.0049999999999999</v>
      </c>
      <c r="R425" t="str">
        <f t="shared" si="6"/>
        <v>Georgia ERS2003</v>
      </c>
    </row>
    <row r="426" spans="1:18" x14ac:dyDescent="0.35">
      <c r="A426" t="s">
        <v>38</v>
      </c>
      <c r="B426">
        <v>2004</v>
      </c>
      <c r="C426">
        <v>9.8000000000000004E-2</v>
      </c>
      <c r="E426">
        <v>2.1000000000000001E-2</v>
      </c>
      <c r="H426">
        <v>0.58899999999999997</v>
      </c>
      <c r="I426">
        <v>0.41099999999999998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 s="3">
        <v>0.97599999999999998</v>
      </c>
      <c r="R426" t="str">
        <f t="shared" si="6"/>
        <v>Georgia ERS2004</v>
      </c>
    </row>
    <row r="427" spans="1:18" x14ac:dyDescent="0.35">
      <c r="A427" t="s">
        <v>38</v>
      </c>
      <c r="B427">
        <v>2005</v>
      </c>
      <c r="C427">
        <v>7.8E-2</v>
      </c>
      <c r="E427">
        <v>2.1999999999999999E-2</v>
      </c>
      <c r="H427">
        <v>0.59599999999999997</v>
      </c>
      <c r="I427">
        <v>0.40400000000000003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 s="3">
        <v>0.97199999999999998</v>
      </c>
      <c r="R427" t="str">
        <f t="shared" si="6"/>
        <v>Georgia ERS2005</v>
      </c>
    </row>
    <row r="428" spans="1:18" x14ac:dyDescent="0.35">
      <c r="A428" t="s">
        <v>38</v>
      </c>
      <c r="B428">
        <v>2006</v>
      </c>
      <c r="C428">
        <v>6.2E-2</v>
      </c>
      <c r="E428">
        <v>3.9E-2</v>
      </c>
      <c r="H428">
        <v>0.58599999999999997</v>
      </c>
      <c r="I428">
        <v>0.41399999999999998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 s="3">
        <v>0.94499999999999995</v>
      </c>
      <c r="R428" t="str">
        <f t="shared" si="6"/>
        <v>Georgia ERS2006</v>
      </c>
    </row>
    <row r="429" spans="1:18" x14ac:dyDescent="0.35">
      <c r="A429" t="s">
        <v>38</v>
      </c>
      <c r="B429">
        <v>2007</v>
      </c>
      <c r="C429">
        <v>0.14699999999999999</v>
      </c>
      <c r="E429">
        <v>8.5000000000000006E-2</v>
      </c>
      <c r="H429">
        <v>0.59499999999999997</v>
      </c>
      <c r="I429">
        <v>0.40500000000000003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 s="3">
        <v>0.93</v>
      </c>
      <c r="R429" t="str">
        <f t="shared" si="6"/>
        <v>Georgia ERS2007</v>
      </c>
    </row>
    <row r="430" spans="1:18" x14ac:dyDescent="0.35">
      <c r="A430" t="s">
        <v>38</v>
      </c>
      <c r="B430">
        <v>2008</v>
      </c>
      <c r="C430">
        <v>-3.5000000000000003E-2</v>
      </c>
      <c r="E430">
        <v>6.8000000000000005E-2</v>
      </c>
      <c r="H430">
        <v>0.55600000000000005</v>
      </c>
      <c r="I430">
        <v>0.44400000000000001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 s="3">
        <v>0.89400000000000002</v>
      </c>
      <c r="R430" t="str">
        <f t="shared" si="6"/>
        <v>Georgia ERS2008</v>
      </c>
    </row>
    <row r="431" spans="1:18" x14ac:dyDescent="0.35">
      <c r="A431" t="s">
        <v>38</v>
      </c>
      <c r="B431">
        <v>2009</v>
      </c>
      <c r="C431">
        <v>-0.13</v>
      </c>
      <c r="E431">
        <v>0.02</v>
      </c>
      <c r="H431">
        <v>0.52300000000000002</v>
      </c>
      <c r="I431">
        <v>0.47699999999999998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 s="3">
        <v>0.85699999999999998</v>
      </c>
      <c r="R431" t="str">
        <f t="shared" si="6"/>
        <v>Georgia ERS2009</v>
      </c>
    </row>
    <row r="432" spans="1:18" x14ac:dyDescent="0.35">
      <c r="A432" t="s">
        <v>38</v>
      </c>
      <c r="B432">
        <v>2010</v>
      </c>
      <c r="C432">
        <v>0.1099</v>
      </c>
      <c r="E432">
        <v>2.5999999999999999E-2</v>
      </c>
      <c r="F432">
        <v>2.392E-2</v>
      </c>
      <c r="H432">
        <v>0.59399999999999997</v>
      </c>
      <c r="I432">
        <v>0.40600000000000003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 s="3">
        <v>0.80100000000000005</v>
      </c>
      <c r="R432" t="str">
        <f t="shared" si="6"/>
        <v>Georgia ERS2010</v>
      </c>
    </row>
    <row r="433" spans="1:18" x14ac:dyDescent="0.35">
      <c r="A433" t="s">
        <v>38</v>
      </c>
      <c r="B433">
        <v>2011</v>
      </c>
      <c r="C433">
        <v>0.21290000000000001</v>
      </c>
      <c r="D433">
        <v>5.4199999999999998E-2</v>
      </c>
      <c r="E433">
        <v>5.3400000000000003E-2</v>
      </c>
      <c r="F433">
        <v>5.04E-2</v>
      </c>
      <c r="H433">
        <v>0.67200000000000004</v>
      </c>
      <c r="I433">
        <v>0.32800000000000001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 s="3">
        <v>0.76</v>
      </c>
      <c r="R433" t="str">
        <f t="shared" si="6"/>
        <v>Georgia ERS2011</v>
      </c>
    </row>
    <row r="434" spans="1:18" x14ac:dyDescent="0.35">
      <c r="A434" t="s">
        <v>38</v>
      </c>
      <c r="B434">
        <v>2012</v>
      </c>
      <c r="C434">
        <v>2.1899999999999999E-2</v>
      </c>
      <c r="D434">
        <v>0.11219999999999999</v>
      </c>
      <c r="E434">
        <v>2.93E-2</v>
      </c>
      <c r="F434">
        <v>5.7000000000000002E-2</v>
      </c>
      <c r="H434">
        <v>0.65900000000000003</v>
      </c>
      <c r="I434">
        <v>0.34100000000000003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 s="3">
        <v>0.73099999999999998</v>
      </c>
      <c r="R434" t="str">
        <f t="shared" si="6"/>
        <v>Georgia ERS2012</v>
      </c>
    </row>
    <row r="435" spans="1:18" x14ac:dyDescent="0.35">
      <c r="A435" t="s">
        <v>38</v>
      </c>
      <c r="B435">
        <v>2013</v>
      </c>
      <c r="C435">
        <v>0.1333</v>
      </c>
      <c r="D435">
        <v>0.12</v>
      </c>
      <c r="E435">
        <v>6.3E-2</v>
      </c>
      <c r="F435">
        <v>6.5600000000000006E-2</v>
      </c>
      <c r="H435">
        <v>0.68100000000000005</v>
      </c>
      <c r="I435">
        <v>0.31900000000000001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 s="3">
        <v>0.71399999999999997</v>
      </c>
      <c r="R435" t="str">
        <f t="shared" si="6"/>
        <v>Georgia ERS2013</v>
      </c>
    </row>
    <row r="436" spans="1:18" x14ac:dyDescent="0.35">
      <c r="A436" t="s">
        <v>38</v>
      </c>
      <c r="B436">
        <v>2014</v>
      </c>
      <c r="C436">
        <v>0.1729</v>
      </c>
      <c r="D436">
        <v>0.1075</v>
      </c>
      <c r="E436">
        <v>0.1283</v>
      </c>
      <c r="F436">
        <v>7.2599999999999998E-2</v>
      </c>
      <c r="H436">
        <v>0.67200000000000004</v>
      </c>
      <c r="I436">
        <v>0.32800000000000001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 s="3">
        <v>0.72799999999999998</v>
      </c>
      <c r="R436" t="str">
        <f t="shared" si="6"/>
        <v>Georgia ERS2014</v>
      </c>
    </row>
    <row r="437" spans="1:18" x14ac:dyDescent="0.35">
      <c r="A437" t="s">
        <v>38</v>
      </c>
      <c r="B437">
        <v>2015</v>
      </c>
      <c r="C437">
        <v>3.7400000000000003E-2</v>
      </c>
      <c r="D437">
        <v>0.11310000000000001</v>
      </c>
      <c r="E437">
        <v>0.1132</v>
      </c>
      <c r="F437">
        <v>6.8599999999999994E-2</v>
      </c>
      <c r="H437">
        <v>0.65300000000000002</v>
      </c>
      <c r="I437">
        <v>0.34699999999999998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 s="3">
        <v>0.74099999999999999</v>
      </c>
      <c r="R437" t="str">
        <f t="shared" si="6"/>
        <v>Georgia ERS2015</v>
      </c>
    </row>
    <row r="438" spans="1:18" x14ac:dyDescent="0.35">
      <c r="A438" t="s">
        <v>38</v>
      </c>
      <c r="B438">
        <v>2016</v>
      </c>
      <c r="C438">
        <v>1.4E-2</v>
      </c>
      <c r="D438">
        <v>7.2999999999999995E-2</v>
      </c>
      <c r="E438">
        <v>7.3999999999999996E-2</v>
      </c>
      <c r="F438">
        <v>6.4000000000000001E-2</v>
      </c>
      <c r="H438">
        <v>0.623</v>
      </c>
      <c r="I438">
        <v>0.377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 s="3">
        <v>0.747</v>
      </c>
      <c r="R438" t="str">
        <f t="shared" si="6"/>
        <v>Georgia ERS2016</v>
      </c>
    </row>
    <row r="439" spans="1:18" x14ac:dyDescent="0.35">
      <c r="A439" t="s">
        <v>38</v>
      </c>
      <c r="B439">
        <v>2017</v>
      </c>
      <c r="C439">
        <v>0.124</v>
      </c>
      <c r="D439">
        <v>5.8000000000000003E-2</v>
      </c>
      <c r="E439">
        <v>9.5000000000000001E-2</v>
      </c>
      <c r="F439">
        <v>6.2E-2</v>
      </c>
      <c r="H439">
        <v>0.63900000000000001</v>
      </c>
      <c r="I439">
        <v>0.36099999999999999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 s="3">
        <v>0.747</v>
      </c>
      <c r="R439" t="str">
        <f t="shared" si="6"/>
        <v>Georgia ERS2017</v>
      </c>
    </row>
    <row r="440" spans="1:18" x14ac:dyDescent="0.35">
      <c r="A440" t="s">
        <v>38</v>
      </c>
      <c r="B440">
        <v>2018</v>
      </c>
      <c r="C440">
        <v>9.1999999999999998E-2</v>
      </c>
      <c r="D440">
        <v>7.5999999999999998E-2</v>
      </c>
      <c r="E440">
        <v>8.6999999999999994E-2</v>
      </c>
      <c r="F440">
        <v>7.4999999999999997E-2</v>
      </c>
      <c r="H440">
        <v>0.61899999999999999</v>
      </c>
      <c r="I440">
        <v>0.36899999999999999</v>
      </c>
      <c r="J440">
        <v>1.2E-2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 s="3">
        <v>0.753</v>
      </c>
      <c r="R440" t="str">
        <f t="shared" si="6"/>
        <v>Georgia ERS2018</v>
      </c>
    </row>
    <row r="441" spans="1:18" x14ac:dyDescent="0.35">
      <c r="A441" t="s">
        <v>38</v>
      </c>
      <c r="B441">
        <v>2019</v>
      </c>
      <c r="C441">
        <v>6.9000000000000006E-2</v>
      </c>
      <c r="D441">
        <v>9.4899999999999998E-2</v>
      </c>
      <c r="E441">
        <v>6.6600000000000006E-2</v>
      </c>
      <c r="F441">
        <v>9.7000000000000003E-2</v>
      </c>
      <c r="H441">
        <v>0.61099999999999999</v>
      </c>
      <c r="I441">
        <v>0.371</v>
      </c>
      <c r="J441">
        <v>1.7999999999999999E-2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 s="3">
        <v>0.75600000000000001</v>
      </c>
      <c r="R441" t="str">
        <f t="shared" si="6"/>
        <v>Georgia ERS2019</v>
      </c>
    </row>
    <row r="442" spans="1:18" x14ac:dyDescent="0.35">
      <c r="A442" t="s">
        <v>38</v>
      </c>
      <c r="B442">
        <v>2020</v>
      </c>
      <c r="C442">
        <v>5.4800000000000001E-2</v>
      </c>
      <c r="D442">
        <v>7.1800000000000003E-2</v>
      </c>
      <c r="E442">
        <v>7.0199999999999999E-2</v>
      </c>
      <c r="F442">
        <v>9.1499999999999998E-2</v>
      </c>
      <c r="H442">
        <v>0.60899999999999999</v>
      </c>
      <c r="I442">
        <v>0.371</v>
      </c>
      <c r="J442">
        <v>0.02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 s="3">
        <v>0.75600000000000001</v>
      </c>
      <c r="R442" t="str">
        <f t="shared" si="6"/>
        <v>Georgia ERS2020</v>
      </c>
    </row>
    <row r="443" spans="1:18" x14ac:dyDescent="0.35">
      <c r="A443" t="s">
        <v>39</v>
      </c>
      <c r="B443">
        <v>2001</v>
      </c>
      <c r="C443">
        <v>-5.3499999999999999E-2</v>
      </c>
      <c r="D443">
        <v>4.8899999999999999E-2</v>
      </c>
      <c r="E443">
        <v>9.3700000000000006E-2</v>
      </c>
      <c r="G443">
        <v>-5.3499999999999999E-2</v>
      </c>
      <c r="H443">
        <v>0.61060000000000003</v>
      </c>
      <c r="I443">
        <v>0.31680000000000003</v>
      </c>
      <c r="J443">
        <v>0</v>
      </c>
      <c r="K443">
        <v>0</v>
      </c>
      <c r="L443">
        <v>0</v>
      </c>
      <c r="M443">
        <v>7.2599999999999998E-2</v>
      </c>
      <c r="N443">
        <v>0</v>
      </c>
      <c r="O443">
        <v>0</v>
      </c>
      <c r="P443">
        <v>0</v>
      </c>
      <c r="Q443" s="3">
        <v>0.95</v>
      </c>
      <c r="R443" t="str">
        <f t="shared" si="6"/>
        <v>Alaska Teachers2001</v>
      </c>
    </row>
    <row r="444" spans="1:18" x14ac:dyDescent="0.35">
      <c r="A444" t="s">
        <v>39</v>
      </c>
      <c r="B444">
        <v>2002</v>
      </c>
      <c r="C444">
        <v>-5.4899999999999997E-2</v>
      </c>
      <c r="D444">
        <v>-4.8999999999999998E-3</v>
      </c>
      <c r="E444">
        <v>4.5999999999999999E-2</v>
      </c>
      <c r="G444">
        <v>-5.4199999999999998E-2</v>
      </c>
      <c r="H444">
        <v>0.56459999999999999</v>
      </c>
      <c r="I444">
        <v>0.35699999999999998</v>
      </c>
      <c r="J444">
        <v>0</v>
      </c>
      <c r="K444">
        <v>0</v>
      </c>
      <c r="L444">
        <v>0</v>
      </c>
      <c r="M444">
        <v>7.8399999999999997E-2</v>
      </c>
      <c r="N444">
        <v>0</v>
      </c>
      <c r="O444">
        <v>0</v>
      </c>
      <c r="P444">
        <v>0</v>
      </c>
      <c r="Q444" s="3">
        <v>0.68200000000000005</v>
      </c>
      <c r="R444" t="str">
        <f t="shared" si="6"/>
        <v>Alaska Teachers2002</v>
      </c>
    </row>
    <row r="445" spans="1:18" x14ac:dyDescent="0.35">
      <c r="A445" t="s">
        <v>39</v>
      </c>
      <c r="B445">
        <v>2003</v>
      </c>
      <c r="C445">
        <v>3.6799999999999999E-2</v>
      </c>
      <c r="D445">
        <v>-2.5100000000000001E-2</v>
      </c>
      <c r="E445">
        <v>2.4799999999999999E-2</v>
      </c>
      <c r="G445">
        <v>-2.479E-2</v>
      </c>
      <c r="H445">
        <v>0.59589999999999999</v>
      </c>
      <c r="I445">
        <v>0.33429999999999999</v>
      </c>
      <c r="J445">
        <v>0</v>
      </c>
      <c r="K445">
        <v>0</v>
      </c>
      <c r="L445">
        <v>0</v>
      </c>
      <c r="M445">
        <v>6.9800000000000001E-2</v>
      </c>
      <c r="N445">
        <v>0</v>
      </c>
      <c r="O445">
        <v>0</v>
      </c>
      <c r="P445">
        <v>0</v>
      </c>
      <c r="Q445" s="3">
        <v>0.64300000000000002</v>
      </c>
      <c r="R445" t="str">
        <f t="shared" si="6"/>
        <v>Alaska Teachers2003</v>
      </c>
    </row>
    <row r="446" spans="1:18" x14ac:dyDescent="0.35">
      <c r="A446" t="s">
        <v>39</v>
      </c>
      <c r="B446">
        <v>2004</v>
      </c>
      <c r="C446">
        <v>0.15090000000000001</v>
      </c>
      <c r="D446">
        <v>4.0899999999999999E-2</v>
      </c>
      <c r="E446">
        <v>3.2899999999999999E-2</v>
      </c>
      <c r="G446">
        <v>1.644E-2</v>
      </c>
      <c r="H446">
        <v>0.58109999999999995</v>
      </c>
      <c r="I446">
        <v>0.30930000000000002</v>
      </c>
      <c r="J446">
        <v>3.39E-2</v>
      </c>
      <c r="K446">
        <v>0</v>
      </c>
      <c r="L446">
        <v>0</v>
      </c>
      <c r="M446">
        <v>7.5700000000000003E-2</v>
      </c>
      <c r="N446">
        <v>0</v>
      </c>
      <c r="O446">
        <v>0</v>
      </c>
      <c r="P446">
        <v>0</v>
      </c>
      <c r="Q446" s="3">
        <v>0.628</v>
      </c>
      <c r="R446" t="str">
        <f t="shared" si="6"/>
        <v>Alaska Teachers2004</v>
      </c>
    </row>
    <row r="447" spans="1:18" x14ac:dyDescent="0.35">
      <c r="A447" t="s">
        <v>39</v>
      </c>
      <c r="B447">
        <v>2005</v>
      </c>
      <c r="C447">
        <v>9.01E-2</v>
      </c>
      <c r="D447">
        <v>9.1600000000000001E-2</v>
      </c>
      <c r="E447">
        <v>3.0599999999999999E-2</v>
      </c>
      <c r="G447">
        <v>3.0769999999999999E-2</v>
      </c>
      <c r="H447">
        <v>0.55349999999999999</v>
      </c>
      <c r="I447">
        <v>0.27829999999999999</v>
      </c>
      <c r="J447">
        <v>4.41E-2</v>
      </c>
      <c r="K447">
        <v>2.4400000000000002E-2</v>
      </c>
      <c r="L447">
        <v>3.7000000000000002E-3</v>
      </c>
      <c r="M447">
        <v>9.6000000000000002E-2</v>
      </c>
      <c r="N447">
        <v>0</v>
      </c>
      <c r="O447">
        <v>0</v>
      </c>
      <c r="P447">
        <v>0</v>
      </c>
      <c r="Q447" s="3">
        <v>0.60899999999999999</v>
      </c>
      <c r="R447" t="str">
        <f t="shared" si="6"/>
        <v>Alaska Teachers2005</v>
      </c>
    </row>
    <row r="448" spans="1:18" x14ac:dyDescent="0.35">
      <c r="A448" t="s">
        <v>39</v>
      </c>
      <c r="B448">
        <v>2006</v>
      </c>
      <c r="C448">
        <v>0.1178</v>
      </c>
      <c r="D448">
        <v>0.1193</v>
      </c>
      <c r="E448">
        <v>6.5600000000000006E-2</v>
      </c>
      <c r="G448">
        <v>4.4790000000000003E-2</v>
      </c>
      <c r="H448">
        <v>0.55259999999999998</v>
      </c>
      <c r="I448">
        <v>0.25390000000000001</v>
      </c>
      <c r="J448">
        <v>6.0199999999999997E-2</v>
      </c>
      <c r="K448">
        <v>2.5499999999999998E-2</v>
      </c>
      <c r="L448">
        <v>7.6E-3</v>
      </c>
      <c r="M448">
        <v>0.1002</v>
      </c>
      <c r="N448">
        <v>0</v>
      </c>
      <c r="O448">
        <v>0</v>
      </c>
      <c r="P448">
        <v>0</v>
      </c>
      <c r="Q448" s="3">
        <v>0.67800000000000005</v>
      </c>
      <c r="R448" t="str">
        <f t="shared" si="6"/>
        <v>Alaska Teachers2006</v>
      </c>
    </row>
    <row r="449" spans="1:18" x14ac:dyDescent="0.35">
      <c r="A449" t="s">
        <v>39</v>
      </c>
      <c r="B449">
        <v>2007</v>
      </c>
      <c r="C449">
        <v>0.18920000000000001</v>
      </c>
      <c r="D449">
        <v>0.13159999999999999</v>
      </c>
      <c r="E449">
        <v>0.1157</v>
      </c>
      <c r="G449">
        <v>6.429E-2</v>
      </c>
      <c r="H449">
        <v>0.55600000000000005</v>
      </c>
      <c r="I449">
        <v>0.216</v>
      </c>
      <c r="J449">
        <v>6.7000000000000004E-2</v>
      </c>
      <c r="K449">
        <v>3.8699999999999998E-2</v>
      </c>
      <c r="L449">
        <v>1.17E-2</v>
      </c>
      <c r="M449">
        <v>0.1096</v>
      </c>
      <c r="N449">
        <v>0</v>
      </c>
      <c r="O449">
        <v>0</v>
      </c>
      <c r="P449">
        <v>0</v>
      </c>
      <c r="Q449" s="3">
        <v>0.68200000000000005</v>
      </c>
      <c r="R449" t="str">
        <f t="shared" si="6"/>
        <v>Alaska Teachers2007</v>
      </c>
    </row>
    <row r="450" spans="1:18" x14ac:dyDescent="0.35">
      <c r="A450" t="s">
        <v>39</v>
      </c>
      <c r="B450">
        <v>2008</v>
      </c>
      <c r="C450">
        <v>-3.0499999999999999E-2</v>
      </c>
      <c r="D450">
        <v>8.8400000000000006E-2</v>
      </c>
      <c r="E450">
        <v>0.10100000000000001</v>
      </c>
      <c r="G450">
        <v>5.1950000000000003E-2</v>
      </c>
      <c r="H450">
        <v>0.50790000000000002</v>
      </c>
      <c r="I450">
        <v>0.20399999999999999</v>
      </c>
      <c r="J450">
        <v>8.5900000000000004E-2</v>
      </c>
      <c r="K450">
        <v>4.2099999999999999E-2</v>
      </c>
      <c r="L450">
        <v>3.4200000000000001E-2</v>
      </c>
      <c r="M450">
        <v>0.12570000000000001</v>
      </c>
      <c r="N450">
        <v>0</v>
      </c>
      <c r="O450">
        <v>0</v>
      </c>
      <c r="P450">
        <v>0</v>
      </c>
      <c r="Q450" s="3">
        <v>0.70199999999999996</v>
      </c>
      <c r="R450" t="str">
        <f t="shared" si="6"/>
        <v>Alaska Teachers2008</v>
      </c>
    </row>
    <row r="451" spans="1:18" x14ac:dyDescent="0.35">
      <c r="A451" t="s">
        <v>39</v>
      </c>
      <c r="B451">
        <v>2009</v>
      </c>
      <c r="C451">
        <v>-0.20619999999999999</v>
      </c>
      <c r="D451">
        <v>-2.92E-2</v>
      </c>
      <c r="E451">
        <v>2.1999999999999999E-2</v>
      </c>
      <c r="G451">
        <v>1.9550000000000001E-2</v>
      </c>
      <c r="H451">
        <v>0.52170000000000005</v>
      </c>
      <c r="I451">
        <v>0.154</v>
      </c>
      <c r="J451">
        <v>8.8900000000000007E-2</v>
      </c>
      <c r="K451">
        <v>4.2900000000000001E-2</v>
      </c>
      <c r="L451">
        <v>0</v>
      </c>
      <c r="M451">
        <v>0.18690000000000001</v>
      </c>
      <c r="N451">
        <v>0</v>
      </c>
      <c r="O451">
        <v>5.5999999999999999E-3</v>
      </c>
      <c r="P451">
        <v>0</v>
      </c>
      <c r="Q451" s="3">
        <v>0.56999999999999995</v>
      </c>
      <c r="R451" t="str">
        <f t="shared" ref="R451:R514" si="7">A451&amp;B451</f>
        <v>Alaska Teachers2009</v>
      </c>
    </row>
    <row r="452" spans="1:18" x14ac:dyDescent="0.35">
      <c r="A452" t="s">
        <v>39</v>
      </c>
      <c r="B452">
        <v>2010</v>
      </c>
      <c r="C452">
        <v>0.1158</v>
      </c>
      <c r="D452">
        <v>-4.99E-2</v>
      </c>
      <c r="E452">
        <v>2.6599999999999999E-2</v>
      </c>
      <c r="F452">
        <v>2.879E-2</v>
      </c>
      <c r="G452">
        <v>2.879E-2</v>
      </c>
      <c r="H452">
        <v>0.50060000000000004</v>
      </c>
      <c r="I452">
        <v>0.18740000000000001</v>
      </c>
      <c r="J452">
        <v>9.7799999999999998E-2</v>
      </c>
      <c r="K452">
        <v>5.0700000000000002E-2</v>
      </c>
      <c r="L452">
        <v>0</v>
      </c>
      <c r="M452">
        <v>0.15340000000000001</v>
      </c>
      <c r="N452">
        <v>0</v>
      </c>
      <c r="O452">
        <v>0.01</v>
      </c>
      <c r="P452">
        <v>0</v>
      </c>
      <c r="Q452" s="3">
        <v>0.54300000000000004</v>
      </c>
      <c r="R452" t="str">
        <f t="shared" si="7"/>
        <v>Alaska Teachers2010</v>
      </c>
    </row>
    <row r="453" spans="1:18" x14ac:dyDescent="0.35">
      <c r="A453" t="s">
        <v>39</v>
      </c>
      <c r="B453">
        <v>2011</v>
      </c>
      <c r="C453">
        <v>0.214</v>
      </c>
      <c r="D453">
        <v>2.4299999999999999E-2</v>
      </c>
      <c r="E453">
        <v>4.3700000000000003E-2</v>
      </c>
      <c r="F453">
        <v>5.4719999999999998E-2</v>
      </c>
      <c r="G453">
        <v>4.4389999999999999E-2</v>
      </c>
      <c r="H453">
        <v>0.54039999999999999</v>
      </c>
      <c r="I453">
        <v>0.16339999999999999</v>
      </c>
      <c r="J453">
        <v>9.2100000000000001E-2</v>
      </c>
      <c r="K453">
        <v>4.4200000000000003E-2</v>
      </c>
      <c r="L453">
        <v>0</v>
      </c>
      <c r="M453">
        <v>0.1547</v>
      </c>
      <c r="N453">
        <v>0</v>
      </c>
      <c r="O453">
        <v>5.1999999999999998E-3</v>
      </c>
      <c r="P453">
        <v>0</v>
      </c>
      <c r="Q453" s="3">
        <v>0.54</v>
      </c>
      <c r="R453" t="str">
        <f t="shared" si="7"/>
        <v>Alaska Teachers2011</v>
      </c>
    </row>
    <row r="454" spans="1:18" x14ac:dyDescent="0.35">
      <c r="A454" t="s">
        <v>39</v>
      </c>
      <c r="B454">
        <v>2012</v>
      </c>
      <c r="C454">
        <v>5.1000000000000004E-3</v>
      </c>
      <c r="D454">
        <v>0.1082</v>
      </c>
      <c r="E454">
        <v>8.9999999999999993E-3</v>
      </c>
      <c r="F454">
        <v>6.123E-2</v>
      </c>
      <c r="G454">
        <v>4.1059999999999999E-2</v>
      </c>
      <c r="H454">
        <v>0.51039999999999996</v>
      </c>
      <c r="I454">
        <v>0.16800000000000001</v>
      </c>
      <c r="J454">
        <v>9.8699999999999996E-2</v>
      </c>
      <c r="K454">
        <v>4.2200000000000001E-2</v>
      </c>
      <c r="L454">
        <v>0</v>
      </c>
      <c r="M454">
        <v>0.16370000000000001</v>
      </c>
      <c r="N454">
        <v>0</v>
      </c>
      <c r="O454">
        <v>1.7000000000000001E-2</v>
      </c>
      <c r="P454">
        <v>0</v>
      </c>
      <c r="Q454" s="3">
        <v>0.499</v>
      </c>
      <c r="R454" t="str">
        <f t="shared" si="7"/>
        <v>Alaska Teachers2012</v>
      </c>
    </row>
    <row r="455" spans="1:18" x14ac:dyDescent="0.35">
      <c r="A455" t="s">
        <v>39</v>
      </c>
      <c r="B455">
        <v>2013</v>
      </c>
      <c r="C455">
        <v>0.12590000000000001</v>
      </c>
      <c r="D455">
        <v>0.1115</v>
      </c>
      <c r="E455">
        <v>3.9800000000000002E-2</v>
      </c>
      <c r="F455">
        <v>7.0010000000000003E-2</v>
      </c>
      <c r="G455">
        <v>4.7350000000000003E-2</v>
      </c>
      <c r="H455">
        <v>0.5464</v>
      </c>
      <c r="I455">
        <v>0.13139999999999999</v>
      </c>
      <c r="J455">
        <v>8.8999999999999996E-2</v>
      </c>
      <c r="K455">
        <v>4.3799999999999999E-2</v>
      </c>
      <c r="L455">
        <v>0</v>
      </c>
      <c r="M455">
        <v>0.1714</v>
      </c>
      <c r="N455">
        <v>0</v>
      </c>
      <c r="O455">
        <v>1.7999999999999999E-2</v>
      </c>
      <c r="P455">
        <v>0</v>
      </c>
      <c r="Q455" s="3">
        <v>0.48099999999999998</v>
      </c>
      <c r="R455" t="str">
        <f t="shared" si="7"/>
        <v>Alaska Teachers2013</v>
      </c>
    </row>
    <row r="456" spans="1:18" x14ac:dyDescent="0.35">
      <c r="A456" t="s">
        <v>39</v>
      </c>
      <c r="B456">
        <v>2014</v>
      </c>
      <c r="C456">
        <v>0.18459999999999999</v>
      </c>
      <c r="D456">
        <v>0.1026</v>
      </c>
      <c r="E456">
        <v>0.12659999999999999</v>
      </c>
      <c r="F456">
        <v>7.3109999999999994E-2</v>
      </c>
      <c r="G456">
        <v>5.6599999999999998E-2</v>
      </c>
      <c r="H456">
        <v>0.51539999999999997</v>
      </c>
      <c r="I456">
        <v>0.1205</v>
      </c>
      <c r="J456">
        <v>8.1699999999999995E-2</v>
      </c>
      <c r="K456">
        <v>3.8800000000000001E-2</v>
      </c>
      <c r="L456">
        <v>4.2599999999999999E-2</v>
      </c>
      <c r="M456">
        <v>0.16830000000000001</v>
      </c>
      <c r="N456">
        <v>0</v>
      </c>
      <c r="O456">
        <v>3.27E-2</v>
      </c>
      <c r="P456">
        <v>0</v>
      </c>
      <c r="Q456" s="3">
        <v>0.54500000000000004</v>
      </c>
      <c r="R456" t="str">
        <f t="shared" si="7"/>
        <v>Alaska Teachers2014</v>
      </c>
    </row>
    <row r="457" spans="1:18" x14ac:dyDescent="0.35">
      <c r="A457" t="s">
        <v>39</v>
      </c>
      <c r="B457">
        <v>2015</v>
      </c>
      <c r="C457">
        <v>3.3000000000000002E-2</v>
      </c>
      <c r="D457">
        <v>0.113</v>
      </c>
      <c r="E457">
        <v>0.1096</v>
      </c>
      <c r="F457">
        <v>6.7349999999999993E-2</v>
      </c>
      <c r="G457">
        <v>5.5010000000000003E-2</v>
      </c>
      <c r="H457">
        <v>0.52029999999999998</v>
      </c>
      <c r="I457">
        <v>0.11890000000000001</v>
      </c>
      <c r="J457">
        <v>7.6999999999999999E-2</v>
      </c>
      <c r="K457">
        <v>5.6899999999999999E-2</v>
      </c>
      <c r="L457">
        <v>3.7199999999999997E-2</v>
      </c>
      <c r="M457">
        <v>0.17249999999999999</v>
      </c>
      <c r="N457">
        <v>0</v>
      </c>
      <c r="O457">
        <v>1.72E-2</v>
      </c>
      <c r="P457">
        <v>0</v>
      </c>
      <c r="Q457" s="3">
        <v>0.76898</v>
      </c>
      <c r="R457" t="str">
        <f t="shared" si="7"/>
        <v>Alaska Teachers2015</v>
      </c>
    </row>
    <row r="458" spans="1:18" x14ac:dyDescent="0.35">
      <c r="A458" t="s">
        <v>39</v>
      </c>
      <c r="B458">
        <v>2016</v>
      </c>
      <c r="C458">
        <v>-3.5999999999999999E-3</v>
      </c>
      <c r="D458">
        <v>6.8599999999999994E-2</v>
      </c>
      <c r="E458">
        <v>6.6699999999999995E-2</v>
      </c>
      <c r="F458">
        <v>5.5149999999999998E-2</v>
      </c>
      <c r="G458">
        <v>5.1249999999999997E-2</v>
      </c>
      <c r="H458">
        <v>0.50209999999999999</v>
      </c>
      <c r="I458">
        <v>0.122</v>
      </c>
      <c r="J458">
        <v>7.9799999999999996E-2</v>
      </c>
      <c r="K458">
        <v>6.59E-2</v>
      </c>
      <c r="L458">
        <v>4.2599999999999999E-2</v>
      </c>
      <c r="M458">
        <v>0.1799</v>
      </c>
      <c r="N458">
        <v>0</v>
      </c>
      <c r="O458">
        <v>7.7000000000000002E-3</v>
      </c>
      <c r="P458">
        <v>0</v>
      </c>
      <c r="Q458" s="3">
        <v>0.75800000000000001</v>
      </c>
      <c r="R458" t="str">
        <f t="shared" si="7"/>
        <v>Alaska Teachers2016</v>
      </c>
    </row>
    <row r="459" spans="1:18" x14ac:dyDescent="0.35">
      <c r="A459" t="s">
        <v>39</v>
      </c>
      <c r="B459">
        <v>2017</v>
      </c>
      <c r="C459">
        <v>0.1336</v>
      </c>
      <c r="D459">
        <v>5.28E-2</v>
      </c>
      <c r="E459">
        <v>9.2700000000000005E-2</v>
      </c>
      <c r="F459">
        <v>5.0110000000000002E-2</v>
      </c>
      <c r="G459">
        <v>5.5919999999999997E-2</v>
      </c>
      <c r="H459">
        <v>0.49199999999999999</v>
      </c>
      <c r="I459">
        <v>0.13289999999999999</v>
      </c>
      <c r="J459">
        <v>8.43E-2</v>
      </c>
      <c r="K459">
        <v>6.3399999999999998E-2</v>
      </c>
      <c r="L459">
        <v>3.8399999999999997E-2</v>
      </c>
      <c r="M459">
        <v>0.16950000000000001</v>
      </c>
      <c r="N459">
        <v>0</v>
      </c>
      <c r="O459">
        <v>1.95E-2</v>
      </c>
      <c r="P459">
        <v>0</v>
      </c>
      <c r="Q459" s="3">
        <v>0.75900000000000001</v>
      </c>
      <c r="R459" t="str">
        <f t="shared" si="7"/>
        <v>Alaska Teachers2017</v>
      </c>
    </row>
    <row r="460" spans="1:18" x14ac:dyDescent="0.35">
      <c r="A460" t="s">
        <v>39</v>
      </c>
      <c r="B460">
        <v>2018</v>
      </c>
      <c r="C460">
        <v>9.6199999999999994E-2</v>
      </c>
      <c r="D460">
        <v>7.3800000000000004E-2</v>
      </c>
      <c r="E460">
        <v>8.6800000000000002E-2</v>
      </c>
      <c r="F460">
        <v>6.3089999999999993E-2</v>
      </c>
      <c r="G460">
        <v>5.8119999999999998E-2</v>
      </c>
      <c r="H460">
        <v>0.4486</v>
      </c>
      <c r="I460">
        <v>9.0700000000000003E-2</v>
      </c>
      <c r="J460">
        <v>9.2299999999999993E-2</v>
      </c>
      <c r="K460">
        <v>7.4099999999999999E-2</v>
      </c>
      <c r="L460">
        <v>9.7100000000000006E-2</v>
      </c>
      <c r="M460">
        <v>0.19089999999999999</v>
      </c>
      <c r="N460">
        <v>0</v>
      </c>
      <c r="O460">
        <v>6.3E-3</v>
      </c>
      <c r="P460">
        <v>0</v>
      </c>
      <c r="Q460" s="3">
        <v>0.76200000000000001</v>
      </c>
      <c r="R460" t="str">
        <f t="shared" si="7"/>
        <v>Alaska Teachers2018</v>
      </c>
    </row>
    <row r="461" spans="1:18" x14ac:dyDescent="0.35">
      <c r="A461" t="s">
        <v>39</v>
      </c>
      <c r="B461">
        <v>2019</v>
      </c>
      <c r="C461">
        <v>6.3899999999999998E-2</v>
      </c>
      <c r="D461">
        <v>9.7500000000000003E-2</v>
      </c>
      <c r="E461">
        <v>6.3500000000000001E-2</v>
      </c>
      <c r="F461">
        <v>9.468E-2</v>
      </c>
      <c r="G461">
        <v>5.8430000000000003E-2</v>
      </c>
      <c r="H461">
        <v>0.45069999999999999</v>
      </c>
      <c r="I461">
        <v>0.105</v>
      </c>
      <c r="J461">
        <v>0.1053</v>
      </c>
      <c r="K461">
        <v>5.7700000000000001E-2</v>
      </c>
      <c r="L461">
        <v>9.7299999999999998E-2</v>
      </c>
      <c r="M461">
        <v>0.1653</v>
      </c>
      <c r="N461">
        <v>0</v>
      </c>
      <c r="O461">
        <v>1.8700000000000001E-2</v>
      </c>
      <c r="P461">
        <v>0</v>
      </c>
      <c r="Q461" s="3">
        <v>0.753</v>
      </c>
      <c r="R461" t="str">
        <f t="shared" si="7"/>
        <v>Alaska Teachers2019</v>
      </c>
    </row>
    <row r="462" spans="1:18" x14ac:dyDescent="0.35">
      <c r="A462" t="s">
        <v>39</v>
      </c>
      <c r="B462">
        <v>2020</v>
      </c>
      <c r="C462">
        <v>3.8300000000000001E-2</v>
      </c>
      <c r="D462">
        <v>6.59E-2</v>
      </c>
      <c r="E462">
        <v>6.4600000000000005E-2</v>
      </c>
      <c r="F462">
        <v>8.6830000000000004E-2</v>
      </c>
      <c r="G462">
        <v>5.7410000000000003E-2</v>
      </c>
      <c r="H462">
        <v>0.46129999999999999</v>
      </c>
      <c r="I462">
        <v>0.2258</v>
      </c>
      <c r="J462">
        <v>0.1235</v>
      </c>
      <c r="K462">
        <v>5.4300000000000001E-2</v>
      </c>
      <c r="L462">
        <v>0.1351</v>
      </c>
      <c r="M462">
        <v>0</v>
      </c>
      <c r="N462">
        <v>0</v>
      </c>
      <c r="O462">
        <v>0</v>
      </c>
      <c r="P462">
        <v>0</v>
      </c>
      <c r="Q462" s="3">
        <v>0.753</v>
      </c>
      <c r="R462" t="str">
        <f t="shared" si="7"/>
        <v>Alaska Teachers2020</v>
      </c>
    </row>
    <row r="463" spans="1:18" x14ac:dyDescent="0.35">
      <c r="A463" t="s">
        <v>40</v>
      </c>
      <c r="B463">
        <v>2001</v>
      </c>
      <c r="C463">
        <v>-5.1700000000000003E-2</v>
      </c>
      <c r="D463">
        <v>2.7099999999999999E-2</v>
      </c>
      <c r="E463">
        <v>9.01E-2</v>
      </c>
      <c r="G463">
        <v>-5.1700000000000003E-2</v>
      </c>
      <c r="H463">
        <v>0.54600000000000004</v>
      </c>
      <c r="I463">
        <v>0.33100000000000002</v>
      </c>
      <c r="J463">
        <v>0</v>
      </c>
      <c r="K463">
        <v>0.02</v>
      </c>
      <c r="L463">
        <v>0</v>
      </c>
      <c r="M463">
        <v>8.4000000000000005E-2</v>
      </c>
      <c r="N463">
        <v>0</v>
      </c>
      <c r="O463">
        <v>1.9E-2</v>
      </c>
      <c r="P463">
        <v>0</v>
      </c>
      <c r="Q463" s="3">
        <v>0.995</v>
      </c>
      <c r="R463" t="str">
        <f t="shared" si="7"/>
        <v>Denver Employees2001</v>
      </c>
    </row>
    <row r="464" spans="1:18" x14ac:dyDescent="0.35">
      <c r="A464" t="s">
        <v>40</v>
      </c>
      <c r="B464">
        <v>2002</v>
      </c>
      <c r="C464">
        <v>-7.8799999999999995E-2</v>
      </c>
      <c r="D464">
        <v>-4.7300000000000002E-2</v>
      </c>
      <c r="E464">
        <v>3.4799999999999998E-2</v>
      </c>
      <c r="G464">
        <v>-6.5350000000000005E-2</v>
      </c>
      <c r="H464">
        <v>0.50900000000000001</v>
      </c>
      <c r="I464">
        <v>0.35399999999999998</v>
      </c>
      <c r="J464">
        <v>0</v>
      </c>
      <c r="K464">
        <v>2.3E-2</v>
      </c>
      <c r="L464">
        <v>0</v>
      </c>
      <c r="M464">
        <v>9.2999999999999999E-2</v>
      </c>
      <c r="N464">
        <v>0</v>
      </c>
      <c r="O464">
        <v>2.1000000000000001E-2</v>
      </c>
      <c r="P464">
        <v>0</v>
      </c>
      <c r="Q464" s="3">
        <v>1.0167999999999999</v>
      </c>
      <c r="R464" t="str">
        <f t="shared" si="7"/>
        <v>Denver Employees2002</v>
      </c>
    </row>
    <row r="465" spans="1:18" x14ac:dyDescent="0.35">
      <c r="A465" t="s">
        <v>40</v>
      </c>
      <c r="B465">
        <v>2003</v>
      </c>
      <c r="C465">
        <v>0.2006</v>
      </c>
      <c r="D465">
        <v>1.6E-2</v>
      </c>
      <c r="E465">
        <v>3.6400000000000002E-2</v>
      </c>
      <c r="G465">
        <v>1.601E-2</v>
      </c>
      <c r="H465">
        <v>0.61099999999999999</v>
      </c>
      <c r="I465">
        <v>0.27800000000000002</v>
      </c>
      <c r="J465">
        <v>0</v>
      </c>
      <c r="K465">
        <v>1.9E-2</v>
      </c>
      <c r="L465">
        <v>0</v>
      </c>
      <c r="M465">
        <v>8.7999999999999995E-2</v>
      </c>
      <c r="N465">
        <v>0</v>
      </c>
      <c r="O465">
        <v>4.0000000000000001E-3</v>
      </c>
      <c r="P465">
        <v>0</v>
      </c>
      <c r="Q465" s="3">
        <v>0.98029999999999995</v>
      </c>
      <c r="R465" t="str">
        <f t="shared" si="7"/>
        <v>Denver Employees2003</v>
      </c>
    </row>
    <row r="466" spans="1:18" x14ac:dyDescent="0.35">
      <c r="A466" t="s">
        <v>40</v>
      </c>
      <c r="B466">
        <v>2004</v>
      </c>
      <c r="C466">
        <v>0.1188</v>
      </c>
      <c r="D466">
        <v>7.2800000000000004E-2</v>
      </c>
      <c r="E466">
        <v>2.9899999999999999E-2</v>
      </c>
      <c r="G466">
        <v>4.079E-2</v>
      </c>
      <c r="H466">
        <v>0.61199999999999999</v>
      </c>
      <c r="I466">
        <v>0.26900000000000002</v>
      </c>
      <c r="J466">
        <v>0</v>
      </c>
      <c r="K466">
        <v>2.3E-2</v>
      </c>
      <c r="L466">
        <v>0</v>
      </c>
      <c r="M466">
        <v>0.09</v>
      </c>
      <c r="N466">
        <v>0</v>
      </c>
      <c r="O466">
        <v>6.0000000000000001E-3</v>
      </c>
      <c r="P466">
        <v>0</v>
      </c>
      <c r="Q466" s="3">
        <v>0.99129999999999996</v>
      </c>
      <c r="R466" t="str">
        <f t="shared" si="7"/>
        <v>Denver Employees2004</v>
      </c>
    </row>
    <row r="467" spans="1:18" x14ac:dyDescent="0.35">
      <c r="A467" t="s">
        <v>40</v>
      </c>
      <c r="B467">
        <v>2005</v>
      </c>
      <c r="C467">
        <v>9.98E-2</v>
      </c>
      <c r="D467">
        <v>0.1389</v>
      </c>
      <c r="E467">
        <v>5.1799999999999999E-2</v>
      </c>
      <c r="G467">
        <v>5.2330000000000002E-2</v>
      </c>
      <c r="H467">
        <v>0.60299999999999998</v>
      </c>
      <c r="I467">
        <v>0.25800000000000001</v>
      </c>
      <c r="J467">
        <v>0</v>
      </c>
      <c r="K467">
        <v>2.8000000000000001E-2</v>
      </c>
      <c r="L467">
        <v>0</v>
      </c>
      <c r="M467">
        <v>0.10299999999999999</v>
      </c>
      <c r="N467">
        <v>0</v>
      </c>
      <c r="O467">
        <v>8.0000000000000002E-3</v>
      </c>
      <c r="P467">
        <v>0</v>
      </c>
      <c r="Q467" s="3">
        <v>0.97350000000000003</v>
      </c>
      <c r="R467" t="str">
        <f t="shared" si="7"/>
        <v>Denver Employees2005</v>
      </c>
    </row>
    <row r="468" spans="1:18" x14ac:dyDescent="0.35">
      <c r="A468" t="s">
        <v>40</v>
      </c>
      <c r="B468">
        <v>2006</v>
      </c>
      <c r="C468">
        <v>0.14330000000000001</v>
      </c>
      <c r="D468">
        <v>0.1205</v>
      </c>
      <c r="E468">
        <v>9.1999999999999998E-2</v>
      </c>
      <c r="G468">
        <v>6.6979999999999998E-2</v>
      </c>
      <c r="H468">
        <v>0.59399999999999997</v>
      </c>
      <c r="I468">
        <v>0.245</v>
      </c>
      <c r="J468">
        <v>0</v>
      </c>
      <c r="K468">
        <v>3.6999999999999998E-2</v>
      </c>
      <c r="L468">
        <v>0</v>
      </c>
      <c r="M468">
        <v>0.107</v>
      </c>
      <c r="N468">
        <v>0</v>
      </c>
      <c r="O468">
        <v>1.7000000000000001E-2</v>
      </c>
      <c r="P468">
        <v>0</v>
      </c>
      <c r="Q468" s="3">
        <v>0.98640000000000005</v>
      </c>
      <c r="R468" t="str">
        <f t="shared" si="7"/>
        <v>Denver Employees2006</v>
      </c>
    </row>
    <row r="469" spans="1:18" x14ac:dyDescent="0.35">
      <c r="A469" t="s">
        <v>40</v>
      </c>
      <c r="B469">
        <v>2007</v>
      </c>
      <c r="C469">
        <v>0.112</v>
      </c>
      <c r="D469">
        <v>0.1183</v>
      </c>
      <c r="E469">
        <v>0.13439999999999999</v>
      </c>
      <c r="G469">
        <v>7.3289999999999994E-2</v>
      </c>
      <c r="H469">
        <v>0.57299999999999995</v>
      </c>
      <c r="I469">
        <v>0.253</v>
      </c>
      <c r="J469">
        <v>0</v>
      </c>
      <c r="K469">
        <v>4.3999999999999997E-2</v>
      </c>
      <c r="L469">
        <v>0</v>
      </c>
      <c r="M469">
        <v>0.111</v>
      </c>
      <c r="N469">
        <v>0</v>
      </c>
      <c r="O469">
        <v>1.9E-2</v>
      </c>
      <c r="P469">
        <v>0</v>
      </c>
      <c r="Q469" s="3">
        <v>0.98209999999999997</v>
      </c>
      <c r="R469" t="str">
        <f t="shared" si="7"/>
        <v>Denver Employees2007</v>
      </c>
    </row>
    <row r="470" spans="1:18" x14ac:dyDescent="0.35">
      <c r="A470" t="s">
        <v>40</v>
      </c>
      <c r="B470">
        <v>2008</v>
      </c>
      <c r="C470">
        <v>-0.25309999999999999</v>
      </c>
      <c r="D470">
        <v>-1.9599999999999999E-2</v>
      </c>
      <c r="E470">
        <v>2.8899999999999999E-2</v>
      </c>
      <c r="G470">
        <v>2.5739999999999999E-2</v>
      </c>
      <c r="H470">
        <v>0.502</v>
      </c>
      <c r="I470">
        <v>0.29799999999999999</v>
      </c>
      <c r="J470">
        <v>0</v>
      </c>
      <c r="K470">
        <v>5.7000000000000002E-2</v>
      </c>
      <c r="L470">
        <v>0</v>
      </c>
      <c r="M470">
        <v>0.115</v>
      </c>
      <c r="N470">
        <v>0</v>
      </c>
      <c r="O470">
        <v>2.8000000000000001E-2</v>
      </c>
      <c r="P470">
        <v>0</v>
      </c>
      <c r="Q470" s="3">
        <v>0.91849999999999998</v>
      </c>
      <c r="R470" t="str">
        <f t="shared" si="7"/>
        <v>Denver Employees2008</v>
      </c>
    </row>
    <row r="471" spans="1:18" x14ac:dyDescent="0.35">
      <c r="A471" t="s">
        <v>40</v>
      </c>
      <c r="B471">
        <v>2009</v>
      </c>
      <c r="C471">
        <v>0.1368</v>
      </c>
      <c r="D471">
        <v>-2.0299999999999999E-2</v>
      </c>
      <c r="E471">
        <v>3.27E-2</v>
      </c>
      <c r="G471">
        <v>3.7519999999999998E-2</v>
      </c>
      <c r="H471">
        <v>0.57842000000000005</v>
      </c>
      <c r="I471">
        <v>0.27872000000000002</v>
      </c>
      <c r="J471">
        <v>0</v>
      </c>
      <c r="K471">
        <v>5.1950000000000003E-2</v>
      </c>
      <c r="L471">
        <v>0</v>
      </c>
      <c r="M471">
        <v>6.4939999999999998E-2</v>
      </c>
      <c r="N471">
        <v>0</v>
      </c>
      <c r="O471">
        <v>2.597E-2</v>
      </c>
      <c r="P471">
        <v>0</v>
      </c>
      <c r="Q471" s="3">
        <v>0.88390000000000002</v>
      </c>
      <c r="R471" t="str">
        <f t="shared" si="7"/>
        <v>Denver Employees2009</v>
      </c>
    </row>
    <row r="472" spans="1:18" x14ac:dyDescent="0.35">
      <c r="A472" t="s">
        <v>40</v>
      </c>
      <c r="B472">
        <v>2010</v>
      </c>
      <c r="C472">
        <v>0.14360000000000001</v>
      </c>
      <c r="D472">
        <v>-9.7999999999999997E-3</v>
      </c>
      <c r="E472">
        <v>4.1399999999999999E-2</v>
      </c>
      <c r="F472">
        <v>4.7669999999999997E-2</v>
      </c>
      <c r="G472">
        <v>4.7669999999999997E-2</v>
      </c>
      <c r="H472">
        <v>0.55800000000000005</v>
      </c>
      <c r="I472">
        <v>0.23899999999999999</v>
      </c>
      <c r="J472">
        <v>0</v>
      </c>
      <c r="K472">
        <v>0.112</v>
      </c>
      <c r="L472">
        <v>0</v>
      </c>
      <c r="M472">
        <v>6.9000000000000006E-2</v>
      </c>
      <c r="N472">
        <v>0</v>
      </c>
      <c r="O472">
        <v>2.1999999999999999E-2</v>
      </c>
      <c r="P472">
        <v>0</v>
      </c>
      <c r="Q472" s="3">
        <v>0.85040000000000004</v>
      </c>
      <c r="R472" t="str">
        <f t="shared" si="7"/>
        <v>Denver Employees2010</v>
      </c>
    </row>
    <row r="473" spans="1:18" x14ac:dyDescent="0.35">
      <c r="A473" t="s">
        <v>40</v>
      </c>
      <c r="B473">
        <v>2011</v>
      </c>
      <c r="C473">
        <v>-4.3E-3</v>
      </c>
      <c r="D473">
        <v>8.9700000000000002E-2</v>
      </c>
      <c r="E473">
        <v>1.37E-2</v>
      </c>
      <c r="F473">
        <v>5.2789999999999997E-2</v>
      </c>
      <c r="G473">
        <v>4.2840000000000003E-2</v>
      </c>
      <c r="H473">
        <v>0.53500000000000003</v>
      </c>
      <c r="I473">
        <v>0.17799999999999999</v>
      </c>
      <c r="J473">
        <v>0</v>
      </c>
      <c r="K473">
        <v>0.17699999999999999</v>
      </c>
      <c r="L473">
        <v>0</v>
      </c>
      <c r="M473">
        <v>8.3000000000000004E-2</v>
      </c>
      <c r="N473">
        <v>0</v>
      </c>
      <c r="O473">
        <v>2.7E-2</v>
      </c>
      <c r="P473">
        <v>0</v>
      </c>
      <c r="Q473" s="3">
        <v>0.81579999999999997</v>
      </c>
      <c r="R473" t="str">
        <f t="shared" si="7"/>
        <v>Denver Employees2011</v>
      </c>
    </row>
    <row r="474" spans="1:18" x14ac:dyDescent="0.35">
      <c r="A474" t="s">
        <v>40</v>
      </c>
      <c r="B474">
        <v>2012</v>
      </c>
      <c r="C474">
        <v>0.13089999999999999</v>
      </c>
      <c r="D474">
        <v>8.7900000000000006E-2</v>
      </c>
      <c r="E474">
        <v>1.78E-2</v>
      </c>
      <c r="F474">
        <v>7.4609999999999996E-2</v>
      </c>
      <c r="G474">
        <v>4.9910000000000003E-2</v>
      </c>
      <c r="H474">
        <v>0.52300000000000002</v>
      </c>
      <c r="I474">
        <v>0.17299999999999999</v>
      </c>
      <c r="J474">
        <v>0</v>
      </c>
      <c r="K474">
        <v>0.20399999999999999</v>
      </c>
      <c r="L474">
        <v>0</v>
      </c>
      <c r="M474">
        <v>8.2000000000000003E-2</v>
      </c>
      <c r="N474">
        <v>0</v>
      </c>
      <c r="O474">
        <v>1.7999999999999999E-2</v>
      </c>
      <c r="P474">
        <v>0</v>
      </c>
      <c r="Q474" s="3">
        <v>0.76359999999999995</v>
      </c>
      <c r="R474" t="str">
        <f t="shared" si="7"/>
        <v>Denver Employees2012</v>
      </c>
    </row>
    <row r="475" spans="1:18" x14ac:dyDescent="0.35">
      <c r="A475" t="s">
        <v>40</v>
      </c>
      <c r="B475">
        <v>2013</v>
      </c>
      <c r="C475">
        <v>0.18210000000000001</v>
      </c>
      <c r="D475">
        <v>0.1</v>
      </c>
      <c r="E475">
        <v>0.1159</v>
      </c>
      <c r="F475">
        <v>7.2940000000000005E-2</v>
      </c>
      <c r="G475">
        <v>5.953E-2</v>
      </c>
      <c r="H475">
        <v>0.53</v>
      </c>
      <c r="I475">
        <v>0.16800000000000001</v>
      </c>
      <c r="J475">
        <v>0</v>
      </c>
      <c r="K475">
        <v>0.20300000000000001</v>
      </c>
      <c r="L475">
        <v>0</v>
      </c>
      <c r="M475">
        <v>7.9000000000000001E-2</v>
      </c>
      <c r="N475">
        <v>0</v>
      </c>
      <c r="O475">
        <v>0.02</v>
      </c>
      <c r="P475">
        <v>0</v>
      </c>
      <c r="Q475" s="3">
        <v>0.7641</v>
      </c>
      <c r="R475" t="str">
        <f t="shared" si="7"/>
        <v>Denver Employees2013</v>
      </c>
    </row>
    <row r="476" spans="1:18" x14ac:dyDescent="0.35">
      <c r="A476" t="s">
        <v>40</v>
      </c>
      <c r="B476">
        <v>2014</v>
      </c>
      <c r="C476">
        <v>5.33E-2</v>
      </c>
      <c r="D476">
        <v>0.1208</v>
      </c>
      <c r="E476">
        <v>9.9000000000000005E-2</v>
      </c>
      <c r="F476">
        <v>6.6489999999999994E-2</v>
      </c>
      <c r="G476">
        <v>5.9080000000000001E-2</v>
      </c>
      <c r="H476">
        <v>0.5</v>
      </c>
      <c r="I476">
        <v>0.182</v>
      </c>
      <c r="J476">
        <v>0</v>
      </c>
      <c r="K476">
        <v>0.221</v>
      </c>
      <c r="L476">
        <v>0</v>
      </c>
      <c r="M476">
        <v>7.5999999999999998E-2</v>
      </c>
      <c r="N476">
        <v>0</v>
      </c>
      <c r="O476">
        <v>2.1000000000000001E-2</v>
      </c>
      <c r="P476">
        <v>0</v>
      </c>
      <c r="Q476" s="3">
        <v>0.73680000000000001</v>
      </c>
      <c r="R476" t="str">
        <f t="shared" si="7"/>
        <v>Denver Employees2014</v>
      </c>
    </row>
    <row r="477" spans="1:18" x14ac:dyDescent="0.35">
      <c r="A477" t="s">
        <v>40</v>
      </c>
      <c r="B477">
        <v>2015</v>
      </c>
      <c r="C477">
        <v>-1.8800000000000001E-2</v>
      </c>
      <c r="D477">
        <v>6.9000000000000006E-2</v>
      </c>
      <c r="E477">
        <v>6.59E-2</v>
      </c>
      <c r="F477">
        <v>5.4390000000000001E-2</v>
      </c>
      <c r="G477">
        <v>5.3699999999999998E-2</v>
      </c>
      <c r="H477">
        <v>0.46400000000000002</v>
      </c>
      <c r="I477">
        <v>0.19600000000000001</v>
      </c>
      <c r="J477">
        <v>0</v>
      </c>
      <c r="K477">
        <v>0.22700000000000001</v>
      </c>
      <c r="L477">
        <v>0</v>
      </c>
      <c r="M477">
        <v>9.0999999999999998E-2</v>
      </c>
      <c r="N477">
        <v>0</v>
      </c>
      <c r="O477">
        <v>2.1999999999999999E-2</v>
      </c>
      <c r="P477">
        <v>0</v>
      </c>
      <c r="Q477" s="3">
        <v>0.72209999999999996</v>
      </c>
      <c r="R477" t="str">
        <f t="shared" si="7"/>
        <v>Denver Employees2015</v>
      </c>
    </row>
    <row r="478" spans="1:18" x14ac:dyDescent="0.35">
      <c r="A478" t="s">
        <v>40</v>
      </c>
      <c r="B478">
        <v>2016</v>
      </c>
      <c r="C478">
        <v>7.7499999999999999E-2</v>
      </c>
      <c r="D478">
        <v>3.6499999999999998E-2</v>
      </c>
      <c r="E478">
        <v>8.2799999999999999E-2</v>
      </c>
      <c r="F478">
        <v>4.8160000000000001E-2</v>
      </c>
      <c r="G478">
        <v>5.5169999999999997E-2</v>
      </c>
      <c r="H478">
        <v>0.45300000000000001</v>
      </c>
      <c r="I478">
        <v>0.20200000000000001</v>
      </c>
      <c r="J478">
        <v>8.251E-2</v>
      </c>
      <c r="K478">
        <v>0.11998</v>
      </c>
      <c r="L478">
        <v>3.95E-2</v>
      </c>
      <c r="M478">
        <v>7.9000000000000001E-2</v>
      </c>
      <c r="N478">
        <v>0</v>
      </c>
      <c r="O478">
        <v>2.4E-2</v>
      </c>
      <c r="P478">
        <v>0</v>
      </c>
      <c r="Q478" s="3">
        <v>0.71009999999999995</v>
      </c>
      <c r="R478" t="str">
        <f t="shared" si="7"/>
        <v>Denver Employees2016</v>
      </c>
    </row>
    <row r="479" spans="1:18" x14ac:dyDescent="0.35">
      <c r="A479" t="s">
        <v>40</v>
      </c>
      <c r="B479">
        <v>2017</v>
      </c>
      <c r="C479">
        <v>0.1502</v>
      </c>
      <c r="D479">
        <v>6.7400000000000002E-2</v>
      </c>
      <c r="E479">
        <v>8.6499999999999994E-2</v>
      </c>
      <c r="F479">
        <v>5.1700000000000003E-2</v>
      </c>
      <c r="G479">
        <v>6.0539999999999997E-2</v>
      </c>
      <c r="H479">
        <v>0.45500000000000002</v>
      </c>
      <c r="I479">
        <v>0.20100000000000001</v>
      </c>
      <c r="J479">
        <v>0.1701</v>
      </c>
      <c r="K479">
        <v>7.8899999999999998E-2</v>
      </c>
      <c r="L479">
        <v>0</v>
      </c>
      <c r="M479">
        <v>7.5999999999999998E-2</v>
      </c>
      <c r="N479">
        <v>0</v>
      </c>
      <c r="O479">
        <v>1.9E-2</v>
      </c>
      <c r="P479">
        <v>0</v>
      </c>
      <c r="Q479" s="3">
        <v>0.67669999999999997</v>
      </c>
      <c r="R479" t="str">
        <f t="shared" si="7"/>
        <v>Denver Employees2017</v>
      </c>
    </row>
    <row r="480" spans="1:18" x14ac:dyDescent="0.35">
      <c r="A480" t="s">
        <v>40</v>
      </c>
      <c r="B480">
        <v>2018</v>
      </c>
      <c r="C480">
        <v>-2.4E-2</v>
      </c>
      <c r="D480">
        <v>6.6000000000000003E-2</v>
      </c>
      <c r="E480">
        <v>4.5999999999999999E-2</v>
      </c>
      <c r="F480">
        <v>8.022E-2</v>
      </c>
      <c r="G480">
        <v>0</v>
      </c>
      <c r="H480">
        <v>0.40799999999999997</v>
      </c>
      <c r="I480">
        <v>0.217</v>
      </c>
      <c r="J480">
        <v>0.18007999999999999</v>
      </c>
      <c r="K480">
        <v>9.6920000000000006E-2</v>
      </c>
      <c r="L480">
        <v>0</v>
      </c>
      <c r="M480">
        <v>8.1000000000000003E-2</v>
      </c>
      <c r="N480">
        <v>0</v>
      </c>
      <c r="O480">
        <v>1.7000000000000001E-2</v>
      </c>
      <c r="P480">
        <v>0</v>
      </c>
      <c r="Q480" s="3">
        <v>0.622</v>
      </c>
      <c r="R480" t="str">
        <f t="shared" si="7"/>
        <v>Denver Employees2018</v>
      </c>
    </row>
    <row r="481" spans="1:18" x14ac:dyDescent="0.35">
      <c r="A481" t="s">
        <v>40</v>
      </c>
      <c r="B481">
        <v>2019</v>
      </c>
      <c r="C481">
        <v>0.126</v>
      </c>
      <c r="D481">
        <v>8.2000000000000003E-2</v>
      </c>
      <c r="E481">
        <v>0.06</v>
      </c>
      <c r="F481">
        <v>7.9189999999999997E-2</v>
      </c>
      <c r="G481">
        <v>0</v>
      </c>
      <c r="H481">
        <v>0.37098999999999999</v>
      </c>
      <c r="I481">
        <v>0.23300000000000001</v>
      </c>
      <c r="J481">
        <v>0.16361999999999999</v>
      </c>
      <c r="K481">
        <v>4.9000000000000002E-2</v>
      </c>
      <c r="L481">
        <v>6.1400000000000003E-2</v>
      </c>
      <c r="M481">
        <v>7.4999999999999997E-2</v>
      </c>
      <c r="N481">
        <v>0</v>
      </c>
      <c r="O481">
        <v>4.7E-2</v>
      </c>
      <c r="P481">
        <v>0</v>
      </c>
      <c r="Q481" s="3">
        <v>0.61699999999999999</v>
      </c>
      <c r="R481" t="str">
        <f t="shared" si="7"/>
        <v>Denver Employees2019</v>
      </c>
    </row>
    <row r="482" spans="1:18" x14ac:dyDescent="0.35">
      <c r="A482" t="s">
        <v>40</v>
      </c>
      <c r="B482">
        <v>2020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 s="3">
        <v>0</v>
      </c>
      <c r="R482" t="str">
        <f t="shared" si="7"/>
        <v>Denver Employees2020</v>
      </c>
    </row>
    <row r="483" spans="1:18" x14ac:dyDescent="0.35">
      <c r="A483" t="s">
        <v>41</v>
      </c>
      <c r="B483">
        <v>2001</v>
      </c>
      <c r="C483">
        <v>-0.1686</v>
      </c>
      <c r="D483">
        <v>3.2000000000000001E-2</v>
      </c>
      <c r="E483">
        <v>0.10639999999999999</v>
      </c>
      <c r="F483">
        <v>0.1111</v>
      </c>
      <c r="G483">
        <v>-0.1686</v>
      </c>
      <c r="H483">
        <v>0.67789999999999995</v>
      </c>
      <c r="I483">
        <v>0.2898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4.0000000000000002E-4</v>
      </c>
      <c r="P483">
        <v>3.1899999999999998E-2</v>
      </c>
      <c r="Q483" s="3">
        <v>1.2689999999999999</v>
      </c>
      <c r="R483" t="str">
        <f t="shared" si="7"/>
        <v>Arizona Public Safety2001</v>
      </c>
    </row>
    <row r="484" spans="1:18" x14ac:dyDescent="0.35">
      <c r="A484" t="s">
        <v>41</v>
      </c>
      <c r="B484">
        <v>2002</v>
      </c>
      <c r="C484">
        <v>-0.1507</v>
      </c>
      <c r="E484">
        <v>2.6700000000000002E-2</v>
      </c>
      <c r="F484">
        <v>7.7200000000000005E-2</v>
      </c>
      <c r="G484">
        <v>-0.15970000000000001</v>
      </c>
      <c r="H484">
        <v>0.60343999999999998</v>
      </c>
      <c r="I484">
        <v>0.34216999999999997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5.4399999999999997E-2</v>
      </c>
      <c r="Q484" s="3">
        <v>1.1299999999999999</v>
      </c>
      <c r="R484" t="str">
        <f t="shared" si="7"/>
        <v>Arizona Public Safety2002</v>
      </c>
    </row>
    <row r="485" spans="1:18" x14ac:dyDescent="0.35">
      <c r="A485" t="s">
        <v>41</v>
      </c>
      <c r="B485">
        <v>2003</v>
      </c>
      <c r="C485">
        <v>6.6699999999999995E-2</v>
      </c>
      <c r="D485">
        <v>-9.01E-2</v>
      </c>
      <c r="E485">
        <v>-8.9999999999999998E-4</v>
      </c>
      <c r="F485">
        <v>7.4099999999999999E-2</v>
      </c>
      <c r="G485">
        <v>-9.0149999999999994E-2</v>
      </c>
      <c r="H485">
        <v>0.61180000000000001</v>
      </c>
      <c r="I485">
        <v>0.33179999999999998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5.6399999999999999E-2</v>
      </c>
      <c r="Q485" s="3">
        <v>1.0089999999999999</v>
      </c>
      <c r="R485" t="str">
        <f t="shared" si="7"/>
        <v>Arizona Public Safety2003</v>
      </c>
    </row>
    <row r="486" spans="1:18" x14ac:dyDescent="0.35">
      <c r="A486" t="s">
        <v>41</v>
      </c>
      <c r="B486">
        <v>2004</v>
      </c>
      <c r="C486">
        <v>0.1497</v>
      </c>
      <c r="D486">
        <v>1.37E-2</v>
      </c>
      <c r="E486">
        <v>-5.5999999999999999E-3</v>
      </c>
      <c r="F486">
        <v>0.09</v>
      </c>
      <c r="G486">
        <v>-3.5340000000000003E-2</v>
      </c>
      <c r="H486">
        <v>0.72409999999999997</v>
      </c>
      <c r="I486">
        <v>0.2185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5.74E-2</v>
      </c>
      <c r="Q486" s="3">
        <v>0.92400000000000004</v>
      </c>
      <c r="R486" t="str">
        <f t="shared" si="7"/>
        <v>Arizona Public Safety2004</v>
      </c>
    </row>
    <row r="487" spans="1:18" x14ac:dyDescent="0.35">
      <c r="A487" t="s">
        <v>41</v>
      </c>
      <c r="B487">
        <v>2005</v>
      </c>
      <c r="C487">
        <v>9.11E-2</v>
      </c>
      <c r="D487">
        <v>0.10199999999999999</v>
      </c>
      <c r="E487">
        <v>-1.1299999999999999E-2</v>
      </c>
      <c r="F487">
        <v>8.1799999999999998E-2</v>
      </c>
      <c r="G487">
        <v>-1.128E-2</v>
      </c>
      <c r="H487">
        <v>0.69899999999999995</v>
      </c>
      <c r="I487">
        <v>0.25800000000000001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4.2999999999999997E-2</v>
      </c>
      <c r="Q487" s="3">
        <v>0.82099999999999995</v>
      </c>
      <c r="R487" t="str">
        <f t="shared" si="7"/>
        <v>Arizona Public Safety2005</v>
      </c>
    </row>
    <row r="488" spans="1:18" x14ac:dyDescent="0.35">
      <c r="A488" t="s">
        <v>41</v>
      </c>
      <c r="B488">
        <v>2006</v>
      </c>
      <c r="C488">
        <v>8.3000000000000004E-2</v>
      </c>
      <c r="D488">
        <v>0.1074</v>
      </c>
      <c r="E488">
        <v>4.2200000000000001E-2</v>
      </c>
      <c r="F488">
        <v>7.3700000000000002E-2</v>
      </c>
      <c r="G488">
        <v>3.8400000000000001E-3</v>
      </c>
      <c r="H488">
        <v>0.70099999999999996</v>
      </c>
      <c r="I488">
        <v>0.21360000000000001</v>
      </c>
      <c r="J488">
        <v>0</v>
      </c>
      <c r="K488">
        <v>6.1000000000000004E-3</v>
      </c>
      <c r="L488">
        <v>0</v>
      </c>
      <c r="M488">
        <v>2.7099999999999999E-2</v>
      </c>
      <c r="N488">
        <v>0</v>
      </c>
      <c r="O488">
        <v>4.8500000000000001E-2</v>
      </c>
      <c r="P488">
        <v>0</v>
      </c>
      <c r="Q488" s="3">
        <v>0.77</v>
      </c>
      <c r="R488" t="str">
        <f t="shared" si="7"/>
        <v>Arizona Public Safety2006</v>
      </c>
    </row>
    <row r="489" spans="1:18" x14ac:dyDescent="0.35">
      <c r="A489" t="s">
        <v>41</v>
      </c>
      <c r="B489">
        <v>2007</v>
      </c>
      <c r="C489">
        <v>0.17050000000000001</v>
      </c>
      <c r="D489">
        <v>0.11409999999999999</v>
      </c>
      <c r="E489">
        <v>0.1114</v>
      </c>
      <c r="F489">
        <v>6.8099999999999994E-2</v>
      </c>
      <c r="G489">
        <v>2.6110000000000001E-2</v>
      </c>
      <c r="H489">
        <v>0.72765999999999997</v>
      </c>
      <c r="I489">
        <v>0.19975999999999999</v>
      </c>
      <c r="J489">
        <v>1.23E-2</v>
      </c>
      <c r="K489">
        <v>0</v>
      </c>
      <c r="L489">
        <v>0</v>
      </c>
      <c r="M489">
        <v>2.29E-2</v>
      </c>
      <c r="N489">
        <v>0</v>
      </c>
      <c r="O489">
        <v>3.739E-2</v>
      </c>
      <c r="P489">
        <v>0</v>
      </c>
      <c r="Q489" s="3">
        <v>0.66400000000000003</v>
      </c>
      <c r="R489" t="str">
        <f t="shared" si="7"/>
        <v>Arizona Public Safety2007</v>
      </c>
    </row>
    <row r="490" spans="1:18" x14ac:dyDescent="0.35">
      <c r="A490" t="s">
        <v>41</v>
      </c>
      <c r="B490">
        <v>2008</v>
      </c>
      <c r="C490">
        <v>-7.2700000000000001E-2</v>
      </c>
      <c r="D490">
        <v>5.5599999999999997E-2</v>
      </c>
      <c r="E490">
        <v>8.09E-2</v>
      </c>
      <c r="F490">
        <v>3.9100000000000003E-2</v>
      </c>
      <c r="G490">
        <v>1.321E-2</v>
      </c>
      <c r="H490">
        <v>0.65680000000000005</v>
      </c>
      <c r="I490">
        <v>0.2492</v>
      </c>
      <c r="J490">
        <v>1.7899999999999999E-2</v>
      </c>
      <c r="K490">
        <v>0</v>
      </c>
      <c r="L490">
        <v>0</v>
      </c>
      <c r="M490">
        <v>4.6100000000000002E-2</v>
      </c>
      <c r="N490">
        <v>0</v>
      </c>
      <c r="O490">
        <v>2.9399999999999999E-2</v>
      </c>
      <c r="P490">
        <v>0</v>
      </c>
      <c r="Q490" s="3">
        <v>0.68799999999999994</v>
      </c>
      <c r="R490" t="str">
        <f t="shared" si="7"/>
        <v>Arizona Public Safety2008</v>
      </c>
    </row>
    <row r="491" spans="1:18" x14ac:dyDescent="0.35">
      <c r="A491" t="s">
        <v>41</v>
      </c>
      <c r="B491">
        <v>2009</v>
      </c>
      <c r="C491">
        <v>-0.17730000000000001</v>
      </c>
      <c r="D491">
        <v>-3.6999999999999998E-2</v>
      </c>
      <c r="E491">
        <v>1.09E-2</v>
      </c>
      <c r="F491">
        <v>2.5999999999999999E-3</v>
      </c>
      <c r="G491">
        <v>-9.9699999999999997E-3</v>
      </c>
      <c r="H491">
        <v>0.5484</v>
      </c>
      <c r="I491">
        <v>0.31940000000000002</v>
      </c>
      <c r="J491">
        <v>2.7300000000000001E-2</v>
      </c>
      <c r="K491">
        <v>0</v>
      </c>
      <c r="L491">
        <v>0</v>
      </c>
      <c r="M491">
        <v>9.0499999999999997E-2</v>
      </c>
      <c r="N491">
        <v>0</v>
      </c>
      <c r="O491">
        <v>1.44E-2</v>
      </c>
      <c r="P491">
        <v>0</v>
      </c>
      <c r="Q491" s="3">
        <v>0.7</v>
      </c>
      <c r="R491" t="str">
        <f t="shared" si="7"/>
        <v>Arizona Public Safety2009</v>
      </c>
    </row>
    <row r="492" spans="1:18" x14ac:dyDescent="0.35">
      <c r="A492" t="s">
        <v>41</v>
      </c>
      <c r="B492">
        <v>2010</v>
      </c>
      <c r="C492">
        <v>0.13469999999999999</v>
      </c>
      <c r="D492">
        <v>-4.6899999999999997E-2</v>
      </c>
      <c r="E492">
        <v>1.8800000000000001E-2</v>
      </c>
      <c r="F492">
        <v>3.5999999999999999E-3</v>
      </c>
      <c r="G492">
        <v>3.62E-3</v>
      </c>
      <c r="H492">
        <v>0.40949999999999998</v>
      </c>
      <c r="I492">
        <v>0.18959999999999999</v>
      </c>
      <c r="J492">
        <v>7.8700000000000006E-2</v>
      </c>
      <c r="K492">
        <v>0.16489999999999999</v>
      </c>
      <c r="L492">
        <v>4.3099999999999999E-2</v>
      </c>
      <c r="M492">
        <v>9.8699999999999996E-2</v>
      </c>
      <c r="N492">
        <v>0</v>
      </c>
      <c r="O492">
        <v>1.0699999999999999E-2</v>
      </c>
      <c r="P492">
        <v>0</v>
      </c>
      <c r="Q492" s="3">
        <v>0.67700000000000005</v>
      </c>
      <c r="R492" t="str">
        <f t="shared" si="7"/>
        <v>Arizona Public Safety2010</v>
      </c>
    </row>
    <row r="493" spans="1:18" x14ac:dyDescent="0.35">
      <c r="A493" t="s">
        <v>41</v>
      </c>
      <c r="B493">
        <v>2011</v>
      </c>
      <c r="C493">
        <v>0.17369999999999999</v>
      </c>
      <c r="D493">
        <v>3.09E-2</v>
      </c>
      <c r="E493">
        <v>3.5299999999999998E-2</v>
      </c>
      <c r="F493">
        <v>3.8800000000000001E-2</v>
      </c>
      <c r="G493">
        <v>1.8010000000000002E-2</v>
      </c>
      <c r="H493">
        <v>0.35357</v>
      </c>
      <c r="I493">
        <v>0.18557999999999999</v>
      </c>
      <c r="J493">
        <v>7.9390000000000002E-2</v>
      </c>
      <c r="K493">
        <v>0.20518</v>
      </c>
      <c r="L493">
        <v>5.3900000000000003E-2</v>
      </c>
      <c r="M493">
        <v>0.10639</v>
      </c>
      <c r="N493">
        <v>0</v>
      </c>
      <c r="O493">
        <v>1.6E-2</v>
      </c>
      <c r="P493">
        <v>0</v>
      </c>
      <c r="Q493" s="3">
        <v>0.63700000000000001</v>
      </c>
      <c r="R493" t="str">
        <f t="shared" si="7"/>
        <v>Arizona Public Safety2011</v>
      </c>
    </row>
    <row r="494" spans="1:18" x14ac:dyDescent="0.35">
      <c r="A494" t="s">
        <v>41</v>
      </c>
      <c r="B494">
        <v>2012</v>
      </c>
      <c r="C494">
        <v>-7.9000000000000008E-3</v>
      </c>
      <c r="D494">
        <v>9.7299999999999998E-2</v>
      </c>
      <c r="E494">
        <v>1.6000000000000001E-3</v>
      </c>
      <c r="F494">
        <v>5.5100000000000003E-2</v>
      </c>
      <c r="G494">
        <v>1.5820000000000001E-2</v>
      </c>
      <c r="H494">
        <v>0.33360000000000001</v>
      </c>
      <c r="I494">
        <v>0.13780000000000001</v>
      </c>
      <c r="J494">
        <v>0.1019</v>
      </c>
      <c r="K494">
        <v>0.215</v>
      </c>
      <c r="L494">
        <v>6.2300000000000001E-2</v>
      </c>
      <c r="M494">
        <v>0.12740000000000001</v>
      </c>
      <c r="N494">
        <v>0</v>
      </c>
      <c r="O494">
        <v>2.1999999999999999E-2</v>
      </c>
      <c r="P494">
        <v>0</v>
      </c>
      <c r="Q494" s="3">
        <v>0.60199999999999998</v>
      </c>
      <c r="R494" t="str">
        <f t="shared" si="7"/>
        <v>Arizona Public Safety2012</v>
      </c>
    </row>
    <row r="495" spans="1:18" x14ac:dyDescent="0.35">
      <c r="A495" t="s">
        <v>41</v>
      </c>
      <c r="B495">
        <v>2013</v>
      </c>
      <c r="C495">
        <v>0.10639999999999999</v>
      </c>
      <c r="D495">
        <v>8.8200000000000001E-2</v>
      </c>
      <c r="E495">
        <v>3.7499999999999999E-2</v>
      </c>
      <c r="F495">
        <v>5.8900000000000001E-2</v>
      </c>
      <c r="G495">
        <v>2.2519999999999998E-2</v>
      </c>
      <c r="H495">
        <v>0.32300000000000001</v>
      </c>
      <c r="I495">
        <v>0.1109</v>
      </c>
      <c r="J495">
        <v>0.11310000000000001</v>
      </c>
      <c r="K495">
        <v>0.23910000000000001</v>
      </c>
      <c r="L495">
        <v>6.3899999999999998E-2</v>
      </c>
      <c r="M495">
        <v>0.1323</v>
      </c>
      <c r="N495">
        <v>0</v>
      </c>
      <c r="O495">
        <v>1.77E-2</v>
      </c>
      <c r="P495">
        <v>0</v>
      </c>
      <c r="Q495" s="3">
        <v>0.58699999999999997</v>
      </c>
      <c r="R495" t="str">
        <f t="shared" si="7"/>
        <v>Arizona Public Safety2013</v>
      </c>
    </row>
    <row r="496" spans="1:18" x14ac:dyDescent="0.35">
      <c r="A496" t="s">
        <v>41</v>
      </c>
      <c r="B496">
        <v>2014</v>
      </c>
      <c r="C496">
        <v>0.1328</v>
      </c>
      <c r="D496">
        <v>7.6499999999999999E-2</v>
      </c>
      <c r="E496">
        <v>0.10680000000000001</v>
      </c>
      <c r="F496">
        <v>5.7700000000000001E-2</v>
      </c>
      <c r="G496">
        <v>3.0030000000000001E-2</v>
      </c>
      <c r="H496">
        <v>0.30459999999999998</v>
      </c>
      <c r="I496">
        <v>9.4500000000000001E-2</v>
      </c>
      <c r="J496">
        <v>0.1331</v>
      </c>
      <c r="K496">
        <v>0.253</v>
      </c>
      <c r="L496">
        <v>6.8400000000000002E-2</v>
      </c>
      <c r="M496">
        <v>0.1075</v>
      </c>
      <c r="N496">
        <v>0</v>
      </c>
      <c r="O496">
        <v>3.8899999999999997E-2</v>
      </c>
      <c r="P496">
        <v>0</v>
      </c>
      <c r="Q496" s="3">
        <v>0.49199999999999999</v>
      </c>
      <c r="R496" t="str">
        <f t="shared" si="7"/>
        <v>Arizona Public Safety2014</v>
      </c>
    </row>
    <row r="497" spans="1:18" x14ac:dyDescent="0.35">
      <c r="A497" t="s">
        <v>41</v>
      </c>
      <c r="B497">
        <v>2015</v>
      </c>
      <c r="C497">
        <v>3.6799999999999999E-2</v>
      </c>
      <c r="D497">
        <v>9.2200000000000004E-2</v>
      </c>
      <c r="E497">
        <v>8.6900000000000005E-2</v>
      </c>
      <c r="F497">
        <v>5.2200000000000003E-2</v>
      </c>
      <c r="G497">
        <v>3.048E-2</v>
      </c>
      <c r="H497">
        <v>0.29909999999999998</v>
      </c>
      <c r="I497">
        <v>7.5999999999999998E-2</v>
      </c>
      <c r="J497">
        <v>0.14380000000000001</v>
      </c>
      <c r="K497">
        <v>0.26340000000000002</v>
      </c>
      <c r="L497">
        <v>7.9899999999999999E-2</v>
      </c>
      <c r="M497">
        <v>9.9299999999999999E-2</v>
      </c>
      <c r="N497">
        <v>0</v>
      </c>
      <c r="O497">
        <v>3.85E-2</v>
      </c>
      <c r="P497">
        <v>0</v>
      </c>
      <c r="Q497" s="3">
        <v>0.49</v>
      </c>
      <c r="R497" t="str">
        <f t="shared" si="7"/>
        <v>Arizona Public Safety2015</v>
      </c>
    </row>
    <row r="498" spans="1:18" x14ac:dyDescent="0.35">
      <c r="A498" t="s">
        <v>41</v>
      </c>
      <c r="B498">
        <v>2016</v>
      </c>
      <c r="C498">
        <v>6.3E-3</v>
      </c>
      <c r="D498">
        <v>5.7099999999999998E-2</v>
      </c>
      <c r="E498">
        <v>5.3999999999999999E-2</v>
      </c>
      <c r="F498">
        <v>4.4499999999999998E-2</v>
      </c>
      <c r="G498">
        <v>2.895E-2</v>
      </c>
      <c r="H498">
        <v>0.29799999999999999</v>
      </c>
      <c r="I498">
        <v>5.9700000000000003E-2</v>
      </c>
      <c r="J498">
        <v>0.1502</v>
      </c>
      <c r="K498">
        <v>0.2767</v>
      </c>
      <c r="L498">
        <v>9.6299999999999997E-2</v>
      </c>
      <c r="M498">
        <v>9.6600000000000005E-2</v>
      </c>
      <c r="N498">
        <v>0</v>
      </c>
      <c r="O498">
        <v>2.2499999999999999E-2</v>
      </c>
      <c r="P498">
        <v>0</v>
      </c>
      <c r="Q498" s="3">
        <v>0.46</v>
      </c>
      <c r="R498" t="str">
        <f t="shared" si="7"/>
        <v>Arizona Public Safety2016</v>
      </c>
    </row>
    <row r="499" spans="1:18" x14ac:dyDescent="0.35">
      <c r="A499" t="s">
        <v>41</v>
      </c>
      <c r="B499">
        <v>2017</v>
      </c>
      <c r="C499">
        <v>0.11849999999999999</v>
      </c>
      <c r="D499">
        <v>5.2699999999999997E-2</v>
      </c>
      <c r="E499">
        <v>7.9500000000000001E-2</v>
      </c>
      <c r="F499">
        <v>3.9800000000000002E-2</v>
      </c>
      <c r="G499">
        <v>3.4009999999999999E-2</v>
      </c>
      <c r="H499">
        <v>0.3044</v>
      </c>
      <c r="I499">
        <v>5.45E-2</v>
      </c>
      <c r="J499">
        <v>0.13880000000000001</v>
      </c>
      <c r="K499">
        <v>0.28899999999999998</v>
      </c>
      <c r="L499">
        <v>0.10100000000000001</v>
      </c>
      <c r="M499">
        <v>9.3600000000000003E-2</v>
      </c>
      <c r="N499">
        <v>0</v>
      </c>
      <c r="O499">
        <v>1.8700000000000001E-2</v>
      </c>
      <c r="P499">
        <v>0</v>
      </c>
      <c r="Q499" s="3">
        <v>0.45300000000000001</v>
      </c>
      <c r="R499" t="str">
        <f t="shared" si="7"/>
        <v>Arizona Public Safety2017</v>
      </c>
    </row>
    <row r="500" spans="1:18" x14ac:dyDescent="0.35">
      <c r="A500" t="s">
        <v>41</v>
      </c>
      <c r="B500">
        <v>2018</v>
      </c>
      <c r="C500">
        <v>7.0699999999999999E-2</v>
      </c>
      <c r="D500">
        <v>6.4100000000000004E-2</v>
      </c>
      <c r="E500">
        <v>7.1800000000000003E-2</v>
      </c>
      <c r="F500">
        <v>5.4800000000000001E-2</v>
      </c>
      <c r="G500">
        <v>3.6020000000000003E-2</v>
      </c>
      <c r="H500">
        <v>0.30026999999999998</v>
      </c>
      <c r="I500">
        <v>5.8389999999999997E-2</v>
      </c>
      <c r="J500">
        <v>0.13319</v>
      </c>
      <c r="K500">
        <v>0.30557000000000001</v>
      </c>
      <c r="L500">
        <v>7.8689999999999996E-2</v>
      </c>
      <c r="M500">
        <v>8.4390000000000007E-2</v>
      </c>
      <c r="N500">
        <v>0</v>
      </c>
      <c r="O500">
        <v>3.95E-2</v>
      </c>
      <c r="P500">
        <v>0</v>
      </c>
      <c r="Q500" s="3">
        <v>0.45765</v>
      </c>
      <c r="R500" t="str">
        <f t="shared" si="7"/>
        <v>Arizona Public Safety2018</v>
      </c>
    </row>
    <row r="501" spans="1:18" x14ac:dyDescent="0.35">
      <c r="A501" t="s">
        <v>41</v>
      </c>
      <c r="B501">
        <v>2019</v>
      </c>
      <c r="C501">
        <v>5.45E-2</v>
      </c>
      <c r="D501">
        <v>8.09E-2</v>
      </c>
      <c r="E501">
        <v>5.67E-2</v>
      </c>
      <c r="F501">
        <v>8.14E-2</v>
      </c>
      <c r="G501">
        <v>3.6979999999999999E-2</v>
      </c>
      <c r="H501">
        <v>0.33579999999999999</v>
      </c>
      <c r="I501">
        <v>5.7799999999999997E-2</v>
      </c>
      <c r="J501">
        <v>0.13100000000000001</v>
      </c>
      <c r="K501">
        <v>0.2833</v>
      </c>
      <c r="L501">
        <v>8.43E-2</v>
      </c>
      <c r="M501">
        <v>7.5499999999999998E-2</v>
      </c>
      <c r="N501">
        <v>0</v>
      </c>
      <c r="O501">
        <v>3.2300000000000002E-2</v>
      </c>
      <c r="P501">
        <v>0</v>
      </c>
      <c r="Q501" s="3">
        <v>0.46515000000000001</v>
      </c>
      <c r="R501" t="str">
        <f t="shared" si="7"/>
        <v>Arizona Public Safety2019</v>
      </c>
    </row>
    <row r="502" spans="1:18" x14ac:dyDescent="0.35">
      <c r="A502" t="s">
        <v>41</v>
      </c>
      <c r="B502">
        <v>2020</v>
      </c>
      <c r="C502">
        <v>8.9999999999999993E-3</v>
      </c>
      <c r="E502">
        <v>5.0979999999999998E-2</v>
      </c>
      <c r="F502">
        <v>6.9000000000000006E-2</v>
      </c>
      <c r="H502">
        <v>0.38969999999999999</v>
      </c>
      <c r="I502">
        <v>1.2E-2</v>
      </c>
      <c r="J502">
        <v>0.26950000000000002</v>
      </c>
      <c r="K502">
        <v>0.2676</v>
      </c>
      <c r="L502">
        <v>2.2700000000000001E-2</v>
      </c>
      <c r="M502">
        <v>0</v>
      </c>
      <c r="N502">
        <v>9.4000000000000004E-3</v>
      </c>
      <c r="O502">
        <v>2.9100000000000001E-2</v>
      </c>
      <c r="P502">
        <v>0</v>
      </c>
      <c r="Q502" s="3">
        <v>0.47005999999999998</v>
      </c>
      <c r="R502" t="str">
        <f t="shared" si="7"/>
        <v>Arizona Public Safety2020</v>
      </c>
    </row>
    <row r="503" spans="1:18" x14ac:dyDescent="0.35">
      <c r="A503" t="s">
        <v>42</v>
      </c>
      <c r="B503">
        <v>2001</v>
      </c>
      <c r="C503">
        <v>-5.0999999999999997E-2</v>
      </c>
      <c r="D503">
        <v>7.1999999999999995E-2</v>
      </c>
      <c r="E503">
        <v>0.114</v>
      </c>
      <c r="F503">
        <v>0.127</v>
      </c>
      <c r="G503">
        <v>-5.0999999999999997E-2</v>
      </c>
      <c r="H503">
        <v>0.56399999999999995</v>
      </c>
      <c r="I503">
        <v>0.309</v>
      </c>
      <c r="J503">
        <v>0.104</v>
      </c>
      <c r="K503">
        <v>0</v>
      </c>
      <c r="L503">
        <v>0</v>
      </c>
      <c r="M503">
        <v>0</v>
      </c>
      <c r="N503">
        <v>0</v>
      </c>
      <c r="O503">
        <v>2.3E-2</v>
      </c>
      <c r="P503">
        <v>0</v>
      </c>
      <c r="Q503" s="3">
        <v>1.1240000000000001</v>
      </c>
      <c r="R503" t="str">
        <f t="shared" si="7"/>
        <v>Delaware State Employees2001</v>
      </c>
    </row>
    <row r="504" spans="1:18" x14ac:dyDescent="0.35">
      <c r="A504" t="s">
        <v>42</v>
      </c>
      <c r="B504">
        <v>2002</v>
      </c>
      <c r="C504">
        <v>-6.3E-2</v>
      </c>
      <c r="D504">
        <v>1.2999999999999999E-2</v>
      </c>
      <c r="E504">
        <v>6.4000000000000001E-2</v>
      </c>
      <c r="F504">
        <v>0.106</v>
      </c>
      <c r="G504">
        <v>-5.7020000000000001E-2</v>
      </c>
      <c r="H504">
        <v>0.60099999999999998</v>
      </c>
      <c r="I504">
        <v>0.28100000000000003</v>
      </c>
      <c r="J504">
        <v>9.9000000000000005E-2</v>
      </c>
      <c r="K504">
        <v>0</v>
      </c>
      <c r="L504">
        <v>0</v>
      </c>
      <c r="M504">
        <v>0</v>
      </c>
      <c r="N504">
        <v>0</v>
      </c>
      <c r="O504">
        <v>1.9E-2</v>
      </c>
      <c r="P504">
        <v>0</v>
      </c>
      <c r="Q504" s="3">
        <v>1.0960000000000001</v>
      </c>
      <c r="R504" t="str">
        <f t="shared" si="7"/>
        <v>Delaware State Employees2002</v>
      </c>
    </row>
    <row r="505" spans="1:18" x14ac:dyDescent="0.35">
      <c r="A505" t="s">
        <v>42</v>
      </c>
      <c r="B505">
        <v>2003</v>
      </c>
      <c r="C505">
        <v>3.1E-2</v>
      </c>
      <c r="D505">
        <v>-2.8000000000000001E-2</v>
      </c>
      <c r="E505">
        <v>3.5000000000000003E-2</v>
      </c>
      <c r="F505">
        <v>9.2999999999999999E-2</v>
      </c>
      <c r="G505">
        <v>-2.8549999999999999E-2</v>
      </c>
      <c r="H505">
        <v>0.65900000000000003</v>
      </c>
      <c r="I505">
        <v>0.20100000000000001</v>
      </c>
      <c r="J505">
        <v>0.114</v>
      </c>
      <c r="K505">
        <v>0</v>
      </c>
      <c r="L505">
        <v>0</v>
      </c>
      <c r="M505">
        <v>0</v>
      </c>
      <c r="N505">
        <v>0</v>
      </c>
      <c r="O505">
        <v>2.5999999999999999E-2</v>
      </c>
      <c r="P505">
        <v>0</v>
      </c>
      <c r="Q505" s="3">
        <v>1.069</v>
      </c>
      <c r="R505" t="str">
        <f t="shared" si="7"/>
        <v>Delaware State Employees2003</v>
      </c>
    </row>
    <row r="506" spans="1:18" x14ac:dyDescent="0.35">
      <c r="A506" t="s">
        <v>42</v>
      </c>
      <c r="B506">
        <v>2004</v>
      </c>
      <c r="C506">
        <v>0.159</v>
      </c>
      <c r="D506">
        <v>3.9E-2</v>
      </c>
      <c r="E506">
        <v>4.3999999999999997E-2</v>
      </c>
      <c r="F506">
        <v>0.106</v>
      </c>
      <c r="G506">
        <v>1.528E-2</v>
      </c>
      <c r="H506">
        <v>0.63300000000000001</v>
      </c>
      <c r="I506">
        <v>0.23</v>
      </c>
      <c r="J506">
        <v>0.11</v>
      </c>
      <c r="K506">
        <v>0</v>
      </c>
      <c r="L506">
        <v>0</v>
      </c>
      <c r="M506">
        <v>0</v>
      </c>
      <c r="N506">
        <v>0</v>
      </c>
      <c r="O506">
        <v>2.7E-2</v>
      </c>
      <c r="P506">
        <v>0</v>
      </c>
      <c r="Q506" s="3">
        <v>1.03</v>
      </c>
      <c r="R506" t="str">
        <f t="shared" si="7"/>
        <v>Delaware State Employees2004</v>
      </c>
    </row>
    <row r="507" spans="1:18" x14ac:dyDescent="0.35">
      <c r="A507" t="s">
        <v>42</v>
      </c>
      <c r="B507">
        <v>2005</v>
      </c>
      <c r="C507">
        <v>9.6000000000000002E-2</v>
      </c>
      <c r="D507">
        <v>9.4E-2</v>
      </c>
      <c r="E507">
        <v>3.1E-2</v>
      </c>
      <c r="F507">
        <v>9.7000000000000003E-2</v>
      </c>
      <c r="G507">
        <v>3.0939999999999999E-2</v>
      </c>
      <c r="H507">
        <v>0.66400000000000003</v>
      </c>
      <c r="I507">
        <v>0.192</v>
      </c>
      <c r="J507">
        <v>0.104</v>
      </c>
      <c r="K507">
        <v>0</v>
      </c>
      <c r="L507">
        <v>0</v>
      </c>
      <c r="M507">
        <v>0</v>
      </c>
      <c r="N507">
        <v>0</v>
      </c>
      <c r="O507">
        <v>0.04</v>
      </c>
      <c r="P507">
        <v>0</v>
      </c>
      <c r="Q507" s="3">
        <v>1.016</v>
      </c>
      <c r="R507" t="str">
        <f t="shared" si="7"/>
        <v>Delaware State Employees2005</v>
      </c>
    </row>
    <row r="508" spans="1:18" x14ac:dyDescent="0.35">
      <c r="A508" t="s">
        <v>42</v>
      </c>
      <c r="B508">
        <v>2006</v>
      </c>
      <c r="C508">
        <v>0.124</v>
      </c>
      <c r="D508">
        <v>0.129</v>
      </c>
      <c r="E508">
        <v>6.9000000000000006E-2</v>
      </c>
      <c r="F508">
        <v>9.1999999999999998E-2</v>
      </c>
      <c r="G508">
        <v>4.589E-2</v>
      </c>
      <c r="H508">
        <v>0.65800000000000003</v>
      </c>
      <c r="I508">
        <v>0.20899999999999999</v>
      </c>
      <c r="J508">
        <v>0.11899999999999999</v>
      </c>
      <c r="K508">
        <v>0</v>
      </c>
      <c r="L508">
        <v>0</v>
      </c>
      <c r="M508">
        <v>0</v>
      </c>
      <c r="N508">
        <v>0</v>
      </c>
      <c r="O508">
        <v>1.4E-2</v>
      </c>
      <c r="P508">
        <v>0</v>
      </c>
      <c r="Q508" s="3">
        <v>1.0169999999999999</v>
      </c>
      <c r="R508" t="str">
        <f t="shared" si="7"/>
        <v>Delaware State Employees2006</v>
      </c>
    </row>
    <row r="509" spans="1:18" x14ac:dyDescent="0.35">
      <c r="A509" t="s">
        <v>42</v>
      </c>
      <c r="B509">
        <v>2007</v>
      </c>
      <c r="C509">
        <v>0.159</v>
      </c>
      <c r="D509">
        <v>0.127</v>
      </c>
      <c r="E509">
        <v>0.115</v>
      </c>
      <c r="F509">
        <v>0.09</v>
      </c>
      <c r="G509">
        <v>6.1350000000000002E-2</v>
      </c>
      <c r="H509">
        <v>0.55000000000000004</v>
      </c>
      <c r="I509">
        <v>0.32600000000000001</v>
      </c>
      <c r="J509">
        <v>0.124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 s="3">
        <v>1.0369999999999999</v>
      </c>
      <c r="R509" t="str">
        <f t="shared" si="7"/>
        <v>Delaware State Employees2007</v>
      </c>
    </row>
    <row r="510" spans="1:18" x14ac:dyDescent="0.35">
      <c r="A510" t="s">
        <v>42</v>
      </c>
      <c r="B510">
        <v>2008</v>
      </c>
      <c r="C510">
        <v>-1.2999999999999999E-2</v>
      </c>
      <c r="D510">
        <v>8.6999999999999994E-2</v>
      </c>
      <c r="E510">
        <v>0.105</v>
      </c>
      <c r="F510">
        <v>7.0999999999999994E-2</v>
      </c>
      <c r="G510">
        <v>5.176E-2</v>
      </c>
      <c r="H510">
        <v>0.54600000000000004</v>
      </c>
      <c r="I510">
        <v>0.27300000000000002</v>
      </c>
      <c r="J510">
        <v>0.18099999999999999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 s="3">
        <v>1.0309999999999999</v>
      </c>
      <c r="R510" t="str">
        <f t="shared" si="7"/>
        <v>Delaware State Employees2008</v>
      </c>
    </row>
    <row r="511" spans="1:18" x14ac:dyDescent="0.35">
      <c r="A511" t="s">
        <v>42</v>
      </c>
      <c r="B511">
        <v>2009</v>
      </c>
      <c r="C511">
        <v>-0.158</v>
      </c>
      <c r="D511">
        <v>-1.2E-2</v>
      </c>
      <c r="E511">
        <v>3.5999999999999997E-2</v>
      </c>
      <c r="F511">
        <v>4.2000000000000003E-2</v>
      </c>
      <c r="G511">
        <v>2.6079999999999999E-2</v>
      </c>
      <c r="H511">
        <v>0.47799999999999998</v>
      </c>
      <c r="I511">
        <v>0.28899999999999998</v>
      </c>
      <c r="J511">
        <v>0.23300000000000001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 s="3">
        <v>0.98799999999999999</v>
      </c>
      <c r="R511" t="str">
        <f t="shared" si="7"/>
        <v>Delaware State Employees2009</v>
      </c>
    </row>
    <row r="512" spans="1:18" x14ac:dyDescent="0.35">
      <c r="A512" t="s">
        <v>42</v>
      </c>
      <c r="B512">
        <v>2010</v>
      </c>
      <c r="C512">
        <v>0.14099999999999999</v>
      </c>
      <c r="D512">
        <v>-1.7999999999999999E-2</v>
      </c>
      <c r="E512">
        <v>4.2999999999999997E-2</v>
      </c>
      <c r="F512">
        <v>3.9E-2</v>
      </c>
      <c r="G512">
        <v>3.703E-2</v>
      </c>
      <c r="H512">
        <v>0.44600000000000001</v>
      </c>
      <c r="I512">
        <v>0.29799999999999999</v>
      </c>
      <c r="J512">
        <v>0.25600000000000001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 s="3">
        <v>0.96</v>
      </c>
      <c r="R512" t="str">
        <f t="shared" si="7"/>
        <v>Delaware State Employees2010</v>
      </c>
    </row>
    <row r="513" spans="1:18" x14ac:dyDescent="0.35">
      <c r="A513" t="s">
        <v>42</v>
      </c>
      <c r="B513">
        <v>2011</v>
      </c>
      <c r="C513">
        <v>0.24299999999999999</v>
      </c>
      <c r="D513">
        <v>6.3E-2</v>
      </c>
      <c r="E513">
        <v>6.6000000000000003E-2</v>
      </c>
      <c r="F513">
        <v>6.7000000000000004E-2</v>
      </c>
      <c r="G513">
        <v>5.425E-2</v>
      </c>
      <c r="H513">
        <v>0.48099999999999998</v>
      </c>
      <c r="I513">
        <v>0.27400000000000002</v>
      </c>
      <c r="J513">
        <v>0.245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 s="3">
        <v>0.94</v>
      </c>
      <c r="R513" t="str">
        <f t="shared" si="7"/>
        <v>Delaware State Employees2011</v>
      </c>
    </row>
    <row r="514" spans="1:18" x14ac:dyDescent="0.35">
      <c r="A514" t="s">
        <v>42</v>
      </c>
      <c r="B514">
        <v>2012</v>
      </c>
      <c r="C514">
        <v>0.02</v>
      </c>
      <c r="D514">
        <v>0.13200000000000001</v>
      </c>
      <c r="E514">
        <v>3.9E-2</v>
      </c>
      <c r="F514">
        <v>7.5999999999999998E-2</v>
      </c>
      <c r="G514">
        <v>5.1360000000000003E-2</v>
      </c>
      <c r="H514">
        <v>0.44900000000000001</v>
      </c>
      <c r="I514">
        <v>0.29899999999999999</v>
      </c>
      <c r="J514">
        <v>0.252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 s="3">
        <v>0.91500000000000004</v>
      </c>
      <c r="R514" t="str">
        <f t="shared" si="7"/>
        <v>Delaware State Employees2012</v>
      </c>
    </row>
    <row r="515" spans="1:18" x14ac:dyDescent="0.35">
      <c r="A515" t="s">
        <v>42</v>
      </c>
      <c r="B515">
        <v>2013</v>
      </c>
      <c r="C515">
        <v>0.111</v>
      </c>
      <c r="D515">
        <v>0.121</v>
      </c>
      <c r="E515">
        <v>6.4000000000000001E-2</v>
      </c>
      <c r="F515">
        <v>8.4000000000000005E-2</v>
      </c>
      <c r="G515">
        <v>5.5829999999999998E-2</v>
      </c>
      <c r="H515">
        <v>0.54100000000000004</v>
      </c>
      <c r="I515">
        <v>0.27</v>
      </c>
      <c r="J515">
        <v>0.189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 s="3">
        <v>0.91100000000000003</v>
      </c>
      <c r="R515" t="str">
        <f t="shared" ref="R515:R578" si="8">A515&amp;B515</f>
        <v>Delaware State Employees2013</v>
      </c>
    </row>
    <row r="516" spans="1:18" x14ac:dyDescent="0.35">
      <c r="A516" t="s">
        <v>42</v>
      </c>
      <c r="B516">
        <v>2014</v>
      </c>
      <c r="C516">
        <v>0.17499999999999999</v>
      </c>
      <c r="D516">
        <v>0.1</v>
      </c>
      <c r="E516">
        <v>0.13600000000000001</v>
      </c>
      <c r="F516">
        <v>8.5000000000000006E-2</v>
      </c>
      <c r="G516">
        <v>6.3920000000000005E-2</v>
      </c>
      <c r="H516">
        <v>0.46500000000000002</v>
      </c>
      <c r="I516">
        <v>0.34499999999999997</v>
      </c>
      <c r="J516">
        <v>0.19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 s="3">
        <v>0.92300000000000004</v>
      </c>
      <c r="R516" t="str">
        <f t="shared" si="8"/>
        <v>Delaware State Employees2014</v>
      </c>
    </row>
    <row r="517" spans="1:18" x14ac:dyDescent="0.35">
      <c r="A517" t="s">
        <v>42</v>
      </c>
      <c r="B517">
        <v>2015</v>
      </c>
      <c r="C517">
        <v>3.9E-2</v>
      </c>
      <c r="D517">
        <v>0.107</v>
      </c>
      <c r="E517">
        <v>0.114</v>
      </c>
      <c r="F517">
        <v>7.9000000000000001E-2</v>
      </c>
      <c r="G517">
        <v>6.2239999999999997E-2</v>
      </c>
      <c r="H517">
        <v>0.47299999999999998</v>
      </c>
      <c r="I517">
        <v>0.30499999999999999</v>
      </c>
      <c r="J517">
        <v>0.222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 s="3">
        <v>0.91600000000000004</v>
      </c>
      <c r="R517" t="str">
        <f t="shared" si="8"/>
        <v>Delaware State Employees2015</v>
      </c>
    </row>
    <row r="518" spans="1:18" x14ac:dyDescent="0.35">
      <c r="A518" t="s">
        <v>42</v>
      </c>
      <c r="B518">
        <v>2016</v>
      </c>
      <c r="C518">
        <v>-1.2999999999999999E-2</v>
      </c>
      <c r="D518">
        <v>6.4000000000000001E-2</v>
      </c>
      <c r="E518">
        <v>6.4000000000000001E-2</v>
      </c>
      <c r="F518">
        <v>6.5000000000000002E-2</v>
      </c>
      <c r="G518">
        <v>5.738E-2</v>
      </c>
      <c r="H518">
        <v>0.438</v>
      </c>
      <c r="I518">
        <v>0.34</v>
      </c>
      <c r="J518">
        <v>0.222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 s="3">
        <v>0.89</v>
      </c>
      <c r="R518" t="str">
        <f t="shared" si="8"/>
        <v>Delaware State Employees2016</v>
      </c>
    </row>
    <row r="519" spans="1:18" x14ac:dyDescent="0.35">
      <c r="A519" t="s">
        <v>42</v>
      </c>
      <c r="B519">
        <v>2017</v>
      </c>
      <c r="C519">
        <v>0.113</v>
      </c>
      <c r="D519">
        <v>4.4999999999999998E-2</v>
      </c>
      <c r="E519">
        <v>8.3000000000000004E-2</v>
      </c>
      <c r="F519">
        <v>6.0999999999999999E-2</v>
      </c>
      <c r="G519">
        <v>6.0569999999999999E-2</v>
      </c>
      <c r="H519">
        <v>0.47199999999999998</v>
      </c>
      <c r="I519">
        <v>0.30099999999999999</v>
      </c>
      <c r="J519">
        <v>0.22700000000000001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 s="3">
        <v>0.86499999999999999</v>
      </c>
      <c r="R519" t="str">
        <f t="shared" si="8"/>
        <v>Delaware State Employees2017</v>
      </c>
    </row>
    <row r="520" spans="1:18" x14ac:dyDescent="0.35">
      <c r="A520" t="s">
        <v>42</v>
      </c>
      <c r="B520">
        <v>2018</v>
      </c>
      <c r="C520">
        <v>0.106</v>
      </c>
      <c r="D520">
        <v>6.7000000000000004E-2</v>
      </c>
      <c r="E520">
        <v>8.2000000000000003E-2</v>
      </c>
      <c r="F520">
        <v>7.2999999999999995E-2</v>
      </c>
      <c r="G520">
        <v>6.3049999999999995E-2</v>
      </c>
      <c r="H520">
        <v>0.44600000000000001</v>
      </c>
      <c r="I520">
        <v>0.31</v>
      </c>
      <c r="J520">
        <v>0.24399999999999999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 s="3">
        <v>0.86</v>
      </c>
      <c r="R520" t="str">
        <f t="shared" si="8"/>
        <v>Delaware State Employees2018</v>
      </c>
    </row>
    <row r="521" spans="1:18" x14ac:dyDescent="0.35">
      <c r="A521" t="s">
        <v>42</v>
      </c>
      <c r="B521">
        <v>2019</v>
      </c>
      <c r="C521">
        <v>0.05</v>
      </c>
      <c r="D521">
        <v>8.8999999999999996E-2</v>
      </c>
      <c r="E521">
        <v>5.8000000000000003E-2</v>
      </c>
      <c r="F521">
        <v>9.6000000000000002E-2</v>
      </c>
      <c r="G521">
        <v>6.2350000000000003E-2</v>
      </c>
      <c r="H521">
        <v>0.43</v>
      </c>
      <c r="I521">
        <v>0.34599999999999997</v>
      </c>
      <c r="J521">
        <v>0.224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 s="3">
        <v>0.85499999999999998</v>
      </c>
      <c r="R521" t="str">
        <f t="shared" si="8"/>
        <v>Delaware State Employees2019</v>
      </c>
    </row>
    <row r="522" spans="1:18" x14ac:dyDescent="0.35">
      <c r="A522" t="s">
        <v>42</v>
      </c>
      <c r="B522">
        <v>2020</v>
      </c>
      <c r="C522">
        <v>0.1</v>
      </c>
      <c r="D522">
        <v>8.5000000000000006E-2</v>
      </c>
      <c r="E522">
        <v>7.0000000000000007E-2</v>
      </c>
      <c r="F522">
        <v>9.1999999999999998E-2</v>
      </c>
      <c r="G522">
        <v>6.4210000000000003E-2</v>
      </c>
      <c r="H522">
        <v>0.437</v>
      </c>
      <c r="I522">
        <v>0.33300000000000002</v>
      </c>
      <c r="J522">
        <v>0.23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 s="3">
        <v>0.85499999999999998</v>
      </c>
      <c r="R522" t="str">
        <f t="shared" si="8"/>
        <v>Delaware State Employees2020</v>
      </c>
    </row>
    <row r="523" spans="1:18" x14ac:dyDescent="0.35">
      <c r="A523" t="s">
        <v>43</v>
      </c>
      <c r="B523">
        <v>2001</v>
      </c>
      <c r="C523">
        <v>-3.0000000000000001E-3</v>
      </c>
      <c r="D523">
        <v>3.3000000000000002E-2</v>
      </c>
      <c r="E523">
        <v>9.0999999999999998E-2</v>
      </c>
      <c r="F523">
        <v>0.11799999999999999</v>
      </c>
      <c r="G523">
        <v>-3.0000000000000001E-3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 s="3">
        <v>1.03</v>
      </c>
      <c r="R523" t="str">
        <f t="shared" si="8"/>
        <v>Fairfax County Schools2001</v>
      </c>
    </row>
    <row r="524" spans="1:18" x14ac:dyDescent="0.35">
      <c r="A524" t="s">
        <v>43</v>
      </c>
      <c r="B524">
        <v>2002</v>
      </c>
      <c r="C524">
        <v>-4.3999999999999997E-2</v>
      </c>
      <c r="D524">
        <v>-6.0000000000000001E-3</v>
      </c>
      <c r="E524">
        <v>0.04</v>
      </c>
      <c r="F524">
        <v>9.7000000000000003E-2</v>
      </c>
      <c r="G524">
        <v>-2.3720000000000001E-2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 s="3">
        <v>0.95630000000000004</v>
      </c>
      <c r="R524" t="str">
        <f t="shared" si="8"/>
        <v>Fairfax County Schools2002</v>
      </c>
    </row>
    <row r="525" spans="1:18" x14ac:dyDescent="0.35">
      <c r="A525" t="s">
        <v>43</v>
      </c>
      <c r="B525">
        <v>2003</v>
      </c>
      <c r="C525">
        <v>3.1E-2</v>
      </c>
      <c r="D525">
        <v>-6.0000000000000001E-3</v>
      </c>
      <c r="E525">
        <v>1.6E-2</v>
      </c>
      <c r="F525">
        <v>8.4000000000000005E-2</v>
      </c>
      <c r="G525">
        <v>-5.8100000000000001E-3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 s="3">
        <v>0.90129999999999999</v>
      </c>
      <c r="R525" t="str">
        <f t="shared" si="8"/>
        <v>Fairfax County Schools2003</v>
      </c>
    </row>
    <row r="526" spans="1:18" x14ac:dyDescent="0.35">
      <c r="A526" t="s">
        <v>43</v>
      </c>
      <c r="B526">
        <v>2004</v>
      </c>
      <c r="C526">
        <v>0.18</v>
      </c>
      <c r="D526">
        <v>5.0999999999999997E-2</v>
      </c>
      <c r="E526">
        <v>3.5999999999999997E-2</v>
      </c>
      <c r="F526">
        <v>0.1</v>
      </c>
      <c r="G526">
        <v>3.7699999999999997E-2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 s="3">
        <v>0.87392000000000003</v>
      </c>
      <c r="R526" t="str">
        <f t="shared" si="8"/>
        <v>Fairfax County Schools2004</v>
      </c>
    </row>
    <row r="527" spans="1:18" x14ac:dyDescent="0.35">
      <c r="A527" t="s">
        <v>43</v>
      </c>
      <c r="B527">
        <v>2005</v>
      </c>
      <c r="C527">
        <v>0.11700000000000001</v>
      </c>
      <c r="D527">
        <v>0.107</v>
      </c>
      <c r="E527">
        <v>5.2999999999999999E-2</v>
      </c>
      <c r="F527">
        <v>9.0999999999999998E-2</v>
      </c>
      <c r="G527">
        <v>5.3100000000000001E-2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 s="3">
        <v>0.84889999999999999</v>
      </c>
      <c r="R527" t="str">
        <f t="shared" si="8"/>
        <v>Fairfax County Schools2005</v>
      </c>
    </row>
    <row r="528" spans="1:18" x14ac:dyDescent="0.35">
      <c r="A528" t="s">
        <v>43</v>
      </c>
      <c r="B528">
        <v>2006</v>
      </c>
      <c r="C528">
        <v>0.109</v>
      </c>
      <c r="D528">
        <v>0.13500000000000001</v>
      </c>
      <c r="E528">
        <v>7.5999999999999998E-2</v>
      </c>
      <c r="F528">
        <v>8.3000000000000004E-2</v>
      </c>
      <c r="G528">
        <v>6.2219999999999998E-2</v>
      </c>
      <c r="H528">
        <v>0.64500000000000002</v>
      </c>
      <c r="I528">
        <v>0.27300000000000002</v>
      </c>
      <c r="J528">
        <v>0</v>
      </c>
      <c r="K528">
        <v>0</v>
      </c>
      <c r="L528">
        <v>0</v>
      </c>
      <c r="M528">
        <v>8.2000000000000003E-2</v>
      </c>
      <c r="N528">
        <v>0</v>
      </c>
      <c r="O528">
        <v>0</v>
      </c>
      <c r="P528">
        <v>0</v>
      </c>
      <c r="Q528" s="3">
        <v>0.84940000000000004</v>
      </c>
      <c r="R528" t="str">
        <f t="shared" si="8"/>
        <v>Fairfax County Schools2006</v>
      </c>
    </row>
    <row r="529" spans="1:18" x14ac:dyDescent="0.35">
      <c r="A529" t="s">
        <v>43</v>
      </c>
      <c r="B529">
        <v>2007</v>
      </c>
      <c r="C529">
        <v>0.17699999999999999</v>
      </c>
      <c r="D529">
        <v>0.13400000000000001</v>
      </c>
      <c r="E529">
        <v>0.121</v>
      </c>
      <c r="F529">
        <v>0.08</v>
      </c>
      <c r="G529">
        <v>7.7899999999999997E-2</v>
      </c>
      <c r="H529">
        <v>0.66700000000000004</v>
      </c>
      <c r="I529">
        <v>0.25800000000000001</v>
      </c>
      <c r="J529">
        <v>0</v>
      </c>
      <c r="K529">
        <v>0</v>
      </c>
      <c r="L529">
        <v>0</v>
      </c>
      <c r="M529">
        <v>7.4999999999999997E-2</v>
      </c>
      <c r="N529">
        <v>0</v>
      </c>
      <c r="O529">
        <v>0</v>
      </c>
      <c r="P529">
        <v>0</v>
      </c>
      <c r="Q529" s="3">
        <v>0.8639</v>
      </c>
      <c r="R529" t="str">
        <f t="shared" si="8"/>
        <v>Fairfax County Schools2007</v>
      </c>
    </row>
    <row r="530" spans="1:18" x14ac:dyDescent="0.35">
      <c r="A530" t="s">
        <v>43</v>
      </c>
      <c r="B530">
        <v>2008</v>
      </c>
      <c r="C530">
        <v>-4.3999999999999997E-2</v>
      </c>
      <c r="D530">
        <v>7.5999999999999998E-2</v>
      </c>
      <c r="E530">
        <v>0.105</v>
      </c>
      <c r="F530">
        <v>6.2E-2</v>
      </c>
      <c r="G530">
        <v>6.1850000000000002E-2</v>
      </c>
      <c r="H530">
        <v>0.49099999999999999</v>
      </c>
      <c r="I530">
        <v>0.25900000000000001</v>
      </c>
      <c r="J530">
        <v>0</v>
      </c>
      <c r="K530">
        <v>0.17</v>
      </c>
      <c r="L530">
        <v>0</v>
      </c>
      <c r="M530">
        <v>0.08</v>
      </c>
      <c r="N530">
        <v>0</v>
      </c>
      <c r="O530">
        <v>0</v>
      </c>
      <c r="P530">
        <v>0</v>
      </c>
      <c r="Q530" s="3">
        <v>0.88019999999999998</v>
      </c>
      <c r="R530" t="str">
        <f t="shared" si="8"/>
        <v>Fairfax County Schools2008</v>
      </c>
    </row>
    <row r="531" spans="1:18" x14ac:dyDescent="0.35">
      <c r="A531" t="s">
        <v>43</v>
      </c>
      <c r="B531">
        <v>2009</v>
      </c>
      <c r="C531">
        <v>-0.192</v>
      </c>
      <c r="D531">
        <v>-3.1E-2</v>
      </c>
      <c r="E531">
        <v>2.4E-2</v>
      </c>
      <c r="F531">
        <v>3.1E-2</v>
      </c>
      <c r="G531">
        <v>3.0099999999999998E-2</v>
      </c>
      <c r="H531">
        <v>0.47399999999999998</v>
      </c>
      <c r="I531">
        <v>0.27700000000000002</v>
      </c>
      <c r="J531">
        <v>0</v>
      </c>
      <c r="K531">
        <v>0.185</v>
      </c>
      <c r="L531">
        <v>0</v>
      </c>
      <c r="M531">
        <v>6.3E-2</v>
      </c>
      <c r="N531">
        <v>0</v>
      </c>
      <c r="O531">
        <v>0</v>
      </c>
      <c r="P531">
        <v>0</v>
      </c>
      <c r="Q531" s="3">
        <v>0.76880000000000004</v>
      </c>
      <c r="R531" t="str">
        <f t="shared" si="8"/>
        <v>Fairfax County Schools2009</v>
      </c>
    </row>
    <row r="532" spans="1:18" x14ac:dyDescent="0.35">
      <c r="A532" t="s">
        <v>43</v>
      </c>
      <c r="B532">
        <v>2010</v>
      </c>
      <c r="C532">
        <v>0.17100000000000001</v>
      </c>
      <c r="D532">
        <v>-3.3000000000000002E-2</v>
      </c>
      <c r="E532">
        <v>3.4000000000000002E-2</v>
      </c>
      <c r="F532">
        <v>4.2999999999999997E-2</v>
      </c>
      <c r="G532">
        <v>4.3389999999999998E-2</v>
      </c>
      <c r="H532">
        <v>0.45500000000000002</v>
      </c>
      <c r="I532">
        <v>0.26800000000000002</v>
      </c>
      <c r="J532">
        <v>0</v>
      </c>
      <c r="K532">
        <v>0.20499999999999999</v>
      </c>
      <c r="L532">
        <v>0</v>
      </c>
      <c r="M532">
        <v>7.1999999999999995E-2</v>
      </c>
      <c r="N532">
        <v>0</v>
      </c>
      <c r="O532">
        <v>0</v>
      </c>
      <c r="P532">
        <v>0</v>
      </c>
      <c r="Q532" s="3">
        <v>0.75629999999999997</v>
      </c>
      <c r="R532" t="str">
        <f t="shared" si="8"/>
        <v>Fairfax County Schools2010</v>
      </c>
    </row>
    <row r="533" spans="1:18" x14ac:dyDescent="0.35">
      <c r="A533" t="s">
        <v>43</v>
      </c>
      <c r="B533">
        <v>2011</v>
      </c>
      <c r="C533">
        <v>0.221</v>
      </c>
      <c r="D533">
        <v>4.9000000000000002E-2</v>
      </c>
      <c r="E533">
        <v>5.3999999999999999E-2</v>
      </c>
      <c r="F533">
        <v>6.5000000000000002E-2</v>
      </c>
      <c r="G533">
        <v>5.8409999999999997E-2</v>
      </c>
      <c r="H533">
        <v>0.46200000000000002</v>
      </c>
      <c r="I533">
        <v>0.247</v>
      </c>
      <c r="J533">
        <v>5.0000000000000001E-3</v>
      </c>
      <c r="K533">
        <v>0.21199999999999999</v>
      </c>
      <c r="L533">
        <v>0</v>
      </c>
      <c r="M533">
        <v>7.3999999999999996E-2</v>
      </c>
      <c r="N533">
        <v>0</v>
      </c>
      <c r="O533">
        <v>0</v>
      </c>
      <c r="P533">
        <v>0</v>
      </c>
      <c r="Q533" s="3">
        <v>0.76449999999999996</v>
      </c>
      <c r="R533" t="str">
        <f t="shared" si="8"/>
        <v>Fairfax County Schools2011</v>
      </c>
    </row>
    <row r="534" spans="1:18" x14ac:dyDescent="0.35">
      <c r="A534" t="s">
        <v>43</v>
      </c>
      <c r="B534">
        <v>2012</v>
      </c>
      <c r="C534">
        <v>4.0000000000000001E-3</v>
      </c>
      <c r="D534">
        <v>0.128</v>
      </c>
      <c r="E534">
        <v>2.1000000000000001E-2</v>
      </c>
      <c r="F534">
        <v>6.9000000000000006E-2</v>
      </c>
      <c r="G534">
        <v>5.3769999999999998E-2</v>
      </c>
      <c r="H534">
        <v>0.39100000000000001</v>
      </c>
      <c r="I534">
        <v>0.28899999999999998</v>
      </c>
      <c r="J534">
        <v>8.9999999999999993E-3</v>
      </c>
      <c r="K534">
        <v>0.23300000000000001</v>
      </c>
      <c r="L534">
        <v>0</v>
      </c>
      <c r="M534">
        <v>7.8E-2</v>
      </c>
      <c r="N534">
        <v>0</v>
      </c>
      <c r="O534">
        <v>0</v>
      </c>
      <c r="P534">
        <v>0</v>
      </c>
      <c r="Q534" s="3">
        <v>0.75560000000000005</v>
      </c>
      <c r="R534" t="str">
        <f t="shared" si="8"/>
        <v>Fairfax County Schools2012</v>
      </c>
    </row>
    <row r="535" spans="1:18" x14ac:dyDescent="0.35">
      <c r="A535" t="s">
        <v>43</v>
      </c>
      <c r="B535">
        <v>2013</v>
      </c>
      <c r="C535">
        <v>0.112</v>
      </c>
      <c r="D535">
        <v>0.109</v>
      </c>
      <c r="E535">
        <v>5.1999999999999998E-2</v>
      </c>
      <c r="F535">
        <v>7.8E-2</v>
      </c>
      <c r="G535">
        <v>5.8139999999999997E-2</v>
      </c>
      <c r="H535">
        <v>0.41299999999999998</v>
      </c>
      <c r="I535">
        <v>0.27300000000000002</v>
      </c>
      <c r="J535">
        <v>1.4E-2</v>
      </c>
      <c r="K535">
        <v>0.221</v>
      </c>
      <c r="L535">
        <v>0</v>
      </c>
      <c r="M535">
        <v>7.8E-2</v>
      </c>
      <c r="N535">
        <v>0</v>
      </c>
      <c r="O535">
        <v>1E-3</v>
      </c>
      <c r="P535">
        <v>0</v>
      </c>
      <c r="Q535" s="3">
        <v>0.75419999999999998</v>
      </c>
      <c r="R535" t="str">
        <f t="shared" si="8"/>
        <v>Fairfax County Schools2013</v>
      </c>
    </row>
    <row r="536" spans="1:18" x14ac:dyDescent="0.35">
      <c r="A536" t="s">
        <v>43</v>
      </c>
      <c r="B536">
        <v>2014</v>
      </c>
      <c r="C536">
        <v>0.16200000000000001</v>
      </c>
      <c r="D536">
        <v>9.0999999999999998E-2</v>
      </c>
      <c r="E536">
        <v>0.13100000000000001</v>
      </c>
      <c r="F536">
        <v>7.5999999999999998E-2</v>
      </c>
      <c r="G536">
        <v>6.5240000000000006E-2</v>
      </c>
      <c r="H536">
        <v>0.4</v>
      </c>
      <c r="I536">
        <v>0.27500000000000002</v>
      </c>
      <c r="J536">
        <v>1.6E-2</v>
      </c>
      <c r="K536">
        <v>0.23100000000000001</v>
      </c>
      <c r="L536">
        <v>0</v>
      </c>
      <c r="M536">
        <v>7.6999999999999999E-2</v>
      </c>
      <c r="N536">
        <v>0</v>
      </c>
      <c r="O536">
        <v>1E-3</v>
      </c>
      <c r="P536">
        <v>0</v>
      </c>
      <c r="Q536" s="3">
        <v>0.76700000000000002</v>
      </c>
      <c r="R536" t="str">
        <f t="shared" si="8"/>
        <v>Fairfax County Schools2014</v>
      </c>
    </row>
    <row r="537" spans="1:18" x14ac:dyDescent="0.35">
      <c r="A537" t="s">
        <v>43</v>
      </c>
      <c r="B537">
        <v>2015</v>
      </c>
      <c r="C537">
        <v>0.02</v>
      </c>
      <c r="D537">
        <v>9.7000000000000003E-2</v>
      </c>
      <c r="E537">
        <v>0.10100000000000001</v>
      </c>
      <c r="F537">
        <v>6.7000000000000004E-2</v>
      </c>
      <c r="G537">
        <v>6.216E-2</v>
      </c>
      <c r="H537">
        <v>0.39261000000000001</v>
      </c>
      <c r="I537">
        <v>0.27572000000000002</v>
      </c>
      <c r="J537">
        <v>2.0979999999999999E-2</v>
      </c>
      <c r="K537">
        <v>0.23177</v>
      </c>
      <c r="L537">
        <v>0</v>
      </c>
      <c r="M537">
        <v>7.7920000000000003E-2</v>
      </c>
      <c r="N537">
        <v>0</v>
      </c>
      <c r="O537">
        <v>1E-3</v>
      </c>
      <c r="P537">
        <v>0</v>
      </c>
      <c r="Q537" s="3">
        <v>0.77700000000000002</v>
      </c>
      <c r="R537" t="str">
        <f t="shared" si="8"/>
        <v>Fairfax County Schools2015</v>
      </c>
    </row>
    <row r="538" spans="1:18" x14ac:dyDescent="0.35">
      <c r="A538" t="s">
        <v>43</v>
      </c>
      <c r="B538">
        <v>2016</v>
      </c>
      <c r="C538">
        <v>-3.0000000000000001E-3</v>
      </c>
      <c r="D538">
        <v>5.7000000000000002E-2</v>
      </c>
      <c r="E538">
        <v>5.7000000000000002E-2</v>
      </c>
      <c r="F538">
        <v>5.5E-2</v>
      </c>
      <c r="G538">
        <v>5.7959999999999998E-2</v>
      </c>
      <c r="H538">
        <v>0.35899999999999999</v>
      </c>
      <c r="I538">
        <v>0.29399999999999998</v>
      </c>
      <c r="J538">
        <v>2.9000000000000001E-2</v>
      </c>
      <c r="K538">
        <v>0.23100000000000001</v>
      </c>
      <c r="L538">
        <v>0</v>
      </c>
      <c r="M538">
        <v>8.5999999999999993E-2</v>
      </c>
      <c r="N538">
        <v>0</v>
      </c>
      <c r="O538">
        <v>1E-3</v>
      </c>
      <c r="P538">
        <v>0</v>
      </c>
      <c r="Q538" s="3">
        <v>0.76</v>
      </c>
      <c r="R538" t="str">
        <f t="shared" si="8"/>
        <v>Fairfax County Schools2016</v>
      </c>
    </row>
    <row r="539" spans="1:18" x14ac:dyDescent="0.35">
      <c r="A539" t="s">
        <v>43</v>
      </c>
      <c r="B539">
        <v>2017</v>
      </c>
      <c r="C539">
        <v>0.123</v>
      </c>
      <c r="D539">
        <v>4.4999999999999998E-2</v>
      </c>
      <c r="E539">
        <v>8.1000000000000003E-2</v>
      </c>
      <c r="F539">
        <v>0.05</v>
      </c>
      <c r="G539">
        <v>6.1679999999999999E-2</v>
      </c>
      <c r="H539">
        <v>0.42399999999999999</v>
      </c>
      <c r="I539">
        <v>0.27600000000000002</v>
      </c>
      <c r="J539">
        <v>0.03</v>
      </c>
      <c r="K539">
        <v>0.191</v>
      </c>
      <c r="L539">
        <v>0</v>
      </c>
      <c r="M539">
        <v>7.8E-2</v>
      </c>
      <c r="N539">
        <v>0</v>
      </c>
      <c r="O539">
        <v>1E-3</v>
      </c>
      <c r="P539">
        <v>0</v>
      </c>
      <c r="Q539" s="3">
        <v>0.752</v>
      </c>
      <c r="R539" t="str">
        <f t="shared" si="8"/>
        <v>Fairfax County Schools2017</v>
      </c>
    </row>
    <row r="540" spans="1:18" x14ac:dyDescent="0.35">
      <c r="A540" t="s">
        <v>43</v>
      </c>
      <c r="B540">
        <v>2018</v>
      </c>
      <c r="C540">
        <v>8.1000000000000003E-2</v>
      </c>
      <c r="D540">
        <v>6.4000000000000001E-2</v>
      </c>
      <c r="E540">
        <v>7.1999999999999995E-2</v>
      </c>
      <c r="F540">
        <v>6.0999999999999999E-2</v>
      </c>
      <c r="G540">
        <v>6.275E-2</v>
      </c>
      <c r="H540">
        <v>0.39600000000000002</v>
      </c>
      <c r="I540">
        <v>0.28699999999999998</v>
      </c>
      <c r="J540">
        <v>3.5999999999999997E-2</v>
      </c>
      <c r="K540">
        <v>0.19800000000000001</v>
      </c>
      <c r="L540">
        <v>0</v>
      </c>
      <c r="M540">
        <v>8.2000000000000003E-2</v>
      </c>
      <c r="N540">
        <v>0</v>
      </c>
      <c r="O540">
        <v>1E-3</v>
      </c>
      <c r="P540">
        <v>0</v>
      </c>
      <c r="Q540" s="3">
        <v>0.75700000000000001</v>
      </c>
      <c r="R540" t="str">
        <f t="shared" si="8"/>
        <v>Fairfax County Schools2018</v>
      </c>
    </row>
    <row r="541" spans="1:18" x14ac:dyDescent="0.35">
      <c r="A541" t="s">
        <v>43</v>
      </c>
      <c r="B541">
        <v>2019</v>
      </c>
      <c r="C541">
        <v>4.7E-2</v>
      </c>
      <c r="D541">
        <v>8.3000000000000004E-2</v>
      </c>
      <c r="E541">
        <v>5.0999999999999997E-2</v>
      </c>
      <c r="F541">
        <v>8.8999999999999996E-2</v>
      </c>
      <c r="G541">
        <v>6.191E-2</v>
      </c>
      <c r="H541">
        <v>0.38062000000000001</v>
      </c>
      <c r="I541">
        <v>0.28871000000000002</v>
      </c>
      <c r="J541">
        <v>4.5949999999999998E-2</v>
      </c>
      <c r="K541">
        <v>0.1968</v>
      </c>
      <c r="L541">
        <v>0</v>
      </c>
      <c r="M541">
        <v>8.591E-2</v>
      </c>
      <c r="N541">
        <v>0</v>
      </c>
      <c r="O541">
        <v>2E-3</v>
      </c>
      <c r="P541">
        <v>0</v>
      </c>
      <c r="Q541" s="3">
        <v>0.74</v>
      </c>
      <c r="R541" t="str">
        <f t="shared" si="8"/>
        <v>Fairfax County Schools2019</v>
      </c>
    </row>
    <row r="542" spans="1:18" x14ac:dyDescent="0.35">
      <c r="A542" t="s">
        <v>43</v>
      </c>
      <c r="B542">
        <v>2020</v>
      </c>
      <c r="C542">
        <v>4.7E-2</v>
      </c>
      <c r="D542">
        <v>0.06</v>
      </c>
      <c r="E542">
        <v>5.8000000000000003E-2</v>
      </c>
      <c r="F542">
        <v>7.6999999999999999E-2</v>
      </c>
      <c r="G542">
        <v>6.1159999999999999E-2</v>
      </c>
      <c r="H542">
        <v>0.40799999999999997</v>
      </c>
      <c r="I542">
        <v>0.27700000000000002</v>
      </c>
      <c r="J542">
        <v>5.5E-2</v>
      </c>
      <c r="K542">
        <v>0.17</v>
      </c>
      <c r="L542">
        <v>0</v>
      </c>
      <c r="M542">
        <v>6.7000000000000004E-2</v>
      </c>
      <c r="N542">
        <v>0</v>
      </c>
      <c r="O542">
        <v>2.3E-2</v>
      </c>
      <c r="P542">
        <v>0</v>
      </c>
      <c r="Q542" s="3">
        <v>0.745</v>
      </c>
      <c r="R542" t="str">
        <f t="shared" si="8"/>
        <v>Fairfax County Schools2020</v>
      </c>
    </row>
    <row r="543" spans="1:18" x14ac:dyDescent="0.35">
      <c r="A543" t="s">
        <v>44</v>
      </c>
      <c r="B543">
        <v>2001</v>
      </c>
      <c r="C543">
        <v>-0.11700000000000001</v>
      </c>
      <c r="G543">
        <v>-0.11700000000000001</v>
      </c>
      <c r="H543">
        <v>0.53559999999999997</v>
      </c>
      <c r="I543">
        <v>0.34849999999999998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0.1158</v>
      </c>
      <c r="P543">
        <v>0</v>
      </c>
      <c r="Q543" s="3">
        <v>0</v>
      </c>
      <c r="R543" t="str">
        <f t="shared" si="8"/>
        <v>DC Teachers2001</v>
      </c>
    </row>
    <row r="544" spans="1:18" x14ac:dyDescent="0.35">
      <c r="A544" t="s">
        <v>44</v>
      </c>
      <c r="B544">
        <v>2002</v>
      </c>
      <c r="C544">
        <v>-7.9000000000000001E-2</v>
      </c>
      <c r="D544">
        <v>-2.5000000000000001E-2</v>
      </c>
      <c r="E544">
        <v>2.1999999999999999E-2</v>
      </c>
      <c r="F544">
        <v>8.2000000000000003E-2</v>
      </c>
      <c r="G544">
        <v>-9.8199999999999996E-2</v>
      </c>
      <c r="H544">
        <v>0.53100000000000003</v>
      </c>
      <c r="I544">
        <v>0.41599999999999998</v>
      </c>
      <c r="J544">
        <v>3.9E-2</v>
      </c>
      <c r="K544">
        <v>0</v>
      </c>
      <c r="L544">
        <v>0</v>
      </c>
      <c r="M544">
        <v>0</v>
      </c>
      <c r="N544">
        <v>0</v>
      </c>
      <c r="O544">
        <v>1.2E-2</v>
      </c>
      <c r="P544">
        <v>0</v>
      </c>
      <c r="Q544" s="3">
        <v>0</v>
      </c>
      <c r="R544" t="str">
        <f t="shared" si="8"/>
        <v>DC Teachers2002</v>
      </c>
    </row>
    <row r="545" spans="1:18" x14ac:dyDescent="0.35">
      <c r="A545" t="s">
        <v>44</v>
      </c>
      <c r="B545">
        <v>2003</v>
      </c>
      <c r="C545">
        <v>0.16300000000000001</v>
      </c>
      <c r="D545">
        <v>-1.9E-2</v>
      </c>
      <c r="E545">
        <v>0.05</v>
      </c>
      <c r="F545">
        <v>8.3000000000000004E-2</v>
      </c>
      <c r="G545">
        <v>-1.84E-2</v>
      </c>
      <c r="H545">
        <v>0.64071</v>
      </c>
      <c r="I545">
        <v>0.31685999999999998</v>
      </c>
      <c r="J545">
        <v>2.9989999999999999E-2</v>
      </c>
      <c r="K545">
        <v>0</v>
      </c>
      <c r="L545">
        <v>0</v>
      </c>
      <c r="M545">
        <v>4.4999999999999999E-4</v>
      </c>
      <c r="N545">
        <v>0</v>
      </c>
      <c r="O545">
        <v>1.2E-2</v>
      </c>
      <c r="P545">
        <v>0</v>
      </c>
      <c r="Q545" s="3">
        <v>0</v>
      </c>
      <c r="R545" t="str">
        <f t="shared" si="8"/>
        <v>DC Teachers2003</v>
      </c>
    </row>
    <row r="546" spans="1:18" x14ac:dyDescent="0.35">
      <c r="A546" t="s">
        <v>44</v>
      </c>
      <c r="B546">
        <v>2004</v>
      </c>
      <c r="C546">
        <v>0.11899999999999999</v>
      </c>
      <c r="D546">
        <v>6.2E-2</v>
      </c>
      <c r="E546">
        <v>3.9E-2</v>
      </c>
      <c r="F546">
        <v>9.1999999999999998E-2</v>
      </c>
      <c r="G546">
        <v>1.4279999999999999E-2</v>
      </c>
      <c r="H546">
        <v>0.67606999999999995</v>
      </c>
      <c r="I546">
        <v>0.28260999999999997</v>
      </c>
      <c r="J546">
        <v>2.7959999999999999E-2</v>
      </c>
      <c r="K546">
        <v>0</v>
      </c>
      <c r="L546">
        <v>0</v>
      </c>
      <c r="M546">
        <v>3.8000000000000002E-4</v>
      </c>
      <c r="N546">
        <v>0</v>
      </c>
      <c r="O546">
        <v>1.298E-2</v>
      </c>
      <c r="P546">
        <v>0</v>
      </c>
      <c r="Q546" s="3">
        <v>0</v>
      </c>
      <c r="R546" t="str">
        <f t="shared" si="8"/>
        <v>DC Teachers2004</v>
      </c>
    </row>
    <row r="547" spans="1:18" x14ac:dyDescent="0.35">
      <c r="A547" t="s">
        <v>44</v>
      </c>
      <c r="B547">
        <v>2005</v>
      </c>
      <c r="C547">
        <v>0.13900000000000001</v>
      </c>
      <c r="D547">
        <v>0.14000000000000001</v>
      </c>
      <c r="E547">
        <v>3.7999999999999999E-2</v>
      </c>
      <c r="F547">
        <v>8.7999999999999995E-2</v>
      </c>
      <c r="G547">
        <v>3.8080000000000003E-2</v>
      </c>
      <c r="H547">
        <v>0.69930000000000003</v>
      </c>
      <c r="I547">
        <v>0.24675</v>
      </c>
      <c r="J547">
        <v>2.997E-2</v>
      </c>
      <c r="K547">
        <v>0</v>
      </c>
      <c r="L547">
        <v>0</v>
      </c>
      <c r="M547">
        <v>1.5980000000000001E-2</v>
      </c>
      <c r="N547">
        <v>0</v>
      </c>
      <c r="O547">
        <v>7.9900000000000006E-3</v>
      </c>
      <c r="P547">
        <v>0</v>
      </c>
      <c r="Q547" s="3">
        <v>0</v>
      </c>
      <c r="R547" t="str">
        <f t="shared" si="8"/>
        <v>DC Teachers2005</v>
      </c>
    </row>
    <row r="548" spans="1:18" x14ac:dyDescent="0.35">
      <c r="A548" t="s">
        <v>44</v>
      </c>
      <c r="B548">
        <v>2006</v>
      </c>
      <c r="C548">
        <v>0.104</v>
      </c>
      <c r="D548">
        <v>0.121</v>
      </c>
      <c r="E548">
        <v>8.5000000000000006E-2</v>
      </c>
      <c r="F548">
        <v>8.6999999999999994E-2</v>
      </c>
      <c r="G548">
        <v>4.879E-2</v>
      </c>
      <c r="H548">
        <v>0.68294999999999995</v>
      </c>
      <c r="I548">
        <v>0.22433</v>
      </c>
      <c r="J548">
        <v>5.0849999999999999E-2</v>
      </c>
      <c r="K548">
        <v>0</v>
      </c>
      <c r="L548">
        <v>0</v>
      </c>
      <c r="M548">
        <v>3.9879999999999999E-2</v>
      </c>
      <c r="N548">
        <v>0</v>
      </c>
      <c r="O548">
        <v>1.99E-3</v>
      </c>
      <c r="P548">
        <v>0</v>
      </c>
      <c r="Q548" s="3">
        <v>1.11212</v>
      </c>
      <c r="R548" t="str">
        <f t="shared" si="8"/>
        <v>DC Teachers2006</v>
      </c>
    </row>
    <row r="549" spans="1:18" x14ac:dyDescent="0.35">
      <c r="A549" t="s">
        <v>44</v>
      </c>
      <c r="B549">
        <v>2007</v>
      </c>
      <c r="C549">
        <v>0.16800000000000001</v>
      </c>
      <c r="D549">
        <v>0.13700000000000001</v>
      </c>
      <c r="E549">
        <v>0.13800000000000001</v>
      </c>
      <c r="F549">
        <v>7.9000000000000001E-2</v>
      </c>
      <c r="G549">
        <v>6.5040000000000001E-2</v>
      </c>
      <c r="H549">
        <v>0.68899999999999995</v>
      </c>
      <c r="I549">
        <v>0.19500000000000001</v>
      </c>
      <c r="J549">
        <v>6.2E-2</v>
      </c>
      <c r="K549">
        <v>0</v>
      </c>
      <c r="L549">
        <v>0</v>
      </c>
      <c r="M549">
        <v>5.1999999999999998E-2</v>
      </c>
      <c r="N549">
        <v>0</v>
      </c>
      <c r="O549">
        <v>2E-3</v>
      </c>
      <c r="P549">
        <v>0</v>
      </c>
      <c r="Q549" s="3">
        <v>1.11564</v>
      </c>
      <c r="R549" t="str">
        <f t="shared" si="8"/>
        <v>DC Teachers2007</v>
      </c>
    </row>
    <row r="550" spans="1:18" x14ac:dyDescent="0.35">
      <c r="A550" t="s">
        <v>44</v>
      </c>
      <c r="B550">
        <v>2008</v>
      </c>
      <c r="C550">
        <v>-0.16900000000000001</v>
      </c>
      <c r="D550">
        <v>2.3E-2</v>
      </c>
      <c r="E550">
        <v>6.4000000000000001E-2</v>
      </c>
      <c r="F550">
        <v>5.7000000000000002E-2</v>
      </c>
      <c r="G550">
        <v>3.2509999999999997E-2</v>
      </c>
      <c r="H550">
        <v>0.55500000000000005</v>
      </c>
      <c r="I550">
        <v>0.23400000000000001</v>
      </c>
      <c r="J550">
        <v>0.13300000000000001</v>
      </c>
      <c r="K550">
        <v>0</v>
      </c>
      <c r="L550">
        <v>0</v>
      </c>
      <c r="M550">
        <v>7.5999999999999998E-2</v>
      </c>
      <c r="N550">
        <v>0</v>
      </c>
      <c r="O550">
        <v>2E-3</v>
      </c>
      <c r="P550">
        <v>0</v>
      </c>
      <c r="Q550" s="3">
        <v>1.0819099999999999</v>
      </c>
      <c r="R550" t="str">
        <f t="shared" si="8"/>
        <v>DC Teachers2008</v>
      </c>
    </row>
    <row r="551" spans="1:18" x14ac:dyDescent="0.35">
      <c r="A551" t="s">
        <v>44</v>
      </c>
      <c r="B551">
        <v>2009</v>
      </c>
      <c r="C551">
        <v>-2.1999999999999999E-2</v>
      </c>
      <c r="D551">
        <v>-1.7999999999999999E-2</v>
      </c>
      <c r="E551">
        <v>3.5999999999999997E-2</v>
      </c>
      <c r="F551">
        <v>3.6999999999999998E-2</v>
      </c>
      <c r="G551">
        <v>2.631E-2</v>
      </c>
      <c r="H551">
        <v>0.54400000000000004</v>
      </c>
      <c r="I551">
        <v>0.253</v>
      </c>
      <c r="J551">
        <v>0.13300000000000001</v>
      </c>
      <c r="K551">
        <v>0</v>
      </c>
      <c r="L551">
        <v>0</v>
      </c>
      <c r="M551">
        <v>5.1999999999999998E-2</v>
      </c>
      <c r="N551">
        <v>0</v>
      </c>
      <c r="O551">
        <v>1.7999999999999999E-2</v>
      </c>
      <c r="P551">
        <v>0</v>
      </c>
      <c r="Q551" s="3">
        <v>1.1076999999999999</v>
      </c>
      <c r="R551" t="str">
        <f t="shared" si="8"/>
        <v>DC Teachers2009</v>
      </c>
    </row>
    <row r="552" spans="1:18" x14ac:dyDescent="0.35">
      <c r="A552" t="s">
        <v>44</v>
      </c>
      <c r="B552">
        <v>2010</v>
      </c>
      <c r="C552">
        <v>0.10299999999999999</v>
      </c>
      <c r="D552">
        <v>-3.5999999999999997E-2</v>
      </c>
      <c r="E552">
        <v>2.9000000000000001E-2</v>
      </c>
      <c r="F552">
        <v>3.4000000000000002E-2</v>
      </c>
      <c r="G552">
        <v>3.3730000000000003E-2</v>
      </c>
      <c r="H552">
        <v>0.54400000000000004</v>
      </c>
      <c r="I552">
        <v>0.24199999999999999</v>
      </c>
      <c r="J552">
        <v>0.14499999999999999</v>
      </c>
      <c r="K552">
        <v>0</v>
      </c>
      <c r="L552">
        <v>0</v>
      </c>
      <c r="M552">
        <v>4.4999999999999998E-2</v>
      </c>
      <c r="N552">
        <v>0</v>
      </c>
      <c r="O552">
        <v>2.3E-2</v>
      </c>
      <c r="P552">
        <v>0</v>
      </c>
      <c r="Q552" s="3">
        <v>1.18269</v>
      </c>
      <c r="R552" t="str">
        <f t="shared" si="8"/>
        <v>DC Teachers2010</v>
      </c>
    </row>
    <row r="553" spans="1:18" x14ac:dyDescent="0.35">
      <c r="A553" t="s">
        <v>44</v>
      </c>
      <c r="B553">
        <v>2011</v>
      </c>
      <c r="C553">
        <v>2.9000000000000001E-2</v>
      </c>
      <c r="D553">
        <v>3.5000000000000003E-2</v>
      </c>
      <c r="E553">
        <v>1.4999999999999999E-2</v>
      </c>
      <c r="F553">
        <v>0.05</v>
      </c>
      <c r="G553">
        <v>3.3300000000000003E-2</v>
      </c>
      <c r="H553">
        <v>0.48038999999999998</v>
      </c>
      <c r="I553">
        <v>0.27450999999999998</v>
      </c>
      <c r="J553">
        <v>9.8040000000000002E-2</v>
      </c>
      <c r="K553">
        <v>6.8629999999999997E-2</v>
      </c>
      <c r="L553">
        <v>1.9609999999999999E-2</v>
      </c>
      <c r="M553">
        <v>4.9020000000000001E-2</v>
      </c>
      <c r="N553">
        <v>0</v>
      </c>
      <c r="O553">
        <v>9.7999999999999997E-3</v>
      </c>
      <c r="P553">
        <v>0</v>
      </c>
      <c r="Q553" s="3">
        <v>1.01864</v>
      </c>
      <c r="R553" t="str">
        <f t="shared" si="8"/>
        <v>DC Teachers2011</v>
      </c>
    </row>
    <row r="554" spans="1:18" x14ac:dyDescent="0.35">
      <c r="A554" t="s">
        <v>44</v>
      </c>
      <c r="B554">
        <v>2012</v>
      </c>
      <c r="C554">
        <v>0.14499999999999999</v>
      </c>
      <c r="D554">
        <v>9.0999999999999998E-2</v>
      </c>
      <c r="E554">
        <v>1.0999999999999999E-2</v>
      </c>
      <c r="F554">
        <v>7.2999999999999995E-2</v>
      </c>
      <c r="G554">
        <v>4.2180000000000002E-2</v>
      </c>
      <c r="H554">
        <v>0.52</v>
      </c>
      <c r="I554">
        <v>0.27</v>
      </c>
      <c r="J554">
        <v>0.08</v>
      </c>
      <c r="K554">
        <v>0.05</v>
      </c>
      <c r="L554">
        <v>7.0000000000000007E-2</v>
      </c>
      <c r="M554">
        <v>0</v>
      </c>
      <c r="N554">
        <v>0</v>
      </c>
      <c r="O554">
        <v>0.01</v>
      </c>
      <c r="P554">
        <v>0</v>
      </c>
      <c r="Q554" s="3">
        <v>0.94399999999999995</v>
      </c>
      <c r="R554" t="str">
        <f t="shared" si="8"/>
        <v>DC Teachers2012</v>
      </c>
    </row>
    <row r="555" spans="1:18" x14ac:dyDescent="0.35">
      <c r="A555" t="s">
        <v>44</v>
      </c>
      <c r="B555">
        <v>2013</v>
      </c>
      <c r="C555">
        <v>0.113</v>
      </c>
      <c r="D555">
        <v>9.5000000000000001E-2</v>
      </c>
      <c r="E555">
        <v>7.1999999999999995E-2</v>
      </c>
      <c r="F555">
        <v>6.8000000000000005E-2</v>
      </c>
      <c r="G555">
        <v>4.7460000000000002E-2</v>
      </c>
      <c r="H555">
        <v>0.52947</v>
      </c>
      <c r="I555">
        <v>0.27972000000000002</v>
      </c>
      <c r="J555">
        <v>6.9930000000000006E-2</v>
      </c>
      <c r="K555">
        <v>5.0950000000000002E-2</v>
      </c>
      <c r="L555">
        <v>5.994E-2</v>
      </c>
      <c r="M555">
        <v>0</v>
      </c>
      <c r="N555">
        <v>0</v>
      </c>
      <c r="O555">
        <v>9.9900000000000006E-3</v>
      </c>
      <c r="P555">
        <v>0</v>
      </c>
      <c r="Q555" s="3">
        <v>0.90100000000000002</v>
      </c>
      <c r="R555" t="str">
        <f t="shared" si="8"/>
        <v>DC Teachers2013</v>
      </c>
    </row>
    <row r="556" spans="1:18" x14ac:dyDescent="0.35">
      <c r="A556" t="s">
        <v>44</v>
      </c>
      <c r="B556">
        <v>2014</v>
      </c>
      <c r="C556">
        <v>8.4000000000000005E-2</v>
      </c>
      <c r="D556">
        <v>0.114</v>
      </c>
      <c r="E556">
        <v>9.4E-2</v>
      </c>
      <c r="F556">
        <v>6.5000000000000002E-2</v>
      </c>
      <c r="G556">
        <v>5.0029999999999998E-2</v>
      </c>
      <c r="H556">
        <v>0.54046000000000005</v>
      </c>
      <c r="I556">
        <v>0.29870000000000002</v>
      </c>
      <c r="J556">
        <v>5.8939999999999999E-2</v>
      </c>
      <c r="K556">
        <v>4.3959999999999999E-2</v>
      </c>
      <c r="L556">
        <v>5.5939999999999997E-2</v>
      </c>
      <c r="M556">
        <v>0</v>
      </c>
      <c r="N556">
        <v>0</v>
      </c>
      <c r="O556">
        <v>2E-3</v>
      </c>
      <c r="P556">
        <v>0</v>
      </c>
      <c r="Q556" s="3">
        <v>0.88600000000000001</v>
      </c>
      <c r="R556" t="str">
        <f t="shared" si="8"/>
        <v>DC Teachers2014</v>
      </c>
    </row>
    <row r="557" spans="1:18" x14ac:dyDescent="0.35">
      <c r="A557" t="s">
        <v>44</v>
      </c>
      <c r="B557">
        <v>2015</v>
      </c>
      <c r="C557">
        <v>-3.9E-2</v>
      </c>
      <c r="D557">
        <v>5.0999999999999997E-2</v>
      </c>
      <c r="E557">
        <v>6.4000000000000001E-2</v>
      </c>
      <c r="F557">
        <v>4.7E-2</v>
      </c>
      <c r="G557">
        <v>4.385E-2</v>
      </c>
      <c r="H557">
        <v>0.52200000000000002</v>
      </c>
      <c r="I557">
        <v>0.308</v>
      </c>
      <c r="J557">
        <v>5.1999999999999998E-2</v>
      </c>
      <c r="K557">
        <v>4.7E-2</v>
      </c>
      <c r="L557">
        <v>6.2E-2</v>
      </c>
      <c r="M557">
        <v>0</v>
      </c>
      <c r="N557">
        <v>0</v>
      </c>
      <c r="O557">
        <v>8.9999999999999993E-3</v>
      </c>
      <c r="P557">
        <v>0</v>
      </c>
      <c r="Q557" s="3">
        <v>0.88700000000000001</v>
      </c>
      <c r="R557" t="str">
        <f t="shared" si="8"/>
        <v>DC Teachers2015</v>
      </c>
    </row>
    <row r="558" spans="1:18" x14ac:dyDescent="0.35">
      <c r="A558" t="s">
        <v>44</v>
      </c>
      <c r="B558">
        <v>2016</v>
      </c>
      <c r="C558">
        <v>9.4E-2</v>
      </c>
      <c r="D558">
        <v>4.4999999999999998E-2</v>
      </c>
      <c r="E558">
        <v>7.8E-2</v>
      </c>
      <c r="F558">
        <v>4.5999999999999999E-2</v>
      </c>
      <c r="G558">
        <v>4.691E-2</v>
      </c>
      <c r="H558">
        <v>0.54900000000000004</v>
      </c>
      <c r="I558">
        <v>0.29699999999999999</v>
      </c>
      <c r="J558">
        <v>4.4999999999999998E-2</v>
      </c>
      <c r="K558">
        <v>0.04</v>
      </c>
      <c r="L558">
        <v>6.5000000000000002E-2</v>
      </c>
      <c r="M558">
        <v>0</v>
      </c>
      <c r="N558">
        <v>0</v>
      </c>
      <c r="O558">
        <v>4.0000000000000001E-3</v>
      </c>
      <c r="P558">
        <v>0</v>
      </c>
      <c r="Q558" s="3">
        <v>0.90900000000000003</v>
      </c>
      <c r="R558" t="str">
        <f t="shared" si="8"/>
        <v>DC Teachers2016</v>
      </c>
    </row>
    <row r="559" spans="1:18" x14ac:dyDescent="0.35">
      <c r="A559" t="s">
        <v>44</v>
      </c>
      <c r="B559">
        <v>2017</v>
      </c>
      <c r="C559">
        <v>0.13100000000000001</v>
      </c>
      <c r="D559">
        <v>0.06</v>
      </c>
      <c r="E559">
        <v>7.4999999999999997E-2</v>
      </c>
      <c r="F559">
        <v>4.2000000000000003E-2</v>
      </c>
      <c r="G559">
        <v>5.1679999999999997E-2</v>
      </c>
      <c r="H559">
        <v>0.52947</v>
      </c>
      <c r="I559">
        <v>0.30370000000000003</v>
      </c>
      <c r="J559">
        <v>3.9960000000000002E-2</v>
      </c>
      <c r="K559">
        <v>3.7960000000000001E-2</v>
      </c>
      <c r="L559">
        <v>8.0920000000000006E-2</v>
      </c>
      <c r="M559">
        <v>0</v>
      </c>
      <c r="N559">
        <v>0</v>
      </c>
      <c r="O559">
        <v>7.9900000000000006E-3</v>
      </c>
      <c r="P559">
        <v>0</v>
      </c>
      <c r="Q559" s="3">
        <v>0.92500000000000004</v>
      </c>
      <c r="R559" t="str">
        <f t="shared" si="8"/>
        <v>DC Teachers2017</v>
      </c>
    </row>
    <row r="560" spans="1:18" x14ac:dyDescent="0.35">
      <c r="A560" t="s">
        <v>44</v>
      </c>
      <c r="B560">
        <v>2018</v>
      </c>
      <c r="C560">
        <v>5.3999999999999999E-2</v>
      </c>
      <c r="D560">
        <v>9.2999999999999999E-2</v>
      </c>
      <c r="E560">
        <v>6.3E-2</v>
      </c>
      <c r="F560">
        <v>6.8000000000000005E-2</v>
      </c>
      <c r="G560">
        <v>5.1810000000000002E-2</v>
      </c>
      <c r="H560">
        <v>0.52947</v>
      </c>
      <c r="I560">
        <v>0.30370000000000003</v>
      </c>
      <c r="J560">
        <v>3.9960000000000002E-2</v>
      </c>
      <c r="K560">
        <v>3.7960000000000001E-2</v>
      </c>
      <c r="L560">
        <v>8.0920000000000006E-2</v>
      </c>
      <c r="M560">
        <v>0</v>
      </c>
      <c r="N560">
        <v>0</v>
      </c>
      <c r="O560">
        <v>7.9900000000000006E-3</v>
      </c>
      <c r="P560">
        <v>0</v>
      </c>
      <c r="Q560" s="3">
        <v>0.93</v>
      </c>
      <c r="R560" t="str">
        <f t="shared" si="8"/>
        <v>DC Teachers2018</v>
      </c>
    </row>
    <row r="561" spans="1:18" x14ac:dyDescent="0.35">
      <c r="A561" t="s">
        <v>44</v>
      </c>
      <c r="B561">
        <v>2019</v>
      </c>
      <c r="C561">
        <v>3.9E-2</v>
      </c>
      <c r="D561">
        <v>7.3999999999999996E-2</v>
      </c>
      <c r="E561">
        <v>5.3999999999999999E-2</v>
      </c>
      <c r="F561">
        <v>7.3999999999999996E-2</v>
      </c>
      <c r="G561">
        <v>5.1130000000000002E-2</v>
      </c>
      <c r="H561">
        <v>0.54</v>
      </c>
      <c r="I561">
        <v>0.32</v>
      </c>
      <c r="J561">
        <v>0.05</v>
      </c>
      <c r="K561">
        <v>0</v>
      </c>
      <c r="L561">
        <v>0.08</v>
      </c>
      <c r="M561">
        <v>0</v>
      </c>
      <c r="N561">
        <v>0</v>
      </c>
      <c r="O561">
        <v>0.01</v>
      </c>
      <c r="P561">
        <v>0</v>
      </c>
      <c r="Q561" s="3">
        <v>0.91100000000000003</v>
      </c>
      <c r="R561" t="str">
        <f t="shared" si="8"/>
        <v>DC Teachers2019</v>
      </c>
    </row>
    <row r="562" spans="1:18" x14ac:dyDescent="0.35">
      <c r="A562" t="s">
        <v>44</v>
      </c>
      <c r="B562">
        <v>2020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 s="3">
        <v>0</v>
      </c>
      <c r="R562" t="str">
        <f t="shared" si="8"/>
        <v>DC Teachers2020</v>
      </c>
    </row>
    <row r="563" spans="1:18" x14ac:dyDescent="0.35">
      <c r="A563" t="s">
        <v>26</v>
      </c>
      <c r="B563">
        <v>2008</v>
      </c>
      <c r="C563">
        <v>-3.5099999999999999E-2</v>
      </c>
      <c r="D563">
        <v>8.2600000000000007E-2</v>
      </c>
      <c r="E563">
        <v>0.1012</v>
      </c>
      <c r="G563">
        <v>4.9950000000000001E-2</v>
      </c>
      <c r="H563">
        <v>0.59</v>
      </c>
      <c r="I563">
        <v>0.28999999999999998</v>
      </c>
      <c r="J563">
        <v>0.04</v>
      </c>
      <c r="K563">
        <v>0</v>
      </c>
      <c r="L563">
        <v>0</v>
      </c>
      <c r="M563">
        <v>0.08</v>
      </c>
      <c r="N563">
        <v>0</v>
      </c>
      <c r="O563">
        <v>0</v>
      </c>
      <c r="P563">
        <v>0</v>
      </c>
      <c r="Q563" s="3">
        <v>0.68799999999999994</v>
      </c>
      <c r="R563" t="str">
        <f t="shared" si="8"/>
        <v>Hawaii ERS2008</v>
      </c>
    </row>
    <row r="564" spans="1:18" x14ac:dyDescent="0.35">
      <c r="A564" t="s">
        <v>26</v>
      </c>
      <c r="B564">
        <v>2009</v>
      </c>
      <c r="C564">
        <v>-0.1754</v>
      </c>
      <c r="D564">
        <v>-2.1299999999999999E-2</v>
      </c>
      <c r="E564">
        <v>2.93E-2</v>
      </c>
      <c r="G564">
        <v>2.214E-2</v>
      </c>
      <c r="H564">
        <v>0.52475000000000005</v>
      </c>
      <c r="I564">
        <v>0.34654000000000001</v>
      </c>
      <c r="J564">
        <v>4.9509999999999998E-2</v>
      </c>
      <c r="K564">
        <v>0</v>
      </c>
      <c r="L564">
        <v>0</v>
      </c>
      <c r="M564">
        <v>7.9210000000000003E-2</v>
      </c>
      <c r="N564">
        <v>0</v>
      </c>
      <c r="O564">
        <v>0</v>
      </c>
      <c r="P564">
        <v>0</v>
      </c>
      <c r="Q564" s="3">
        <v>0.64600000000000002</v>
      </c>
      <c r="R564" t="str">
        <f t="shared" si="8"/>
        <v>Hawaii ERS2009</v>
      </c>
    </row>
    <row r="565" spans="1:18" x14ac:dyDescent="0.35">
      <c r="A565" t="s">
        <v>26</v>
      </c>
      <c r="B565">
        <v>2010</v>
      </c>
      <c r="C565">
        <v>0.1196</v>
      </c>
      <c r="D565">
        <v>-3.78E-2</v>
      </c>
      <c r="E565">
        <v>3.1899999999999998E-2</v>
      </c>
      <c r="F565">
        <v>3.1489999999999997E-2</v>
      </c>
      <c r="G565">
        <v>3.1489999999999997E-2</v>
      </c>
      <c r="H565">
        <v>0.56000000000000005</v>
      </c>
      <c r="I565">
        <v>0.32</v>
      </c>
      <c r="J565">
        <v>0.05</v>
      </c>
      <c r="K565">
        <v>0</v>
      </c>
      <c r="L565">
        <v>0</v>
      </c>
      <c r="M565">
        <v>7.0000000000000007E-2</v>
      </c>
      <c r="N565">
        <v>0</v>
      </c>
      <c r="O565">
        <v>0</v>
      </c>
      <c r="P565">
        <v>0</v>
      </c>
      <c r="Q565" s="3">
        <v>0.61399999999999999</v>
      </c>
      <c r="R565" t="str">
        <f t="shared" si="8"/>
        <v>Hawaii ERS2010</v>
      </c>
    </row>
    <row r="566" spans="1:18" x14ac:dyDescent="0.35">
      <c r="A566" t="s">
        <v>26</v>
      </c>
      <c r="B566">
        <v>2011</v>
      </c>
      <c r="C566">
        <v>0.21249999999999999</v>
      </c>
      <c r="D566">
        <v>3.8300000000000001E-2</v>
      </c>
      <c r="E566">
        <v>4.9399999999999999E-2</v>
      </c>
      <c r="F566">
        <v>5.8860000000000003E-2</v>
      </c>
      <c r="G566">
        <v>4.6769999999999999E-2</v>
      </c>
      <c r="H566">
        <v>0.61</v>
      </c>
      <c r="I566">
        <v>0.23</v>
      </c>
      <c r="J566">
        <v>0.03</v>
      </c>
      <c r="K566">
        <v>0</v>
      </c>
      <c r="L566">
        <v>0.01</v>
      </c>
      <c r="M566">
        <v>0.08</v>
      </c>
      <c r="N566">
        <v>0</v>
      </c>
      <c r="O566">
        <v>0</v>
      </c>
      <c r="P566">
        <v>0.04</v>
      </c>
      <c r="Q566" s="3">
        <v>0.59399999999999997</v>
      </c>
      <c r="R566" t="str">
        <f t="shared" si="8"/>
        <v>Hawaii ERS2011</v>
      </c>
    </row>
    <row r="567" spans="1:18" x14ac:dyDescent="0.35">
      <c r="A567" t="s">
        <v>26</v>
      </c>
      <c r="B567">
        <v>2012</v>
      </c>
      <c r="C567">
        <v>-1.4E-3</v>
      </c>
      <c r="D567">
        <v>0.1067</v>
      </c>
      <c r="E567">
        <v>1.5299999999999999E-2</v>
      </c>
      <c r="F567">
        <v>6.4740000000000006E-2</v>
      </c>
      <c r="G567">
        <v>4.2659999999999997E-2</v>
      </c>
      <c r="H567">
        <v>0.52</v>
      </c>
      <c r="I567">
        <v>0.26</v>
      </c>
      <c r="J567">
        <v>0.04</v>
      </c>
      <c r="K567">
        <v>0.04</v>
      </c>
      <c r="L567">
        <v>0.05</v>
      </c>
      <c r="M567">
        <v>0.08</v>
      </c>
      <c r="N567">
        <v>0</v>
      </c>
      <c r="O567">
        <v>0</v>
      </c>
      <c r="P567">
        <v>0.01</v>
      </c>
      <c r="Q567" s="3">
        <v>0.59199999999999997</v>
      </c>
      <c r="R567" t="str">
        <f t="shared" si="8"/>
        <v>Hawaii ERS2012</v>
      </c>
    </row>
    <row r="568" spans="1:18" x14ac:dyDescent="0.35">
      <c r="A568" t="s">
        <v>26</v>
      </c>
      <c r="B568">
        <v>2013</v>
      </c>
      <c r="C568">
        <v>0.12570000000000001</v>
      </c>
      <c r="D568">
        <v>0.1087</v>
      </c>
      <c r="E568">
        <v>4.7E-2</v>
      </c>
      <c r="F568">
        <v>7.4270000000000003E-2</v>
      </c>
      <c r="G568">
        <v>4.8829999999999998E-2</v>
      </c>
      <c r="H568">
        <v>0.61538999999999999</v>
      </c>
      <c r="I568">
        <v>0.17308000000000001</v>
      </c>
      <c r="J568">
        <v>3.8460000000000001E-2</v>
      </c>
      <c r="K568">
        <v>3.8460000000000001E-2</v>
      </c>
      <c r="L568">
        <v>4.8079999999999998E-2</v>
      </c>
      <c r="M568">
        <v>6.7309999999999995E-2</v>
      </c>
      <c r="N568">
        <v>0</v>
      </c>
      <c r="O568">
        <v>0</v>
      </c>
      <c r="P568">
        <v>1.9230000000000001E-2</v>
      </c>
      <c r="Q568" s="3">
        <v>0.6</v>
      </c>
      <c r="R568" t="str">
        <f t="shared" si="8"/>
        <v>Hawaii ERS2013</v>
      </c>
    </row>
    <row r="569" spans="1:18" x14ac:dyDescent="0.35">
      <c r="A569" t="s">
        <v>26</v>
      </c>
      <c r="B569">
        <v>2014</v>
      </c>
      <c r="C569">
        <v>0.1777</v>
      </c>
      <c r="D569">
        <v>9.8000000000000004E-2</v>
      </c>
      <c r="E569">
        <v>0.1244</v>
      </c>
      <c r="F569">
        <v>7.6069999999999999E-2</v>
      </c>
      <c r="G569">
        <v>5.7549999999999997E-2</v>
      </c>
      <c r="H569">
        <v>0.61</v>
      </c>
      <c r="I569">
        <v>0.17</v>
      </c>
      <c r="J569">
        <v>0.04</v>
      </c>
      <c r="K569">
        <v>0.06</v>
      </c>
      <c r="L569">
        <v>0.04</v>
      </c>
      <c r="M569">
        <v>7.0000000000000007E-2</v>
      </c>
      <c r="N569">
        <v>0</v>
      </c>
      <c r="O569">
        <v>0</v>
      </c>
      <c r="P569">
        <v>0.01</v>
      </c>
      <c r="Q569" s="3">
        <v>0.61399999999999999</v>
      </c>
      <c r="R569" t="str">
        <f t="shared" si="8"/>
        <v>Hawaii ERS2014</v>
      </c>
    </row>
    <row r="570" spans="1:18" x14ac:dyDescent="0.35">
      <c r="A570" t="s">
        <v>26</v>
      </c>
      <c r="B570">
        <v>2015</v>
      </c>
      <c r="C570">
        <v>4.2299999999999997E-2</v>
      </c>
      <c r="D570">
        <v>0.1138</v>
      </c>
      <c r="E570">
        <v>0.1084</v>
      </c>
      <c r="F570">
        <v>6.9040000000000004E-2</v>
      </c>
      <c r="G570">
        <v>5.6520000000000001E-2</v>
      </c>
      <c r="H570">
        <v>0.6</v>
      </c>
      <c r="I570">
        <v>0.18</v>
      </c>
      <c r="J570">
        <v>0.05</v>
      </c>
      <c r="K570">
        <v>0.06</v>
      </c>
      <c r="L570">
        <v>0.04</v>
      </c>
      <c r="M570">
        <v>0.06</v>
      </c>
      <c r="N570">
        <v>0</v>
      </c>
      <c r="O570">
        <v>0</v>
      </c>
      <c r="P570">
        <v>0.01</v>
      </c>
      <c r="Q570" s="3">
        <v>0.622</v>
      </c>
      <c r="R570" t="str">
        <f t="shared" si="8"/>
        <v>Hawaii ERS2015</v>
      </c>
    </row>
    <row r="571" spans="1:18" x14ac:dyDescent="0.35">
      <c r="A571" t="s">
        <v>26</v>
      </c>
      <c r="B571">
        <v>2016</v>
      </c>
      <c r="C571">
        <v>-7.7999999999999996E-3</v>
      </c>
      <c r="D571">
        <v>6.2100000000000002E-2</v>
      </c>
      <c r="E571">
        <v>4.87E-2</v>
      </c>
      <c r="F571">
        <v>5.6989999999999999E-2</v>
      </c>
      <c r="G571">
        <v>5.2380000000000003E-2</v>
      </c>
      <c r="H571">
        <v>0.53</v>
      </c>
      <c r="I571">
        <v>0.21</v>
      </c>
      <c r="J571">
        <v>0.06</v>
      </c>
      <c r="K571">
        <v>7.0000000000000007E-2</v>
      </c>
      <c r="L571">
        <v>0.05</v>
      </c>
      <c r="M571">
        <v>0.06</v>
      </c>
      <c r="N571">
        <v>0</v>
      </c>
      <c r="O571">
        <v>0</v>
      </c>
      <c r="P571">
        <v>0.02</v>
      </c>
      <c r="Q571" s="3">
        <v>0.54700000000000004</v>
      </c>
      <c r="R571" t="str">
        <f t="shared" si="8"/>
        <v>Hawaii ERS2016</v>
      </c>
    </row>
    <row r="572" spans="1:18" x14ac:dyDescent="0.35">
      <c r="A572" t="s">
        <v>26</v>
      </c>
      <c r="B572">
        <v>2017</v>
      </c>
      <c r="C572">
        <v>0.1368</v>
      </c>
      <c r="D572">
        <v>6.7900000000000002E-2</v>
      </c>
      <c r="E572">
        <v>6.4799999999999996E-2</v>
      </c>
      <c r="F572">
        <v>5.3319999999999999E-2</v>
      </c>
      <c r="G572">
        <v>5.7169999999999999E-2</v>
      </c>
      <c r="H572">
        <v>0.52561999999999998</v>
      </c>
      <c r="I572">
        <v>0.16666</v>
      </c>
      <c r="J572">
        <v>6.5799999999999997E-2</v>
      </c>
      <c r="K572">
        <v>0.13481000000000001</v>
      </c>
      <c r="L572">
        <v>4.3189999999999999E-2</v>
      </c>
      <c r="M572">
        <v>5.5210000000000002E-2</v>
      </c>
      <c r="N572">
        <v>0</v>
      </c>
      <c r="O572">
        <v>0</v>
      </c>
      <c r="P572">
        <v>8.7100000000000007E-3</v>
      </c>
      <c r="Q572" s="3">
        <v>0.54900000000000004</v>
      </c>
      <c r="R572" t="str">
        <f t="shared" si="8"/>
        <v>Hawaii ERS2017</v>
      </c>
    </row>
    <row r="573" spans="1:18" x14ac:dyDescent="0.35">
      <c r="A573" t="s">
        <v>26</v>
      </c>
      <c r="B573">
        <v>2018</v>
      </c>
      <c r="C573">
        <v>7.85E-2</v>
      </c>
      <c r="D573">
        <v>6.7500000000000004E-2</v>
      </c>
      <c r="E573">
        <v>8.3500000000000005E-2</v>
      </c>
      <c r="F573">
        <v>6.5110000000000001E-2</v>
      </c>
      <c r="G573">
        <v>5.8349999999999999E-2</v>
      </c>
      <c r="H573">
        <v>0.50509999999999999</v>
      </c>
      <c r="I573">
        <v>0.16441</v>
      </c>
      <c r="J573">
        <v>7.7009999999999995E-2</v>
      </c>
      <c r="K573">
        <v>0.13707</v>
      </c>
      <c r="L573">
        <v>5.3490000000000003E-2</v>
      </c>
      <c r="M573">
        <v>5.355E-2</v>
      </c>
      <c r="N573">
        <v>0</v>
      </c>
      <c r="O573">
        <v>0</v>
      </c>
      <c r="P573">
        <v>9.3699999999999999E-3</v>
      </c>
      <c r="Q573" s="3">
        <v>0.55200000000000005</v>
      </c>
      <c r="R573" t="str">
        <f t="shared" si="8"/>
        <v>Hawaii ERS2018</v>
      </c>
    </row>
    <row r="574" spans="1:18" x14ac:dyDescent="0.35">
      <c r="A574" t="s">
        <v>26</v>
      </c>
      <c r="B574">
        <v>2019</v>
      </c>
      <c r="C574">
        <v>0.06</v>
      </c>
      <c r="D574">
        <v>9.1300000000000006E-2</v>
      </c>
      <c r="E574">
        <v>6.0900000000000003E-2</v>
      </c>
      <c r="F574">
        <v>9.2189999999999994E-2</v>
      </c>
      <c r="G574">
        <v>5.8430000000000003E-2</v>
      </c>
      <c r="H574">
        <v>0.45162999999999998</v>
      </c>
      <c r="I574">
        <v>0.15384</v>
      </c>
      <c r="J574">
        <v>9.4060000000000005E-2</v>
      </c>
      <c r="K574">
        <v>0.13927</v>
      </c>
      <c r="L574">
        <v>7.2580000000000006E-2</v>
      </c>
      <c r="M574">
        <v>6.0139999999999999E-2</v>
      </c>
      <c r="N574">
        <v>0</v>
      </c>
      <c r="O574">
        <v>0</v>
      </c>
      <c r="P574">
        <v>2.8490000000000001E-2</v>
      </c>
      <c r="Q574" s="3">
        <v>0.55200000000000005</v>
      </c>
      <c r="R574" t="str">
        <f t="shared" si="8"/>
        <v>Hawaii ERS2019</v>
      </c>
    </row>
    <row r="575" spans="1:18" x14ac:dyDescent="0.35">
      <c r="A575" t="s">
        <v>26</v>
      </c>
      <c r="B575">
        <v>2020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 s="3">
        <v>0.55300000000000005</v>
      </c>
      <c r="R575" t="str">
        <f t="shared" si="8"/>
        <v>Hawaii ERS2020</v>
      </c>
    </row>
    <row r="576" spans="1:18" x14ac:dyDescent="0.35">
      <c r="A576" t="s">
        <v>45</v>
      </c>
      <c r="B576">
        <v>2001</v>
      </c>
      <c r="C576">
        <v>-6.0999999999999999E-2</v>
      </c>
      <c r="D576">
        <v>5.8999999999999997E-2</v>
      </c>
      <c r="E576">
        <v>0.108</v>
      </c>
      <c r="G576">
        <v>-6.0999999999999999E-2</v>
      </c>
      <c r="H576">
        <v>0.66200000000000003</v>
      </c>
      <c r="I576">
        <v>0.28499999999999998</v>
      </c>
      <c r="J576">
        <v>2.4E-2</v>
      </c>
      <c r="K576">
        <v>0</v>
      </c>
      <c r="L576">
        <v>0</v>
      </c>
      <c r="M576">
        <v>2.8000000000000001E-2</v>
      </c>
      <c r="N576">
        <v>0</v>
      </c>
      <c r="O576">
        <v>0</v>
      </c>
      <c r="P576">
        <v>0</v>
      </c>
      <c r="Q576" s="3">
        <v>0.97199999999999998</v>
      </c>
      <c r="R576" t="str">
        <f t="shared" si="8"/>
        <v>Idaho PERS2001</v>
      </c>
    </row>
    <row r="577" spans="1:18" x14ac:dyDescent="0.35">
      <c r="A577" t="s">
        <v>45</v>
      </c>
      <c r="B577">
        <v>2002</v>
      </c>
      <c r="C577">
        <v>-7.0999999999999994E-2</v>
      </c>
      <c r="D577">
        <v>-4.0000000000000001E-3</v>
      </c>
      <c r="E577">
        <v>5.2999999999999999E-2</v>
      </c>
      <c r="G577">
        <v>-6.6009999999999999E-2</v>
      </c>
      <c r="H577">
        <v>0.62936999999999999</v>
      </c>
      <c r="I577">
        <v>0.30869000000000002</v>
      </c>
      <c r="J577">
        <v>2.6970000000000001E-2</v>
      </c>
      <c r="K577">
        <v>0</v>
      </c>
      <c r="L577">
        <v>0</v>
      </c>
      <c r="M577">
        <v>3.397E-2</v>
      </c>
      <c r="N577">
        <v>0</v>
      </c>
      <c r="O577">
        <v>1E-3</v>
      </c>
      <c r="P577">
        <v>0</v>
      </c>
      <c r="Q577" s="3">
        <v>0.84899999999999998</v>
      </c>
      <c r="R577" t="str">
        <f t="shared" si="8"/>
        <v>Idaho PERS2002</v>
      </c>
    </row>
    <row r="578" spans="1:18" x14ac:dyDescent="0.35">
      <c r="A578" t="s">
        <v>45</v>
      </c>
      <c r="B578">
        <v>2003</v>
      </c>
      <c r="C578">
        <v>3.6999999999999998E-2</v>
      </c>
      <c r="D578">
        <v>-3.3000000000000002E-2</v>
      </c>
      <c r="E578">
        <v>2.7E-2</v>
      </c>
      <c r="G578">
        <v>-3.2870000000000003E-2</v>
      </c>
      <c r="H578">
        <v>0.65100000000000002</v>
      </c>
      <c r="I578">
        <v>0.28899999999999998</v>
      </c>
      <c r="J578">
        <v>2.5000000000000001E-2</v>
      </c>
      <c r="K578">
        <v>0</v>
      </c>
      <c r="L578">
        <v>0</v>
      </c>
      <c r="M578">
        <v>3.4000000000000002E-2</v>
      </c>
      <c r="N578">
        <v>0</v>
      </c>
      <c r="O578">
        <v>1E-3</v>
      </c>
      <c r="P578">
        <v>0</v>
      </c>
      <c r="Q578" s="3">
        <v>0.83799999999999997</v>
      </c>
      <c r="R578" t="str">
        <f t="shared" si="8"/>
        <v>Idaho PERS2003</v>
      </c>
    </row>
    <row r="579" spans="1:18" x14ac:dyDescent="0.35">
      <c r="A579" t="s">
        <v>45</v>
      </c>
      <c r="B579">
        <v>2004</v>
      </c>
      <c r="C579">
        <v>0.18099999999999999</v>
      </c>
      <c r="D579">
        <v>4.3999999999999997E-2</v>
      </c>
      <c r="E579">
        <v>3.9E-2</v>
      </c>
      <c r="G579">
        <v>1.6660000000000001E-2</v>
      </c>
      <c r="H579">
        <v>0.64800000000000002</v>
      </c>
      <c r="I579">
        <v>0.28899999999999998</v>
      </c>
      <c r="J579">
        <v>2.5000000000000001E-2</v>
      </c>
      <c r="K579">
        <v>0</v>
      </c>
      <c r="L579">
        <v>0</v>
      </c>
      <c r="M579">
        <v>3.5999999999999997E-2</v>
      </c>
      <c r="N579">
        <v>0</v>
      </c>
      <c r="O579">
        <v>2E-3</v>
      </c>
      <c r="P579">
        <v>0</v>
      </c>
      <c r="Q579" s="3">
        <v>0.91700000000000004</v>
      </c>
      <c r="R579" t="str">
        <f t="shared" ref="R579:R642" si="9">A579&amp;B579</f>
        <v>Idaho PERS2004</v>
      </c>
    </row>
    <row r="580" spans="1:18" x14ac:dyDescent="0.35">
      <c r="A580" t="s">
        <v>45</v>
      </c>
      <c r="B580">
        <v>2005</v>
      </c>
      <c r="C580">
        <v>0.108</v>
      </c>
      <c r="D580">
        <v>0.107</v>
      </c>
      <c r="E580">
        <v>3.4000000000000002E-2</v>
      </c>
      <c r="G580">
        <v>3.431E-2</v>
      </c>
      <c r="H580">
        <v>0.63200000000000001</v>
      </c>
      <c r="I580">
        <v>0.29499999999999998</v>
      </c>
      <c r="J580">
        <v>2.8000000000000001E-2</v>
      </c>
      <c r="K580">
        <v>0</v>
      </c>
      <c r="L580">
        <v>0</v>
      </c>
      <c r="M580">
        <v>4.4999999999999998E-2</v>
      </c>
      <c r="N580">
        <v>0</v>
      </c>
      <c r="O580">
        <v>0</v>
      </c>
      <c r="P580">
        <v>0</v>
      </c>
      <c r="Q580" s="3">
        <v>0.94199999999999995</v>
      </c>
      <c r="R580" t="str">
        <f t="shared" si="9"/>
        <v>Idaho PERS2005</v>
      </c>
    </row>
    <row r="581" spans="1:18" x14ac:dyDescent="0.35">
      <c r="A581" t="s">
        <v>45</v>
      </c>
      <c r="B581">
        <v>2006</v>
      </c>
      <c r="C581">
        <v>0.122</v>
      </c>
      <c r="D581">
        <v>0.13600000000000001</v>
      </c>
      <c r="E581">
        <v>7.1999999999999995E-2</v>
      </c>
      <c r="G581">
        <v>4.8430000000000001E-2</v>
      </c>
      <c r="H581">
        <v>0.63300000000000001</v>
      </c>
      <c r="I581">
        <v>0.27800000000000002</v>
      </c>
      <c r="J581">
        <v>3.4000000000000002E-2</v>
      </c>
      <c r="K581">
        <v>0</v>
      </c>
      <c r="L581">
        <v>0</v>
      </c>
      <c r="M581">
        <v>5.2999999999999999E-2</v>
      </c>
      <c r="N581">
        <v>0</v>
      </c>
      <c r="O581">
        <v>0</v>
      </c>
      <c r="P581">
        <v>0</v>
      </c>
      <c r="Q581" s="3">
        <v>0.95199999999999996</v>
      </c>
      <c r="R581" t="str">
        <f t="shared" si="9"/>
        <v>Idaho PERS2006</v>
      </c>
    </row>
    <row r="582" spans="1:18" x14ac:dyDescent="0.35">
      <c r="A582" t="s">
        <v>45</v>
      </c>
      <c r="B582">
        <v>2007</v>
      </c>
      <c r="C582">
        <v>0.2</v>
      </c>
      <c r="D582">
        <v>0.14299999999999999</v>
      </c>
      <c r="E582">
        <v>0.128</v>
      </c>
      <c r="G582">
        <v>6.8849999999999995E-2</v>
      </c>
      <c r="H582">
        <v>0.65900000000000003</v>
      </c>
      <c r="I582">
        <v>0.24199999999999999</v>
      </c>
      <c r="J582">
        <v>0.04</v>
      </c>
      <c r="K582">
        <v>0</v>
      </c>
      <c r="L582">
        <v>0</v>
      </c>
      <c r="M582">
        <v>5.7000000000000002E-2</v>
      </c>
      <c r="N582">
        <v>0</v>
      </c>
      <c r="O582">
        <v>0</v>
      </c>
      <c r="P582">
        <v>0</v>
      </c>
      <c r="Q582" s="3">
        <v>1.0549999999999999</v>
      </c>
      <c r="R582" t="str">
        <f t="shared" si="9"/>
        <v>Idaho PERS2007</v>
      </c>
    </row>
    <row r="583" spans="1:18" x14ac:dyDescent="0.35">
      <c r="A583" t="s">
        <v>45</v>
      </c>
      <c r="B583">
        <v>2008</v>
      </c>
      <c r="C583">
        <v>-4.2000000000000003E-2</v>
      </c>
      <c r="D583">
        <v>8.8999999999999996E-2</v>
      </c>
      <c r="E583">
        <v>0.11</v>
      </c>
      <c r="G583">
        <v>5.432E-2</v>
      </c>
      <c r="H583">
        <v>0.55000000000000004</v>
      </c>
      <c r="I583">
        <v>0.27800000000000002</v>
      </c>
      <c r="J583">
        <v>6.9000000000000006E-2</v>
      </c>
      <c r="K583">
        <v>0</v>
      </c>
      <c r="L583">
        <v>0</v>
      </c>
      <c r="M583">
        <v>7.0000000000000007E-2</v>
      </c>
      <c r="N583">
        <v>0</v>
      </c>
      <c r="O583">
        <v>0.01</v>
      </c>
      <c r="P583">
        <v>0</v>
      </c>
      <c r="Q583" s="3">
        <v>0.93300000000000005</v>
      </c>
      <c r="R583" t="str">
        <f t="shared" si="9"/>
        <v>Idaho PERS2008</v>
      </c>
    </row>
    <row r="584" spans="1:18" x14ac:dyDescent="0.35">
      <c r="A584" t="s">
        <v>45</v>
      </c>
      <c r="B584">
        <v>2009</v>
      </c>
      <c r="C584">
        <v>-0.16</v>
      </c>
      <c r="D584">
        <v>-1.2E-2</v>
      </c>
      <c r="E584">
        <v>3.6999999999999998E-2</v>
      </c>
      <c r="G584">
        <v>2.8029999999999999E-2</v>
      </c>
      <c r="H584">
        <v>0.56000000000000005</v>
      </c>
      <c r="I584">
        <v>0.28299999999999997</v>
      </c>
      <c r="J584">
        <v>7.0999999999999994E-2</v>
      </c>
      <c r="K584">
        <v>0</v>
      </c>
      <c r="L584">
        <v>0</v>
      </c>
      <c r="M584">
        <v>8.4000000000000005E-2</v>
      </c>
      <c r="N584">
        <v>0</v>
      </c>
      <c r="O584">
        <v>1E-3</v>
      </c>
      <c r="P584">
        <v>0</v>
      </c>
      <c r="Q584" s="3">
        <v>0.74099999999999999</v>
      </c>
      <c r="R584" t="str">
        <f t="shared" si="9"/>
        <v>Idaho PERS2009</v>
      </c>
    </row>
    <row r="585" spans="1:18" x14ac:dyDescent="0.35">
      <c r="A585" t="s">
        <v>45</v>
      </c>
      <c r="B585">
        <v>2010</v>
      </c>
      <c r="C585">
        <v>0.124</v>
      </c>
      <c r="D585">
        <v>-3.3000000000000002E-2</v>
      </c>
      <c r="E585">
        <v>0.04</v>
      </c>
      <c r="F585">
        <v>3.7249999999999998E-2</v>
      </c>
      <c r="G585">
        <v>3.7249999999999998E-2</v>
      </c>
      <c r="H585">
        <v>0.55876999999999999</v>
      </c>
      <c r="I585">
        <v>0.29382999999999998</v>
      </c>
      <c r="J585">
        <v>7.9680000000000001E-2</v>
      </c>
      <c r="K585">
        <v>0</v>
      </c>
      <c r="L585">
        <v>0</v>
      </c>
      <c r="M585">
        <v>6.7729999999999999E-2</v>
      </c>
      <c r="N585">
        <v>0</v>
      </c>
      <c r="O585">
        <v>0</v>
      </c>
      <c r="P585">
        <v>0</v>
      </c>
      <c r="Q585" s="3">
        <v>0.78900000000000003</v>
      </c>
      <c r="R585" t="str">
        <f t="shared" si="9"/>
        <v>Idaho PERS2010</v>
      </c>
    </row>
    <row r="586" spans="1:18" x14ac:dyDescent="0.35">
      <c r="A586" t="s">
        <v>45</v>
      </c>
      <c r="B586">
        <v>2011</v>
      </c>
      <c r="C586">
        <v>0.20699999999999999</v>
      </c>
      <c r="D586">
        <v>4.3999999999999997E-2</v>
      </c>
      <c r="E586">
        <v>5.5E-2</v>
      </c>
      <c r="F586">
        <v>6.4000000000000001E-2</v>
      </c>
      <c r="G586">
        <v>5.1639999999999998E-2</v>
      </c>
      <c r="H586">
        <v>0.58499999999999996</v>
      </c>
      <c r="I586">
        <v>0.255</v>
      </c>
      <c r="J586">
        <v>8.1000000000000003E-2</v>
      </c>
      <c r="K586">
        <v>0</v>
      </c>
      <c r="L586">
        <v>0</v>
      </c>
      <c r="M586">
        <v>7.8E-2</v>
      </c>
      <c r="N586">
        <v>0</v>
      </c>
      <c r="O586">
        <v>1E-3</v>
      </c>
      <c r="P586">
        <v>0</v>
      </c>
      <c r="Q586" s="3">
        <v>0.90200000000000002</v>
      </c>
      <c r="R586" t="str">
        <f t="shared" si="9"/>
        <v>Idaho PERS2011</v>
      </c>
    </row>
    <row r="587" spans="1:18" x14ac:dyDescent="0.35">
      <c r="A587" t="s">
        <v>45</v>
      </c>
      <c r="B587">
        <v>2012</v>
      </c>
      <c r="C587">
        <v>1.6E-2</v>
      </c>
      <c r="D587">
        <v>0.113</v>
      </c>
      <c r="E587">
        <v>2.1000000000000001E-2</v>
      </c>
      <c r="F587">
        <v>7.2999999999999995E-2</v>
      </c>
      <c r="G587">
        <v>4.8619999999999997E-2</v>
      </c>
      <c r="H587">
        <v>0.54400000000000004</v>
      </c>
      <c r="I587">
        <v>0.27400000000000002</v>
      </c>
      <c r="J587">
        <v>0.09</v>
      </c>
      <c r="K587">
        <v>0</v>
      </c>
      <c r="L587">
        <v>0</v>
      </c>
      <c r="M587">
        <v>0.09</v>
      </c>
      <c r="N587">
        <v>0</v>
      </c>
      <c r="O587">
        <v>2E-3</v>
      </c>
      <c r="P587">
        <v>0</v>
      </c>
      <c r="Q587" s="3">
        <v>0.84699999999999998</v>
      </c>
      <c r="R587" t="str">
        <f t="shared" si="9"/>
        <v>Idaho PERS2012</v>
      </c>
    </row>
    <row r="588" spans="1:18" x14ac:dyDescent="0.35">
      <c r="A588" t="s">
        <v>45</v>
      </c>
      <c r="B588">
        <v>2013</v>
      </c>
      <c r="C588">
        <v>9.0999999999999998E-2</v>
      </c>
      <c r="D588">
        <v>0.10199999999999999</v>
      </c>
      <c r="E588">
        <v>4.8000000000000001E-2</v>
      </c>
      <c r="F588">
        <v>7.8E-2</v>
      </c>
      <c r="G588">
        <v>5.1819999999999998E-2</v>
      </c>
      <c r="H588">
        <v>0.58399999999999996</v>
      </c>
      <c r="I588">
        <v>0.249</v>
      </c>
      <c r="J588">
        <v>8.2000000000000003E-2</v>
      </c>
      <c r="K588">
        <v>0</v>
      </c>
      <c r="L588">
        <v>0</v>
      </c>
      <c r="M588">
        <v>8.2000000000000003E-2</v>
      </c>
      <c r="N588">
        <v>0</v>
      </c>
      <c r="O588">
        <v>3.0000000000000001E-3</v>
      </c>
      <c r="P588">
        <v>0</v>
      </c>
      <c r="Q588" s="3">
        <v>0.85299999999999998</v>
      </c>
      <c r="R588" t="str">
        <f t="shared" si="9"/>
        <v>Idaho PERS2013</v>
      </c>
    </row>
    <row r="589" spans="1:18" x14ac:dyDescent="0.35">
      <c r="A589" t="s">
        <v>45</v>
      </c>
      <c r="B589">
        <v>2014</v>
      </c>
      <c r="C589">
        <v>0.17199999999999999</v>
      </c>
      <c r="D589">
        <v>9.0999999999999998E-2</v>
      </c>
      <c r="E589">
        <v>0.12</v>
      </c>
      <c r="F589">
        <v>7.8E-2</v>
      </c>
      <c r="G589">
        <v>5.9979999999999999E-2</v>
      </c>
      <c r="H589">
        <v>0.61938000000000004</v>
      </c>
      <c r="I589">
        <v>0.22677</v>
      </c>
      <c r="J589">
        <v>6.9930000000000006E-2</v>
      </c>
      <c r="K589">
        <v>0</v>
      </c>
      <c r="L589">
        <v>0</v>
      </c>
      <c r="M589">
        <v>8.1920000000000007E-2</v>
      </c>
      <c r="N589">
        <v>0</v>
      </c>
      <c r="O589">
        <v>2E-3</v>
      </c>
      <c r="P589">
        <v>0</v>
      </c>
      <c r="Q589" s="3">
        <v>0.92900000000000005</v>
      </c>
      <c r="R589" t="str">
        <f t="shared" si="9"/>
        <v>Idaho PERS2014</v>
      </c>
    </row>
    <row r="590" spans="1:18" x14ac:dyDescent="0.35">
      <c r="A590" t="s">
        <v>45</v>
      </c>
      <c r="B590">
        <v>2015</v>
      </c>
      <c r="C590">
        <v>0.03</v>
      </c>
      <c r="D590">
        <v>9.6000000000000002E-2</v>
      </c>
      <c r="E590">
        <v>0.10100000000000001</v>
      </c>
      <c r="F590">
        <v>7.0000000000000007E-2</v>
      </c>
      <c r="G590">
        <v>5.7959999999999998E-2</v>
      </c>
      <c r="H590">
        <v>0.58299999999999996</v>
      </c>
      <c r="I590">
        <v>0.26100000000000001</v>
      </c>
      <c r="J590">
        <v>6.9000000000000006E-2</v>
      </c>
      <c r="K590">
        <v>0</v>
      </c>
      <c r="L590">
        <v>0</v>
      </c>
      <c r="M590">
        <v>8.5999999999999993E-2</v>
      </c>
      <c r="N590">
        <v>0</v>
      </c>
      <c r="O590">
        <v>1E-3</v>
      </c>
      <c r="P590">
        <v>0</v>
      </c>
      <c r="Q590" s="3">
        <v>0.90400000000000003</v>
      </c>
      <c r="R590" t="str">
        <f t="shared" si="9"/>
        <v>Idaho PERS2015</v>
      </c>
    </row>
    <row r="591" spans="1:18" x14ac:dyDescent="0.35">
      <c r="A591" t="s">
        <v>45</v>
      </c>
      <c r="B591">
        <v>2016</v>
      </c>
      <c r="C591">
        <v>1.7999999999999999E-2</v>
      </c>
      <c r="D591">
        <v>7.1999999999999995E-2</v>
      </c>
      <c r="E591">
        <v>6.4000000000000001E-2</v>
      </c>
      <c r="F591">
        <v>0.06</v>
      </c>
      <c r="G591">
        <v>5.5419999999999997E-2</v>
      </c>
      <c r="H591">
        <v>0.56000000000000005</v>
      </c>
      <c r="I591">
        <v>0.27</v>
      </c>
      <c r="J591">
        <v>6.6000000000000003E-2</v>
      </c>
      <c r="K591">
        <v>0</v>
      </c>
      <c r="L591">
        <v>0</v>
      </c>
      <c r="M591">
        <v>0.1</v>
      </c>
      <c r="N591">
        <v>0</v>
      </c>
      <c r="O591">
        <v>4.0000000000000001E-3</v>
      </c>
      <c r="P591">
        <v>0</v>
      </c>
      <c r="Q591" s="3">
        <v>0.86299999999999999</v>
      </c>
      <c r="R591" t="str">
        <f t="shared" si="9"/>
        <v>Idaho PERS2016</v>
      </c>
    </row>
    <row r="592" spans="1:18" x14ac:dyDescent="0.35">
      <c r="A592" t="s">
        <v>45</v>
      </c>
      <c r="B592">
        <v>2017</v>
      </c>
      <c r="C592">
        <v>0.127</v>
      </c>
      <c r="D592">
        <v>5.8000000000000003E-2</v>
      </c>
      <c r="E592">
        <v>8.5999999999999993E-2</v>
      </c>
      <c r="F592">
        <v>5.2999999999999999E-2</v>
      </c>
      <c r="G592">
        <v>5.9499999999999997E-2</v>
      </c>
      <c r="H592">
        <v>0.55600000000000005</v>
      </c>
      <c r="I592">
        <v>0.28599999999999998</v>
      </c>
      <c r="J592">
        <v>0.06</v>
      </c>
      <c r="K592">
        <v>0</v>
      </c>
      <c r="L592">
        <v>0</v>
      </c>
      <c r="M592">
        <v>9.7000000000000003E-2</v>
      </c>
      <c r="N592">
        <v>0</v>
      </c>
      <c r="O592">
        <v>1E-3</v>
      </c>
      <c r="P592">
        <v>0</v>
      </c>
      <c r="Q592" s="3">
        <v>0.89600000000000002</v>
      </c>
      <c r="R592" t="str">
        <f t="shared" si="9"/>
        <v>Idaho PERS2017</v>
      </c>
    </row>
    <row r="593" spans="1:18" x14ac:dyDescent="0.35">
      <c r="A593" t="s">
        <v>45</v>
      </c>
      <c r="B593">
        <v>2018</v>
      </c>
      <c r="C593">
        <v>8.6999999999999994E-2</v>
      </c>
      <c r="D593">
        <v>7.6999999999999999E-2</v>
      </c>
      <c r="E593">
        <v>8.5999999999999993E-2</v>
      </c>
      <c r="F593">
        <v>6.6000000000000003E-2</v>
      </c>
      <c r="G593">
        <v>6.1010000000000002E-2</v>
      </c>
      <c r="H593">
        <v>0.58199999999999996</v>
      </c>
      <c r="I593">
        <v>0.26700000000000002</v>
      </c>
      <c r="J593">
        <v>6.2E-2</v>
      </c>
      <c r="K593">
        <v>0</v>
      </c>
      <c r="L593">
        <v>0</v>
      </c>
      <c r="M593">
        <v>8.6999999999999994E-2</v>
      </c>
      <c r="N593">
        <v>0</v>
      </c>
      <c r="O593">
        <v>2E-3</v>
      </c>
      <c r="P593">
        <v>0</v>
      </c>
      <c r="Q593" s="3">
        <v>0.90300000000000002</v>
      </c>
      <c r="R593" t="str">
        <f t="shared" si="9"/>
        <v>Idaho PERS2018</v>
      </c>
    </row>
    <row r="594" spans="1:18" x14ac:dyDescent="0.35">
      <c r="A594" t="s">
        <v>45</v>
      </c>
      <c r="B594">
        <v>2019</v>
      </c>
      <c r="C594">
        <v>8.4000000000000005E-2</v>
      </c>
      <c r="D594">
        <v>9.9000000000000005E-2</v>
      </c>
      <c r="E594">
        <v>6.9000000000000006E-2</v>
      </c>
      <c r="F594">
        <v>9.4E-2</v>
      </c>
      <c r="G594">
        <v>6.2210000000000001E-2</v>
      </c>
      <c r="H594">
        <v>0.57199999999999995</v>
      </c>
      <c r="I594">
        <v>0.27400000000000002</v>
      </c>
      <c r="J594">
        <v>5.8999999999999997E-2</v>
      </c>
      <c r="K594">
        <v>0</v>
      </c>
      <c r="L594">
        <v>0</v>
      </c>
      <c r="M594">
        <v>9.1999999999999998E-2</v>
      </c>
      <c r="N594">
        <v>0</v>
      </c>
      <c r="O594">
        <v>3.0000000000000001E-3</v>
      </c>
      <c r="P594">
        <v>0</v>
      </c>
      <c r="Q594" s="3">
        <v>0.91600000000000004</v>
      </c>
      <c r="R594" t="str">
        <f t="shared" si="9"/>
        <v>Idaho PERS2019</v>
      </c>
    </row>
    <row r="595" spans="1:18" x14ac:dyDescent="0.35">
      <c r="A595" t="s">
        <v>45</v>
      </c>
      <c r="B595">
        <v>2020</v>
      </c>
      <c r="C595">
        <v>3.1E-2</v>
      </c>
      <c r="D595">
        <v>6.7000000000000004E-2</v>
      </c>
      <c r="E595">
        <v>6.9000000000000006E-2</v>
      </c>
      <c r="F595">
        <v>8.5000000000000006E-2</v>
      </c>
      <c r="G595">
        <v>6.062E-2</v>
      </c>
      <c r="H595">
        <v>0.56200000000000006</v>
      </c>
      <c r="I595">
        <v>0.27800000000000002</v>
      </c>
      <c r="J595">
        <v>5.7000000000000002E-2</v>
      </c>
      <c r="K595">
        <v>0</v>
      </c>
      <c r="L595">
        <v>0</v>
      </c>
      <c r="M595">
        <v>0.09</v>
      </c>
      <c r="N595">
        <v>0</v>
      </c>
      <c r="O595">
        <v>0.01</v>
      </c>
      <c r="P595">
        <v>0</v>
      </c>
      <c r="Q595" s="3">
        <v>0.91300000000000003</v>
      </c>
      <c r="R595" t="str">
        <f t="shared" si="9"/>
        <v>Idaho PERS2020</v>
      </c>
    </row>
    <row r="596" spans="1:18" x14ac:dyDescent="0.35">
      <c r="A596" t="s">
        <v>46</v>
      </c>
      <c r="B596">
        <v>2001</v>
      </c>
      <c r="C596">
        <v>-7.0999999999999994E-2</v>
      </c>
      <c r="D596">
        <v>5.5E-2</v>
      </c>
      <c r="E596">
        <v>0.105</v>
      </c>
      <c r="G596">
        <v>-7.0999999999999994E-2</v>
      </c>
      <c r="H596">
        <v>0.64</v>
      </c>
      <c r="I596">
        <v>0.26</v>
      </c>
      <c r="J596">
        <v>0.06</v>
      </c>
      <c r="K596">
        <v>0</v>
      </c>
      <c r="L596">
        <v>0</v>
      </c>
      <c r="M596">
        <v>0.04</v>
      </c>
      <c r="N596">
        <v>0</v>
      </c>
      <c r="O596">
        <v>0</v>
      </c>
      <c r="P596">
        <v>0</v>
      </c>
      <c r="Q596" s="3">
        <v>0.65800000000000003</v>
      </c>
      <c r="R596" t="str">
        <f t="shared" si="9"/>
        <v>Illinois SERS2001</v>
      </c>
    </row>
    <row r="597" spans="1:18" x14ac:dyDescent="0.35">
      <c r="A597" t="s">
        <v>46</v>
      </c>
      <c r="B597">
        <v>2002</v>
      </c>
      <c r="C597">
        <v>-6.9000000000000006E-2</v>
      </c>
      <c r="D597">
        <v>-1.0999999999999999E-2</v>
      </c>
      <c r="E597">
        <v>5.1999999999999998E-2</v>
      </c>
      <c r="G597">
        <v>-7.0000000000000007E-2</v>
      </c>
      <c r="H597">
        <v>0.62</v>
      </c>
      <c r="I597">
        <v>0.28000000000000003</v>
      </c>
      <c r="J597">
        <v>0.05</v>
      </c>
      <c r="K597">
        <v>0</v>
      </c>
      <c r="L597">
        <v>0</v>
      </c>
      <c r="M597">
        <v>0.05</v>
      </c>
      <c r="N597">
        <v>0</v>
      </c>
      <c r="O597">
        <v>0</v>
      </c>
      <c r="P597">
        <v>0</v>
      </c>
      <c r="Q597" s="3">
        <v>0.53700000000000003</v>
      </c>
      <c r="R597" t="str">
        <f t="shared" si="9"/>
        <v>Illinois SERS2002</v>
      </c>
    </row>
    <row r="598" spans="1:18" x14ac:dyDescent="0.35">
      <c r="A598" t="s">
        <v>46</v>
      </c>
      <c r="B598">
        <v>2003</v>
      </c>
      <c r="C598">
        <v>3.0000000000000001E-3</v>
      </c>
      <c r="D598">
        <v>-4.5999999999999999E-2</v>
      </c>
      <c r="E598">
        <v>1.7999999999999999E-2</v>
      </c>
      <c r="G598">
        <v>-4.6280000000000002E-2</v>
      </c>
      <c r="H598">
        <v>0.64</v>
      </c>
      <c r="I598">
        <v>0.22</v>
      </c>
      <c r="J598">
        <v>0.06</v>
      </c>
      <c r="K598">
        <v>0</v>
      </c>
      <c r="L598">
        <v>0</v>
      </c>
      <c r="M598">
        <v>0.08</v>
      </c>
      <c r="N598">
        <v>0</v>
      </c>
      <c r="O598">
        <v>0</v>
      </c>
      <c r="P598">
        <v>0</v>
      </c>
      <c r="Q598" s="3">
        <v>0.42599999999999999</v>
      </c>
      <c r="R598" t="str">
        <f t="shared" si="9"/>
        <v>Illinois SERS2003</v>
      </c>
    </row>
    <row r="599" spans="1:18" x14ac:dyDescent="0.35">
      <c r="A599" t="s">
        <v>46</v>
      </c>
      <c r="B599">
        <v>2004</v>
      </c>
      <c r="C599">
        <v>0.16400000000000001</v>
      </c>
      <c r="D599">
        <v>2.8000000000000001E-2</v>
      </c>
      <c r="E599">
        <v>2.5000000000000001E-2</v>
      </c>
      <c r="G599">
        <v>2.4299999999999999E-3</v>
      </c>
      <c r="H599">
        <v>0.62</v>
      </c>
      <c r="I599">
        <v>0.28000000000000003</v>
      </c>
      <c r="J599">
        <v>0.04</v>
      </c>
      <c r="K599">
        <v>0</v>
      </c>
      <c r="L599">
        <v>0</v>
      </c>
      <c r="M599">
        <v>0.06</v>
      </c>
      <c r="N599">
        <v>0</v>
      </c>
      <c r="O599">
        <v>0</v>
      </c>
      <c r="P599">
        <v>0</v>
      </c>
      <c r="Q599" s="3">
        <v>0.54200000000000004</v>
      </c>
      <c r="R599" t="str">
        <f t="shared" si="9"/>
        <v>Illinois SERS2004</v>
      </c>
    </row>
    <row r="600" spans="1:18" x14ac:dyDescent="0.35">
      <c r="A600" t="s">
        <v>46</v>
      </c>
      <c r="B600">
        <v>2005</v>
      </c>
      <c r="C600">
        <v>0.10100000000000001</v>
      </c>
      <c r="D600">
        <v>8.6999999999999994E-2</v>
      </c>
      <c r="E600">
        <v>2.1000000000000001E-2</v>
      </c>
      <c r="G600">
        <v>2.1409999999999998E-2</v>
      </c>
      <c r="H600">
        <v>0.6</v>
      </c>
      <c r="I600">
        <v>0.28999999999999998</v>
      </c>
      <c r="J600">
        <v>0.04</v>
      </c>
      <c r="K600">
        <v>0</v>
      </c>
      <c r="L600">
        <v>0</v>
      </c>
      <c r="M600">
        <v>7.0000000000000007E-2</v>
      </c>
      <c r="N600">
        <v>0</v>
      </c>
      <c r="O600">
        <v>0</v>
      </c>
      <c r="P600">
        <v>0</v>
      </c>
      <c r="Q600" s="3">
        <v>0.54400000000000004</v>
      </c>
      <c r="R600" t="str">
        <f t="shared" si="9"/>
        <v>Illinois SERS2005</v>
      </c>
    </row>
    <row r="601" spans="1:18" x14ac:dyDescent="0.35">
      <c r="A601" t="s">
        <v>46</v>
      </c>
      <c r="B601">
        <v>2006</v>
      </c>
      <c r="C601">
        <v>0.11</v>
      </c>
      <c r="D601">
        <v>0.124</v>
      </c>
      <c r="E601">
        <v>5.8000000000000003E-2</v>
      </c>
      <c r="G601">
        <v>3.567E-2</v>
      </c>
      <c r="H601">
        <v>0.56999999999999995</v>
      </c>
      <c r="I601">
        <v>0.25</v>
      </c>
      <c r="J601">
        <v>0.04</v>
      </c>
      <c r="K601">
        <v>0.04</v>
      </c>
      <c r="L601">
        <v>0</v>
      </c>
      <c r="M601">
        <v>0.1</v>
      </c>
      <c r="N601">
        <v>0</v>
      </c>
      <c r="O601">
        <v>0</v>
      </c>
      <c r="P601">
        <v>0</v>
      </c>
      <c r="Q601" s="3">
        <v>0.52200000000000002</v>
      </c>
      <c r="R601" t="str">
        <f t="shared" si="9"/>
        <v>Illinois SERS2006</v>
      </c>
    </row>
    <row r="602" spans="1:18" x14ac:dyDescent="0.35">
      <c r="A602" t="s">
        <v>46</v>
      </c>
      <c r="B602">
        <v>2007</v>
      </c>
      <c r="C602">
        <v>0.17100000000000001</v>
      </c>
      <c r="D602">
        <v>0.126</v>
      </c>
      <c r="E602">
        <v>0.108</v>
      </c>
      <c r="G602">
        <v>5.3999999999999999E-2</v>
      </c>
      <c r="H602">
        <v>0.59</v>
      </c>
      <c r="I602">
        <v>0.22</v>
      </c>
      <c r="J602">
        <v>0.05</v>
      </c>
      <c r="K602">
        <v>0.04</v>
      </c>
      <c r="L602">
        <v>0</v>
      </c>
      <c r="M602">
        <v>0.1</v>
      </c>
      <c r="N602">
        <v>0</v>
      </c>
      <c r="O602">
        <v>0</v>
      </c>
      <c r="P602">
        <v>0</v>
      </c>
      <c r="Q602" s="3">
        <v>0.54210000000000003</v>
      </c>
      <c r="R602" t="str">
        <f t="shared" si="9"/>
        <v>Illinois SERS2007</v>
      </c>
    </row>
    <row r="603" spans="1:18" x14ac:dyDescent="0.35">
      <c r="A603" t="s">
        <v>46</v>
      </c>
      <c r="B603">
        <v>2008</v>
      </c>
      <c r="C603">
        <v>-6.2E-2</v>
      </c>
      <c r="D603">
        <v>6.8000000000000005E-2</v>
      </c>
      <c r="E603">
        <v>0.193</v>
      </c>
      <c r="G603">
        <v>3.875E-2</v>
      </c>
      <c r="H603">
        <v>0.54</v>
      </c>
      <c r="I603">
        <v>0.22</v>
      </c>
      <c r="J603">
        <v>7.0000000000000007E-2</v>
      </c>
      <c r="K603">
        <v>0.05</v>
      </c>
      <c r="L603">
        <v>0</v>
      </c>
      <c r="M603">
        <v>0.12</v>
      </c>
      <c r="N603">
        <v>0</v>
      </c>
      <c r="O603">
        <v>0</v>
      </c>
      <c r="P603">
        <v>0</v>
      </c>
      <c r="Q603" s="3">
        <v>0.4612</v>
      </c>
      <c r="R603" t="str">
        <f t="shared" si="9"/>
        <v>Illinois SERS2008</v>
      </c>
    </row>
    <row r="604" spans="1:18" x14ac:dyDescent="0.35">
      <c r="A604" t="s">
        <v>46</v>
      </c>
      <c r="B604">
        <v>2009</v>
      </c>
      <c r="C604">
        <v>-0.20100000000000001</v>
      </c>
      <c r="D604">
        <v>-4.2999999999999997E-2</v>
      </c>
      <c r="E604">
        <v>1.4E-2</v>
      </c>
      <c r="G604">
        <v>8.8999999999999999E-3</v>
      </c>
      <c r="H604">
        <v>0.47</v>
      </c>
      <c r="I604">
        <v>0.25</v>
      </c>
      <c r="J604">
        <v>0.08</v>
      </c>
      <c r="K604">
        <v>0.1</v>
      </c>
      <c r="L604">
        <v>0</v>
      </c>
      <c r="M604">
        <v>0.1</v>
      </c>
      <c r="N604">
        <v>0</v>
      </c>
      <c r="O604">
        <v>0</v>
      </c>
      <c r="P604">
        <v>0</v>
      </c>
      <c r="Q604" s="3">
        <v>0.43480000000000002</v>
      </c>
      <c r="R604" t="str">
        <f t="shared" si="9"/>
        <v>Illinois SERS2009</v>
      </c>
    </row>
    <row r="605" spans="1:18" x14ac:dyDescent="0.35">
      <c r="A605" t="s">
        <v>46</v>
      </c>
      <c r="B605">
        <v>2010</v>
      </c>
      <c r="C605">
        <v>9.0999999999999998E-2</v>
      </c>
      <c r="D605">
        <v>-6.5000000000000002E-2</v>
      </c>
      <c r="E605">
        <v>1.2E-2</v>
      </c>
      <c r="F605">
        <v>1.6830000000000001E-2</v>
      </c>
      <c r="G605">
        <v>1.6830000000000001E-2</v>
      </c>
      <c r="H605">
        <v>0.47</v>
      </c>
      <c r="I605">
        <v>0.25</v>
      </c>
      <c r="J605">
        <v>0.08</v>
      </c>
      <c r="K605">
        <v>0.1</v>
      </c>
      <c r="L605">
        <v>0</v>
      </c>
      <c r="M605">
        <v>0.1</v>
      </c>
      <c r="N605">
        <v>0</v>
      </c>
      <c r="O605">
        <v>0</v>
      </c>
      <c r="P605">
        <v>0</v>
      </c>
      <c r="Q605" s="3">
        <v>0.374</v>
      </c>
      <c r="R605" t="str">
        <f t="shared" si="9"/>
        <v>Illinois SERS2010</v>
      </c>
    </row>
    <row r="606" spans="1:18" x14ac:dyDescent="0.35">
      <c r="A606" t="s">
        <v>46</v>
      </c>
      <c r="B606">
        <v>2011</v>
      </c>
      <c r="C606">
        <v>0.217</v>
      </c>
      <c r="D606">
        <v>0.02</v>
      </c>
      <c r="E606">
        <v>3.1E-2</v>
      </c>
      <c r="F606">
        <v>4.4659999999999998E-2</v>
      </c>
      <c r="G606">
        <v>3.3570000000000003E-2</v>
      </c>
      <c r="H606">
        <v>0.47</v>
      </c>
      <c r="I606">
        <v>0.25</v>
      </c>
      <c r="J606">
        <v>0.08</v>
      </c>
      <c r="K606">
        <v>0.1</v>
      </c>
      <c r="L606">
        <v>0</v>
      </c>
      <c r="M606">
        <v>0.1</v>
      </c>
      <c r="N606">
        <v>0</v>
      </c>
      <c r="O606">
        <v>0</v>
      </c>
      <c r="P606">
        <v>0</v>
      </c>
      <c r="Q606" s="3">
        <v>0.35549999999999998</v>
      </c>
      <c r="R606" t="str">
        <f t="shared" si="9"/>
        <v>Illinois SERS2011</v>
      </c>
    </row>
    <row r="607" spans="1:18" x14ac:dyDescent="0.35">
      <c r="A607" t="s">
        <v>46</v>
      </c>
      <c r="B607">
        <v>2012</v>
      </c>
      <c r="C607">
        <v>1E-3</v>
      </c>
      <c r="D607">
        <v>0.1</v>
      </c>
      <c r="E607">
        <v>-1E-3</v>
      </c>
      <c r="F607">
        <v>5.2260000000000001E-2</v>
      </c>
      <c r="G607">
        <v>3.082E-2</v>
      </c>
      <c r="H607">
        <v>0.47</v>
      </c>
      <c r="I607">
        <v>0.25</v>
      </c>
      <c r="J607">
        <v>0.1</v>
      </c>
      <c r="K607">
        <v>0.09</v>
      </c>
      <c r="L607">
        <v>0</v>
      </c>
      <c r="M607">
        <v>0.09</v>
      </c>
      <c r="N607">
        <v>0</v>
      </c>
      <c r="O607">
        <v>0</v>
      </c>
      <c r="P607">
        <v>0</v>
      </c>
      <c r="Q607" s="3">
        <v>0.3468</v>
      </c>
      <c r="R607" t="str">
        <f t="shared" si="9"/>
        <v>Illinois SERS2012</v>
      </c>
    </row>
    <row r="608" spans="1:18" x14ac:dyDescent="0.35">
      <c r="A608" t="s">
        <v>46</v>
      </c>
      <c r="B608">
        <v>2013</v>
      </c>
      <c r="C608">
        <v>0.14099999999999999</v>
      </c>
      <c r="D608">
        <v>0.11600000000000001</v>
      </c>
      <c r="E608">
        <v>3.9E-2</v>
      </c>
      <c r="F608">
        <v>6.5909999999999996E-2</v>
      </c>
      <c r="G608">
        <v>3.8899999999999997E-2</v>
      </c>
      <c r="H608">
        <v>0.48</v>
      </c>
      <c r="I608">
        <v>0.24</v>
      </c>
      <c r="J608">
        <v>0.09</v>
      </c>
      <c r="K608">
        <v>0.09</v>
      </c>
      <c r="L608">
        <v>0</v>
      </c>
      <c r="M608">
        <v>0.1</v>
      </c>
      <c r="N608">
        <v>0</v>
      </c>
      <c r="O608">
        <v>0</v>
      </c>
      <c r="P608">
        <v>0</v>
      </c>
      <c r="Q608" s="3">
        <v>0.34210000000000002</v>
      </c>
      <c r="R608" t="str">
        <f t="shared" si="9"/>
        <v>Illinois SERS2013</v>
      </c>
    </row>
    <row r="609" spans="1:18" x14ac:dyDescent="0.35">
      <c r="A609" t="s">
        <v>46</v>
      </c>
      <c r="B609">
        <v>2014</v>
      </c>
      <c r="C609">
        <v>0.17899999999999999</v>
      </c>
      <c r="D609">
        <v>0.104</v>
      </c>
      <c r="E609">
        <v>0.123</v>
      </c>
      <c r="F609">
        <v>6.7280000000000006E-2</v>
      </c>
      <c r="G609">
        <v>4.8329999999999998E-2</v>
      </c>
      <c r="H609">
        <v>0.46</v>
      </c>
      <c r="I609">
        <v>0.27</v>
      </c>
      <c r="J609">
        <v>0.04</v>
      </c>
      <c r="K609">
        <v>0.1</v>
      </c>
      <c r="L609">
        <v>0.03</v>
      </c>
      <c r="M609">
        <v>0.1</v>
      </c>
      <c r="N609">
        <v>0</v>
      </c>
      <c r="O609">
        <v>0</v>
      </c>
      <c r="P609">
        <v>0</v>
      </c>
      <c r="Q609" s="3">
        <v>0.33960000000000001</v>
      </c>
      <c r="R609" t="str">
        <f t="shared" si="9"/>
        <v>Illinois SERS2014</v>
      </c>
    </row>
    <row r="610" spans="1:18" x14ac:dyDescent="0.35">
      <c r="A610" t="s">
        <v>46</v>
      </c>
      <c r="B610">
        <v>2015</v>
      </c>
      <c r="C610">
        <v>4.7E-2</v>
      </c>
      <c r="D610">
        <v>0.121</v>
      </c>
      <c r="E610">
        <v>0.114</v>
      </c>
      <c r="F610">
        <v>6.2E-2</v>
      </c>
      <c r="G610">
        <v>4.8239999999999998E-2</v>
      </c>
      <c r="H610">
        <v>0.45</v>
      </c>
      <c r="I610">
        <v>0.28000000000000003</v>
      </c>
      <c r="J610">
        <v>0.04</v>
      </c>
      <c r="K610">
        <v>0.1</v>
      </c>
      <c r="L610">
        <v>0.03</v>
      </c>
      <c r="M610">
        <v>0.1</v>
      </c>
      <c r="N610">
        <v>0</v>
      </c>
      <c r="O610">
        <v>0</v>
      </c>
      <c r="P610">
        <v>0</v>
      </c>
      <c r="Q610" s="3">
        <v>0.36180000000000001</v>
      </c>
      <c r="R610" t="str">
        <f t="shared" si="9"/>
        <v>Illinois SERS2015</v>
      </c>
    </row>
    <row r="611" spans="1:18" x14ac:dyDescent="0.35">
      <c r="A611" t="s">
        <v>46</v>
      </c>
      <c r="B611">
        <v>2016</v>
      </c>
      <c r="C611">
        <v>-8.0000000000000002E-3</v>
      </c>
      <c r="D611">
        <v>7.0000000000000007E-2</v>
      </c>
      <c r="E611">
        <v>6.9000000000000006E-2</v>
      </c>
      <c r="F611">
        <v>0.05</v>
      </c>
      <c r="G611">
        <v>4.4639999999999999E-2</v>
      </c>
      <c r="H611">
        <v>0.41</v>
      </c>
      <c r="I611">
        <v>0.32</v>
      </c>
      <c r="J611">
        <v>0.04</v>
      </c>
      <c r="K611">
        <v>0.08</v>
      </c>
      <c r="L611">
        <v>0.04</v>
      </c>
      <c r="M611">
        <v>0.11</v>
      </c>
      <c r="N611">
        <v>0</v>
      </c>
      <c r="O611">
        <v>0</v>
      </c>
      <c r="P611">
        <v>0</v>
      </c>
      <c r="Q611" s="3">
        <v>0.34350000000000003</v>
      </c>
      <c r="R611" t="str">
        <f t="shared" si="9"/>
        <v>Illinois SERS2016</v>
      </c>
    </row>
    <row r="612" spans="1:18" x14ac:dyDescent="0.35">
      <c r="A612" t="s">
        <v>46</v>
      </c>
      <c r="B612">
        <v>2017</v>
      </c>
      <c r="C612">
        <v>0.123</v>
      </c>
      <c r="D612">
        <v>5.2999999999999999E-2</v>
      </c>
      <c r="E612">
        <v>9.4E-2</v>
      </c>
      <c r="F612">
        <v>4.5999999999999999E-2</v>
      </c>
      <c r="G612">
        <v>4.9090000000000002E-2</v>
      </c>
      <c r="H612">
        <v>0.44</v>
      </c>
      <c r="I612">
        <v>0.35</v>
      </c>
      <c r="J612">
        <v>0.04</v>
      </c>
      <c r="K612">
        <v>0.05</v>
      </c>
      <c r="L612">
        <v>0.03</v>
      </c>
      <c r="M612">
        <v>0.09</v>
      </c>
      <c r="N612">
        <v>0</v>
      </c>
      <c r="O612">
        <v>0</v>
      </c>
      <c r="P612">
        <v>0</v>
      </c>
      <c r="Q612" s="3">
        <v>0.35399999999999998</v>
      </c>
      <c r="R612" t="str">
        <f t="shared" si="9"/>
        <v>Illinois SERS2017</v>
      </c>
    </row>
    <row r="613" spans="1:18" x14ac:dyDescent="0.35">
      <c r="A613" t="s">
        <v>46</v>
      </c>
      <c r="B613">
        <v>2018</v>
      </c>
      <c r="C613">
        <v>7.5999999999999998E-2</v>
      </c>
      <c r="D613">
        <v>6.2E-2</v>
      </c>
      <c r="E613">
        <v>8.1000000000000003E-2</v>
      </c>
      <c r="F613">
        <v>0.06</v>
      </c>
      <c r="G613">
        <v>5.0569999999999997E-2</v>
      </c>
      <c r="H613">
        <v>0.41</v>
      </c>
      <c r="I613">
        <v>0.42</v>
      </c>
      <c r="J613">
        <v>0.04</v>
      </c>
      <c r="K613">
        <v>0.02</v>
      </c>
      <c r="L613">
        <v>0.02</v>
      </c>
      <c r="M613">
        <v>0.09</v>
      </c>
      <c r="N613">
        <v>0</v>
      </c>
      <c r="O613">
        <v>0</v>
      </c>
      <c r="P613">
        <v>0</v>
      </c>
      <c r="Q613" s="3">
        <v>0.36470000000000002</v>
      </c>
      <c r="R613" t="str">
        <f t="shared" si="9"/>
        <v>Illinois SERS2018</v>
      </c>
    </row>
    <row r="614" spans="1:18" x14ac:dyDescent="0.35">
      <c r="A614" t="s">
        <v>46</v>
      </c>
      <c r="B614">
        <v>2019</v>
      </c>
      <c r="C614">
        <v>7.0999999999999994E-2</v>
      </c>
      <c r="D614">
        <v>0.09</v>
      </c>
      <c r="E614">
        <v>6.0999999999999999E-2</v>
      </c>
      <c r="F614">
        <v>9.1999999999999998E-2</v>
      </c>
      <c r="G614">
        <v>5.1630000000000002E-2</v>
      </c>
      <c r="H614">
        <v>0.49</v>
      </c>
      <c r="I614">
        <v>0.31</v>
      </c>
      <c r="J614">
        <v>0.04</v>
      </c>
      <c r="K614">
        <v>0.04</v>
      </c>
      <c r="L614">
        <v>0.02</v>
      </c>
      <c r="M614">
        <v>0.09</v>
      </c>
      <c r="N614">
        <v>0</v>
      </c>
      <c r="O614">
        <v>0.01</v>
      </c>
      <c r="P614">
        <v>0</v>
      </c>
      <c r="Q614" s="3">
        <v>0.37819999999999998</v>
      </c>
      <c r="R614" t="str">
        <f t="shared" si="9"/>
        <v>Illinois SERS2019</v>
      </c>
    </row>
    <row r="615" spans="1:18" x14ac:dyDescent="0.35">
      <c r="A615" t="s">
        <v>46</v>
      </c>
      <c r="B615">
        <v>2020</v>
      </c>
      <c r="C615">
        <v>4.5999999999999999E-2</v>
      </c>
      <c r="D615">
        <v>6.4000000000000001E-2</v>
      </c>
      <c r="E615">
        <v>6.0999999999999999E-2</v>
      </c>
      <c r="F615">
        <v>8.6999999999999994E-2</v>
      </c>
      <c r="G615">
        <v>5.135E-2</v>
      </c>
      <c r="H615">
        <v>0.48</v>
      </c>
      <c r="I615">
        <v>0.31</v>
      </c>
      <c r="J615">
        <v>0.05</v>
      </c>
      <c r="K615">
        <v>0.04</v>
      </c>
      <c r="L615">
        <v>0.01</v>
      </c>
      <c r="M615">
        <v>0.1</v>
      </c>
      <c r="N615">
        <v>0</v>
      </c>
      <c r="O615">
        <v>0.01</v>
      </c>
      <c r="P615">
        <v>0</v>
      </c>
      <c r="Q615" s="3">
        <v>0.38669999999999999</v>
      </c>
      <c r="R615" t="str">
        <f t="shared" si="9"/>
        <v>Illinois SERS2020</v>
      </c>
    </row>
    <row r="616" spans="1:18" x14ac:dyDescent="0.35">
      <c r="A616" t="s">
        <v>47</v>
      </c>
      <c r="B616">
        <v>2001</v>
      </c>
      <c r="C616">
        <v>-8.7999999999999995E-2</v>
      </c>
      <c r="D616">
        <v>0.05</v>
      </c>
      <c r="E616">
        <v>0.106</v>
      </c>
      <c r="F616">
        <v>0.109</v>
      </c>
      <c r="G616">
        <v>-8.7999999999999995E-2</v>
      </c>
      <c r="H616">
        <v>0.62</v>
      </c>
      <c r="I616">
        <v>0.3</v>
      </c>
      <c r="J616">
        <v>0.03</v>
      </c>
      <c r="K616">
        <v>0.02</v>
      </c>
      <c r="L616">
        <v>0</v>
      </c>
      <c r="M616">
        <v>0.03</v>
      </c>
      <c r="N616">
        <v>0</v>
      </c>
      <c r="O616">
        <v>0</v>
      </c>
      <c r="P616">
        <v>0</v>
      </c>
      <c r="Q616" s="3">
        <v>0.72099999999999997</v>
      </c>
      <c r="R616" t="str">
        <f t="shared" si="9"/>
        <v>Illinois Universities2001</v>
      </c>
    </row>
    <row r="617" spans="1:18" x14ac:dyDescent="0.35">
      <c r="A617" t="s">
        <v>47</v>
      </c>
      <c r="B617">
        <v>2002</v>
      </c>
      <c r="C617">
        <v>-6.0999999999999999E-2</v>
      </c>
      <c r="D617">
        <v>-8.0000000000000002E-3</v>
      </c>
      <c r="E617">
        <v>5.0999999999999997E-2</v>
      </c>
      <c r="F617">
        <v>9.1999999999999998E-2</v>
      </c>
      <c r="G617">
        <v>-7.46E-2</v>
      </c>
      <c r="H617">
        <v>0.57999999999999996</v>
      </c>
      <c r="I617">
        <v>0.31</v>
      </c>
      <c r="J617">
        <v>0.03</v>
      </c>
      <c r="K617">
        <v>0.05</v>
      </c>
      <c r="L617">
        <v>0</v>
      </c>
      <c r="M617">
        <v>0.03</v>
      </c>
      <c r="N617">
        <v>0</v>
      </c>
      <c r="O617">
        <v>0</v>
      </c>
      <c r="P617">
        <v>0</v>
      </c>
      <c r="Q617" s="3">
        <v>0.58930000000000005</v>
      </c>
      <c r="R617" t="str">
        <f t="shared" si="9"/>
        <v>Illinois Universities2002</v>
      </c>
    </row>
    <row r="618" spans="1:18" x14ac:dyDescent="0.35">
      <c r="A618" t="s">
        <v>47</v>
      </c>
      <c r="B618">
        <v>2003</v>
      </c>
      <c r="C618">
        <v>2.9000000000000001E-2</v>
      </c>
      <c r="D618">
        <v>-4.1000000000000002E-2</v>
      </c>
      <c r="E618">
        <v>2.3E-2</v>
      </c>
      <c r="F618">
        <v>8.3000000000000004E-2</v>
      </c>
      <c r="G618">
        <v>-4.1279999999999997E-2</v>
      </c>
      <c r="H618">
        <v>0.57999999999999996</v>
      </c>
      <c r="I618">
        <v>0.3</v>
      </c>
      <c r="J618">
        <v>0.03</v>
      </c>
      <c r="K618">
        <v>0.06</v>
      </c>
      <c r="L618">
        <v>0</v>
      </c>
      <c r="M618">
        <v>0.02</v>
      </c>
      <c r="N618">
        <v>0</v>
      </c>
      <c r="O618">
        <v>0</v>
      </c>
      <c r="P618">
        <v>0</v>
      </c>
      <c r="Q618" s="3">
        <v>0.53890000000000005</v>
      </c>
      <c r="R618" t="str">
        <f t="shared" si="9"/>
        <v>Illinois Universities2003</v>
      </c>
    </row>
    <row r="619" spans="1:18" x14ac:dyDescent="0.35">
      <c r="A619" t="s">
        <v>47</v>
      </c>
      <c r="B619">
        <v>2004</v>
      </c>
      <c r="C619">
        <v>0.17</v>
      </c>
      <c r="D619">
        <v>4.2000000000000003E-2</v>
      </c>
      <c r="E619">
        <v>3.3000000000000002E-2</v>
      </c>
      <c r="F619">
        <v>0.1</v>
      </c>
      <c r="G619">
        <v>7.6600000000000001E-3</v>
      </c>
      <c r="H619">
        <v>0.65</v>
      </c>
      <c r="I619">
        <v>0.28000000000000003</v>
      </c>
      <c r="J619">
        <v>0.02</v>
      </c>
      <c r="K619">
        <v>0.03</v>
      </c>
      <c r="L619">
        <v>0</v>
      </c>
      <c r="M619">
        <v>0.02</v>
      </c>
      <c r="N619">
        <v>0</v>
      </c>
      <c r="O619">
        <v>0</v>
      </c>
      <c r="P619">
        <v>0</v>
      </c>
      <c r="Q619" s="3">
        <v>0.65969999999999995</v>
      </c>
      <c r="R619" t="str">
        <f t="shared" si="9"/>
        <v>Illinois Universities2004</v>
      </c>
    </row>
    <row r="620" spans="1:18" x14ac:dyDescent="0.35">
      <c r="A620" t="s">
        <v>47</v>
      </c>
      <c r="B620">
        <v>2005</v>
      </c>
      <c r="C620">
        <v>0.104</v>
      </c>
      <c r="D620">
        <v>9.9000000000000005E-2</v>
      </c>
      <c r="E620">
        <v>2.5999999999999999E-2</v>
      </c>
      <c r="F620">
        <v>9.4E-2</v>
      </c>
      <c r="G620">
        <v>2.623E-2</v>
      </c>
      <c r="H620">
        <v>0.62375999999999998</v>
      </c>
      <c r="I620">
        <v>0.27722999999999998</v>
      </c>
      <c r="J620">
        <v>2.9700000000000001E-2</v>
      </c>
      <c r="K620">
        <v>1.9800000000000002E-2</v>
      </c>
      <c r="L620">
        <v>0</v>
      </c>
      <c r="M620">
        <v>4.9509999999999998E-2</v>
      </c>
      <c r="N620">
        <v>0</v>
      </c>
      <c r="O620">
        <v>0</v>
      </c>
      <c r="P620">
        <v>0</v>
      </c>
      <c r="Q620" s="3">
        <v>0.65600000000000003</v>
      </c>
      <c r="R620" t="str">
        <f t="shared" si="9"/>
        <v>Illinois Universities2005</v>
      </c>
    </row>
    <row r="621" spans="1:18" x14ac:dyDescent="0.35">
      <c r="A621" t="s">
        <v>47</v>
      </c>
      <c r="B621">
        <v>2006</v>
      </c>
      <c r="C621">
        <v>0.11700000000000001</v>
      </c>
      <c r="D621">
        <v>0.13</v>
      </c>
      <c r="E621">
        <v>6.9000000000000006E-2</v>
      </c>
      <c r="F621">
        <v>8.6999999999999994E-2</v>
      </c>
      <c r="G621">
        <v>4.0829999999999998E-2</v>
      </c>
      <c r="H621">
        <v>0.62</v>
      </c>
      <c r="I621">
        <v>0.22</v>
      </c>
      <c r="J621">
        <v>0.04</v>
      </c>
      <c r="K621">
        <v>0.02</v>
      </c>
      <c r="L621">
        <v>0</v>
      </c>
      <c r="M621">
        <v>7.0000000000000007E-2</v>
      </c>
      <c r="N621">
        <v>0</v>
      </c>
      <c r="O621">
        <v>0</v>
      </c>
      <c r="P621">
        <v>0</v>
      </c>
      <c r="Q621" s="3">
        <v>0.65359999999999996</v>
      </c>
      <c r="R621" t="str">
        <f t="shared" si="9"/>
        <v>Illinois Universities2006</v>
      </c>
    </row>
    <row r="622" spans="1:18" x14ac:dyDescent="0.35">
      <c r="A622" t="s">
        <v>47</v>
      </c>
      <c r="B622">
        <v>2007</v>
      </c>
      <c r="C622">
        <v>0.183</v>
      </c>
      <c r="D622">
        <v>0.13400000000000001</v>
      </c>
      <c r="E622">
        <v>0.11899999999999999</v>
      </c>
      <c r="F622">
        <v>8.5000000000000006E-2</v>
      </c>
      <c r="G622">
        <v>6.0040000000000003E-2</v>
      </c>
      <c r="H622">
        <v>0.62375999999999998</v>
      </c>
      <c r="I622">
        <v>0.23762</v>
      </c>
      <c r="J622">
        <v>5.9409999999999998E-2</v>
      </c>
      <c r="K622">
        <v>1.9800000000000002E-2</v>
      </c>
      <c r="L622">
        <v>0</v>
      </c>
      <c r="M622">
        <v>5.9409999999999998E-2</v>
      </c>
      <c r="N622">
        <v>0</v>
      </c>
      <c r="O622">
        <v>0</v>
      </c>
      <c r="P622">
        <v>0</v>
      </c>
      <c r="Q622" s="3">
        <v>0.68430000000000002</v>
      </c>
      <c r="R622" t="str">
        <f t="shared" si="9"/>
        <v>Illinois Universities2007</v>
      </c>
    </row>
    <row r="623" spans="1:18" x14ac:dyDescent="0.35">
      <c r="A623" t="s">
        <v>47</v>
      </c>
      <c r="B623">
        <v>2008</v>
      </c>
      <c r="C623">
        <v>-4.4999999999999998E-2</v>
      </c>
      <c r="D623">
        <v>8.1000000000000003E-2</v>
      </c>
      <c r="E623">
        <v>0.10299999999999999</v>
      </c>
      <c r="F623">
        <v>6.2E-2</v>
      </c>
      <c r="G623">
        <v>4.6309999999999997E-2</v>
      </c>
      <c r="H623">
        <v>0.59</v>
      </c>
      <c r="I623">
        <v>0.27</v>
      </c>
      <c r="J623">
        <v>0.08</v>
      </c>
      <c r="K623">
        <v>0</v>
      </c>
      <c r="L623">
        <v>0</v>
      </c>
      <c r="M623">
        <v>0.06</v>
      </c>
      <c r="N623">
        <v>0</v>
      </c>
      <c r="O623">
        <v>0</v>
      </c>
      <c r="P623">
        <v>0</v>
      </c>
      <c r="Q623" s="3">
        <v>0.58540000000000003</v>
      </c>
      <c r="R623" t="str">
        <f t="shared" si="9"/>
        <v>Illinois Universities2008</v>
      </c>
    </row>
    <row r="624" spans="1:18" x14ac:dyDescent="0.35">
      <c r="A624" t="s">
        <v>47</v>
      </c>
      <c r="B624">
        <v>2009</v>
      </c>
      <c r="C624">
        <v>-0.19700000000000001</v>
      </c>
      <c r="D624">
        <v>-3.2000000000000001E-2</v>
      </c>
      <c r="E624">
        <v>2.3E-2</v>
      </c>
      <c r="F624">
        <v>2.8000000000000001E-2</v>
      </c>
      <c r="G624">
        <v>1.5990000000000001E-2</v>
      </c>
      <c r="H624">
        <v>0.60396000000000005</v>
      </c>
      <c r="I624">
        <v>0.25742999999999999</v>
      </c>
      <c r="J624">
        <v>8.9109999999999995E-2</v>
      </c>
      <c r="K624">
        <v>0</v>
      </c>
      <c r="L624">
        <v>0</v>
      </c>
      <c r="M624">
        <v>4.9509999999999998E-2</v>
      </c>
      <c r="N624">
        <v>0</v>
      </c>
      <c r="O624">
        <v>0</v>
      </c>
      <c r="P624">
        <v>0</v>
      </c>
      <c r="Q624" s="3">
        <v>0.54269999999999996</v>
      </c>
      <c r="R624" t="str">
        <f t="shared" si="9"/>
        <v>Illinois Universities2009</v>
      </c>
    </row>
    <row r="625" spans="1:18" x14ac:dyDescent="0.35">
      <c r="A625" t="s">
        <v>47</v>
      </c>
      <c r="B625">
        <v>2010</v>
      </c>
      <c r="C625">
        <v>0.15</v>
      </c>
      <c r="D625">
        <v>-4.1000000000000002E-2</v>
      </c>
      <c r="E625">
        <v>3.1E-2</v>
      </c>
      <c r="F625">
        <v>2.9000000000000001E-2</v>
      </c>
      <c r="G625">
        <v>2.8649999999999998E-2</v>
      </c>
      <c r="H625">
        <v>0.57343</v>
      </c>
      <c r="I625">
        <v>0.26573000000000002</v>
      </c>
      <c r="J625">
        <v>8.8910000000000003E-2</v>
      </c>
      <c r="K625">
        <v>9.9900000000000006E-3</v>
      </c>
      <c r="L625">
        <v>0</v>
      </c>
      <c r="M625">
        <v>6.1940000000000002E-2</v>
      </c>
      <c r="N625">
        <v>0</v>
      </c>
      <c r="O625">
        <v>0</v>
      </c>
      <c r="P625">
        <v>0</v>
      </c>
      <c r="Q625" s="3">
        <v>0.4637</v>
      </c>
      <c r="R625" t="str">
        <f t="shared" si="9"/>
        <v>Illinois Universities2010</v>
      </c>
    </row>
    <row r="626" spans="1:18" x14ac:dyDescent="0.35">
      <c r="A626" t="s">
        <v>47</v>
      </c>
      <c r="B626">
        <v>2011</v>
      </c>
      <c r="C626">
        <v>0.23799999999999999</v>
      </c>
      <c r="D626">
        <v>4.5999999999999999E-2</v>
      </c>
      <c r="E626">
        <v>5.2999999999999999E-2</v>
      </c>
      <c r="F626">
        <v>6.0999999999999999E-2</v>
      </c>
      <c r="G626">
        <v>4.6120000000000001E-2</v>
      </c>
      <c r="H626">
        <v>0.60399999999999998</v>
      </c>
      <c r="I626">
        <v>0.23499999999999999</v>
      </c>
      <c r="J626">
        <v>8.1000000000000003E-2</v>
      </c>
      <c r="K626">
        <v>1.2999999999999999E-2</v>
      </c>
      <c r="L626">
        <v>0</v>
      </c>
      <c r="M626">
        <v>6.7000000000000004E-2</v>
      </c>
      <c r="N626">
        <v>0</v>
      </c>
      <c r="O626">
        <v>0</v>
      </c>
      <c r="P626">
        <v>0</v>
      </c>
      <c r="Q626" s="3">
        <v>0.4425</v>
      </c>
      <c r="R626" t="str">
        <f t="shared" si="9"/>
        <v>Illinois Universities2011</v>
      </c>
    </row>
    <row r="627" spans="1:18" x14ac:dyDescent="0.35">
      <c r="A627" t="s">
        <v>47</v>
      </c>
      <c r="B627">
        <v>2012</v>
      </c>
      <c r="C627">
        <v>5.0000000000000001E-3</v>
      </c>
      <c r="D627">
        <v>0.127</v>
      </c>
      <c r="E627">
        <v>1.9E-2</v>
      </c>
      <c r="F627">
        <v>6.8000000000000005E-2</v>
      </c>
      <c r="G627">
        <v>4.2630000000000001E-2</v>
      </c>
      <c r="H627">
        <v>0.57999999999999996</v>
      </c>
      <c r="I627">
        <v>0.25</v>
      </c>
      <c r="J627">
        <v>8.3000000000000004E-2</v>
      </c>
      <c r="K627">
        <v>1.4999999999999999E-2</v>
      </c>
      <c r="L627">
        <v>0</v>
      </c>
      <c r="M627">
        <v>7.1999999999999995E-2</v>
      </c>
      <c r="N627">
        <v>0</v>
      </c>
      <c r="O627">
        <v>0</v>
      </c>
      <c r="P627">
        <v>0</v>
      </c>
      <c r="Q627" s="3">
        <v>0.42059999999999997</v>
      </c>
      <c r="R627" t="str">
        <f t="shared" si="9"/>
        <v>Illinois Universities2012</v>
      </c>
    </row>
    <row r="628" spans="1:18" x14ac:dyDescent="0.35">
      <c r="A628" t="s">
        <v>47</v>
      </c>
      <c r="B628">
        <v>2013</v>
      </c>
      <c r="C628">
        <v>0.125</v>
      </c>
      <c r="D628">
        <v>0.11799999999999999</v>
      </c>
      <c r="E628">
        <v>5.2999999999999999E-2</v>
      </c>
      <c r="F628">
        <v>7.6999999999999999E-2</v>
      </c>
      <c r="G628">
        <v>4.8750000000000002E-2</v>
      </c>
      <c r="H628">
        <v>0.61899999999999999</v>
      </c>
      <c r="I628">
        <v>0.23899999999999999</v>
      </c>
      <c r="J628">
        <v>7.1999999999999995E-2</v>
      </c>
      <c r="K628">
        <v>5.0000000000000001E-3</v>
      </c>
      <c r="L628">
        <v>0</v>
      </c>
      <c r="M628">
        <v>6.5000000000000002E-2</v>
      </c>
      <c r="N628">
        <v>0</v>
      </c>
      <c r="O628">
        <v>0</v>
      </c>
      <c r="P628">
        <v>0</v>
      </c>
      <c r="Q628" s="3">
        <v>0.41489999999999999</v>
      </c>
      <c r="R628" t="str">
        <f t="shared" si="9"/>
        <v>Illinois Universities2013</v>
      </c>
    </row>
    <row r="629" spans="1:18" x14ac:dyDescent="0.35">
      <c r="A629" t="s">
        <v>47</v>
      </c>
      <c r="B629">
        <v>2014</v>
      </c>
      <c r="C629">
        <v>0.182</v>
      </c>
      <c r="D629">
        <v>0.10100000000000001</v>
      </c>
      <c r="E629">
        <v>0.13700000000000001</v>
      </c>
      <c r="F629">
        <v>7.8E-2</v>
      </c>
      <c r="G629">
        <v>5.7750000000000003E-2</v>
      </c>
      <c r="H629">
        <v>0.629</v>
      </c>
      <c r="I629">
        <v>0.23100000000000001</v>
      </c>
      <c r="J629">
        <v>6.0999999999999999E-2</v>
      </c>
      <c r="K629">
        <v>4.0000000000000001E-3</v>
      </c>
      <c r="L629">
        <v>0</v>
      </c>
      <c r="M629">
        <v>7.4999999999999997E-2</v>
      </c>
      <c r="N629">
        <v>0</v>
      </c>
      <c r="O629">
        <v>0</v>
      </c>
      <c r="P629">
        <v>0</v>
      </c>
      <c r="Q629" s="3">
        <v>0.42330000000000001</v>
      </c>
      <c r="R629" t="str">
        <f t="shared" si="9"/>
        <v>Illinois Universities2014</v>
      </c>
    </row>
    <row r="630" spans="1:18" x14ac:dyDescent="0.35">
      <c r="A630" t="s">
        <v>47</v>
      </c>
      <c r="B630">
        <v>2015</v>
      </c>
      <c r="C630">
        <v>2.9000000000000001E-2</v>
      </c>
      <c r="D630">
        <v>0.11</v>
      </c>
      <c r="E630">
        <v>0.112</v>
      </c>
      <c r="F630">
        <v>7.0999999999999994E-2</v>
      </c>
      <c r="G630">
        <v>5.5809999999999998E-2</v>
      </c>
      <c r="H630">
        <v>0.56100000000000005</v>
      </c>
      <c r="I630">
        <v>0.27200000000000002</v>
      </c>
      <c r="J630">
        <v>5.6000000000000001E-2</v>
      </c>
      <c r="K630">
        <v>4.0000000000000001E-3</v>
      </c>
      <c r="L630">
        <v>0.02</v>
      </c>
      <c r="M630">
        <v>8.6999999999999994E-2</v>
      </c>
      <c r="N630">
        <v>0</v>
      </c>
      <c r="O630">
        <v>0</v>
      </c>
      <c r="P630">
        <v>0</v>
      </c>
      <c r="Q630" s="3">
        <v>0.43280000000000002</v>
      </c>
      <c r="R630" t="str">
        <f t="shared" si="9"/>
        <v>Illinois Universities2015</v>
      </c>
    </row>
    <row r="631" spans="1:18" x14ac:dyDescent="0.35">
      <c r="A631" t="s">
        <v>47</v>
      </c>
      <c r="B631">
        <v>2016</v>
      </c>
      <c r="C631">
        <v>2E-3</v>
      </c>
      <c r="D631">
        <v>6.8000000000000005E-2</v>
      </c>
      <c r="E631">
        <v>6.6000000000000003E-2</v>
      </c>
      <c r="F631">
        <v>5.8999999999999997E-2</v>
      </c>
      <c r="G631">
        <v>5.2359999999999997E-2</v>
      </c>
      <c r="H631">
        <v>0.52400000000000002</v>
      </c>
      <c r="I631">
        <v>0.27</v>
      </c>
      <c r="J631">
        <v>5.3999999999999999E-2</v>
      </c>
      <c r="K631">
        <v>3.4000000000000002E-2</v>
      </c>
      <c r="L631">
        <v>1.9E-2</v>
      </c>
      <c r="M631">
        <v>9.9000000000000005E-2</v>
      </c>
      <c r="N631">
        <v>0</v>
      </c>
      <c r="O631">
        <v>0</v>
      </c>
      <c r="P631">
        <v>0</v>
      </c>
      <c r="Q631" s="3">
        <v>0.43259999999999998</v>
      </c>
      <c r="R631" t="str">
        <f t="shared" si="9"/>
        <v>Illinois Universities2016</v>
      </c>
    </row>
    <row r="632" spans="1:18" x14ac:dyDescent="0.35">
      <c r="A632" t="s">
        <v>47</v>
      </c>
      <c r="B632">
        <v>2017</v>
      </c>
      <c r="C632">
        <v>0.122</v>
      </c>
      <c r="D632">
        <v>0.05</v>
      </c>
      <c r="E632">
        <v>0.09</v>
      </c>
      <c r="F632">
        <v>5.3999999999999999E-2</v>
      </c>
      <c r="G632">
        <v>5.6329999999999998E-2</v>
      </c>
      <c r="H632">
        <v>0.52200000000000002</v>
      </c>
      <c r="I632">
        <v>0.25600000000000001</v>
      </c>
      <c r="J632">
        <v>5.1999999999999998E-2</v>
      </c>
      <c r="K632">
        <v>5.6000000000000001E-2</v>
      </c>
      <c r="L632">
        <v>1.7999999999999999E-2</v>
      </c>
      <c r="M632">
        <v>9.6000000000000002E-2</v>
      </c>
      <c r="N632">
        <v>0</v>
      </c>
      <c r="O632">
        <v>0</v>
      </c>
      <c r="P632">
        <v>0</v>
      </c>
      <c r="Q632" s="3">
        <v>0.44429999999999997</v>
      </c>
      <c r="R632" t="str">
        <f t="shared" si="9"/>
        <v>Illinois Universities2017</v>
      </c>
    </row>
    <row r="633" spans="1:18" x14ac:dyDescent="0.35">
      <c r="A633" t="s">
        <v>47</v>
      </c>
      <c r="B633">
        <v>2018</v>
      </c>
      <c r="C633">
        <v>8.2000000000000003E-2</v>
      </c>
      <c r="D633">
        <v>6.8000000000000005E-2</v>
      </c>
      <c r="E633">
        <v>8.1000000000000003E-2</v>
      </c>
      <c r="F633">
        <v>6.7000000000000004E-2</v>
      </c>
      <c r="G633">
        <v>5.774E-2</v>
      </c>
      <c r="H633">
        <v>0.51</v>
      </c>
      <c r="I633">
        <v>0.26300000000000001</v>
      </c>
      <c r="J633">
        <v>5.7000000000000002E-2</v>
      </c>
      <c r="K633">
        <v>5.6000000000000001E-2</v>
      </c>
      <c r="L633">
        <v>0.02</v>
      </c>
      <c r="M633">
        <v>9.4E-2</v>
      </c>
      <c r="N633">
        <v>0</v>
      </c>
      <c r="O633">
        <v>0</v>
      </c>
      <c r="P633">
        <v>0</v>
      </c>
      <c r="Q633" s="3">
        <v>0.42749999999999999</v>
      </c>
      <c r="R633" t="str">
        <f t="shared" si="9"/>
        <v>Illinois Universities2018</v>
      </c>
    </row>
    <row r="634" spans="1:18" x14ac:dyDescent="0.35">
      <c r="A634" t="s">
        <v>47</v>
      </c>
      <c r="B634">
        <v>2019</v>
      </c>
      <c r="C634">
        <v>0.06</v>
      </c>
      <c r="D634">
        <v>8.7999999999999995E-2</v>
      </c>
      <c r="E634">
        <v>5.8000000000000003E-2</v>
      </c>
      <c r="F634">
        <v>9.7000000000000003E-2</v>
      </c>
      <c r="G634">
        <v>5.7860000000000002E-2</v>
      </c>
      <c r="H634">
        <v>0.498</v>
      </c>
      <c r="I634">
        <v>0.27900000000000003</v>
      </c>
      <c r="J634">
        <v>7.0999999999999994E-2</v>
      </c>
      <c r="K634">
        <v>4.5999999999999999E-2</v>
      </c>
      <c r="L634">
        <v>1.9E-2</v>
      </c>
      <c r="M634">
        <v>8.6999999999999994E-2</v>
      </c>
      <c r="N634">
        <v>0</v>
      </c>
      <c r="O634">
        <v>0</v>
      </c>
      <c r="P634">
        <v>0</v>
      </c>
      <c r="Q634" s="3">
        <v>0.42330000000000001</v>
      </c>
      <c r="R634" t="str">
        <f t="shared" si="9"/>
        <v>Illinois Universities2019</v>
      </c>
    </row>
    <row r="635" spans="1:18" x14ac:dyDescent="0.35">
      <c r="A635" t="s">
        <v>47</v>
      </c>
      <c r="B635">
        <v>2020</v>
      </c>
      <c r="C635">
        <v>2.5999999999999999E-2</v>
      </c>
      <c r="D635">
        <v>5.6000000000000001E-2</v>
      </c>
      <c r="E635">
        <v>5.8000000000000003E-2</v>
      </c>
      <c r="F635">
        <v>8.5000000000000006E-2</v>
      </c>
      <c r="G635">
        <v>5.6250000000000001E-2</v>
      </c>
      <c r="H635">
        <v>0.439</v>
      </c>
      <c r="I635">
        <v>0.27900000000000003</v>
      </c>
      <c r="J635">
        <v>8.1000000000000003E-2</v>
      </c>
      <c r="K635">
        <v>9.7000000000000003E-2</v>
      </c>
      <c r="L635">
        <v>9.1999999999999998E-2</v>
      </c>
      <c r="M635">
        <v>0</v>
      </c>
      <c r="N635">
        <v>0</v>
      </c>
      <c r="O635">
        <v>1.2E-2</v>
      </c>
      <c r="P635">
        <v>0</v>
      </c>
      <c r="Q635" s="3">
        <v>0.42230000000000001</v>
      </c>
      <c r="R635" t="str">
        <f t="shared" si="9"/>
        <v>Illinois Universities2020</v>
      </c>
    </row>
    <row r="636" spans="1:18" x14ac:dyDescent="0.35">
      <c r="A636" t="s">
        <v>48</v>
      </c>
      <c r="B636">
        <v>2001</v>
      </c>
      <c r="C636">
        <v>-2.5100000000000001E-2</v>
      </c>
      <c r="D636">
        <v>0.05</v>
      </c>
      <c r="E636">
        <v>7.2900000000000006E-2</v>
      </c>
      <c r="G636">
        <v>-2.5100000000000001E-2</v>
      </c>
      <c r="H636">
        <v>0.56869999999999998</v>
      </c>
      <c r="I636">
        <v>0.43130000000000002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 s="3">
        <v>1.05</v>
      </c>
      <c r="R636" t="str">
        <f t="shared" si="9"/>
        <v>Indiana PERF2001</v>
      </c>
    </row>
    <row r="637" spans="1:18" x14ac:dyDescent="0.35">
      <c r="A637" t="s">
        <v>48</v>
      </c>
      <c r="B637">
        <v>2002</v>
      </c>
      <c r="C637">
        <v>-4.5100000000000001E-2</v>
      </c>
      <c r="D637">
        <v>-2.0999999999999999E-3</v>
      </c>
      <c r="E637">
        <v>4.6300000000000001E-2</v>
      </c>
      <c r="G637">
        <v>-3.5150000000000001E-2</v>
      </c>
      <c r="H637">
        <v>0.57869999999999999</v>
      </c>
      <c r="I637">
        <v>0.39600000000000002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2.5000000000000001E-2</v>
      </c>
      <c r="P637">
        <v>0</v>
      </c>
      <c r="Q637" s="3">
        <v>0.99199999999999999</v>
      </c>
      <c r="R637" t="str">
        <f t="shared" si="9"/>
        <v>Indiana PERF2002</v>
      </c>
    </row>
    <row r="638" spans="1:18" x14ac:dyDescent="0.35">
      <c r="A638" t="s">
        <v>48</v>
      </c>
      <c r="B638">
        <v>2003</v>
      </c>
      <c r="C638">
        <v>4.7E-2</v>
      </c>
      <c r="D638">
        <v>-8.0000000000000002E-3</v>
      </c>
      <c r="E638">
        <v>0.03</v>
      </c>
      <c r="G638">
        <v>-8.5100000000000002E-3</v>
      </c>
      <c r="H638">
        <v>0.6109</v>
      </c>
      <c r="I638">
        <v>0.38100000000000001</v>
      </c>
      <c r="J638">
        <v>4.0000000000000002E-4</v>
      </c>
      <c r="K638">
        <v>0</v>
      </c>
      <c r="L638">
        <v>0</v>
      </c>
      <c r="M638">
        <v>0</v>
      </c>
      <c r="N638">
        <v>0</v>
      </c>
      <c r="O638">
        <v>8.0000000000000004E-4</v>
      </c>
      <c r="P638">
        <v>0</v>
      </c>
      <c r="Q638" s="3">
        <v>1.0289999999999999</v>
      </c>
      <c r="R638" t="str">
        <f t="shared" si="9"/>
        <v>Indiana PERF2003</v>
      </c>
    </row>
    <row r="639" spans="1:18" x14ac:dyDescent="0.35">
      <c r="A639" t="s">
        <v>48</v>
      </c>
      <c r="B639">
        <v>2004</v>
      </c>
      <c r="C639">
        <v>0.16300000000000001</v>
      </c>
      <c r="D639">
        <v>5.1999999999999998E-2</v>
      </c>
      <c r="E639">
        <v>3.9E-2</v>
      </c>
      <c r="G639">
        <v>3.184E-2</v>
      </c>
      <c r="H639">
        <v>0.70509999999999995</v>
      </c>
      <c r="I639">
        <v>0.28589999999999999</v>
      </c>
      <c r="J639">
        <v>1.4E-3</v>
      </c>
      <c r="K639">
        <v>0</v>
      </c>
      <c r="L639">
        <v>0</v>
      </c>
      <c r="M639">
        <v>0</v>
      </c>
      <c r="N639">
        <v>0</v>
      </c>
      <c r="O639">
        <v>7.6E-3</v>
      </c>
      <c r="P639">
        <v>0</v>
      </c>
      <c r="Q639" s="3">
        <v>1.0009999999999999</v>
      </c>
      <c r="R639" t="str">
        <f t="shared" si="9"/>
        <v>Indiana PERF2004</v>
      </c>
    </row>
    <row r="640" spans="1:18" x14ac:dyDescent="0.35">
      <c r="A640" t="s">
        <v>48</v>
      </c>
      <c r="B640">
        <v>2005</v>
      </c>
      <c r="C640">
        <v>9.8000000000000004E-2</v>
      </c>
      <c r="D640">
        <v>0.10199999999999999</v>
      </c>
      <c r="E640">
        <v>4.4999999999999998E-2</v>
      </c>
      <c r="G640">
        <v>4.4740000000000002E-2</v>
      </c>
      <c r="H640">
        <v>0.71199999999999997</v>
      </c>
      <c r="I640">
        <v>0.28100000000000003</v>
      </c>
      <c r="J640">
        <v>3.0000000000000001E-3</v>
      </c>
      <c r="K640">
        <v>0</v>
      </c>
      <c r="L640">
        <v>0</v>
      </c>
      <c r="M640">
        <v>0</v>
      </c>
      <c r="N640">
        <v>0</v>
      </c>
      <c r="O640">
        <v>4.0000000000000001E-3</v>
      </c>
      <c r="P640">
        <v>0</v>
      </c>
      <c r="Q640" s="3">
        <v>0.96399999999999997</v>
      </c>
      <c r="R640" t="str">
        <f t="shared" si="9"/>
        <v>Indiana PERF2005</v>
      </c>
    </row>
    <row r="641" spans="1:18" x14ac:dyDescent="0.35">
      <c r="A641" t="s">
        <v>48</v>
      </c>
      <c r="B641">
        <v>2006</v>
      </c>
      <c r="C641">
        <v>0.107</v>
      </c>
      <c r="D641">
        <v>0.122</v>
      </c>
      <c r="E641">
        <v>7.1999999999999995E-2</v>
      </c>
      <c r="G641">
        <v>5.4870000000000002E-2</v>
      </c>
      <c r="H641">
        <v>0.74</v>
      </c>
      <c r="I641">
        <v>0.252</v>
      </c>
      <c r="J641">
        <v>7.0000000000000001E-3</v>
      </c>
      <c r="K641">
        <v>0</v>
      </c>
      <c r="L641">
        <v>0</v>
      </c>
      <c r="M641">
        <v>0</v>
      </c>
      <c r="N641">
        <v>0</v>
      </c>
      <c r="O641">
        <v>1E-3</v>
      </c>
      <c r="P641">
        <v>0</v>
      </c>
      <c r="Q641" s="3">
        <v>0.97599999999999998</v>
      </c>
      <c r="R641" t="str">
        <f t="shared" si="9"/>
        <v>Indiana PERF2006</v>
      </c>
    </row>
    <row r="642" spans="1:18" x14ac:dyDescent="0.35">
      <c r="A642" t="s">
        <v>48</v>
      </c>
      <c r="B642">
        <v>2007</v>
      </c>
      <c r="C642">
        <v>0.182</v>
      </c>
      <c r="D642">
        <v>0.128</v>
      </c>
      <c r="E642">
        <v>0.11799999999999999</v>
      </c>
      <c r="G642">
        <v>7.2160000000000002E-2</v>
      </c>
      <c r="H642">
        <v>0.76200000000000001</v>
      </c>
      <c r="I642">
        <v>0.219</v>
      </c>
      <c r="J642">
        <v>0</v>
      </c>
      <c r="K642">
        <v>0</v>
      </c>
      <c r="L642">
        <v>0</v>
      </c>
      <c r="M642">
        <v>0</v>
      </c>
      <c r="N642">
        <v>1.6E-2</v>
      </c>
      <c r="O642">
        <v>3.0000000000000001E-3</v>
      </c>
      <c r="P642">
        <v>0</v>
      </c>
      <c r="Q642" s="3">
        <v>0.98199999999999998</v>
      </c>
      <c r="R642" t="str">
        <f t="shared" si="9"/>
        <v>Indiana PERF2007</v>
      </c>
    </row>
    <row r="643" spans="1:18" x14ac:dyDescent="0.35">
      <c r="A643" t="s">
        <v>48</v>
      </c>
      <c r="B643">
        <v>2008</v>
      </c>
      <c r="C643">
        <v>-7.5999999999999998E-2</v>
      </c>
      <c r="D643">
        <v>6.5000000000000002E-2</v>
      </c>
      <c r="E643">
        <v>9.0999999999999998E-2</v>
      </c>
      <c r="G643">
        <v>5.2409999999999998E-2</v>
      </c>
      <c r="H643">
        <v>0.67300000000000004</v>
      </c>
      <c r="I643">
        <v>0.24199999999999999</v>
      </c>
      <c r="J643">
        <v>0</v>
      </c>
      <c r="K643">
        <v>0</v>
      </c>
      <c r="L643">
        <v>0</v>
      </c>
      <c r="M643">
        <v>0</v>
      </c>
      <c r="N643">
        <v>7.2999999999999995E-2</v>
      </c>
      <c r="O643">
        <v>1.2E-2</v>
      </c>
      <c r="P643">
        <v>0</v>
      </c>
      <c r="Q643" s="3">
        <v>0.97499999999999998</v>
      </c>
      <c r="R643" t="str">
        <f t="shared" ref="R643:R706" si="10">A643&amp;B643</f>
        <v>Indiana PERF2008</v>
      </c>
    </row>
    <row r="644" spans="1:18" x14ac:dyDescent="0.35">
      <c r="A644" t="s">
        <v>48</v>
      </c>
      <c r="B644">
        <v>2009</v>
      </c>
      <c r="C644">
        <v>-0.20599999999999999</v>
      </c>
      <c r="D644">
        <v>-4.5999999999999999E-2</v>
      </c>
      <c r="E644">
        <v>1.0999999999999999E-2</v>
      </c>
      <c r="G644">
        <v>1.9980000000000001E-2</v>
      </c>
      <c r="H644">
        <v>0.505</v>
      </c>
      <c r="I644">
        <v>0.33</v>
      </c>
      <c r="J644">
        <v>0</v>
      </c>
      <c r="K644">
        <v>0</v>
      </c>
      <c r="L644">
        <v>0</v>
      </c>
      <c r="M644">
        <v>0</v>
      </c>
      <c r="N644">
        <v>0.16500000000000001</v>
      </c>
      <c r="O644">
        <v>0</v>
      </c>
      <c r="P644">
        <v>0</v>
      </c>
      <c r="Q644" s="3">
        <v>0.93100000000000005</v>
      </c>
      <c r="R644" t="str">
        <f t="shared" si="10"/>
        <v>Indiana PERF2009</v>
      </c>
    </row>
    <row r="645" spans="1:18" x14ac:dyDescent="0.35">
      <c r="A645" t="s">
        <v>48</v>
      </c>
      <c r="B645">
        <v>2010</v>
      </c>
      <c r="C645">
        <v>0.13900000000000001</v>
      </c>
      <c r="D645">
        <v>-5.8000000000000003E-2</v>
      </c>
      <c r="E645">
        <v>1.7999999999999999E-2</v>
      </c>
      <c r="F645">
        <v>3.1300000000000001E-2</v>
      </c>
      <c r="G645">
        <v>3.1300000000000001E-2</v>
      </c>
      <c r="H645">
        <v>0.39700000000000002</v>
      </c>
      <c r="I645">
        <v>0.34699999999999998</v>
      </c>
      <c r="J645">
        <v>0</v>
      </c>
      <c r="K645">
        <v>0</v>
      </c>
      <c r="L645">
        <v>0</v>
      </c>
      <c r="M645">
        <v>0</v>
      </c>
      <c r="N645">
        <v>0.245</v>
      </c>
      <c r="O645">
        <v>1.0999999999999999E-2</v>
      </c>
      <c r="P645">
        <v>0</v>
      </c>
      <c r="Q645" s="3">
        <v>0.85199999999999998</v>
      </c>
      <c r="R645" t="str">
        <f t="shared" si="10"/>
        <v>Indiana PERF2010</v>
      </c>
    </row>
    <row r="646" spans="1:18" x14ac:dyDescent="0.35">
      <c r="A646" t="s">
        <v>48</v>
      </c>
      <c r="B646">
        <v>2011</v>
      </c>
      <c r="C646">
        <v>0.19900000000000001</v>
      </c>
      <c r="D646">
        <v>2.5000000000000001E-2</v>
      </c>
      <c r="E646">
        <v>3.2000000000000001E-2</v>
      </c>
      <c r="F646">
        <v>5.2859999999999997E-2</v>
      </c>
      <c r="G646">
        <v>4.5519999999999998E-2</v>
      </c>
      <c r="H646">
        <v>0.42599999999999999</v>
      </c>
      <c r="I646">
        <v>0.29599999999999999</v>
      </c>
      <c r="J646">
        <v>0</v>
      </c>
      <c r="K646">
        <v>0</v>
      </c>
      <c r="L646">
        <v>0</v>
      </c>
      <c r="M646">
        <v>0</v>
      </c>
      <c r="N646">
        <v>0.25900000000000001</v>
      </c>
      <c r="O646">
        <v>1.9E-2</v>
      </c>
      <c r="P646">
        <v>0</v>
      </c>
      <c r="Q646" s="3">
        <v>0.80500000000000005</v>
      </c>
      <c r="R646" t="str">
        <f t="shared" si="10"/>
        <v>Indiana PERF2011</v>
      </c>
    </row>
    <row r="647" spans="1:18" x14ac:dyDescent="0.35">
      <c r="A647" t="s">
        <v>48</v>
      </c>
      <c r="B647">
        <v>2012</v>
      </c>
      <c r="C647">
        <v>7.0000000000000001E-3</v>
      </c>
      <c r="D647">
        <v>0.11</v>
      </c>
      <c r="E647">
        <v>2E-3</v>
      </c>
      <c r="F647">
        <v>5.7000000000000002E-2</v>
      </c>
      <c r="G647">
        <v>4.2250000000000003E-2</v>
      </c>
      <c r="H647">
        <v>0.252</v>
      </c>
      <c r="I647">
        <v>0.35599999999999998</v>
      </c>
      <c r="J647">
        <v>0.13300000000000001</v>
      </c>
      <c r="K647">
        <v>0.13300000000000001</v>
      </c>
      <c r="L647">
        <v>7.9000000000000001E-2</v>
      </c>
      <c r="M647">
        <v>4.7E-2</v>
      </c>
      <c r="N647">
        <v>0</v>
      </c>
      <c r="O647">
        <v>0</v>
      </c>
      <c r="P647">
        <v>0</v>
      </c>
      <c r="Q647" s="3">
        <v>0.76600000000000001</v>
      </c>
      <c r="R647" t="str">
        <f t="shared" si="10"/>
        <v>Indiana PERF2012</v>
      </c>
    </row>
    <row r="648" spans="1:18" x14ac:dyDescent="0.35">
      <c r="A648" t="s">
        <v>48</v>
      </c>
      <c r="B648">
        <v>2013</v>
      </c>
      <c r="C648">
        <v>0.06</v>
      </c>
      <c r="D648">
        <v>8.4000000000000005E-2</v>
      </c>
      <c r="E648">
        <v>0.03</v>
      </c>
      <c r="F648">
        <v>5.8999999999999997E-2</v>
      </c>
      <c r="G648">
        <v>4.3610000000000003E-2</v>
      </c>
      <c r="H648">
        <v>0.24199999999999999</v>
      </c>
      <c r="I648">
        <v>0.32</v>
      </c>
      <c r="J648">
        <v>0.13</v>
      </c>
      <c r="K648">
        <v>0.182</v>
      </c>
      <c r="L648">
        <v>7.2999999999999995E-2</v>
      </c>
      <c r="M648">
        <v>5.2999999999999999E-2</v>
      </c>
      <c r="N648">
        <v>0</v>
      </c>
      <c r="O648">
        <v>0</v>
      </c>
      <c r="P648">
        <v>0</v>
      </c>
      <c r="Q648" s="3">
        <v>0.80200000000000005</v>
      </c>
      <c r="R648" t="str">
        <f t="shared" si="10"/>
        <v>Indiana PERF2013</v>
      </c>
    </row>
    <row r="649" spans="1:18" x14ac:dyDescent="0.35">
      <c r="A649" t="s">
        <v>48</v>
      </c>
      <c r="B649">
        <v>2014</v>
      </c>
      <c r="C649">
        <v>0.13730000000000001</v>
      </c>
      <c r="D649">
        <v>6.6600000000000006E-2</v>
      </c>
      <c r="E649">
        <v>0.1051</v>
      </c>
      <c r="F649">
        <v>5.6800000000000003E-2</v>
      </c>
      <c r="G649">
        <v>5.0040000000000001E-2</v>
      </c>
      <c r="H649">
        <v>0.23599999999999999</v>
      </c>
      <c r="I649">
        <v>0.315</v>
      </c>
      <c r="J649">
        <v>0.127</v>
      </c>
      <c r="K649">
        <v>0.189</v>
      </c>
      <c r="L649">
        <v>7.8E-2</v>
      </c>
      <c r="M649">
        <v>5.3999999999999999E-2</v>
      </c>
      <c r="N649">
        <v>0</v>
      </c>
      <c r="O649">
        <v>0</v>
      </c>
      <c r="P649">
        <v>0</v>
      </c>
      <c r="Q649" s="3">
        <v>0.82399999999999995</v>
      </c>
      <c r="R649" t="str">
        <f t="shared" si="10"/>
        <v>Indiana PERF2014</v>
      </c>
    </row>
    <row r="650" spans="1:18" x14ac:dyDescent="0.35">
      <c r="A650" t="s">
        <v>48</v>
      </c>
      <c r="B650">
        <v>2015</v>
      </c>
      <c r="C650">
        <v>0</v>
      </c>
      <c r="D650">
        <v>6.4100000000000004E-2</v>
      </c>
      <c r="E650">
        <v>7.6799999999999993E-2</v>
      </c>
      <c r="F650">
        <v>4.7300000000000002E-2</v>
      </c>
      <c r="G650">
        <v>4.6620000000000002E-2</v>
      </c>
      <c r="H650">
        <v>0.224</v>
      </c>
      <c r="I650">
        <v>0.316</v>
      </c>
      <c r="J650">
        <v>0.129</v>
      </c>
      <c r="K650">
        <v>0.19400000000000001</v>
      </c>
      <c r="L650">
        <v>7.4999999999999997E-2</v>
      </c>
      <c r="M650">
        <v>6.2E-2</v>
      </c>
      <c r="N650">
        <v>0</v>
      </c>
      <c r="O650">
        <v>0</v>
      </c>
      <c r="P650">
        <v>0</v>
      </c>
      <c r="Q650" s="3">
        <v>0.78600000000000003</v>
      </c>
      <c r="R650" t="str">
        <f t="shared" si="10"/>
        <v>Indiana PERF2015</v>
      </c>
    </row>
    <row r="651" spans="1:18" x14ac:dyDescent="0.35">
      <c r="A651" t="s">
        <v>48</v>
      </c>
      <c r="B651">
        <v>2016</v>
      </c>
      <c r="C651">
        <v>1.1900000000000001E-2</v>
      </c>
      <c r="D651">
        <v>4.7800000000000002E-2</v>
      </c>
      <c r="E651">
        <v>4.1799999999999997E-2</v>
      </c>
      <c r="F651">
        <v>3.7999999999999999E-2</v>
      </c>
      <c r="G651">
        <v>4.4420000000000001E-2</v>
      </c>
      <c r="H651">
        <v>0.223</v>
      </c>
      <c r="I651">
        <v>0.28499999999999998</v>
      </c>
      <c r="J651">
        <v>0.13300000000000001</v>
      </c>
      <c r="K651">
        <v>0.20200000000000001</v>
      </c>
      <c r="L651">
        <v>7.3999999999999996E-2</v>
      </c>
      <c r="M651">
        <v>6.6000000000000003E-2</v>
      </c>
      <c r="N651">
        <v>0</v>
      </c>
      <c r="O651">
        <v>1.7000000000000001E-2</v>
      </c>
      <c r="P651">
        <v>0</v>
      </c>
      <c r="Q651" s="3">
        <v>0.79100000000000004</v>
      </c>
      <c r="R651" t="str">
        <f t="shared" si="10"/>
        <v>Indiana PERF2016</v>
      </c>
    </row>
    <row r="652" spans="1:18" x14ac:dyDescent="0.35">
      <c r="A652" t="s">
        <v>48</v>
      </c>
      <c r="B652">
        <v>2017</v>
      </c>
      <c r="C652">
        <v>0.08</v>
      </c>
      <c r="D652">
        <v>0.03</v>
      </c>
      <c r="E652">
        <v>5.7000000000000002E-2</v>
      </c>
      <c r="F652">
        <v>2.9000000000000001E-2</v>
      </c>
      <c r="G652">
        <v>4.648E-2</v>
      </c>
      <c r="H652">
        <v>0.23599999999999999</v>
      </c>
      <c r="I652">
        <v>0.27400000000000002</v>
      </c>
      <c r="J652">
        <v>0.127</v>
      </c>
      <c r="K652">
        <v>0.20699999999999999</v>
      </c>
      <c r="L652">
        <v>7.9000000000000001E-2</v>
      </c>
      <c r="M652">
        <v>6.5000000000000002E-2</v>
      </c>
      <c r="N652">
        <v>0</v>
      </c>
      <c r="O652">
        <v>1.2E-2</v>
      </c>
      <c r="P652">
        <v>0</v>
      </c>
      <c r="Q652" s="3">
        <v>0.79</v>
      </c>
      <c r="R652" t="str">
        <f t="shared" si="10"/>
        <v>Indiana PERF2017</v>
      </c>
    </row>
    <row r="653" spans="1:18" x14ac:dyDescent="0.35">
      <c r="A653" t="s">
        <v>48</v>
      </c>
      <c r="B653">
        <v>2018</v>
      </c>
      <c r="C653">
        <v>9.2999999999999999E-2</v>
      </c>
      <c r="D653">
        <v>6.0999999999999999E-2</v>
      </c>
      <c r="E653">
        <v>6.3E-2</v>
      </c>
      <c r="F653">
        <v>4.5999999999999999E-2</v>
      </c>
      <c r="G653">
        <v>4.9009999999999998E-2</v>
      </c>
      <c r="H653">
        <v>0.221</v>
      </c>
      <c r="I653">
        <v>0.27200000000000002</v>
      </c>
      <c r="J653">
        <v>0.122</v>
      </c>
      <c r="K653">
        <v>0.223</v>
      </c>
      <c r="L653">
        <v>0.09</v>
      </c>
      <c r="M653">
        <v>6.0999999999999999E-2</v>
      </c>
      <c r="N653">
        <v>0</v>
      </c>
      <c r="O653">
        <v>1.0999999999999999E-2</v>
      </c>
      <c r="P653">
        <v>0</v>
      </c>
      <c r="Q653" s="3">
        <v>0.79690000000000005</v>
      </c>
      <c r="R653" t="str">
        <f t="shared" si="10"/>
        <v>Indiana PERF2018</v>
      </c>
    </row>
    <row r="654" spans="1:18" x14ac:dyDescent="0.35">
      <c r="A654" t="s">
        <v>48</v>
      </c>
      <c r="B654">
        <v>2019</v>
      </c>
      <c r="C654">
        <v>7.3999999999999996E-2</v>
      </c>
      <c r="D654">
        <v>8.2000000000000003E-2</v>
      </c>
      <c r="E654">
        <v>5.0999999999999997E-2</v>
      </c>
      <c r="F654">
        <v>7.8E-2</v>
      </c>
      <c r="G654">
        <v>5.0310000000000001E-2</v>
      </c>
      <c r="H654">
        <v>0.21299999999999999</v>
      </c>
      <c r="I654">
        <v>0.27500000000000002</v>
      </c>
      <c r="J654">
        <v>0.125</v>
      </c>
      <c r="K654">
        <v>0.22800000000000001</v>
      </c>
      <c r="L654">
        <v>7.5999999999999998E-2</v>
      </c>
      <c r="M654">
        <v>0.06</v>
      </c>
      <c r="N654">
        <v>0</v>
      </c>
      <c r="O654">
        <v>2.3E-2</v>
      </c>
      <c r="P654">
        <v>0</v>
      </c>
      <c r="Q654" s="3">
        <v>0.79379999999999995</v>
      </c>
      <c r="R654" t="str">
        <f t="shared" si="10"/>
        <v>Indiana PERF2019</v>
      </c>
    </row>
    <row r="655" spans="1:18" x14ac:dyDescent="0.35">
      <c r="A655" t="s">
        <v>48</v>
      </c>
      <c r="B655">
        <v>2020</v>
      </c>
      <c r="C655">
        <v>2.5999999999999999E-2</v>
      </c>
      <c r="D655">
        <v>6.4000000000000001E-2</v>
      </c>
      <c r="E655">
        <v>5.6000000000000001E-2</v>
      </c>
      <c r="F655">
        <v>6.7000000000000004E-2</v>
      </c>
      <c r="G655">
        <v>4.9079999999999999E-2</v>
      </c>
      <c r="H655">
        <v>0.218</v>
      </c>
      <c r="I655">
        <v>0.26700000000000002</v>
      </c>
      <c r="J655">
        <v>0.122</v>
      </c>
      <c r="K655">
        <v>0.24</v>
      </c>
      <c r="L655">
        <v>6.6000000000000003E-2</v>
      </c>
      <c r="M655">
        <v>6.8000000000000005E-2</v>
      </c>
      <c r="N655">
        <v>0</v>
      </c>
      <c r="O655">
        <v>1.9E-2</v>
      </c>
      <c r="P655">
        <v>0</v>
      </c>
      <c r="Q655" s="3">
        <v>0.83289999999999997</v>
      </c>
      <c r="R655" t="str">
        <f t="shared" si="10"/>
        <v>Indiana PERF2020</v>
      </c>
    </row>
    <row r="656" spans="1:18" x14ac:dyDescent="0.35">
      <c r="A656" t="s">
        <v>49</v>
      </c>
      <c r="B656">
        <v>2001</v>
      </c>
      <c r="C656">
        <v>8.3000000000000001E-3</v>
      </c>
      <c r="D656">
        <v>7.5499999999999998E-2</v>
      </c>
      <c r="E656">
        <v>8.2900000000000001E-2</v>
      </c>
      <c r="G656">
        <v>8.3000000000000001E-3</v>
      </c>
      <c r="H656">
        <v>0.42599999999999999</v>
      </c>
      <c r="I656">
        <v>0.57399999999999995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 s="3">
        <v>0.43</v>
      </c>
      <c r="R656" t="str">
        <f t="shared" si="10"/>
        <v>Indiana Teachers2001</v>
      </c>
    </row>
    <row r="657" spans="1:18" x14ac:dyDescent="0.35">
      <c r="A657" t="s">
        <v>49</v>
      </c>
      <c r="B657">
        <v>2002</v>
      </c>
      <c r="C657">
        <v>-3.7999999999999999E-2</v>
      </c>
      <c r="D657">
        <v>1.8200000000000001E-2</v>
      </c>
      <c r="G657">
        <v>-1.512E-2</v>
      </c>
      <c r="H657">
        <v>0.44875999999999999</v>
      </c>
      <c r="I657">
        <v>0.55054999999999998</v>
      </c>
      <c r="J657">
        <v>6.9999999999999999E-4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 s="3">
        <v>0.42099999999999999</v>
      </c>
      <c r="R657" t="str">
        <f t="shared" si="10"/>
        <v>Indiana Teachers2002</v>
      </c>
    </row>
    <row r="658" spans="1:18" x14ac:dyDescent="0.35">
      <c r="A658" t="s">
        <v>49</v>
      </c>
      <c r="B658">
        <v>2003</v>
      </c>
      <c r="C658">
        <v>4.7800000000000002E-2</v>
      </c>
      <c r="D658">
        <v>1.9E-3</v>
      </c>
      <c r="G658">
        <v>5.4200000000000003E-3</v>
      </c>
      <c r="H658">
        <v>0.45119999999999999</v>
      </c>
      <c r="I658">
        <v>0.54590000000000005</v>
      </c>
      <c r="J658">
        <v>2.8999999999999998E-3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 s="3">
        <v>0.44400000000000001</v>
      </c>
      <c r="R658" t="str">
        <f t="shared" si="10"/>
        <v>Indiana Teachers2003</v>
      </c>
    </row>
    <row r="659" spans="1:18" x14ac:dyDescent="0.35">
      <c r="A659" t="s">
        <v>49</v>
      </c>
      <c r="B659">
        <v>2004</v>
      </c>
      <c r="C659">
        <v>0.1507</v>
      </c>
      <c r="D659">
        <v>5.0700000000000002E-2</v>
      </c>
      <c r="E659">
        <v>4.9399999999999999E-2</v>
      </c>
      <c r="G659">
        <v>3.9919999999999997E-2</v>
      </c>
      <c r="H659">
        <v>0.52890000000000004</v>
      </c>
      <c r="I659">
        <v>0.39450000000000002</v>
      </c>
      <c r="J659">
        <v>4.8999999999999998E-3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 s="3">
        <v>0.44800000000000001</v>
      </c>
      <c r="R659" t="str">
        <f t="shared" si="10"/>
        <v>Indiana Teachers2004</v>
      </c>
    </row>
    <row r="660" spans="1:18" x14ac:dyDescent="0.35">
      <c r="A660" t="s">
        <v>49</v>
      </c>
      <c r="B660">
        <v>2005</v>
      </c>
      <c r="C660">
        <v>9.2600000000000002E-2</v>
      </c>
      <c r="D660">
        <v>9.6199999999999994E-2</v>
      </c>
      <c r="E660">
        <v>4.8099999999999997E-2</v>
      </c>
      <c r="G660">
        <v>5.0250000000000003E-2</v>
      </c>
      <c r="H660">
        <v>0.58320000000000005</v>
      </c>
      <c r="I660">
        <v>0.40600000000000003</v>
      </c>
      <c r="J660">
        <v>9.9000000000000008E-3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 s="3">
        <v>0.434</v>
      </c>
      <c r="R660" t="str">
        <f t="shared" si="10"/>
        <v>Indiana Teachers2005</v>
      </c>
    </row>
    <row r="661" spans="1:18" x14ac:dyDescent="0.35">
      <c r="A661" t="s">
        <v>49</v>
      </c>
      <c r="B661">
        <v>2006</v>
      </c>
      <c r="C661">
        <v>0.1143</v>
      </c>
      <c r="D661">
        <v>0.11890000000000001</v>
      </c>
      <c r="E661">
        <v>7.1400000000000005E-2</v>
      </c>
      <c r="G661">
        <v>6.0670000000000002E-2</v>
      </c>
      <c r="H661">
        <v>0.53249999999999997</v>
      </c>
      <c r="I661">
        <v>0.40389999999999998</v>
      </c>
      <c r="J661">
        <v>1.6400000000000001E-2</v>
      </c>
      <c r="K661">
        <v>2.7400000000000001E-2</v>
      </c>
      <c r="L661">
        <v>0</v>
      </c>
      <c r="M661">
        <v>1.9699999999999999E-2</v>
      </c>
      <c r="N661">
        <v>0</v>
      </c>
      <c r="O661">
        <v>0</v>
      </c>
      <c r="P661">
        <v>0</v>
      </c>
      <c r="Q661" s="3">
        <v>0.443</v>
      </c>
      <c r="R661" t="str">
        <f t="shared" si="10"/>
        <v>Indiana Teachers2006</v>
      </c>
    </row>
    <row r="662" spans="1:18" x14ac:dyDescent="0.35">
      <c r="A662" t="s">
        <v>49</v>
      </c>
      <c r="B662">
        <v>2007</v>
      </c>
      <c r="C662">
        <v>0.1817</v>
      </c>
      <c r="D662">
        <v>0.12889999999999999</v>
      </c>
      <c r="E662">
        <v>0.1164</v>
      </c>
      <c r="G662">
        <v>7.7170000000000002E-2</v>
      </c>
      <c r="H662">
        <v>0.56279999999999997</v>
      </c>
      <c r="I662">
        <v>0.36099999999999999</v>
      </c>
      <c r="J662">
        <v>2.3E-2</v>
      </c>
      <c r="K662">
        <v>2.5899999999999999E-2</v>
      </c>
      <c r="L662">
        <v>0</v>
      </c>
      <c r="M662">
        <v>2.7199999999999998E-2</v>
      </c>
      <c r="N662">
        <v>0</v>
      </c>
      <c r="O662">
        <v>0</v>
      </c>
      <c r="P662">
        <v>0</v>
      </c>
      <c r="Q662" s="3">
        <v>0.45100000000000001</v>
      </c>
      <c r="R662" t="str">
        <f t="shared" si="10"/>
        <v>Indiana Teachers2007</v>
      </c>
    </row>
    <row r="663" spans="1:18" x14ac:dyDescent="0.35">
      <c r="A663" t="s">
        <v>49</v>
      </c>
      <c r="B663">
        <v>2008</v>
      </c>
      <c r="C663">
        <v>-5.7000000000000002E-2</v>
      </c>
      <c r="D663">
        <v>7.4999999999999997E-2</v>
      </c>
      <c r="E663">
        <v>9.2999999999999999E-2</v>
      </c>
      <c r="G663">
        <v>5.9400000000000001E-2</v>
      </c>
      <c r="H663">
        <v>0.60299999999999998</v>
      </c>
      <c r="I663">
        <v>0.23400000000000001</v>
      </c>
      <c r="J663">
        <v>5.7000000000000002E-2</v>
      </c>
      <c r="K663">
        <v>4.7E-2</v>
      </c>
      <c r="L663">
        <v>0</v>
      </c>
      <c r="M663">
        <v>5.8999999999999997E-2</v>
      </c>
      <c r="N663">
        <v>0</v>
      </c>
      <c r="O663">
        <v>0</v>
      </c>
      <c r="P663">
        <v>0</v>
      </c>
      <c r="Q663" s="3">
        <v>0.48199999999999998</v>
      </c>
      <c r="R663" t="str">
        <f t="shared" si="10"/>
        <v>Indiana Teachers2008</v>
      </c>
    </row>
    <row r="664" spans="1:18" x14ac:dyDescent="0.35">
      <c r="A664" t="s">
        <v>49</v>
      </c>
      <c r="B664">
        <v>2009</v>
      </c>
      <c r="C664">
        <v>-0.18</v>
      </c>
      <c r="D664">
        <v>-3.2000000000000001E-2</v>
      </c>
      <c r="E664">
        <v>0.02</v>
      </c>
      <c r="G664">
        <v>2.9680000000000002E-2</v>
      </c>
      <c r="H664">
        <v>0.52400000000000002</v>
      </c>
      <c r="I664">
        <v>0.29799999999999999</v>
      </c>
      <c r="J664">
        <v>7.1999999999999995E-2</v>
      </c>
      <c r="K664">
        <v>4.3999999999999997E-2</v>
      </c>
      <c r="L664">
        <v>7.0000000000000001E-3</v>
      </c>
      <c r="M664">
        <v>5.5E-2</v>
      </c>
      <c r="N664">
        <v>0</v>
      </c>
      <c r="O664">
        <v>0</v>
      </c>
      <c r="P664">
        <v>0</v>
      </c>
      <c r="Q664" s="3">
        <v>0.41899999999999998</v>
      </c>
      <c r="R664" t="str">
        <f t="shared" si="10"/>
        <v>Indiana Teachers2009</v>
      </c>
    </row>
    <row r="665" spans="1:18" x14ac:dyDescent="0.35">
      <c r="A665" t="s">
        <v>49</v>
      </c>
      <c r="B665">
        <v>2010</v>
      </c>
      <c r="C665">
        <v>0.14299999999999999</v>
      </c>
      <c r="D665">
        <v>-4.2000000000000003E-2</v>
      </c>
      <c r="E665">
        <v>2.9000000000000001E-2</v>
      </c>
      <c r="F665">
        <v>4.0480000000000002E-2</v>
      </c>
      <c r="G665">
        <v>4.0480000000000002E-2</v>
      </c>
      <c r="H665">
        <v>0.34599999999999997</v>
      </c>
      <c r="I665">
        <v>0.42799999999999999</v>
      </c>
      <c r="J665">
        <v>8.4000000000000005E-2</v>
      </c>
      <c r="K665">
        <v>9.2999999999999999E-2</v>
      </c>
      <c r="L665">
        <v>0.01</v>
      </c>
      <c r="M665">
        <v>3.9E-2</v>
      </c>
      <c r="N665">
        <v>0</v>
      </c>
      <c r="O665">
        <v>0</v>
      </c>
      <c r="P665">
        <v>0</v>
      </c>
      <c r="Q665" s="3">
        <v>0.443</v>
      </c>
      <c r="R665" t="str">
        <f t="shared" si="10"/>
        <v>Indiana Teachers2010</v>
      </c>
    </row>
    <row r="666" spans="1:18" x14ac:dyDescent="0.35">
      <c r="A666" t="s">
        <v>49</v>
      </c>
      <c r="B666">
        <v>2011</v>
      </c>
      <c r="C666">
        <v>0.18</v>
      </c>
      <c r="D666">
        <v>3.4000000000000002E-2</v>
      </c>
      <c r="E666">
        <v>4.2000000000000003E-2</v>
      </c>
      <c r="F666">
        <v>5.697E-2</v>
      </c>
      <c r="G666">
        <v>5.2449999999999997E-2</v>
      </c>
      <c r="H666">
        <v>0.39100000000000001</v>
      </c>
      <c r="I666">
        <v>0.35899999999999999</v>
      </c>
      <c r="J666">
        <v>9.4E-2</v>
      </c>
      <c r="K666">
        <v>0.10299999999999999</v>
      </c>
      <c r="L666">
        <v>1.2E-2</v>
      </c>
      <c r="M666">
        <v>4.1000000000000002E-2</v>
      </c>
      <c r="N666">
        <v>0</v>
      </c>
      <c r="O666">
        <v>0</v>
      </c>
      <c r="P666">
        <v>0</v>
      </c>
      <c r="Q666" s="3">
        <v>0.438</v>
      </c>
      <c r="R666" t="str">
        <f t="shared" si="10"/>
        <v>Indiana Teachers2011</v>
      </c>
    </row>
    <row r="667" spans="1:18" x14ac:dyDescent="0.35">
      <c r="A667" t="s">
        <v>49</v>
      </c>
      <c r="B667">
        <v>2012</v>
      </c>
      <c r="C667">
        <v>7.0000000000000001E-3</v>
      </c>
      <c r="D667">
        <v>0.11</v>
      </c>
      <c r="E667">
        <v>2E-3</v>
      </c>
      <c r="F667">
        <v>5.7000000000000002E-2</v>
      </c>
      <c r="G667">
        <v>4.8590000000000001E-2</v>
      </c>
      <c r="H667">
        <v>0.252</v>
      </c>
      <c r="I667">
        <v>0.35599999999999998</v>
      </c>
      <c r="J667">
        <v>0.13300000000000001</v>
      </c>
      <c r="K667">
        <v>0.13300000000000001</v>
      </c>
      <c r="L667">
        <v>7.9000000000000001E-2</v>
      </c>
      <c r="M667">
        <v>4.7E-2</v>
      </c>
      <c r="N667">
        <v>0</v>
      </c>
      <c r="O667">
        <v>0</v>
      </c>
      <c r="P667">
        <v>0</v>
      </c>
      <c r="Q667" s="3">
        <v>0.42699999999999999</v>
      </c>
      <c r="R667" t="str">
        <f t="shared" si="10"/>
        <v>Indiana Teachers2012</v>
      </c>
    </row>
    <row r="668" spans="1:18" x14ac:dyDescent="0.35">
      <c r="A668" t="s">
        <v>49</v>
      </c>
      <c r="B668">
        <v>2013</v>
      </c>
      <c r="C668">
        <v>0.06</v>
      </c>
      <c r="D668">
        <v>8.4000000000000005E-2</v>
      </c>
      <c r="E668">
        <v>0.03</v>
      </c>
      <c r="F668">
        <v>5.8999999999999997E-2</v>
      </c>
      <c r="G668">
        <v>4.9459999999999997E-2</v>
      </c>
      <c r="H668">
        <v>0.24199999999999999</v>
      </c>
      <c r="I668">
        <v>0.32</v>
      </c>
      <c r="J668">
        <v>0.13</v>
      </c>
      <c r="K668">
        <v>0.182</v>
      </c>
      <c r="L668">
        <v>7.2999999999999995E-2</v>
      </c>
      <c r="M668">
        <v>5.2999999999999999E-2</v>
      </c>
      <c r="N668">
        <v>0</v>
      </c>
      <c r="O668">
        <v>0</v>
      </c>
      <c r="P668">
        <v>0</v>
      </c>
      <c r="Q668" s="3">
        <v>0.45700000000000002</v>
      </c>
      <c r="R668" t="str">
        <f t="shared" si="10"/>
        <v>Indiana Teachers2013</v>
      </c>
    </row>
    <row r="669" spans="1:18" x14ac:dyDescent="0.35">
      <c r="A669" t="s">
        <v>49</v>
      </c>
      <c r="B669">
        <v>2014</v>
      </c>
      <c r="C669">
        <v>0.13730000000000001</v>
      </c>
      <c r="D669">
        <v>6.6600000000000006E-2</v>
      </c>
      <c r="E669">
        <v>0.1051</v>
      </c>
      <c r="F669">
        <v>5.6800000000000003E-2</v>
      </c>
      <c r="G669">
        <v>5.5500000000000001E-2</v>
      </c>
      <c r="H669">
        <v>0.23599999999999999</v>
      </c>
      <c r="I669">
        <v>0.315</v>
      </c>
      <c r="J669">
        <v>0.127</v>
      </c>
      <c r="K669">
        <v>0.189</v>
      </c>
      <c r="L669">
        <v>7.8E-2</v>
      </c>
      <c r="M669">
        <v>5.3999999999999999E-2</v>
      </c>
      <c r="N669">
        <v>0</v>
      </c>
      <c r="O669">
        <v>0</v>
      </c>
      <c r="P669">
        <v>0</v>
      </c>
      <c r="Q669" s="3">
        <v>0.48099999999999998</v>
      </c>
      <c r="R669" t="str">
        <f t="shared" si="10"/>
        <v>Indiana Teachers2014</v>
      </c>
    </row>
    <row r="670" spans="1:18" x14ac:dyDescent="0.35">
      <c r="A670" t="s">
        <v>49</v>
      </c>
      <c r="B670">
        <v>2015</v>
      </c>
      <c r="C670">
        <v>0</v>
      </c>
      <c r="D670">
        <v>6.4100000000000004E-2</v>
      </c>
      <c r="E670">
        <v>7.6799999999999993E-2</v>
      </c>
      <c r="F670">
        <v>4.7300000000000002E-2</v>
      </c>
      <c r="G670">
        <v>5.1709999999999999E-2</v>
      </c>
      <c r="H670">
        <v>0.224</v>
      </c>
      <c r="I670">
        <v>0.316</v>
      </c>
      <c r="J670">
        <v>0.129</v>
      </c>
      <c r="K670">
        <v>0.19400000000000001</v>
      </c>
      <c r="L670">
        <v>7.4999999999999997E-2</v>
      </c>
      <c r="M670">
        <v>6.2E-2</v>
      </c>
      <c r="N670">
        <v>0</v>
      </c>
      <c r="O670">
        <v>0</v>
      </c>
      <c r="P670">
        <v>0</v>
      </c>
      <c r="Q670" s="3">
        <v>0.46383999999999997</v>
      </c>
      <c r="R670" t="str">
        <f t="shared" si="10"/>
        <v>Indiana Teachers2015</v>
      </c>
    </row>
    <row r="671" spans="1:18" x14ac:dyDescent="0.35">
      <c r="A671" t="s">
        <v>49</v>
      </c>
      <c r="B671">
        <v>2016</v>
      </c>
      <c r="C671">
        <v>1.1900000000000001E-2</v>
      </c>
      <c r="D671">
        <v>4.7800000000000002E-2</v>
      </c>
      <c r="E671">
        <v>4.1799999999999997E-2</v>
      </c>
      <c r="F671">
        <v>3.7999999999999999E-2</v>
      </c>
      <c r="G671">
        <v>4.9180000000000001E-2</v>
      </c>
      <c r="H671">
        <v>0.223</v>
      </c>
      <c r="I671">
        <v>0.28499999999999998</v>
      </c>
      <c r="J671">
        <v>0.13300000000000001</v>
      </c>
      <c r="K671">
        <v>0.20200000000000001</v>
      </c>
      <c r="L671">
        <v>7.3999999999999996E-2</v>
      </c>
      <c r="M671">
        <v>6.6000000000000003E-2</v>
      </c>
      <c r="N671">
        <v>0</v>
      </c>
      <c r="O671">
        <v>1.7000000000000001E-2</v>
      </c>
      <c r="P671">
        <v>0</v>
      </c>
      <c r="Q671" s="3">
        <v>0.46809000000000001</v>
      </c>
      <c r="R671" t="str">
        <f t="shared" si="10"/>
        <v>Indiana Teachers2016</v>
      </c>
    </row>
    <row r="672" spans="1:18" x14ac:dyDescent="0.35">
      <c r="A672" t="s">
        <v>49</v>
      </c>
      <c r="B672">
        <v>2017</v>
      </c>
      <c r="C672">
        <v>0.08</v>
      </c>
      <c r="D672">
        <v>0.03</v>
      </c>
      <c r="E672">
        <v>5.7000000000000002E-2</v>
      </c>
      <c r="F672">
        <v>2.9000000000000001E-2</v>
      </c>
      <c r="G672">
        <v>5.0970000000000001E-2</v>
      </c>
      <c r="H672">
        <v>0.23599999999999999</v>
      </c>
      <c r="I672">
        <v>0.27400000000000002</v>
      </c>
      <c r="J672">
        <v>0.127</v>
      </c>
      <c r="K672">
        <v>0.20699999999999999</v>
      </c>
      <c r="L672">
        <v>7.9000000000000001E-2</v>
      </c>
      <c r="M672">
        <v>6.5000000000000002E-2</v>
      </c>
      <c r="N672">
        <v>0</v>
      </c>
      <c r="O672">
        <v>1.2E-2</v>
      </c>
      <c r="P672">
        <v>0</v>
      </c>
      <c r="Q672" s="3">
        <v>0.48054000000000002</v>
      </c>
      <c r="R672" t="str">
        <f t="shared" si="10"/>
        <v>Indiana Teachers2017</v>
      </c>
    </row>
    <row r="673" spans="1:18" x14ac:dyDescent="0.35">
      <c r="A673" t="s">
        <v>49</v>
      </c>
      <c r="B673">
        <v>2018</v>
      </c>
      <c r="C673">
        <v>9.2999999999999999E-2</v>
      </c>
      <c r="D673">
        <v>6.0999999999999999E-2</v>
      </c>
      <c r="E673">
        <v>6.3E-2</v>
      </c>
      <c r="F673">
        <v>4.5999999999999999E-2</v>
      </c>
      <c r="G673">
        <v>5.3260000000000002E-2</v>
      </c>
      <c r="H673">
        <v>0.221</v>
      </c>
      <c r="I673">
        <v>0.27200000000000002</v>
      </c>
      <c r="J673">
        <v>0.122</v>
      </c>
      <c r="K673">
        <v>0.223</v>
      </c>
      <c r="L673">
        <v>0.09</v>
      </c>
      <c r="M673">
        <v>6.0999999999999999E-2</v>
      </c>
      <c r="N673">
        <v>0</v>
      </c>
      <c r="O673">
        <v>1.0999999999999999E-2</v>
      </c>
      <c r="P673">
        <v>0</v>
      </c>
      <c r="Q673" s="3">
        <v>0.45665</v>
      </c>
      <c r="R673" t="str">
        <f t="shared" si="10"/>
        <v>Indiana Teachers2018</v>
      </c>
    </row>
    <row r="674" spans="1:18" x14ac:dyDescent="0.35">
      <c r="A674" t="s">
        <v>49</v>
      </c>
      <c r="B674">
        <v>2019</v>
      </c>
      <c r="C674">
        <v>7.3999999999999996E-2</v>
      </c>
      <c r="D674">
        <v>8.2000000000000003E-2</v>
      </c>
      <c r="E674">
        <v>5.0999999999999997E-2</v>
      </c>
      <c r="F674">
        <v>7.8E-2</v>
      </c>
      <c r="G674">
        <v>5.4339999999999999E-2</v>
      </c>
      <c r="H674">
        <v>0.21299999999999999</v>
      </c>
      <c r="I674">
        <v>0.27500000000000002</v>
      </c>
      <c r="J674">
        <v>0.125</v>
      </c>
      <c r="K674">
        <v>0.22800000000000001</v>
      </c>
      <c r="L674">
        <v>7.5999999999999998E-2</v>
      </c>
      <c r="M674">
        <v>0.06</v>
      </c>
      <c r="N674">
        <v>0</v>
      </c>
      <c r="O674">
        <v>2.3E-2</v>
      </c>
      <c r="P674">
        <v>0</v>
      </c>
      <c r="Q674" s="3">
        <v>0.47867999999999999</v>
      </c>
      <c r="R674" t="str">
        <f t="shared" si="10"/>
        <v>Indiana Teachers2019</v>
      </c>
    </row>
    <row r="675" spans="1:18" x14ac:dyDescent="0.35">
      <c r="A675" t="s">
        <v>49</v>
      </c>
      <c r="B675">
        <v>2020</v>
      </c>
      <c r="C675">
        <v>2.5999999999999999E-2</v>
      </c>
      <c r="D675">
        <v>6.4000000000000001E-2</v>
      </c>
      <c r="E675">
        <v>5.6000000000000001E-2</v>
      </c>
      <c r="F675">
        <v>6.7000000000000004E-2</v>
      </c>
      <c r="G675">
        <v>5.2900000000000003E-2</v>
      </c>
      <c r="H675">
        <v>0.218</v>
      </c>
      <c r="I675">
        <v>0.26700000000000002</v>
      </c>
      <c r="J675">
        <v>0.122</v>
      </c>
      <c r="K675">
        <v>0.24</v>
      </c>
      <c r="L675">
        <v>6.6000000000000003E-2</v>
      </c>
      <c r="M675">
        <v>6.8000000000000005E-2</v>
      </c>
      <c r="N675">
        <v>0</v>
      </c>
      <c r="O675">
        <v>1.9E-2</v>
      </c>
      <c r="P675">
        <v>0</v>
      </c>
      <c r="Q675" s="3">
        <v>0.49911</v>
      </c>
      <c r="R675" t="str">
        <f t="shared" si="10"/>
        <v>Indiana Teachers2020</v>
      </c>
    </row>
    <row r="676" spans="1:18" x14ac:dyDescent="0.35">
      <c r="A676" t="s">
        <v>50</v>
      </c>
      <c r="B676">
        <v>2001</v>
      </c>
      <c r="C676">
        <v>-4.7300000000000002E-2</v>
      </c>
      <c r="D676">
        <v>6.8199999999999997E-2</v>
      </c>
      <c r="E676">
        <v>0.11650000000000001</v>
      </c>
      <c r="F676">
        <v>0.112</v>
      </c>
      <c r="G676">
        <v>-4.7300000000000002E-2</v>
      </c>
      <c r="H676">
        <v>0.43</v>
      </c>
      <c r="I676">
        <v>0.38</v>
      </c>
      <c r="J676">
        <v>7.0000000000000007E-2</v>
      </c>
      <c r="K676">
        <v>0.05</v>
      </c>
      <c r="L676">
        <v>0</v>
      </c>
      <c r="M676">
        <v>0.06</v>
      </c>
      <c r="N676">
        <v>0</v>
      </c>
      <c r="O676">
        <v>0.01</v>
      </c>
      <c r="P676">
        <v>0</v>
      </c>
      <c r="Q676" s="3">
        <v>0.97160000000000002</v>
      </c>
      <c r="R676" t="str">
        <f t="shared" si="10"/>
        <v>Iowa PERS2001</v>
      </c>
    </row>
    <row r="677" spans="1:18" x14ac:dyDescent="0.35">
      <c r="A677" t="s">
        <v>50</v>
      </c>
      <c r="B677">
        <v>2002</v>
      </c>
      <c r="C677">
        <v>-4.9399999999999999E-2</v>
      </c>
      <c r="D677">
        <v>7.9000000000000008E-3</v>
      </c>
      <c r="E677">
        <v>6.4799999999999996E-2</v>
      </c>
      <c r="F677">
        <v>9.64E-2</v>
      </c>
      <c r="G677">
        <v>-4.8349999999999997E-2</v>
      </c>
      <c r="H677">
        <v>0.42199999999999999</v>
      </c>
      <c r="I677">
        <v>0.40400000000000003</v>
      </c>
      <c r="J677">
        <v>5.7000000000000002E-2</v>
      </c>
      <c r="K677">
        <v>0.05</v>
      </c>
      <c r="L677">
        <v>0</v>
      </c>
      <c r="M677">
        <v>6.4000000000000001E-2</v>
      </c>
      <c r="N677">
        <v>0</v>
      </c>
      <c r="O677">
        <v>3.0000000000000001E-3</v>
      </c>
      <c r="P677">
        <v>0</v>
      </c>
      <c r="Q677" s="3">
        <v>0.92559999999999998</v>
      </c>
      <c r="R677" t="str">
        <f t="shared" si="10"/>
        <v>Iowa PERS2002</v>
      </c>
    </row>
    <row r="678" spans="1:18" x14ac:dyDescent="0.35">
      <c r="A678" t="s">
        <v>50</v>
      </c>
      <c r="B678">
        <v>2003</v>
      </c>
      <c r="C678">
        <v>5.5899999999999998E-2</v>
      </c>
      <c r="D678">
        <v>-1.4800000000000001E-2</v>
      </c>
      <c r="E678">
        <v>4.1200000000000001E-2</v>
      </c>
      <c r="F678">
        <v>9.1600000000000001E-2</v>
      </c>
      <c r="G678">
        <v>-1.4800000000000001E-2</v>
      </c>
      <c r="H678">
        <v>0.45055000000000001</v>
      </c>
      <c r="I678">
        <v>0.37163000000000002</v>
      </c>
      <c r="J678">
        <v>6.0940000000000001E-2</v>
      </c>
      <c r="K678">
        <v>5.0950000000000002E-2</v>
      </c>
      <c r="L678">
        <v>0</v>
      </c>
      <c r="M678">
        <v>5.994E-2</v>
      </c>
      <c r="N678">
        <v>0</v>
      </c>
      <c r="O678">
        <v>5.9899999999999997E-3</v>
      </c>
      <c r="P678">
        <v>0</v>
      </c>
      <c r="Q678" s="3">
        <v>0.8962</v>
      </c>
      <c r="R678" t="str">
        <f t="shared" si="10"/>
        <v>Iowa PERS2003</v>
      </c>
    </row>
    <row r="679" spans="1:18" x14ac:dyDescent="0.35">
      <c r="A679" t="s">
        <v>50</v>
      </c>
      <c r="B679">
        <v>2004</v>
      </c>
      <c r="C679">
        <v>0.13780000000000001</v>
      </c>
      <c r="D679">
        <v>4.5199999999999997E-2</v>
      </c>
      <c r="E679">
        <v>4.2299999999999997E-2</v>
      </c>
      <c r="F679">
        <v>0.1027</v>
      </c>
      <c r="G679">
        <v>2.1319999999999999E-2</v>
      </c>
      <c r="H679">
        <v>0.499</v>
      </c>
      <c r="I679">
        <v>0.375</v>
      </c>
      <c r="J679">
        <v>6.0999999999999999E-2</v>
      </c>
      <c r="K679">
        <v>0</v>
      </c>
      <c r="L679">
        <v>0</v>
      </c>
      <c r="M679">
        <v>6.0999999999999999E-2</v>
      </c>
      <c r="N679">
        <v>0</v>
      </c>
      <c r="O679">
        <v>4.0000000000000001E-3</v>
      </c>
      <c r="P679">
        <v>0</v>
      </c>
      <c r="Q679" s="3">
        <v>0.88619999999999999</v>
      </c>
      <c r="R679" t="str">
        <f t="shared" si="10"/>
        <v>Iowa PERS2004</v>
      </c>
    </row>
    <row r="680" spans="1:18" x14ac:dyDescent="0.35">
      <c r="A680" t="s">
        <v>50</v>
      </c>
      <c r="B680">
        <v>2005</v>
      </c>
      <c r="C680">
        <v>0.1125</v>
      </c>
      <c r="D680">
        <v>0.10150000000000001</v>
      </c>
      <c r="E680">
        <v>3.8899999999999997E-2</v>
      </c>
      <c r="F680">
        <v>9.9299999999999999E-2</v>
      </c>
      <c r="G680">
        <v>3.8940000000000002E-2</v>
      </c>
      <c r="H680">
        <v>0.47899999999999998</v>
      </c>
      <c r="I680">
        <v>0.38800000000000001</v>
      </c>
      <c r="J680">
        <v>6.3E-2</v>
      </c>
      <c r="K680">
        <v>0</v>
      </c>
      <c r="L680">
        <v>0</v>
      </c>
      <c r="M680">
        <v>6.5000000000000002E-2</v>
      </c>
      <c r="N680">
        <v>0</v>
      </c>
      <c r="O680">
        <v>5.0000000000000001E-3</v>
      </c>
      <c r="P680">
        <v>0</v>
      </c>
      <c r="Q680" s="3">
        <v>0.88690000000000002</v>
      </c>
      <c r="R680" t="str">
        <f t="shared" si="10"/>
        <v>Iowa PERS2005</v>
      </c>
    </row>
    <row r="681" spans="1:18" x14ac:dyDescent="0.35">
      <c r="A681" t="s">
        <v>50</v>
      </c>
      <c r="B681">
        <v>2006</v>
      </c>
      <c r="C681">
        <v>0.1111</v>
      </c>
      <c r="D681">
        <v>0.12039999999999999</v>
      </c>
      <c r="E681">
        <v>7.1400000000000005E-2</v>
      </c>
      <c r="F681">
        <v>9.3700000000000006E-2</v>
      </c>
      <c r="G681">
        <v>5.0630000000000001E-2</v>
      </c>
      <c r="H681">
        <v>0.46300000000000002</v>
      </c>
      <c r="I681">
        <v>0.374</v>
      </c>
      <c r="J681">
        <v>7.5999999999999998E-2</v>
      </c>
      <c r="K681">
        <v>0</v>
      </c>
      <c r="L681">
        <v>0</v>
      </c>
      <c r="M681">
        <v>8.4000000000000005E-2</v>
      </c>
      <c r="N681">
        <v>0</v>
      </c>
      <c r="O681">
        <v>3.0000000000000001E-3</v>
      </c>
      <c r="P681">
        <v>0</v>
      </c>
      <c r="Q681" s="3">
        <v>0.88419999999999999</v>
      </c>
      <c r="R681" t="str">
        <f t="shared" si="10"/>
        <v>Iowa PERS2006</v>
      </c>
    </row>
    <row r="682" spans="1:18" x14ac:dyDescent="0.35">
      <c r="A682" t="s">
        <v>50</v>
      </c>
      <c r="B682">
        <v>2007</v>
      </c>
      <c r="C682">
        <v>0.16289999999999999</v>
      </c>
      <c r="D682">
        <v>0.12859999999999999</v>
      </c>
      <c r="E682">
        <v>0.1164</v>
      </c>
      <c r="F682">
        <v>9.0300000000000005E-2</v>
      </c>
      <c r="G682">
        <v>6.5979999999999997E-2</v>
      </c>
      <c r="H682">
        <v>0.4536</v>
      </c>
      <c r="I682">
        <v>0.36969999999999997</v>
      </c>
      <c r="J682">
        <v>8.4000000000000005E-2</v>
      </c>
      <c r="K682">
        <v>0</v>
      </c>
      <c r="L682">
        <v>0</v>
      </c>
      <c r="M682">
        <v>8.7999999999999995E-2</v>
      </c>
      <c r="N682">
        <v>0</v>
      </c>
      <c r="O682">
        <v>4.7000000000000002E-3</v>
      </c>
      <c r="P682">
        <v>0</v>
      </c>
      <c r="Q682" s="3">
        <v>0.90159999999999996</v>
      </c>
      <c r="R682" t="str">
        <f t="shared" si="10"/>
        <v>Iowa PERS2007</v>
      </c>
    </row>
    <row r="683" spans="1:18" x14ac:dyDescent="0.35">
      <c r="A683" t="s">
        <v>50</v>
      </c>
      <c r="B683">
        <v>2008</v>
      </c>
      <c r="C683">
        <v>-1.3299999999999999E-2</v>
      </c>
      <c r="D683">
        <v>8.43E-2</v>
      </c>
      <c r="E683">
        <v>0.1014</v>
      </c>
      <c r="F683">
        <v>7.0900000000000005E-2</v>
      </c>
      <c r="G683">
        <v>5.5730000000000002E-2</v>
      </c>
      <c r="H683">
        <v>0.39229999999999998</v>
      </c>
      <c r="I683">
        <v>0.3957</v>
      </c>
      <c r="J683">
        <v>0.112</v>
      </c>
      <c r="K683">
        <v>0</v>
      </c>
      <c r="L683">
        <v>0</v>
      </c>
      <c r="M683">
        <v>9.1999999999999998E-2</v>
      </c>
      <c r="N683">
        <v>0</v>
      </c>
      <c r="O683">
        <v>8.0000000000000002E-3</v>
      </c>
      <c r="P683">
        <v>0</v>
      </c>
      <c r="Q683" s="3">
        <v>0.89129999999999998</v>
      </c>
      <c r="R683" t="str">
        <f t="shared" si="10"/>
        <v>Iowa PERS2008</v>
      </c>
    </row>
    <row r="684" spans="1:18" x14ac:dyDescent="0.35">
      <c r="A684" t="s">
        <v>50</v>
      </c>
      <c r="B684">
        <v>2009</v>
      </c>
      <c r="C684">
        <v>-0.16270000000000001</v>
      </c>
      <c r="D684">
        <v>-1.3299999999999999E-2</v>
      </c>
      <c r="E684">
        <v>3.5000000000000003E-2</v>
      </c>
      <c r="F684">
        <v>3.9100000000000003E-2</v>
      </c>
      <c r="G684">
        <v>2.8889999999999999E-2</v>
      </c>
      <c r="H684">
        <v>0.3453</v>
      </c>
      <c r="I684">
        <v>0.40860000000000002</v>
      </c>
      <c r="J684">
        <v>0.11559999999999999</v>
      </c>
      <c r="K684">
        <v>3.2399999999999998E-2</v>
      </c>
      <c r="L684">
        <v>0</v>
      </c>
      <c r="M684">
        <v>8.3400000000000002E-2</v>
      </c>
      <c r="N684">
        <v>0</v>
      </c>
      <c r="O684">
        <v>1.47E-2</v>
      </c>
      <c r="P684">
        <v>0</v>
      </c>
      <c r="Q684" s="3">
        <v>0.81189999999999996</v>
      </c>
      <c r="R684" t="str">
        <f t="shared" si="10"/>
        <v>Iowa PERS2009</v>
      </c>
    </row>
    <row r="685" spans="1:18" x14ac:dyDescent="0.35">
      <c r="A685" t="s">
        <v>50</v>
      </c>
      <c r="B685">
        <v>2010</v>
      </c>
      <c r="C685">
        <v>0.13819999999999999</v>
      </c>
      <c r="D685">
        <v>-2.0299999999999999E-2</v>
      </c>
      <c r="E685">
        <v>3.9699999999999999E-2</v>
      </c>
      <c r="F685">
        <v>3.9800000000000002E-2</v>
      </c>
      <c r="G685">
        <v>3.9329999999999997E-2</v>
      </c>
      <c r="H685">
        <v>0.38669999999999999</v>
      </c>
      <c r="I685">
        <v>0.38400000000000001</v>
      </c>
      <c r="J685">
        <v>0.127</v>
      </c>
      <c r="K685">
        <v>1.44E-2</v>
      </c>
      <c r="L685">
        <v>0</v>
      </c>
      <c r="M685">
        <v>7.7799999999999994E-2</v>
      </c>
      <c r="N685">
        <v>0</v>
      </c>
      <c r="O685">
        <v>1.01E-2</v>
      </c>
      <c r="P685">
        <v>0</v>
      </c>
      <c r="Q685" s="3">
        <v>0.81369999999999998</v>
      </c>
      <c r="R685" t="str">
        <f t="shared" si="10"/>
        <v>Iowa PERS2010</v>
      </c>
    </row>
    <row r="686" spans="1:18" x14ac:dyDescent="0.35">
      <c r="A686" t="s">
        <v>50</v>
      </c>
      <c r="B686">
        <v>2011</v>
      </c>
      <c r="C686">
        <v>0.1991</v>
      </c>
      <c r="D686">
        <v>4.5499999999999999E-2</v>
      </c>
      <c r="E686">
        <v>5.57E-2</v>
      </c>
      <c r="F686">
        <v>6.4000000000000001E-2</v>
      </c>
      <c r="G686">
        <v>5.2929999999999998E-2</v>
      </c>
      <c r="H686">
        <v>0.42480000000000001</v>
      </c>
      <c r="I686">
        <v>0.36299999999999999</v>
      </c>
      <c r="J686">
        <v>0.1232</v>
      </c>
      <c r="K686">
        <v>0</v>
      </c>
      <c r="L686">
        <v>0</v>
      </c>
      <c r="M686">
        <v>7.6600000000000001E-2</v>
      </c>
      <c r="N686">
        <v>0</v>
      </c>
      <c r="O686">
        <v>1.24E-2</v>
      </c>
      <c r="P686">
        <v>0</v>
      </c>
      <c r="Q686" s="3">
        <v>0.79890000000000005</v>
      </c>
      <c r="R686" t="str">
        <f t="shared" si="10"/>
        <v>Iowa PERS2011</v>
      </c>
    </row>
    <row r="687" spans="1:18" x14ac:dyDescent="0.35">
      <c r="A687" t="s">
        <v>50</v>
      </c>
      <c r="B687">
        <v>2012</v>
      </c>
      <c r="C687">
        <v>3.73E-2</v>
      </c>
      <c r="D687">
        <v>0.1229</v>
      </c>
      <c r="E687">
        <v>3.1800000000000002E-2</v>
      </c>
      <c r="F687">
        <v>7.3300000000000004E-2</v>
      </c>
      <c r="G687">
        <v>5.1619999999999999E-2</v>
      </c>
      <c r="H687">
        <v>0.39950000000000002</v>
      </c>
      <c r="I687">
        <v>0.37540000000000001</v>
      </c>
      <c r="J687">
        <v>0.1239</v>
      </c>
      <c r="K687">
        <v>0</v>
      </c>
      <c r="L687">
        <v>0</v>
      </c>
      <c r="M687">
        <v>8.8599999999999998E-2</v>
      </c>
      <c r="N687">
        <v>0</v>
      </c>
      <c r="O687">
        <v>1.26E-2</v>
      </c>
      <c r="P687">
        <v>0</v>
      </c>
      <c r="Q687" s="3">
        <v>0.79910000000000003</v>
      </c>
      <c r="R687" t="str">
        <f t="shared" si="10"/>
        <v>Iowa PERS2012</v>
      </c>
    </row>
    <row r="688" spans="1:18" x14ac:dyDescent="0.35">
      <c r="A688" t="s">
        <v>50</v>
      </c>
      <c r="B688">
        <v>2013</v>
      </c>
      <c r="C688">
        <v>0.1012</v>
      </c>
      <c r="D688">
        <v>0.1106</v>
      </c>
      <c r="E688">
        <v>5.4800000000000001E-2</v>
      </c>
      <c r="F688">
        <v>7.7799999999999994E-2</v>
      </c>
      <c r="G688">
        <v>5.5350000000000003E-2</v>
      </c>
      <c r="H688">
        <v>0.42659999999999998</v>
      </c>
      <c r="I688">
        <v>0.3039</v>
      </c>
      <c r="J688">
        <v>0.1152</v>
      </c>
      <c r="K688">
        <v>4.9299999999999997E-2</v>
      </c>
      <c r="L688">
        <v>1.17E-2</v>
      </c>
      <c r="M688">
        <v>7.9000000000000001E-2</v>
      </c>
      <c r="N688">
        <v>0</v>
      </c>
      <c r="O688">
        <v>1.43E-2</v>
      </c>
      <c r="P688">
        <v>0</v>
      </c>
      <c r="Q688" s="3">
        <v>0.81020000000000003</v>
      </c>
      <c r="R688" t="str">
        <f t="shared" si="10"/>
        <v>Iowa PERS2013</v>
      </c>
    </row>
    <row r="689" spans="1:18" x14ac:dyDescent="0.35">
      <c r="A689" t="s">
        <v>50</v>
      </c>
      <c r="B689">
        <v>2014</v>
      </c>
      <c r="C689">
        <v>0.1588</v>
      </c>
      <c r="D689">
        <v>9.8000000000000004E-2</v>
      </c>
      <c r="E689">
        <v>0.12559999999999999</v>
      </c>
      <c r="F689">
        <v>7.9299999999999995E-2</v>
      </c>
      <c r="G689">
        <v>6.2420000000000003E-2</v>
      </c>
      <c r="H689">
        <v>0.42170000000000002</v>
      </c>
      <c r="I689">
        <v>0.31480000000000002</v>
      </c>
      <c r="J689">
        <v>0.1099</v>
      </c>
      <c r="K689">
        <v>5.1200000000000002E-2</v>
      </c>
      <c r="L689">
        <v>1.6799999999999999E-2</v>
      </c>
      <c r="M689">
        <v>7.8E-2</v>
      </c>
      <c r="N689">
        <v>0</v>
      </c>
      <c r="O689">
        <v>7.6E-3</v>
      </c>
      <c r="P689">
        <v>0</v>
      </c>
      <c r="Q689" s="3">
        <v>0.82679999999999998</v>
      </c>
      <c r="R689" t="str">
        <f t="shared" si="10"/>
        <v>Iowa PERS2014</v>
      </c>
    </row>
    <row r="690" spans="1:18" x14ac:dyDescent="0.35">
      <c r="A690" t="s">
        <v>50</v>
      </c>
      <c r="B690">
        <v>2015</v>
      </c>
      <c r="C690">
        <v>3.9600000000000003E-2</v>
      </c>
      <c r="D690">
        <v>9.8900000000000002E-2</v>
      </c>
      <c r="E690">
        <v>0.1055</v>
      </c>
      <c r="F690">
        <v>7.2099999999999997E-2</v>
      </c>
      <c r="G690">
        <v>6.089E-2</v>
      </c>
      <c r="H690">
        <v>0.40579999999999999</v>
      </c>
      <c r="I690">
        <v>0.32650000000000001</v>
      </c>
      <c r="J690">
        <v>0.1143</v>
      </c>
      <c r="K690">
        <v>4.99E-2</v>
      </c>
      <c r="L690">
        <v>1.5900000000000001E-2</v>
      </c>
      <c r="M690">
        <v>8.0199999999999994E-2</v>
      </c>
      <c r="N690">
        <v>0</v>
      </c>
      <c r="O690">
        <v>7.4000000000000003E-3</v>
      </c>
      <c r="P690">
        <v>0</v>
      </c>
      <c r="Q690" s="3">
        <v>0.83650000000000002</v>
      </c>
      <c r="R690" t="str">
        <f t="shared" si="10"/>
        <v>Iowa PERS2015</v>
      </c>
    </row>
    <row r="691" spans="1:18" x14ac:dyDescent="0.35">
      <c r="A691" t="s">
        <v>50</v>
      </c>
      <c r="B691">
        <v>2016</v>
      </c>
      <c r="C691">
        <v>2.1499999999999998E-2</v>
      </c>
      <c r="D691">
        <v>7.17E-2</v>
      </c>
      <c r="E691">
        <v>7.0599999999999996E-2</v>
      </c>
      <c r="F691">
        <v>6.3100000000000003E-2</v>
      </c>
      <c r="G691">
        <v>5.8380000000000001E-2</v>
      </c>
      <c r="H691">
        <v>0.40039999999999998</v>
      </c>
      <c r="I691">
        <v>0.32879999999999998</v>
      </c>
      <c r="J691">
        <v>0.1157</v>
      </c>
      <c r="K691">
        <v>5.1700000000000003E-2</v>
      </c>
      <c r="L691">
        <v>1.4500000000000001E-2</v>
      </c>
      <c r="M691">
        <v>8.3900000000000002E-2</v>
      </c>
      <c r="N691">
        <v>0</v>
      </c>
      <c r="O691">
        <v>5.0000000000000001E-3</v>
      </c>
      <c r="P691">
        <v>0</v>
      </c>
      <c r="Q691" s="3">
        <v>0.83860000000000001</v>
      </c>
      <c r="R691" t="str">
        <f t="shared" si="10"/>
        <v>Iowa PERS2016</v>
      </c>
    </row>
    <row r="692" spans="1:18" x14ac:dyDescent="0.35">
      <c r="A692" t="s">
        <v>50</v>
      </c>
      <c r="B692">
        <v>2017</v>
      </c>
      <c r="C692">
        <v>0.11700000000000001</v>
      </c>
      <c r="D692">
        <v>5.8599999999999999E-2</v>
      </c>
      <c r="E692">
        <v>8.6499999999999994E-2</v>
      </c>
      <c r="F692">
        <v>5.8900000000000001E-2</v>
      </c>
      <c r="G692">
        <v>6.1740000000000003E-2</v>
      </c>
      <c r="H692">
        <v>0.38</v>
      </c>
      <c r="I692">
        <v>0.28000000000000003</v>
      </c>
      <c r="J692">
        <v>0.13</v>
      </c>
      <c r="K692">
        <v>0.04</v>
      </c>
      <c r="L692">
        <v>0</v>
      </c>
      <c r="M692">
        <v>0.13</v>
      </c>
      <c r="N692">
        <v>0</v>
      </c>
      <c r="O692">
        <v>0.04</v>
      </c>
      <c r="P692">
        <v>0</v>
      </c>
      <c r="Q692" s="3">
        <v>0.81389999999999996</v>
      </c>
      <c r="R692" t="str">
        <f t="shared" si="10"/>
        <v>Iowa PERS2017</v>
      </c>
    </row>
    <row r="693" spans="1:18" x14ac:dyDescent="0.35">
      <c r="A693" t="s">
        <v>50</v>
      </c>
      <c r="B693">
        <v>2018</v>
      </c>
      <c r="C693">
        <v>7.9699999999999993E-2</v>
      </c>
      <c r="D693">
        <v>7.1999999999999995E-2</v>
      </c>
      <c r="E693">
        <v>8.2199999999999995E-2</v>
      </c>
      <c r="F693">
        <v>6.8400000000000002E-2</v>
      </c>
      <c r="G693">
        <v>6.2729999999999994E-2</v>
      </c>
      <c r="H693">
        <v>0.40594000000000002</v>
      </c>
      <c r="I693">
        <v>0.27722999999999998</v>
      </c>
      <c r="J693">
        <v>0.12870999999999999</v>
      </c>
      <c r="K693">
        <v>4.9509999999999998E-2</v>
      </c>
      <c r="L693">
        <v>0</v>
      </c>
      <c r="M693">
        <v>0.12870999999999999</v>
      </c>
      <c r="N693">
        <v>0</v>
      </c>
      <c r="O693">
        <v>9.9000000000000008E-3</v>
      </c>
      <c r="P693">
        <v>0</v>
      </c>
      <c r="Q693" s="3">
        <v>0.8236</v>
      </c>
      <c r="R693" t="str">
        <f t="shared" si="10"/>
        <v>Iowa PERS2018</v>
      </c>
    </row>
    <row r="694" spans="1:18" x14ac:dyDescent="0.35">
      <c r="A694" t="s">
        <v>50</v>
      </c>
      <c r="B694">
        <v>2019</v>
      </c>
      <c r="C694">
        <v>8.3500000000000005E-2</v>
      </c>
      <c r="D694">
        <v>9.3299999999999994E-2</v>
      </c>
      <c r="E694">
        <v>6.7699999999999996E-2</v>
      </c>
      <c r="F694">
        <v>9.6299999999999997E-2</v>
      </c>
      <c r="G694">
        <v>6.3810000000000006E-2</v>
      </c>
      <c r="H694">
        <v>0.39604</v>
      </c>
      <c r="I694">
        <v>0.26733000000000001</v>
      </c>
      <c r="J694">
        <v>0.13861000000000001</v>
      </c>
      <c r="K694">
        <v>5.9409999999999998E-2</v>
      </c>
      <c r="L694">
        <v>0</v>
      </c>
      <c r="M694">
        <v>0.12870999999999999</v>
      </c>
      <c r="N694">
        <v>0</v>
      </c>
      <c r="O694">
        <v>9.9000000000000008E-3</v>
      </c>
      <c r="P694">
        <v>0</v>
      </c>
      <c r="Q694" s="3">
        <v>0.83730000000000004</v>
      </c>
      <c r="R694" t="str">
        <f t="shared" si="10"/>
        <v>Iowa PERS2019</v>
      </c>
    </row>
    <row r="695" spans="1:18" x14ac:dyDescent="0.35">
      <c r="A695" t="s">
        <v>50</v>
      </c>
      <c r="B695">
        <v>2020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 s="3">
        <v>0.83960000000000001</v>
      </c>
      <c r="R695" t="str">
        <f t="shared" si="10"/>
        <v>Iowa PERS2020</v>
      </c>
    </row>
    <row r="696" spans="1:18" x14ac:dyDescent="0.35">
      <c r="A696" t="s">
        <v>51</v>
      </c>
      <c r="B696">
        <v>2001</v>
      </c>
      <c r="C696">
        <v>-7.2999999999999995E-2</v>
      </c>
      <c r="D696">
        <v>5.5E-2</v>
      </c>
      <c r="E696">
        <v>9.4E-2</v>
      </c>
      <c r="G696">
        <v>-7.2999999999999995E-2</v>
      </c>
      <c r="H696">
        <v>0.54</v>
      </c>
      <c r="I696">
        <v>0.33</v>
      </c>
      <c r="J696">
        <v>0.05</v>
      </c>
      <c r="K696">
        <v>0</v>
      </c>
      <c r="L696">
        <v>0</v>
      </c>
      <c r="M696">
        <v>7.0000000000000007E-2</v>
      </c>
      <c r="N696">
        <v>0</v>
      </c>
      <c r="O696">
        <v>0.01</v>
      </c>
      <c r="P696">
        <v>0</v>
      </c>
      <c r="Q696" s="3">
        <v>0.88</v>
      </c>
      <c r="R696" t="str">
        <f t="shared" si="10"/>
        <v>Kansas PERS2001</v>
      </c>
    </row>
    <row r="697" spans="1:18" x14ac:dyDescent="0.35">
      <c r="A697" t="s">
        <v>51</v>
      </c>
      <c r="B697">
        <v>2002</v>
      </c>
      <c r="C697">
        <v>-4.7E-2</v>
      </c>
      <c r="D697">
        <v>1E-3</v>
      </c>
      <c r="E697">
        <v>5.3999999999999999E-2</v>
      </c>
      <c r="G697">
        <v>-6.0089999999999998E-2</v>
      </c>
      <c r="H697">
        <v>0.52</v>
      </c>
      <c r="I697">
        <v>0.33</v>
      </c>
      <c r="J697">
        <v>0.05</v>
      </c>
      <c r="K697">
        <v>0</v>
      </c>
      <c r="L697">
        <v>0</v>
      </c>
      <c r="M697">
        <v>0.08</v>
      </c>
      <c r="N697">
        <v>0</v>
      </c>
      <c r="O697">
        <v>0.02</v>
      </c>
      <c r="P697">
        <v>0</v>
      </c>
      <c r="Q697" s="3">
        <v>0.85</v>
      </c>
      <c r="R697" t="str">
        <f t="shared" si="10"/>
        <v>Kansas PERS2002</v>
      </c>
    </row>
    <row r="698" spans="1:18" x14ac:dyDescent="0.35">
      <c r="A698" t="s">
        <v>51</v>
      </c>
      <c r="B698">
        <v>2003</v>
      </c>
      <c r="C698">
        <v>0.04</v>
      </c>
      <c r="D698">
        <v>-2.8000000000000001E-2</v>
      </c>
      <c r="E698">
        <v>3.1E-2</v>
      </c>
      <c r="G698">
        <v>-2.785E-2</v>
      </c>
      <c r="H698">
        <v>0.53</v>
      </c>
      <c r="I698">
        <v>0.34399999999999997</v>
      </c>
      <c r="J698">
        <v>5.2999999999999999E-2</v>
      </c>
      <c r="K698">
        <v>0</v>
      </c>
      <c r="L698">
        <v>0</v>
      </c>
      <c r="M698">
        <v>7.0000000000000007E-2</v>
      </c>
      <c r="N698">
        <v>0</v>
      </c>
      <c r="O698">
        <v>3.0000000000000001E-3</v>
      </c>
      <c r="P698">
        <v>0</v>
      </c>
      <c r="Q698" s="3">
        <v>0.78</v>
      </c>
      <c r="R698" t="str">
        <f t="shared" si="10"/>
        <v>Kansas PERS2003</v>
      </c>
    </row>
    <row r="699" spans="1:18" x14ac:dyDescent="0.35">
      <c r="A699" t="s">
        <v>51</v>
      </c>
      <c r="B699">
        <v>2004</v>
      </c>
      <c r="C699">
        <v>0.154</v>
      </c>
      <c r="D699">
        <v>4.5999999999999999E-2</v>
      </c>
      <c r="E699">
        <v>3.7999999999999999E-2</v>
      </c>
      <c r="G699">
        <v>1.474E-2</v>
      </c>
      <c r="H699">
        <v>0.53</v>
      </c>
      <c r="I699">
        <v>0.34399999999999997</v>
      </c>
      <c r="J699">
        <v>5.2999999999999999E-2</v>
      </c>
      <c r="K699">
        <v>0</v>
      </c>
      <c r="L699">
        <v>0</v>
      </c>
      <c r="M699">
        <v>7.0000000000000007E-2</v>
      </c>
      <c r="N699">
        <v>0</v>
      </c>
      <c r="O699">
        <v>3.0000000000000001E-3</v>
      </c>
      <c r="P699">
        <v>0</v>
      </c>
      <c r="Q699" s="3">
        <v>0.75</v>
      </c>
      <c r="R699" t="str">
        <f t="shared" si="10"/>
        <v>Kansas PERS2004</v>
      </c>
    </row>
    <row r="700" spans="1:18" x14ac:dyDescent="0.35">
      <c r="A700" t="s">
        <v>51</v>
      </c>
      <c r="B700">
        <v>2005</v>
      </c>
      <c r="C700">
        <v>0.121</v>
      </c>
      <c r="D700">
        <v>0.10100000000000001</v>
      </c>
      <c r="E700">
        <v>3.9E-2</v>
      </c>
      <c r="G700">
        <v>3.5150000000000001E-2</v>
      </c>
      <c r="H700">
        <v>0.53220000000000001</v>
      </c>
      <c r="I700">
        <v>0.30459999999999998</v>
      </c>
      <c r="J700">
        <v>4.4600000000000001E-2</v>
      </c>
      <c r="K700">
        <v>0</v>
      </c>
      <c r="L700">
        <v>0</v>
      </c>
      <c r="M700">
        <v>7.2900000000000006E-2</v>
      </c>
      <c r="N700">
        <v>0</v>
      </c>
      <c r="O700">
        <v>4.5699999999999998E-2</v>
      </c>
      <c r="P700">
        <v>0</v>
      </c>
      <c r="Q700" s="3">
        <v>0.7</v>
      </c>
      <c r="R700" t="str">
        <f t="shared" si="10"/>
        <v>Kansas PERS2005</v>
      </c>
    </row>
    <row r="701" spans="1:18" x14ac:dyDescent="0.35">
      <c r="A701" t="s">
        <v>51</v>
      </c>
      <c r="B701">
        <v>2006</v>
      </c>
      <c r="C701">
        <v>0.123</v>
      </c>
      <c r="D701">
        <v>0.13300000000000001</v>
      </c>
      <c r="E701">
        <v>7.5999999999999998E-2</v>
      </c>
      <c r="G701">
        <v>4.9299999999999997E-2</v>
      </c>
      <c r="H701">
        <v>0.54949999999999999</v>
      </c>
      <c r="I701">
        <v>0.29420000000000002</v>
      </c>
      <c r="J701">
        <v>4.2500000000000003E-2</v>
      </c>
      <c r="K701">
        <v>0</v>
      </c>
      <c r="L701">
        <v>0</v>
      </c>
      <c r="M701">
        <v>7.2099999999999997E-2</v>
      </c>
      <c r="N701">
        <v>0</v>
      </c>
      <c r="O701">
        <v>4.1700000000000001E-2</v>
      </c>
      <c r="P701">
        <v>0</v>
      </c>
      <c r="Q701" s="3">
        <v>0.69</v>
      </c>
      <c r="R701" t="str">
        <f t="shared" si="10"/>
        <v>Kansas PERS2006</v>
      </c>
    </row>
    <row r="702" spans="1:18" x14ac:dyDescent="0.35">
      <c r="A702" t="s">
        <v>51</v>
      </c>
      <c r="B702">
        <v>2007</v>
      </c>
      <c r="C702">
        <v>0.18029999999999999</v>
      </c>
      <c r="D702">
        <v>0.14130000000000001</v>
      </c>
      <c r="E702">
        <v>0.12280000000000001</v>
      </c>
      <c r="F702">
        <v>8.7900000000000006E-2</v>
      </c>
      <c r="G702">
        <v>6.7080000000000001E-2</v>
      </c>
      <c r="H702">
        <v>0.56069999999999998</v>
      </c>
      <c r="I702">
        <v>0.30890000000000001</v>
      </c>
      <c r="J702">
        <v>3.0800000000000001E-2</v>
      </c>
      <c r="K702">
        <v>0</v>
      </c>
      <c r="L702">
        <v>0</v>
      </c>
      <c r="M702">
        <v>6.9400000000000003E-2</v>
      </c>
      <c r="N702">
        <v>0</v>
      </c>
      <c r="O702">
        <v>3.0200000000000001E-2</v>
      </c>
      <c r="P702">
        <v>0</v>
      </c>
      <c r="Q702" s="3">
        <v>0.69</v>
      </c>
      <c r="R702" t="str">
        <f t="shared" si="10"/>
        <v>Kansas PERS2007</v>
      </c>
    </row>
    <row r="703" spans="1:18" x14ac:dyDescent="0.35">
      <c r="A703" t="s">
        <v>51</v>
      </c>
      <c r="B703">
        <v>2008</v>
      </c>
      <c r="C703">
        <v>-4.4299999999999999E-2</v>
      </c>
      <c r="D703">
        <v>8.2100000000000006E-2</v>
      </c>
      <c r="E703">
        <v>0.10390000000000001</v>
      </c>
      <c r="F703">
        <v>6.6600000000000006E-2</v>
      </c>
      <c r="G703">
        <v>5.2479999999999999E-2</v>
      </c>
      <c r="H703">
        <v>0.5171</v>
      </c>
      <c r="I703">
        <v>0.3463</v>
      </c>
      <c r="J703">
        <v>2.98E-2</v>
      </c>
      <c r="K703">
        <v>0</v>
      </c>
      <c r="L703">
        <v>0</v>
      </c>
      <c r="M703">
        <v>7.0599999999999996E-2</v>
      </c>
      <c r="N703">
        <v>0</v>
      </c>
      <c r="O703">
        <v>3.6200000000000003E-2</v>
      </c>
      <c r="P703">
        <v>0</v>
      </c>
      <c r="Q703" s="3">
        <v>0.71</v>
      </c>
      <c r="R703" t="str">
        <f t="shared" si="10"/>
        <v>Kansas PERS2008</v>
      </c>
    </row>
    <row r="704" spans="1:18" x14ac:dyDescent="0.35">
      <c r="A704" t="s">
        <v>51</v>
      </c>
      <c r="B704">
        <v>2009</v>
      </c>
      <c r="C704">
        <v>-0.19639999999999999</v>
      </c>
      <c r="D704">
        <v>-3.2199999999999999E-2</v>
      </c>
      <c r="E704">
        <v>2.69E-2</v>
      </c>
      <c r="F704">
        <v>3.2500000000000001E-2</v>
      </c>
      <c r="G704">
        <v>2.1399999999999999E-2</v>
      </c>
      <c r="H704">
        <v>0.4965</v>
      </c>
      <c r="I704">
        <v>0.30809999999999998</v>
      </c>
      <c r="J704">
        <v>3.61E-2</v>
      </c>
      <c r="K704">
        <v>0</v>
      </c>
      <c r="L704">
        <v>0</v>
      </c>
      <c r="M704">
        <v>6.1600000000000002E-2</v>
      </c>
      <c r="N704">
        <v>0</v>
      </c>
      <c r="O704">
        <v>9.7699999999999995E-2</v>
      </c>
      <c r="P704">
        <v>0</v>
      </c>
      <c r="Q704" s="3">
        <v>0.59</v>
      </c>
      <c r="R704" t="str">
        <f t="shared" si="10"/>
        <v>Kansas PERS2009</v>
      </c>
    </row>
    <row r="705" spans="1:18" x14ac:dyDescent="0.35">
      <c r="A705" t="s">
        <v>51</v>
      </c>
      <c r="B705">
        <v>2010</v>
      </c>
      <c r="C705">
        <v>0.14899999999999999</v>
      </c>
      <c r="D705">
        <v>-4.1000000000000002E-2</v>
      </c>
      <c r="E705">
        <v>3.2000000000000001E-2</v>
      </c>
      <c r="F705">
        <v>3.3000000000000002E-2</v>
      </c>
      <c r="G705">
        <v>3.3489999999999999E-2</v>
      </c>
      <c r="H705">
        <v>0.48970000000000002</v>
      </c>
      <c r="I705">
        <v>0.34489999999999998</v>
      </c>
      <c r="J705">
        <v>3.4099999999999998E-2</v>
      </c>
      <c r="K705">
        <v>0</v>
      </c>
      <c r="L705">
        <v>0</v>
      </c>
      <c r="M705">
        <v>7.8899999999999998E-2</v>
      </c>
      <c r="N705">
        <v>0</v>
      </c>
      <c r="O705">
        <v>5.2400000000000002E-2</v>
      </c>
      <c r="P705">
        <v>0</v>
      </c>
      <c r="Q705" s="3">
        <v>0.64</v>
      </c>
      <c r="R705" t="str">
        <f t="shared" si="10"/>
        <v>Kansas PERS2010</v>
      </c>
    </row>
    <row r="706" spans="1:18" x14ac:dyDescent="0.35">
      <c r="A706" t="s">
        <v>51</v>
      </c>
      <c r="B706">
        <v>2011</v>
      </c>
      <c r="C706">
        <v>0.22600000000000001</v>
      </c>
      <c r="D706">
        <v>4.2999999999999997E-2</v>
      </c>
      <c r="E706">
        <v>0.05</v>
      </c>
      <c r="F706">
        <v>6.3E-2</v>
      </c>
      <c r="G706">
        <v>4.9669999999999999E-2</v>
      </c>
      <c r="H706">
        <v>0.61</v>
      </c>
      <c r="I706">
        <v>0.17699999999999999</v>
      </c>
      <c r="J706">
        <v>2.8000000000000001E-2</v>
      </c>
      <c r="K706">
        <v>0</v>
      </c>
      <c r="L706">
        <v>9.2999999999999999E-2</v>
      </c>
      <c r="M706">
        <v>6.6000000000000003E-2</v>
      </c>
      <c r="N706">
        <v>0</v>
      </c>
      <c r="O706">
        <v>2.5999999999999999E-2</v>
      </c>
      <c r="P706">
        <v>0</v>
      </c>
      <c r="Q706" s="3">
        <v>0.62</v>
      </c>
      <c r="R706" t="str">
        <f t="shared" si="10"/>
        <v>Kansas PERS2011</v>
      </c>
    </row>
    <row r="707" spans="1:18" x14ac:dyDescent="0.35">
      <c r="A707" t="s">
        <v>51</v>
      </c>
      <c r="B707">
        <v>2012</v>
      </c>
      <c r="C707">
        <v>0.01</v>
      </c>
      <c r="D707">
        <v>0.125</v>
      </c>
      <c r="E707">
        <v>1.7999999999999999E-2</v>
      </c>
      <c r="F707">
        <v>6.9000000000000006E-2</v>
      </c>
      <c r="G707">
        <v>4.6300000000000001E-2</v>
      </c>
      <c r="H707">
        <v>0.60399999999999998</v>
      </c>
      <c r="I707">
        <v>0.193</v>
      </c>
      <c r="J707">
        <v>0.03</v>
      </c>
      <c r="K707">
        <v>0</v>
      </c>
      <c r="L707">
        <v>7.4999999999999997E-2</v>
      </c>
      <c r="M707">
        <v>8.5000000000000006E-2</v>
      </c>
      <c r="N707">
        <v>0</v>
      </c>
      <c r="O707">
        <v>1.2999999999999999E-2</v>
      </c>
      <c r="P707">
        <v>0</v>
      </c>
      <c r="Q707" s="3">
        <v>0.59</v>
      </c>
      <c r="R707" t="str">
        <f t="shared" ref="R707:R770" si="11">A707&amp;B707</f>
        <v>Kansas PERS2012</v>
      </c>
    </row>
    <row r="708" spans="1:18" x14ac:dyDescent="0.35">
      <c r="A708" t="s">
        <v>51</v>
      </c>
      <c r="B708">
        <v>2013</v>
      </c>
      <c r="C708">
        <v>0.14000000000000001</v>
      </c>
      <c r="D708">
        <v>0.122</v>
      </c>
      <c r="E708">
        <v>5.5E-2</v>
      </c>
      <c r="F708">
        <v>7.9000000000000001E-2</v>
      </c>
      <c r="G708">
        <v>5.323E-2</v>
      </c>
      <c r="H708">
        <v>0.61138999999999999</v>
      </c>
      <c r="I708">
        <v>0.1988</v>
      </c>
      <c r="J708">
        <v>2.597E-2</v>
      </c>
      <c r="K708">
        <v>0</v>
      </c>
      <c r="L708">
        <v>6.0940000000000001E-2</v>
      </c>
      <c r="M708">
        <v>8.6910000000000001E-2</v>
      </c>
      <c r="N708">
        <v>0</v>
      </c>
      <c r="O708">
        <v>1.5980000000000001E-2</v>
      </c>
      <c r="P708">
        <v>0</v>
      </c>
      <c r="Q708" s="3">
        <v>0.56000000000000005</v>
      </c>
      <c r="R708" t="str">
        <f t="shared" si="11"/>
        <v>Kansas PERS2013</v>
      </c>
    </row>
    <row r="709" spans="1:18" x14ac:dyDescent="0.35">
      <c r="A709" t="s">
        <v>51</v>
      </c>
      <c r="B709">
        <v>2014</v>
      </c>
      <c r="C709">
        <v>0.184</v>
      </c>
      <c r="D709">
        <v>0.109</v>
      </c>
      <c r="E709">
        <v>0.14000000000000001</v>
      </c>
      <c r="F709">
        <v>8.2000000000000003E-2</v>
      </c>
      <c r="G709">
        <v>6.207E-2</v>
      </c>
      <c r="H709">
        <v>0.58399999999999996</v>
      </c>
      <c r="I709">
        <v>0.20399999999999999</v>
      </c>
      <c r="J709">
        <v>0</v>
      </c>
      <c r="K709">
        <v>0</v>
      </c>
      <c r="L709">
        <v>8.4000000000000005E-2</v>
      </c>
      <c r="M709">
        <v>7.9000000000000001E-2</v>
      </c>
      <c r="N709">
        <v>2.9000000000000001E-2</v>
      </c>
      <c r="O709">
        <v>0.02</v>
      </c>
      <c r="P709">
        <v>0</v>
      </c>
      <c r="Q709" s="3">
        <v>0.6</v>
      </c>
      <c r="R709" t="str">
        <f t="shared" si="11"/>
        <v>Kansas PERS2014</v>
      </c>
    </row>
    <row r="710" spans="1:18" x14ac:dyDescent="0.35">
      <c r="A710" t="s">
        <v>51</v>
      </c>
      <c r="B710">
        <v>2015</v>
      </c>
      <c r="C710">
        <v>3.6999999999999998E-2</v>
      </c>
      <c r="D710">
        <v>0.11899999999999999</v>
      </c>
      <c r="E710">
        <v>0.11700000000000001</v>
      </c>
      <c r="F710">
        <v>7.3999999999999996E-2</v>
      </c>
      <c r="G710">
        <v>6.0380000000000003E-2</v>
      </c>
      <c r="H710">
        <v>0.54600000000000004</v>
      </c>
      <c r="I710">
        <v>0.19700000000000001</v>
      </c>
      <c r="J710">
        <v>0</v>
      </c>
      <c r="K710">
        <v>0</v>
      </c>
      <c r="L710">
        <v>0.106</v>
      </c>
      <c r="M710">
        <v>8.8999999999999996E-2</v>
      </c>
      <c r="N710">
        <v>3.6999999999999998E-2</v>
      </c>
      <c r="O710">
        <v>2.4E-2</v>
      </c>
      <c r="P710">
        <v>0</v>
      </c>
      <c r="Q710" s="3">
        <v>0.62</v>
      </c>
      <c r="R710" t="str">
        <f t="shared" si="11"/>
        <v>Kansas PERS2015</v>
      </c>
    </row>
    <row r="711" spans="1:18" x14ac:dyDescent="0.35">
      <c r="A711" t="s">
        <v>51</v>
      </c>
      <c r="B711">
        <v>2016</v>
      </c>
      <c r="C711">
        <v>7.0000000000000001E-3</v>
      </c>
      <c r="D711">
        <v>7.2999999999999995E-2</v>
      </c>
      <c r="E711">
        <v>7.3999999999999996E-2</v>
      </c>
      <c r="F711">
        <v>6.2E-2</v>
      </c>
      <c r="G711">
        <v>5.6959999999999997E-2</v>
      </c>
      <c r="H711">
        <v>0.51100000000000001</v>
      </c>
      <c r="I711">
        <v>0.20499999999999999</v>
      </c>
      <c r="J711">
        <v>0</v>
      </c>
      <c r="K711">
        <v>0</v>
      </c>
      <c r="L711">
        <v>0.113</v>
      </c>
      <c r="M711">
        <v>9.9000000000000005E-2</v>
      </c>
      <c r="N711">
        <v>4.4999999999999998E-2</v>
      </c>
      <c r="O711">
        <v>2.7E-2</v>
      </c>
      <c r="P711">
        <v>0</v>
      </c>
      <c r="Q711" s="3">
        <v>0.67</v>
      </c>
      <c r="R711" t="str">
        <f t="shared" si="11"/>
        <v>Kansas PERS2016</v>
      </c>
    </row>
    <row r="712" spans="1:18" x14ac:dyDescent="0.35">
      <c r="A712" t="s">
        <v>51</v>
      </c>
      <c r="B712">
        <v>2017</v>
      </c>
      <c r="C712">
        <v>0.127</v>
      </c>
      <c r="D712">
        <v>5.6000000000000001E-2</v>
      </c>
      <c r="E712">
        <v>9.7000000000000003E-2</v>
      </c>
      <c r="F712">
        <v>5.7000000000000002E-2</v>
      </c>
      <c r="G712">
        <v>6.096E-2</v>
      </c>
      <c r="H712">
        <v>0.52</v>
      </c>
      <c r="I712">
        <v>0.184</v>
      </c>
      <c r="J712">
        <v>0</v>
      </c>
      <c r="K712">
        <v>0</v>
      </c>
      <c r="L712">
        <v>0.108</v>
      </c>
      <c r="M712">
        <v>9.1999999999999998E-2</v>
      </c>
      <c r="N712">
        <v>5.0999999999999997E-2</v>
      </c>
      <c r="O712">
        <v>4.4999999999999998E-2</v>
      </c>
      <c r="P712">
        <v>0</v>
      </c>
      <c r="Q712" s="3">
        <v>0.66800000000000004</v>
      </c>
      <c r="R712" t="str">
        <f t="shared" si="11"/>
        <v>Kansas PERS2017</v>
      </c>
    </row>
    <row r="713" spans="1:18" x14ac:dyDescent="0.35">
      <c r="A713" t="s">
        <v>51</v>
      </c>
      <c r="B713">
        <v>2018</v>
      </c>
      <c r="C713">
        <v>8.6999999999999994E-2</v>
      </c>
      <c r="D713">
        <v>7.1999999999999995E-2</v>
      </c>
      <c r="E713">
        <v>8.6999999999999994E-2</v>
      </c>
      <c r="F713">
        <v>7.0999999999999994E-2</v>
      </c>
      <c r="G713">
        <v>6.2390000000000001E-2</v>
      </c>
      <c r="H713">
        <v>0.50197999999999998</v>
      </c>
      <c r="I713">
        <v>0.18614</v>
      </c>
      <c r="J713">
        <v>0</v>
      </c>
      <c r="K713">
        <v>0</v>
      </c>
      <c r="L713">
        <v>0.10396</v>
      </c>
      <c r="M713">
        <v>9.9010000000000001E-2</v>
      </c>
      <c r="N713">
        <v>6.5350000000000005E-2</v>
      </c>
      <c r="O713">
        <v>4.3560000000000001E-2</v>
      </c>
      <c r="P713">
        <v>0</v>
      </c>
      <c r="Q713" s="3">
        <v>0.68400000000000005</v>
      </c>
      <c r="R713" t="str">
        <f t="shared" si="11"/>
        <v>Kansas PERS2018</v>
      </c>
    </row>
    <row r="714" spans="1:18" x14ac:dyDescent="0.35">
      <c r="A714" t="s">
        <v>51</v>
      </c>
      <c r="B714">
        <v>2019</v>
      </c>
      <c r="C714">
        <v>6.7000000000000004E-2</v>
      </c>
      <c r="D714">
        <v>9.4E-2</v>
      </c>
      <c r="E714">
        <v>6.4000000000000001E-2</v>
      </c>
      <c r="F714">
        <v>0.10100000000000001</v>
      </c>
      <c r="G714">
        <v>6.2630000000000005E-2</v>
      </c>
      <c r="H714">
        <v>0.49299999999999999</v>
      </c>
      <c r="I714">
        <v>0.189</v>
      </c>
      <c r="J714">
        <v>0</v>
      </c>
      <c r="K714">
        <v>0</v>
      </c>
      <c r="L714">
        <v>0.11</v>
      </c>
      <c r="M714">
        <v>9.6000000000000002E-2</v>
      </c>
      <c r="N714">
        <v>7.9000000000000001E-2</v>
      </c>
      <c r="O714">
        <v>3.3000000000000002E-2</v>
      </c>
      <c r="P714">
        <v>0</v>
      </c>
      <c r="Q714" s="3">
        <v>0.68400000000000005</v>
      </c>
      <c r="R714" t="str">
        <f t="shared" si="11"/>
        <v>Kansas PERS2019</v>
      </c>
    </row>
    <row r="715" spans="1:18" x14ac:dyDescent="0.35">
      <c r="A715" t="s">
        <v>51</v>
      </c>
      <c r="B715">
        <v>2020</v>
      </c>
      <c r="C715">
        <v>2.1000000000000001E-2</v>
      </c>
      <c r="D715">
        <v>5.8000000000000003E-2</v>
      </c>
      <c r="E715">
        <v>6.0999999999999999E-2</v>
      </c>
      <c r="F715">
        <v>8.7999999999999995E-2</v>
      </c>
      <c r="G715">
        <v>6.0510000000000001E-2</v>
      </c>
      <c r="H715">
        <v>0.497</v>
      </c>
      <c r="I715">
        <v>0.16700000000000001</v>
      </c>
      <c r="J715">
        <v>0</v>
      </c>
      <c r="K715">
        <v>0</v>
      </c>
      <c r="L715">
        <v>0.12</v>
      </c>
      <c r="M715">
        <v>9.5000000000000001E-2</v>
      </c>
      <c r="N715">
        <v>7.9000000000000001E-2</v>
      </c>
      <c r="O715">
        <v>0.04</v>
      </c>
      <c r="P715">
        <v>0</v>
      </c>
      <c r="Q715" s="3">
        <v>0.7</v>
      </c>
      <c r="R715" t="str">
        <f t="shared" si="11"/>
        <v>Kansas PERS2020</v>
      </c>
    </row>
    <row r="716" spans="1:18" x14ac:dyDescent="0.35">
      <c r="A716" t="s">
        <v>52</v>
      </c>
      <c r="B716">
        <v>2001</v>
      </c>
      <c r="C716">
        <v>-5.4199999999999998E-2</v>
      </c>
      <c r="D716">
        <v>4.7699999999999999E-2</v>
      </c>
      <c r="E716">
        <v>0.11509999999999999</v>
      </c>
      <c r="G716">
        <v>-5.4199999999999998E-2</v>
      </c>
      <c r="H716">
        <v>0.499</v>
      </c>
      <c r="I716">
        <v>0.378</v>
      </c>
      <c r="J716">
        <v>5.2999999999999999E-2</v>
      </c>
      <c r="K716">
        <v>0</v>
      </c>
      <c r="L716">
        <v>0</v>
      </c>
      <c r="M716">
        <v>0</v>
      </c>
      <c r="N716">
        <v>0</v>
      </c>
      <c r="O716">
        <v>7.0000000000000007E-2</v>
      </c>
      <c r="P716">
        <v>0</v>
      </c>
      <c r="Q716" s="3">
        <v>1.41</v>
      </c>
      <c r="R716" t="str">
        <f t="shared" si="11"/>
        <v>Kentucky County2001</v>
      </c>
    </row>
    <row r="717" spans="1:18" x14ac:dyDescent="0.35">
      <c r="A717" t="s">
        <v>52</v>
      </c>
      <c r="B717">
        <v>2002</v>
      </c>
      <c r="C717">
        <v>-4.2799999999999998E-2</v>
      </c>
      <c r="D717">
        <v>-1.24E-2</v>
      </c>
      <c r="E717">
        <v>5.8799999999999998E-2</v>
      </c>
      <c r="G717">
        <v>-4.8520000000000001E-2</v>
      </c>
      <c r="H717">
        <v>0.49</v>
      </c>
      <c r="I717">
        <v>0.41</v>
      </c>
      <c r="J717">
        <v>0.06</v>
      </c>
      <c r="K717">
        <v>0</v>
      </c>
      <c r="L717">
        <v>0</v>
      </c>
      <c r="M717">
        <v>0</v>
      </c>
      <c r="N717">
        <v>0</v>
      </c>
      <c r="O717">
        <v>0.04</v>
      </c>
      <c r="P717">
        <v>0</v>
      </c>
      <c r="Q717" s="3">
        <v>1.2529999999999999</v>
      </c>
      <c r="R717" t="str">
        <f t="shared" si="11"/>
        <v>Kentucky County2002</v>
      </c>
    </row>
    <row r="718" spans="1:18" x14ac:dyDescent="0.35">
      <c r="A718" t="s">
        <v>52</v>
      </c>
      <c r="B718">
        <v>2003</v>
      </c>
      <c r="C718">
        <v>4.2799999999999998E-2</v>
      </c>
      <c r="D718">
        <v>-1.9E-2</v>
      </c>
      <c r="E718">
        <v>2.8000000000000001E-2</v>
      </c>
      <c r="G718">
        <v>-1.9E-2</v>
      </c>
      <c r="H718">
        <v>0.51</v>
      </c>
      <c r="I718">
        <v>0.4</v>
      </c>
      <c r="J718">
        <v>0.04</v>
      </c>
      <c r="K718">
        <v>0</v>
      </c>
      <c r="L718">
        <v>0</v>
      </c>
      <c r="M718">
        <v>0</v>
      </c>
      <c r="N718">
        <v>0</v>
      </c>
      <c r="O718">
        <v>0.05</v>
      </c>
      <c r="P718">
        <v>0</v>
      </c>
      <c r="Q718" s="3">
        <v>1.141</v>
      </c>
      <c r="R718" t="str">
        <f t="shared" si="11"/>
        <v>Kentucky County2003</v>
      </c>
    </row>
    <row r="719" spans="1:18" x14ac:dyDescent="0.35">
      <c r="A719" t="s">
        <v>52</v>
      </c>
      <c r="B719">
        <v>2004</v>
      </c>
      <c r="C719">
        <v>0.13589999999999999</v>
      </c>
      <c r="D719">
        <v>4.2700000000000002E-2</v>
      </c>
      <c r="E719">
        <v>2.6700000000000002E-2</v>
      </c>
      <c r="G719">
        <v>1.762E-2</v>
      </c>
      <c r="H719">
        <v>0.56999999999999995</v>
      </c>
      <c r="I719">
        <v>0.35</v>
      </c>
      <c r="J719">
        <v>0.05</v>
      </c>
      <c r="K719">
        <v>0</v>
      </c>
      <c r="L719">
        <v>0</v>
      </c>
      <c r="M719">
        <v>0</v>
      </c>
      <c r="N719">
        <v>0</v>
      </c>
      <c r="O719">
        <v>0.03</v>
      </c>
      <c r="P719">
        <v>0</v>
      </c>
      <c r="Q719" s="3">
        <v>1.01</v>
      </c>
      <c r="R719" t="str">
        <f t="shared" si="11"/>
        <v>Kentucky County2004</v>
      </c>
    </row>
    <row r="720" spans="1:18" x14ac:dyDescent="0.35">
      <c r="A720" t="s">
        <v>52</v>
      </c>
      <c r="B720">
        <v>2005</v>
      </c>
      <c r="C720">
        <v>9.2999999999999999E-2</v>
      </c>
      <c r="D720">
        <v>0.09</v>
      </c>
      <c r="E720">
        <v>3.2000000000000001E-2</v>
      </c>
      <c r="F720">
        <v>9.7000000000000003E-2</v>
      </c>
      <c r="G720">
        <v>3.227E-2</v>
      </c>
      <c r="H720">
        <v>0.55200000000000005</v>
      </c>
      <c r="I720">
        <v>0.35599999999999998</v>
      </c>
      <c r="J720">
        <v>6.6000000000000003E-2</v>
      </c>
      <c r="K720">
        <v>0</v>
      </c>
      <c r="L720">
        <v>0</v>
      </c>
      <c r="M720">
        <v>0</v>
      </c>
      <c r="N720">
        <v>0</v>
      </c>
      <c r="O720">
        <v>2.5999999999999999E-2</v>
      </c>
      <c r="P720">
        <v>0</v>
      </c>
      <c r="Q720" s="3">
        <v>0.90700000000000003</v>
      </c>
      <c r="R720" t="str">
        <f t="shared" si="11"/>
        <v>Kentucky County2005</v>
      </c>
    </row>
    <row r="721" spans="1:18" x14ac:dyDescent="0.35">
      <c r="A721" t="s">
        <v>52</v>
      </c>
      <c r="B721">
        <v>2006</v>
      </c>
      <c r="C721">
        <v>9.7000000000000003E-2</v>
      </c>
      <c r="D721">
        <v>0.108</v>
      </c>
      <c r="E721">
        <v>6.3E-2</v>
      </c>
      <c r="F721">
        <v>8.8999999999999996E-2</v>
      </c>
      <c r="G721">
        <v>4.2790000000000002E-2</v>
      </c>
      <c r="H721">
        <v>0.56699999999999995</v>
      </c>
      <c r="I721">
        <v>0.35099999999999998</v>
      </c>
      <c r="J721">
        <v>5.8000000000000003E-2</v>
      </c>
      <c r="K721">
        <v>0</v>
      </c>
      <c r="L721">
        <v>0</v>
      </c>
      <c r="M721">
        <v>0</v>
      </c>
      <c r="N721">
        <v>0</v>
      </c>
      <c r="O721">
        <v>2.4E-2</v>
      </c>
      <c r="P721">
        <v>0</v>
      </c>
      <c r="Q721" s="3">
        <v>0.81399999999999995</v>
      </c>
      <c r="R721" t="str">
        <f t="shared" si="11"/>
        <v>Kentucky County2006</v>
      </c>
    </row>
    <row r="722" spans="1:18" x14ac:dyDescent="0.35">
      <c r="A722" t="s">
        <v>52</v>
      </c>
      <c r="B722">
        <v>2007</v>
      </c>
      <c r="C722">
        <v>0.153</v>
      </c>
      <c r="D722">
        <v>0.114</v>
      </c>
      <c r="E722">
        <v>0.104</v>
      </c>
      <c r="F722">
        <v>8.1000000000000003E-2</v>
      </c>
      <c r="G722">
        <v>5.7860000000000002E-2</v>
      </c>
      <c r="H722">
        <v>0.56799999999999995</v>
      </c>
      <c r="I722">
        <v>0.33300000000000002</v>
      </c>
      <c r="J722">
        <v>6.9000000000000006E-2</v>
      </c>
      <c r="K722">
        <v>0</v>
      </c>
      <c r="L722">
        <v>0</v>
      </c>
      <c r="M722">
        <v>0</v>
      </c>
      <c r="N722">
        <v>0</v>
      </c>
      <c r="O722">
        <v>0.03</v>
      </c>
      <c r="P722">
        <v>0</v>
      </c>
      <c r="Q722" s="3">
        <v>0.80100000000000005</v>
      </c>
      <c r="R722" t="str">
        <f t="shared" si="11"/>
        <v>Kentucky County2007</v>
      </c>
    </row>
    <row r="723" spans="1:18" x14ac:dyDescent="0.35">
      <c r="A723" t="s">
        <v>52</v>
      </c>
      <c r="B723">
        <v>2008</v>
      </c>
      <c r="C723">
        <v>-4.2099999999999999E-2</v>
      </c>
      <c r="E723">
        <v>8.5080000000000003E-2</v>
      </c>
      <c r="F723">
        <v>5.6000000000000001E-2</v>
      </c>
      <c r="G723">
        <v>4.4819999999999999E-2</v>
      </c>
      <c r="H723">
        <v>0.53400000000000003</v>
      </c>
      <c r="I723">
        <v>0.34899999999999998</v>
      </c>
      <c r="J723">
        <v>9.5000000000000001E-2</v>
      </c>
      <c r="K723">
        <v>0</v>
      </c>
      <c r="L723">
        <v>0</v>
      </c>
      <c r="M723">
        <v>0</v>
      </c>
      <c r="N723">
        <v>0</v>
      </c>
      <c r="O723">
        <v>2.1999999999999999E-2</v>
      </c>
      <c r="P723">
        <v>0</v>
      </c>
      <c r="Q723" s="3">
        <v>0.77100000000000002</v>
      </c>
      <c r="R723" t="str">
        <f t="shared" si="11"/>
        <v>Kentucky County2008</v>
      </c>
    </row>
    <row r="724" spans="1:18" x14ac:dyDescent="0.35">
      <c r="A724" t="s">
        <v>52</v>
      </c>
      <c r="B724">
        <v>2009</v>
      </c>
      <c r="C724">
        <v>-0.1721</v>
      </c>
      <c r="E724">
        <v>1.857E-2</v>
      </c>
      <c r="F724">
        <v>2.2599999999999999E-2</v>
      </c>
      <c r="G724">
        <v>1.8149999999999999E-2</v>
      </c>
      <c r="H724">
        <v>0.52100000000000002</v>
      </c>
      <c r="I724">
        <v>0.248</v>
      </c>
      <c r="J724">
        <v>9.9000000000000005E-2</v>
      </c>
      <c r="K724">
        <v>0</v>
      </c>
      <c r="L724">
        <v>9.7000000000000003E-2</v>
      </c>
      <c r="M724">
        <v>3.0000000000000001E-3</v>
      </c>
      <c r="N724">
        <v>0</v>
      </c>
      <c r="O724">
        <v>3.2000000000000001E-2</v>
      </c>
      <c r="P724">
        <v>0</v>
      </c>
      <c r="Q724" s="3">
        <v>0.70599999999999996</v>
      </c>
      <c r="R724" t="str">
        <f t="shared" si="11"/>
        <v>Kentucky County2009</v>
      </c>
    </row>
    <row r="725" spans="1:18" x14ac:dyDescent="0.35">
      <c r="A725" t="s">
        <v>52</v>
      </c>
      <c r="B725">
        <v>2010</v>
      </c>
      <c r="C725">
        <v>0.15809999999999999</v>
      </c>
      <c r="E725">
        <v>3.0419999999999999E-2</v>
      </c>
      <c r="F725">
        <v>3.1199999999999999E-2</v>
      </c>
      <c r="G725">
        <v>3.1350000000000003E-2</v>
      </c>
      <c r="H725">
        <v>0.51400000000000001</v>
      </c>
      <c r="I725">
        <v>0.23899999999999999</v>
      </c>
      <c r="J725">
        <v>0.13700000000000001</v>
      </c>
      <c r="K725">
        <v>0</v>
      </c>
      <c r="L725">
        <v>9.4E-2</v>
      </c>
      <c r="M725">
        <v>6.0000000000000001E-3</v>
      </c>
      <c r="N725">
        <v>0</v>
      </c>
      <c r="O725">
        <v>0.01</v>
      </c>
      <c r="P725">
        <v>0</v>
      </c>
      <c r="Q725" s="3">
        <v>0.65500000000000003</v>
      </c>
      <c r="R725" t="str">
        <f t="shared" si="11"/>
        <v>Kentucky County2010</v>
      </c>
    </row>
    <row r="726" spans="1:18" x14ac:dyDescent="0.35">
      <c r="A726" t="s">
        <v>52</v>
      </c>
      <c r="B726">
        <v>2011</v>
      </c>
      <c r="C726">
        <v>0.18959999999999999</v>
      </c>
      <c r="D726">
        <v>4.4699999999999997E-2</v>
      </c>
      <c r="E726">
        <v>4.7100000000000003E-2</v>
      </c>
      <c r="F726">
        <v>5.5100000000000003E-2</v>
      </c>
      <c r="G726">
        <v>4.4819999999999999E-2</v>
      </c>
      <c r="H726">
        <v>0.47599999999999998</v>
      </c>
      <c r="I726">
        <v>0.222</v>
      </c>
      <c r="J726">
        <v>0.113</v>
      </c>
      <c r="K726">
        <v>6.0000000000000001E-3</v>
      </c>
      <c r="L726">
        <v>9.8000000000000004E-2</v>
      </c>
      <c r="M726">
        <v>8.0000000000000002E-3</v>
      </c>
      <c r="N726">
        <v>0</v>
      </c>
      <c r="O726">
        <v>7.5999999999999998E-2</v>
      </c>
      <c r="P726">
        <v>0</v>
      </c>
      <c r="Q726" s="3">
        <v>0.629</v>
      </c>
      <c r="R726" t="str">
        <f t="shared" si="11"/>
        <v>Kentucky County2011</v>
      </c>
    </row>
    <row r="727" spans="1:18" x14ac:dyDescent="0.35">
      <c r="A727" t="s">
        <v>52</v>
      </c>
      <c r="B727">
        <v>2012</v>
      </c>
      <c r="C727">
        <v>1.4E-3</v>
      </c>
      <c r="D727">
        <v>0.113</v>
      </c>
      <c r="E727">
        <v>1.7999999999999999E-2</v>
      </c>
      <c r="F727">
        <v>5.9900000000000002E-2</v>
      </c>
      <c r="G727">
        <v>4.113E-2</v>
      </c>
      <c r="H727">
        <v>0.41899999999999998</v>
      </c>
      <c r="I727">
        <v>0.21299999999999999</v>
      </c>
      <c r="J727">
        <v>0.123</v>
      </c>
      <c r="K727">
        <v>0.10199999999999999</v>
      </c>
      <c r="L727">
        <v>0.108</v>
      </c>
      <c r="M727">
        <v>0.02</v>
      </c>
      <c r="N727">
        <v>0</v>
      </c>
      <c r="O727">
        <v>1.4999999999999999E-2</v>
      </c>
      <c r="P727">
        <v>0</v>
      </c>
      <c r="Q727" s="3">
        <v>0.6</v>
      </c>
      <c r="R727" t="str">
        <f t="shared" si="11"/>
        <v>Kentucky County2012</v>
      </c>
    </row>
    <row r="728" spans="1:18" x14ac:dyDescent="0.35">
      <c r="A728" t="s">
        <v>52</v>
      </c>
      <c r="B728">
        <v>2013</v>
      </c>
      <c r="C728">
        <v>0.1082</v>
      </c>
      <c r="D728">
        <v>9.5899999999999999E-2</v>
      </c>
      <c r="E728">
        <v>4.7500000000000001E-2</v>
      </c>
      <c r="F728">
        <v>6.6000000000000003E-2</v>
      </c>
      <c r="G728">
        <v>4.614E-2</v>
      </c>
      <c r="H728">
        <v>0.439</v>
      </c>
      <c r="I728">
        <v>0.19400000000000001</v>
      </c>
      <c r="J728">
        <v>0.112</v>
      </c>
      <c r="K728">
        <v>0.106</v>
      </c>
      <c r="L728">
        <v>9.8000000000000004E-2</v>
      </c>
      <c r="M728">
        <v>2.9000000000000001E-2</v>
      </c>
      <c r="N728">
        <v>0</v>
      </c>
      <c r="O728">
        <v>2.1999999999999999E-2</v>
      </c>
      <c r="P728">
        <v>0</v>
      </c>
      <c r="Q728" s="3">
        <v>0.59499999999999997</v>
      </c>
      <c r="R728" t="str">
        <f t="shared" si="11"/>
        <v>Kentucky County2013</v>
      </c>
    </row>
    <row r="729" spans="1:18" x14ac:dyDescent="0.35">
      <c r="A729" t="s">
        <v>52</v>
      </c>
      <c r="B729">
        <v>2014</v>
      </c>
      <c r="C729">
        <v>0.1555</v>
      </c>
      <c r="D729">
        <v>8.5900000000000004E-2</v>
      </c>
      <c r="E729">
        <v>0.1197</v>
      </c>
      <c r="F729">
        <v>6.7799999999999999E-2</v>
      </c>
      <c r="G729">
        <v>5.3600000000000002E-2</v>
      </c>
      <c r="H729">
        <v>0.439</v>
      </c>
      <c r="I729">
        <v>0.19400000000000001</v>
      </c>
      <c r="J729">
        <v>0.112</v>
      </c>
      <c r="K729">
        <v>0.106</v>
      </c>
      <c r="L729">
        <v>9.8000000000000004E-2</v>
      </c>
      <c r="M729">
        <v>2.9000000000000001E-2</v>
      </c>
      <c r="N729">
        <v>0</v>
      </c>
      <c r="O729">
        <v>2.1999999999999999E-2</v>
      </c>
      <c r="P729">
        <v>0</v>
      </c>
      <c r="Q729" s="3">
        <v>0.61899999999999999</v>
      </c>
      <c r="R729" t="str">
        <f t="shared" si="11"/>
        <v>Kentucky County2014</v>
      </c>
    </row>
    <row r="730" spans="1:18" x14ac:dyDescent="0.35">
      <c r="A730" t="s">
        <v>52</v>
      </c>
      <c r="B730">
        <v>2015</v>
      </c>
      <c r="C730">
        <v>2.01E-2</v>
      </c>
      <c r="D730">
        <v>9.3200000000000005E-2</v>
      </c>
      <c r="E730">
        <v>9.1800000000000007E-2</v>
      </c>
      <c r="F730">
        <v>6.0499999999999998E-2</v>
      </c>
      <c r="G730">
        <v>5.1330000000000001E-2</v>
      </c>
      <c r="H730">
        <v>0.438</v>
      </c>
      <c r="I730">
        <v>0.186</v>
      </c>
      <c r="J730">
        <v>9.6000000000000002E-2</v>
      </c>
      <c r="K730">
        <v>0.107</v>
      </c>
      <c r="L730">
        <v>9.7000000000000003E-2</v>
      </c>
      <c r="M730">
        <v>5.2999999999999999E-2</v>
      </c>
      <c r="N730">
        <v>0</v>
      </c>
      <c r="O730">
        <v>2.3E-2</v>
      </c>
      <c r="P730">
        <v>0</v>
      </c>
      <c r="Q730" s="3">
        <v>0.59699999999999998</v>
      </c>
      <c r="R730" t="str">
        <f t="shared" si="11"/>
        <v>Kentucky County2015</v>
      </c>
    </row>
    <row r="731" spans="1:18" x14ac:dyDescent="0.35">
      <c r="A731" t="s">
        <v>52</v>
      </c>
      <c r="B731">
        <v>2016</v>
      </c>
      <c r="C731">
        <v>-5.1999999999999998E-3</v>
      </c>
      <c r="D731">
        <v>5.45E-2</v>
      </c>
      <c r="E731">
        <v>5.3800000000000001E-2</v>
      </c>
      <c r="F731">
        <v>5.0200000000000002E-2</v>
      </c>
      <c r="G731">
        <v>4.7699999999999999E-2</v>
      </c>
      <c r="H731">
        <v>0.51</v>
      </c>
      <c r="I731">
        <v>0.13700000000000001</v>
      </c>
      <c r="J731">
        <v>0.10199999999999999</v>
      </c>
      <c r="K731">
        <v>0.10199999999999999</v>
      </c>
      <c r="L731">
        <v>8.4000000000000005E-2</v>
      </c>
      <c r="M731">
        <v>4.7E-2</v>
      </c>
      <c r="N731">
        <v>0</v>
      </c>
      <c r="O731">
        <v>1.7999999999999999E-2</v>
      </c>
      <c r="P731">
        <v>0</v>
      </c>
      <c r="Q731" s="3">
        <v>0.58699999999999997</v>
      </c>
      <c r="R731" t="str">
        <f t="shared" si="11"/>
        <v>Kentucky County2016</v>
      </c>
    </row>
    <row r="732" spans="1:18" x14ac:dyDescent="0.35">
      <c r="A732" t="s">
        <v>52</v>
      </c>
      <c r="B732">
        <v>2017</v>
      </c>
      <c r="C732">
        <v>0.13469999999999999</v>
      </c>
      <c r="D732">
        <v>4.8099999999999997E-2</v>
      </c>
      <c r="E732">
        <v>8.0799999999999997E-2</v>
      </c>
      <c r="F732">
        <v>4.8599999999999997E-2</v>
      </c>
      <c r="G732">
        <v>5.2630000000000003E-2</v>
      </c>
      <c r="H732">
        <v>0.496</v>
      </c>
      <c r="I732">
        <v>0.16900000000000001</v>
      </c>
      <c r="J732">
        <v>9.9000000000000005E-2</v>
      </c>
      <c r="K732">
        <v>7.5999999999999998E-2</v>
      </c>
      <c r="L732">
        <v>8.4000000000000005E-2</v>
      </c>
      <c r="M732">
        <v>4.4999999999999998E-2</v>
      </c>
      <c r="N732">
        <v>0</v>
      </c>
      <c r="O732">
        <v>0.03</v>
      </c>
      <c r="P732">
        <v>0</v>
      </c>
      <c r="Q732" s="3">
        <v>0.51600000000000001</v>
      </c>
      <c r="R732" t="str">
        <f t="shared" si="11"/>
        <v>Kentucky County2017</v>
      </c>
    </row>
    <row r="733" spans="1:18" x14ac:dyDescent="0.35">
      <c r="A733" t="s">
        <v>52</v>
      </c>
      <c r="B733">
        <v>2018</v>
      </c>
      <c r="C733">
        <v>8.5699999999999998E-2</v>
      </c>
      <c r="D733">
        <v>7.0099999999999996E-2</v>
      </c>
      <c r="E733">
        <v>7.6300000000000007E-2</v>
      </c>
      <c r="F733">
        <v>6.1800000000000001E-2</v>
      </c>
      <c r="G733">
        <v>5.4440000000000002E-2</v>
      </c>
      <c r="H733">
        <v>0.38350000000000001</v>
      </c>
      <c r="I733">
        <v>0.30220000000000002</v>
      </c>
      <c r="J733">
        <v>9.8799999999999999E-2</v>
      </c>
      <c r="K733">
        <v>5.7099999999999998E-2</v>
      </c>
      <c r="L733">
        <v>8.5999999999999993E-2</v>
      </c>
      <c r="M733">
        <v>3.5499999999999997E-2</v>
      </c>
      <c r="N733">
        <v>0</v>
      </c>
      <c r="O733">
        <v>3.6900000000000002E-2</v>
      </c>
      <c r="P733">
        <v>0</v>
      </c>
      <c r="Q733" s="3">
        <v>0.51554</v>
      </c>
      <c r="R733" t="str">
        <f t="shared" si="11"/>
        <v>Kentucky County2018</v>
      </c>
    </row>
    <row r="734" spans="1:18" x14ac:dyDescent="0.35">
      <c r="A734" t="s">
        <v>52</v>
      </c>
      <c r="B734">
        <v>2019</v>
      </c>
      <c r="C734">
        <v>5.8299999999999998E-2</v>
      </c>
      <c r="D734">
        <v>9.2399999999999996E-2</v>
      </c>
      <c r="E734">
        <v>5.7599999999999998E-2</v>
      </c>
      <c r="F734">
        <v>8.8200000000000001E-2</v>
      </c>
      <c r="G734">
        <v>5.4649999999999997E-2</v>
      </c>
      <c r="H734">
        <v>0.38850000000000001</v>
      </c>
      <c r="I734">
        <v>0.33560000000000001</v>
      </c>
      <c r="J734">
        <v>0.09</v>
      </c>
      <c r="K734">
        <v>1.52E-2</v>
      </c>
      <c r="L734">
        <v>8.4400000000000003E-2</v>
      </c>
      <c r="M734">
        <v>3.7400000000000003E-2</v>
      </c>
      <c r="N734">
        <v>0</v>
      </c>
      <c r="O734">
        <v>4.8899999999999999E-2</v>
      </c>
      <c r="P734">
        <v>0</v>
      </c>
      <c r="Q734" s="3">
        <v>0.48081000000000002</v>
      </c>
      <c r="R734" t="str">
        <f t="shared" si="11"/>
        <v>Kentucky County2019</v>
      </c>
    </row>
    <row r="735" spans="1:18" x14ac:dyDescent="0.35">
      <c r="A735" t="s">
        <v>52</v>
      </c>
      <c r="B735">
        <v>2020</v>
      </c>
      <c r="C735">
        <v>1.15E-2</v>
      </c>
      <c r="D735">
        <v>5.1400000000000001E-2</v>
      </c>
      <c r="E735">
        <v>5.5800000000000002E-2</v>
      </c>
      <c r="F735">
        <v>7.3700000000000002E-2</v>
      </c>
      <c r="G735">
        <v>5.2449999999999997E-2</v>
      </c>
      <c r="H735">
        <v>0.39179999999999998</v>
      </c>
      <c r="I735">
        <v>0.3826</v>
      </c>
      <c r="J735">
        <v>7.9200000000000007E-2</v>
      </c>
      <c r="K735">
        <v>1.23E-2</v>
      </c>
      <c r="L735">
        <v>5.6599999999999998E-2</v>
      </c>
      <c r="M735">
        <v>4.4200000000000003E-2</v>
      </c>
      <c r="N735">
        <v>0</v>
      </c>
      <c r="O735">
        <v>3.3300000000000003E-2</v>
      </c>
      <c r="P735">
        <v>0</v>
      </c>
      <c r="Q735" s="3">
        <v>0.48241000000000001</v>
      </c>
      <c r="R735" t="str">
        <f t="shared" si="11"/>
        <v>Kentucky County2020</v>
      </c>
    </row>
    <row r="736" spans="1:18" x14ac:dyDescent="0.35">
      <c r="A736" t="s">
        <v>53</v>
      </c>
      <c r="B736">
        <v>2001</v>
      </c>
      <c r="C736">
        <v>-5.4199999999999998E-2</v>
      </c>
      <c r="D736">
        <v>4.7699999999999999E-2</v>
      </c>
      <c r="E736">
        <v>0.11509999999999999</v>
      </c>
      <c r="G736">
        <v>-5.4199999999999998E-2</v>
      </c>
      <c r="H736">
        <v>0.499</v>
      </c>
      <c r="I736">
        <v>0.378</v>
      </c>
      <c r="J736">
        <v>5.2999999999999999E-2</v>
      </c>
      <c r="K736">
        <v>0</v>
      </c>
      <c r="L736">
        <v>0</v>
      </c>
      <c r="M736">
        <v>0</v>
      </c>
      <c r="N736">
        <v>0</v>
      </c>
      <c r="O736">
        <v>7.0000000000000007E-2</v>
      </c>
      <c r="P736">
        <v>0</v>
      </c>
      <c r="Q736" s="3">
        <v>1.258</v>
      </c>
      <c r="R736" t="str">
        <f t="shared" si="11"/>
        <v>Kentucky ERS2001</v>
      </c>
    </row>
    <row r="737" spans="1:18" x14ac:dyDescent="0.35">
      <c r="A737" t="s">
        <v>53</v>
      </c>
      <c r="B737">
        <v>2002</v>
      </c>
      <c r="C737">
        <v>-4.2799999999999998E-2</v>
      </c>
      <c r="D737">
        <v>-1.24E-2</v>
      </c>
      <c r="E737">
        <v>5.8799999999999998E-2</v>
      </c>
      <c r="G737">
        <v>-4.8520000000000001E-2</v>
      </c>
      <c r="H737">
        <v>0.49</v>
      </c>
      <c r="I737">
        <v>0.41</v>
      </c>
      <c r="J737">
        <v>0.06</v>
      </c>
      <c r="K737">
        <v>0</v>
      </c>
      <c r="L737">
        <v>0</v>
      </c>
      <c r="M737">
        <v>0</v>
      </c>
      <c r="N737">
        <v>0</v>
      </c>
      <c r="O737">
        <v>0.04</v>
      </c>
      <c r="P737">
        <v>0</v>
      </c>
      <c r="Q737" s="3">
        <v>1.107</v>
      </c>
      <c r="R737" t="str">
        <f t="shared" si="11"/>
        <v>Kentucky ERS2002</v>
      </c>
    </row>
    <row r="738" spans="1:18" x14ac:dyDescent="0.35">
      <c r="A738" t="s">
        <v>53</v>
      </c>
      <c r="B738">
        <v>2003</v>
      </c>
      <c r="C738">
        <v>4.2799999999999998E-2</v>
      </c>
      <c r="D738">
        <v>-1.9E-2</v>
      </c>
      <c r="E738">
        <v>2.8000000000000001E-2</v>
      </c>
      <c r="G738">
        <v>-1.9E-2</v>
      </c>
      <c r="H738">
        <v>0.51</v>
      </c>
      <c r="I738">
        <v>0.4</v>
      </c>
      <c r="J738">
        <v>0.04</v>
      </c>
      <c r="K738">
        <v>0</v>
      </c>
      <c r="L738">
        <v>0</v>
      </c>
      <c r="M738">
        <v>0</v>
      </c>
      <c r="N738">
        <v>0</v>
      </c>
      <c r="O738">
        <v>0.05</v>
      </c>
      <c r="P738">
        <v>0</v>
      </c>
      <c r="Q738" s="3">
        <v>0.98</v>
      </c>
      <c r="R738" t="str">
        <f t="shared" si="11"/>
        <v>Kentucky ERS2003</v>
      </c>
    </row>
    <row r="739" spans="1:18" x14ac:dyDescent="0.35">
      <c r="A739" t="s">
        <v>53</v>
      </c>
      <c r="B739">
        <v>2004</v>
      </c>
      <c r="C739">
        <v>0.13589999999999999</v>
      </c>
      <c r="D739">
        <v>4.2700000000000002E-2</v>
      </c>
      <c r="E739">
        <v>2.6700000000000002E-2</v>
      </c>
      <c r="G739">
        <v>1.762E-2</v>
      </c>
      <c r="H739">
        <v>0.56999999999999995</v>
      </c>
      <c r="I739">
        <v>0.35</v>
      </c>
      <c r="J739">
        <v>0.05</v>
      </c>
      <c r="K739">
        <v>0</v>
      </c>
      <c r="L739">
        <v>0</v>
      </c>
      <c r="M739">
        <v>0</v>
      </c>
      <c r="N739">
        <v>0</v>
      </c>
      <c r="O739">
        <v>0.03</v>
      </c>
      <c r="P739">
        <v>0</v>
      </c>
      <c r="Q739" s="3">
        <v>0.85799999999999998</v>
      </c>
      <c r="R739" t="str">
        <f t="shared" si="11"/>
        <v>Kentucky ERS2004</v>
      </c>
    </row>
    <row r="740" spans="1:18" x14ac:dyDescent="0.35">
      <c r="A740" t="s">
        <v>53</v>
      </c>
      <c r="B740">
        <v>2005</v>
      </c>
      <c r="C740">
        <v>9.2999999999999999E-2</v>
      </c>
      <c r="D740">
        <v>0.09</v>
      </c>
      <c r="E740">
        <v>3.2000000000000001E-2</v>
      </c>
      <c r="F740">
        <v>9.7000000000000003E-2</v>
      </c>
      <c r="G740">
        <v>3.227E-2</v>
      </c>
      <c r="H740">
        <v>0.55200000000000005</v>
      </c>
      <c r="I740">
        <v>0.35599999999999998</v>
      </c>
      <c r="J740">
        <v>6.6000000000000003E-2</v>
      </c>
      <c r="K740">
        <v>0</v>
      </c>
      <c r="L740">
        <v>0</v>
      </c>
      <c r="M740">
        <v>0</v>
      </c>
      <c r="N740">
        <v>0</v>
      </c>
      <c r="O740">
        <v>2.5999999999999999E-2</v>
      </c>
      <c r="P740">
        <v>0</v>
      </c>
      <c r="Q740" s="3">
        <v>0.746</v>
      </c>
      <c r="R740" t="str">
        <f t="shared" si="11"/>
        <v>Kentucky ERS2005</v>
      </c>
    </row>
    <row r="741" spans="1:18" x14ac:dyDescent="0.35">
      <c r="A741" t="s">
        <v>53</v>
      </c>
      <c r="B741">
        <v>2006</v>
      </c>
      <c r="C741">
        <v>9.7000000000000003E-2</v>
      </c>
      <c r="D741">
        <v>0.108</v>
      </c>
      <c r="E741">
        <v>6.3E-2</v>
      </c>
      <c r="F741">
        <v>8.8999999999999996E-2</v>
      </c>
      <c r="G741">
        <v>4.2790000000000002E-2</v>
      </c>
      <c r="H741">
        <v>0.56699999999999995</v>
      </c>
      <c r="I741">
        <v>0.35099999999999998</v>
      </c>
      <c r="J741">
        <v>5.8000000000000003E-2</v>
      </c>
      <c r="K741">
        <v>0</v>
      </c>
      <c r="L741">
        <v>0</v>
      </c>
      <c r="M741">
        <v>0</v>
      </c>
      <c r="N741">
        <v>0</v>
      </c>
      <c r="O741">
        <v>2.4E-2</v>
      </c>
      <c r="P741">
        <v>0</v>
      </c>
      <c r="Q741" s="3">
        <v>0.61299999999999999</v>
      </c>
      <c r="R741" t="str">
        <f t="shared" si="11"/>
        <v>Kentucky ERS2006</v>
      </c>
    </row>
    <row r="742" spans="1:18" x14ac:dyDescent="0.35">
      <c r="A742" t="s">
        <v>53</v>
      </c>
      <c r="B742">
        <v>2007</v>
      </c>
      <c r="C742">
        <v>0.153</v>
      </c>
      <c r="D742">
        <v>0.114</v>
      </c>
      <c r="E742">
        <v>0.104</v>
      </c>
      <c r="F742">
        <v>8.1000000000000003E-2</v>
      </c>
      <c r="G742">
        <v>5.7860000000000002E-2</v>
      </c>
      <c r="H742">
        <v>0.56799999999999995</v>
      </c>
      <c r="I742">
        <v>0.33300000000000002</v>
      </c>
      <c r="J742">
        <v>6.9000000000000006E-2</v>
      </c>
      <c r="K742">
        <v>0</v>
      </c>
      <c r="L742">
        <v>0</v>
      </c>
      <c r="M742">
        <v>0</v>
      </c>
      <c r="N742">
        <v>0</v>
      </c>
      <c r="O742">
        <v>0.03</v>
      </c>
      <c r="P742">
        <v>0</v>
      </c>
      <c r="Q742" s="3">
        <v>0.58399999999999996</v>
      </c>
      <c r="R742" t="str">
        <f t="shared" si="11"/>
        <v>Kentucky ERS2007</v>
      </c>
    </row>
    <row r="743" spans="1:18" x14ac:dyDescent="0.35">
      <c r="A743" t="s">
        <v>53</v>
      </c>
      <c r="B743">
        <v>2008</v>
      </c>
      <c r="C743">
        <v>-4.2099999999999999E-2</v>
      </c>
      <c r="E743">
        <v>8.5080000000000003E-2</v>
      </c>
      <c r="F743">
        <v>5.6000000000000001E-2</v>
      </c>
      <c r="G743">
        <v>4.4819999999999999E-2</v>
      </c>
      <c r="H743">
        <v>0.53400000000000003</v>
      </c>
      <c r="I743">
        <v>0.34899999999999998</v>
      </c>
      <c r="J743">
        <v>9.5000000000000001E-2</v>
      </c>
      <c r="K743">
        <v>0</v>
      </c>
      <c r="L743">
        <v>0</v>
      </c>
      <c r="M743">
        <v>0</v>
      </c>
      <c r="N743">
        <v>0</v>
      </c>
      <c r="O743">
        <v>2.1999999999999999E-2</v>
      </c>
      <c r="P743">
        <v>0</v>
      </c>
      <c r="Q743" s="3">
        <v>0.54200000000000004</v>
      </c>
      <c r="R743" t="str">
        <f t="shared" si="11"/>
        <v>Kentucky ERS2008</v>
      </c>
    </row>
    <row r="744" spans="1:18" x14ac:dyDescent="0.35">
      <c r="A744" t="s">
        <v>53</v>
      </c>
      <c r="B744">
        <v>2009</v>
      </c>
      <c r="C744">
        <v>-0.1721</v>
      </c>
      <c r="E744">
        <v>1.857E-2</v>
      </c>
      <c r="F744">
        <v>2.2599999999999999E-2</v>
      </c>
      <c r="G744">
        <v>1.8149999999999999E-2</v>
      </c>
      <c r="H744">
        <v>0.52100000000000002</v>
      </c>
      <c r="I744">
        <v>0.248</v>
      </c>
      <c r="J744">
        <v>9.9000000000000005E-2</v>
      </c>
      <c r="K744">
        <v>0</v>
      </c>
      <c r="L744">
        <v>9.7000000000000003E-2</v>
      </c>
      <c r="M744">
        <v>3.0000000000000001E-3</v>
      </c>
      <c r="N744">
        <v>0</v>
      </c>
      <c r="O744">
        <v>3.2000000000000001E-2</v>
      </c>
      <c r="P744">
        <v>0</v>
      </c>
      <c r="Q744" s="3">
        <v>0.46700000000000003</v>
      </c>
      <c r="R744" t="str">
        <f t="shared" si="11"/>
        <v>Kentucky ERS2009</v>
      </c>
    </row>
    <row r="745" spans="1:18" x14ac:dyDescent="0.35">
      <c r="A745" t="s">
        <v>53</v>
      </c>
      <c r="B745">
        <v>2010</v>
      </c>
      <c r="C745">
        <v>0.15809999999999999</v>
      </c>
      <c r="E745">
        <v>3.0419999999999999E-2</v>
      </c>
      <c r="F745">
        <v>3.1199999999999999E-2</v>
      </c>
      <c r="G745">
        <v>3.1350000000000003E-2</v>
      </c>
      <c r="H745">
        <v>0.51400000000000001</v>
      </c>
      <c r="I745">
        <v>0.23899999999999999</v>
      </c>
      <c r="J745">
        <v>0.13700000000000001</v>
      </c>
      <c r="K745">
        <v>0</v>
      </c>
      <c r="L745">
        <v>9.4E-2</v>
      </c>
      <c r="M745">
        <v>6.0000000000000001E-3</v>
      </c>
      <c r="N745">
        <v>0</v>
      </c>
      <c r="O745">
        <v>0.01</v>
      </c>
      <c r="P745">
        <v>0</v>
      </c>
      <c r="Q745" s="3">
        <v>0.40300000000000002</v>
      </c>
      <c r="R745" t="str">
        <f t="shared" si="11"/>
        <v>Kentucky ERS2010</v>
      </c>
    </row>
    <row r="746" spans="1:18" x14ac:dyDescent="0.35">
      <c r="A746" t="s">
        <v>53</v>
      </c>
      <c r="B746">
        <v>2011</v>
      </c>
      <c r="C746">
        <v>0.18959999999999999</v>
      </c>
      <c r="D746">
        <v>4.4699999999999997E-2</v>
      </c>
      <c r="E746">
        <v>4.7100000000000003E-2</v>
      </c>
      <c r="F746">
        <v>5.5100000000000003E-2</v>
      </c>
      <c r="G746">
        <v>4.4819999999999999E-2</v>
      </c>
      <c r="H746">
        <v>0.47599999999999998</v>
      </c>
      <c r="I746">
        <v>0.222</v>
      </c>
      <c r="J746">
        <v>0.113</v>
      </c>
      <c r="K746">
        <v>6.0000000000000001E-3</v>
      </c>
      <c r="L746">
        <v>9.8000000000000004E-2</v>
      </c>
      <c r="M746">
        <v>8.0000000000000002E-3</v>
      </c>
      <c r="N746">
        <v>0</v>
      </c>
      <c r="O746">
        <v>7.5999999999999998E-2</v>
      </c>
      <c r="P746">
        <v>0</v>
      </c>
      <c r="Q746" s="3">
        <v>0.35599999999999998</v>
      </c>
      <c r="R746" t="str">
        <f t="shared" si="11"/>
        <v>Kentucky ERS2011</v>
      </c>
    </row>
    <row r="747" spans="1:18" x14ac:dyDescent="0.35">
      <c r="A747" t="s">
        <v>53</v>
      </c>
      <c r="B747">
        <v>2012</v>
      </c>
      <c r="C747">
        <v>1.4E-3</v>
      </c>
      <c r="D747">
        <v>0.113</v>
      </c>
      <c r="E747">
        <v>1.7999999999999999E-2</v>
      </c>
      <c r="F747">
        <v>5.9900000000000002E-2</v>
      </c>
      <c r="G747">
        <v>4.113E-2</v>
      </c>
      <c r="H747">
        <v>0.41899999999999998</v>
      </c>
      <c r="I747">
        <v>0.21299999999999999</v>
      </c>
      <c r="J747">
        <v>0.123</v>
      </c>
      <c r="K747">
        <v>0.10199999999999999</v>
      </c>
      <c r="L747">
        <v>0.108</v>
      </c>
      <c r="M747">
        <v>0.02</v>
      </c>
      <c r="N747">
        <v>0</v>
      </c>
      <c r="O747">
        <v>1.4999999999999999E-2</v>
      </c>
      <c r="P747">
        <v>0</v>
      </c>
      <c r="Q747" s="3">
        <v>0.29699999999999999</v>
      </c>
      <c r="R747" t="str">
        <f t="shared" si="11"/>
        <v>Kentucky ERS2012</v>
      </c>
    </row>
    <row r="748" spans="1:18" x14ac:dyDescent="0.35">
      <c r="A748" t="s">
        <v>53</v>
      </c>
      <c r="B748">
        <v>2013</v>
      </c>
      <c r="C748">
        <v>0.1082</v>
      </c>
      <c r="D748">
        <v>9.5899999999999999E-2</v>
      </c>
      <c r="E748">
        <v>4.7500000000000001E-2</v>
      </c>
      <c r="F748">
        <v>6.6000000000000003E-2</v>
      </c>
      <c r="G748">
        <v>4.614E-2</v>
      </c>
      <c r="H748">
        <v>0.439</v>
      </c>
      <c r="I748">
        <v>0.19400000000000001</v>
      </c>
      <c r="J748">
        <v>0.112</v>
      </c>
      <c r="K748">
        <v>0.106</v>
      </c>
      <c r="L748">
        <v>9.8000000000000004E-2</v>
      </c>
      <c r="M748">
        <v>2.9000000000000001E-2</v>
      </c>
      <c r="N748">
        <v>0</v>
      </c>
      <c r="O748">
        <v>2.1999999999999999E-2</v>
      </c>
      <c r="P748">
        <v>0</v>
      </c>
      <c r="Q748" s="3">
        <v>0.25800000000000001</v>
      </c>
      <c r="R748" t="str">
        <f t="shared" si="11"/>
        <v>Kentucky ERS2013</v>
      </c>
    </row>
    <row r="749" spans="1:18" x14ac:dyDescent="0.35">
      <c r="A749" t="s">
        <v>53</v>
      </c>
      <c r="B749">
        <v>2014</v>
      </c>
      <c r="C749">
        <v>0.1555</v>
      </c>
      <c r="D749">
        <v>8.5900000000000004E-2</v>
      </c>
      <c r="E749">
        <v>0.1197</v>
      </c>
      <c r="F749">
        <v>6.7799999999999999E-2</v>
      </c>
      <c r="G749">
        <v>5.3600000000000002E-2</v>
      </c>
      <c r="H749">
        <v>0.44755</v>
      </c>
      <c r="I749">
        <v>0.18482000000000001</v>
      </c>
      <c r="J749">
        <v>9.9900000000000003E-2</v>
      </c>
      <c r="K749">
        <v>0.10390000000000001</v>
      </c>
      <c r="L749">
        <v>0.1009</v>
      </c>
      <c r="M749">
        <v>3.8960000000000002E-2</v>
      </c>
      <c r="N749">
        <v>0</v>
      </c>
      <c r="O749">
        <v>2.3980000000000001E-2</v>
      </c>
      <c r="P749">
        <v>0</v>
      </c>
      <c r="Q749" s="3">
        <v>0.23899999999999999</v>
      </c>
      <c r="R749" t="str">
        <f t="shared" si="11"/>
        <v>Kentucky ERS2014</v>
      </c>
    </row>
    <row r="750" spans="1:18" x14ac:dyDescent="0.35">
      <c r="A750" t="s">
        <v>53</v>
      </c>
      <c r="B750">
        <v>2015</v>
      </c>
      <c r="C750">
        <v>2.01E-2</v>
      </c>
      <c r="D750">
        <v>9.3200000000000005E-2</v>
      </c>
      <c r="E750">
        <v>9.1800000000000007E-2</v>
      </c>
      <c r="F750">
        <v>6.0499999999999998E-2</v>
      </c>
      <c r="G750">
        <v>5.1330000000000001E-2</v>
      </c>
      <c r="H750">
        <v>0.438</v>
      </c>
      <c r="I750">
        <v>0.187</v>
      </c>
      <c r="J750">
        <v>9.6000000000000002E-2</v>
      </c>
      <c r="K750">
        <v>0.107</v>
      </c>
      <c r="L750">
        <v>9.7000000000000003E-2</v>
      </c>
      <c r="M750">
        <v>5.2999999999999999E-2</v>
      </c>
      <c r="N750">
        <v>0</v>
      </c>
      <c r="O750">
        <v>2.1000000000000001E-2</v>
      </c>
      <c r="P750">
        <v>0</v>
      </c>
      <c r="Q750" s="3">
        <v>0.219</v>
      </c>
      <c r="R750" t="str">
        <f t="shared" si="11"/>
        <v>Kentucky ERS2015</v>
      </c>
    </row>
    <row r="751" spans="1:18" x14ac:dyDescent="0.35">
      <c r="A751" t="s">
        <v>53</v>
      </c>
      <c r="B751">
        <v>2016</v>
      </c>
      <c r="C751">
        <v>-5.1999999999999998E-3</v>
      </c>
      <c r="D751">
        <v>5.45E-2</v>
      </c>
      <c r="E751">
        <v>5.3800000000000001E-2</v>
      </c>
      <c r="F751">
        <v>5.0200000000000002E-2</v>
      </c>
      <c r="G751">
        <v>4.7699999999999999E-2</v>
      </c>
      <c r="H751">
        <v>0.51</v>
      </c>
      <c r="I751">
        <v>0.13700000000000001</v>
      </c>
      <c r="J751">
        <v>0.10199999999999999</v>
      </c>
      <c r="K751">
        <v>0.10199999999999999</v>
      </c>
      <c r="L751">
        <v>8.4000000000000005E-2</v>
      </c>
      <c r="M751">
        <v>4.7E-2</v>
      </c>
      <c r="N751">
        <v>0</v>
      </c>
      <c r="O751">
        <v>1.7999999999999999E-2</v>
      </c>
      <c r="P751">
        <v>0</v>
      </c>
      <c r="Q751" s="3">
        <v>0.189</v>
      </c>
      <c r="R751" t="str">
        <f t="shared" si="11"/>
        <v>Kentucky ERS2016</v>
      </c>
    </row>
    <row r="752" spans="1:18" x14ac:dyDescent="0.35">
      <c r="A752" t="s">
        <v>53</v>
      </c>
      <c r="B752">
        <v>2017</v>
      </c>
      <c r="C752">
        <v>0.13469999999999999</v>
      </c>
      <c r="D752">
        <v>4.8099999999999997E-2</v>
      </c>
      <c r="E752">
        <v>8.0799999999999997E-2</v>
      </c>
      <c r="F752">
        <v>4.8599999999999997E-2</v>
      </c>
      <c r="G752">
        <v>5.2630000000000003E-2</v>
      </c>
      <c r="H752">
        <v>0.496</v>
      </c>
      <c r="I752">
        <v>0.16900000000000001</v>
      </c>
      <c r="J752">
        <v>9.9000000000000005E-2</v>
      </c>
      <c r="K752">
        <v>7.5999999999999998E-2</v>
      </c>
      <c r="L752">
        <v>8.4000000000000005E-2</v>
      </c>
      <c r="M752">
        <v>4.4999999999999998E-2</v>
      </c>
      <c r="N752">
        <v>0</v>
      </c>
      <c r="O752">
        <v>0.03</v>
      </c>
      <c r="P752">
        <v>0</v>
      </c>
      <c r="Q752" s="3">
        <v>0.16300000000000001</v>
      </c>
      <c r="R752" t="str">
        <f t="shared" si="11"/>
        <v>Kentucky ERS2017</v>
      </c>
    </row>
    <row r="753" spans="1:18" x14ac:dyDescent="0.35">
      <c r="A753" t="s">
        <v>53</v>
      </c>
      <c r="B753">
        <v>2018</v>
      </c>
      <c r="C753">
        <v>8.5699999999999998E-2</v>
      </c>
      <c r="D753">
        <v>7.0099999999999996E-2</v>
      </c>
      <c r="E753">
        <v>7.6300000000000007E-2</v>
      </c>
      <c r="F753">
        <v>6.1800000000000001E-2</v>
      </c>
      <c r="G753">
        <v>5.4440000000000002E-2</v>
      </c>
      <c r="H753">
        <v>0.38350000000000001</v>
      </c>
      <c r="I753">
        <v>0.30220000000000002</v>
      </c>
      <c r="J753">
        <v>9.8799999999999999E-2</v>
      </c>
      <c r="K753">
        <v>5.7099999999999998E-2</v>
      </c>
      <c r="L753">
        <v>8.5999999999999993E-2</v>
      </c>
      <c r="M753">
        <v>3.5499999999999997E-2</v>
      </c>
      <c r="N753">
        <v>0</v>
      </c>
      <c r="O753">
        <v>3.6900000000000002E-2</v>
      </c>
      <c r="P753">
        <v>0</v>
      </c>
      <c r="Q753" s="3">
        <v>0.158</v>
      </c>
      <c r="R753" t="str">
        <f t="shared" si="11"/>
        <v>Kentucky ERS2018</v>
      </c>
    </row>
    <row r="754" spans="1:18" x14ac:dyDescent="0.35">
      <c r="A754" t="s">
        <v>53</v>
      </c>
      <c r="B754">
        <v>2019</v>
      </c>
      <c r="C754">
        <v>5.8299999999999998E-2</v>
      </c>
      <c r="D754">
        <v>9.2399999999999996E-2</v>
      </c>
      <c r="E754">
        <v>5.7599999999999998E-2</v>
      </c>
      <c r="F754">
        <v>8.8200000000000001E-2</v>
      </c>
      <c r="G754">
        <v>5.4649999999999997E-2</v>
      </c>
      <c r="H754">
        <v>0.38850000000000001</v>
      </c>
      <c r="I754">
        <v>0.33560000000000001</v>
      </c>
      <c r="J754">
        <v>0.09</v>
      </c>
      <c r="K754">
        <v>1.52E-2</v>
      </c>
      <c r="L754">
        <v>8.4400000000000003E-2</v>
      </c>
      <c r="M754">
        <v>3.7400000000000003E-2</v>
      </c>
      <c r="N754">
        <v>0</v>
      </c>
      <c r="O754">
        <v>4.8899999999999999E-2</v>
      </c>
      <c r="P754">
        <v>0</v>
      </c>
      <c r="Q754" s="3">
        <v>0.16500000000000001</v>
      </c>
      <c r="R754" t="str">
        <f t="shared" si="11"/>
        <v>Kentucky ERS2019</v>
      </c>
    </row>
    <row r="755" spans="1:18" x14ac:dyDescent="0.35">
      <c r="A755" t="s">
        <v>53</v>
      </c>
      <c r="B755">
        <v>2020</v>
      </c>
      <c r="C755">
        <v>1.15E-2</v>
      </c>
      <c r="D755">
        <v>5.1400000000000001E-2</v>
      </c>
      <c r="E755">
        <v>5.5800000000000002E-2</v>
      </c>
      <c r="F755">
        <v>7.3700000000000002E-2</v>
      </c>
      <c r="G755">
        <v>5.2449999999999997E-2</v>
      </c>
      <c r="H755">
        <v>0.39179999999999998</v>
      </c>
      <c r="I755">
        <v>0.3826</v>
      </c>
      <c r="J755">
        <v>7.9200000000000007E-2</v>
      </c>
      <c r="K755">
        <v>1.23E-2</v>
      </c>
      <c r="L755">
        <v>5.6599999999999998E-2</v>
      </c>
      <c r="M755">
        <v>4.4200000000000003E-2</v>
      </c>
      <c r="N755">
        <v>0</v>
      </c>
      <c r="O755">
        <v>3.3300000000000003E-2</v>
      </c>
      <c r="P755">
        <v>0</v>
      </c>
      <c r="Q755" s="3">
        <v>0.17199999999999999</v>
      </c>
      <c r="R755" t="str">
        <f t="shared" si="11"/>
        <v>Kentucky ERS2020</v>
      </c>
    </row>
    <row r="756" spans="1:18" x14ac:dyDescent="0.35">
      <c r="A756" t="s">
        <v>54</v>
      </c>
      <c r="B756">
        <v>2001</v>
      </c>
      <c r="C756">
        <v>-7.0000000000000001E-3</v>
      </c>
      <c r="D756">
        <v>4.8000000000000001E-2</v>
      </c>
      <c r="E756">
        <v>0.105</v>
      </c>
      <c r="F756">
        <v>0.107</v>
      </c>
      <c r="G756">
        <v>-7.0000000000000001E-3</v>
      </c>
      <c r="H756">
        <v>0.52810000000000001</v>
      </c>
      <c r="I756">
        <v>0.36099999999999999</v>
      </c>
      <c r="J756">
        <v>0</v>
      </c>
      <c r="K756">
        <v>0</v>
      </c>
      <c r="L756">
        <v>0</v>
      </c>
      <c r="M756">
        <v>3.15E-2</v>
      </c>
      <c r="N756">
        <v>0</v>
      </c>
      <c r="O756">
        <v>7.9399999999999998E-2</v>
      </c>
      <c r="P756">
        <v>0</v>
      </c>
      <c r="Q756" s="3">
        <v>0.90800000000000003</v>
      </c>
      <c r="R756" t="str">
        <f t="shared" si="11"/>
        <v>Kentucky Teachers2001</v>
      </c>
    </row>
    <row r="757" spans="1:18" x14ac:dyDescent="0.35">
      <c r="A757" t="s">
        <v>54</v>
      </c>
      <c r="B757">
        <v>2002</v>
      </c>
      <c r="C757">
        <v>-4.1000000000000002E-2</v>
      </c>
      <c r="D757">
        <v>-3.0000000000000001E-3</v>
      </c>
      <c r="E757">
        <v>5.7000000000000002E-2</v>
      </c>
      <c r="F757">
        <v>0.09</v>
      </c>
      <c r="G757">
        <v>-2.4150000000000001E-2</v>
      </c>
      <c r="H757">
        <v>0.49480000000000002</v>
      </c>
      <c r="I757">
        <v>0.3876</v>
      </c>
      <c r="J757">
        <v>0</v>
      </c>
      <c r="K757">
        <v>0</v>
      </c>
      <c r="L757">
        <v>0</v>
      </c>
      <c r="M757">
        <v>3.3000000000000002E-2</v>
      </c>
      <c r="N757">
        <v>0</v>
      </c>
      <c r="O757">
        <v>8.4599999999999995E-2</v>
      </c>
      <c r="P757">
        <v>0</v>
      </c>
      <c r="Q757" s="3">
        <v>0.86599999999999999</v>
      </c>
      <c r="R757" t="str">
        <f t="shared" si="11"/>
        <v>Kentucky Teachers2002</v>
      </c>
    </row>
    <row r="758" spans="1:18" x14ac:dyDescent="0.35">
      <c r="A758" t="s">
        <v>54</v>
      </c>
      <c r="B758">
        <v>2003</v>
      </c>
      <c r="C758">
        <v>4.8000000000000001E-2</v>
      </c>
      <c r="D758">
        <v>-1E-3</v>
      </c>
      <c r="E758">
        <v>0.03</v>
      </c>
      <c r="F758">
        <v>8.2000000000000003E-2</v>
      </c>
      <c r="G758">
        <v>-6.7000000000000002E-4</v>
      </c>
      <c r="H758">
        <v>0.48480000000000001</v>
      </c>
      <c r="I758">
        <v>0.4128</v>
      </c>
      <c r="J758">
        <v>0</v>
      </c>
      <c r="K758">
        <v>0</v>
      </c>
      <c r="L758">
        <v>0</v>
      </c>
      <c r="M758">
        <v>3.3599999999999998E-2</v>
      </c>
      <c r="N758">
        <v>0</v>
      </c>
      <c r="O758">
        <v>6.88E-2</v>
      </c>
      <c r="P758">
        <v>0</v>
      </c>
      <c r="Q758" s="3">
        <v>0.83499999999999996</v>
      </c>
      <c r="R758" t="str">
        <f t="shared" si="11"/>
        <v>Kentucky Teachers2003</v>
      </c>
    </row>
    <row r="759" spans="1:18" x14ac:dyDescent="0.35">
      <c r="A759" t="s">
        <v>54</v>
      </c>
      <c r="B759">
        <v>2004</v>
      </c>
      <c r="C759">
        <v>9.7000000000000003E-2</v>
      </c>
      <c r="D759">
        <v>3.3000000000000002E-2</v>
      </c>
      <c r="E759">
        <v>2.7E-2</v>
      </c>
      <c r="F759">
        <v>9.1999999999999998E-2</v>
      </c>
      <c r="G759">
        <v>2.29E-2</v>
      </c>
      <c r="H759">
        <v>0.55669999999999997</v>
      </c>
      <c r="I759">
        <v>0.3357</v>
      </c>
      <c r="J759">
        <v>0</v>
      </c>
      <c r="K759">
        <v>0</v>
      </c>
      <c r="L759">
        <v>0</v>
      </c>
      <c r="M759">
        <v>3.0300000000000001E-2</v>
      </c>
      <c r="N759">
        <v>0</v>
      </c>
      <c r="O759">
        <v>7.7299999999999994E-2</v>
      </c>
      <c r="P759">
        <v>0</v>
      </c>
      <c r="Q759" s="3">
        <v>0.80900000000000005</v>
      </c>
      <c r="R759" t="str">
        <f t="shared" si="11"/>
        <v>Kentucky Teachers2004</v>
      </c>
    </row>
    <row r="760" spans="1:18" x14ac:dyDescent="0.35">
      <c r="A760" t="s">
        <v>54</v>
      </c>
      <c r="B760">
        <v>2005</v>
      </c>
      <c r="C760">
        <v>7.4999999999999997E-2</v>
      </c>
      <c r="D760">
        <v>7.2999999999999995E-2</v>
      </c>
      <c r="E760">
        <v>3.3000000000000002E-2</v>
      </c>
      <c r="F760">
        <v>8.3000000000000004E-2</v>
      </c>
      <c r="G760">
        <v>3.3119999999999997E-2</v>
      </c>
      <c r="H760">
        <v>0.56159999999999999</v>
      </c>
      <c r="I760">
        <v>0.31359999999999999</v>
      </c>
      <c r="J760">
        <v>0</v>
      </c>
      <c r="K760">
        <v>0</v>
      </c>
      <c r="L760">
        <v>0</v>
      </c>
      <c r="M760">
        <v>2.98E-2</v>
      </c>
      <c r="N760">
        <v>0</v>
      </c>
      <c r="O760">
        <v>9.5000000000000001E-2</v>
      </c>
      <c r="P760">
        <v>0</v>
      </c>
      <c r="Q760" s="3">
        <v>0.76300000000000001</v>
      </c>
      <c r="R760" t="str">
        <f t="shared" si="11"/>
        <v>Kentucky Teachers2005</v>
      </c>
    </row>
    <row r="761" spans="1:18" x14ac:dyDescent="0.35">
      <c r="A761" t="s">
        <v>54</v>
      </c>
      <c r="B761">
        <v>2006</v>
      </c>
      <c r="C761">
        <v>5.3999999999999999E-2</v>
      </c>
      <c r="D761">
        <v>7.4999999999999997E-2</v>
      </c>
      <c r="E761">
        <v>4.5999999999999999E-2</v>
      </c>
      <c r="F761">
        <v>7.4999999999999997E-2</v>
      </c>
      <c r="G761">
        <v>3.6569999999999998E-2</v>
      </c>
      <c r="H761">
        <v>0.6139</v>
      </c>
      <c r="I761">
        <v>0.30009999999999998</v>
      </c>
      <c r="J761">
        <v>0</v>
      </c>
      <c r="K761">
        <v>0</v>
      </c>
      <c r="L761">
        <v>0</v>
      </c>
      <c r="M761">
        <v>2.8799999999999999E-2</v>
      </c>
      <c r="N761">
        <v>0</v>
      </c>
      <c r="O761">
        <v>5.7200000000000001E-2</v>
      </c>
      <c r="P761">
        <v>0</v>
      </c>
      <c r="Q761" s="3">
        <v>0.73099999999999998</v>
      </c>
      <c r="R761" t="str">
        <f t="shared" si="11"/>
        <v>Kentucky Teachers2006</v>
      </c>
    </row>
    <row r="762" spans="1:18" x14ac:dyDescent="0.35">
      <c r="A762" t="s">
        <v>54</v>
      </c>
      <c r="B762">
        <v>2007</v>
      </c>
      <c r="C762">
        <v>0.153</v>
      </c>
      <c r="D762">
        <v>9.2999999999999999E-2</v>
      </c>
      <c r="E762">
        <v>8.5000000000000006E-2</v>
      </c>
      <c r="F762">
        <v>7.0999999999999994E-2</v>
      </c>
      <c r="G762">
        <v>5.2449999999999997E-2</v>
      </c>
      <c r="H762">
        <v>0.65100000000000002</v>
      </c>
      <c r="I762">
        <v>0.28710000000000002</v>
      </c>
      <c r="J762">
        <v>2.9999999999999997E-4</v>
      </c>
      <c r="K762">
        <v>0</v>
      </c>
      <c r="L762">
        <v>0</v>
      </c>
      <c r="M762">
        <v>2.52E-2</v>
      </c>
      <c r="N762">
        <v>0</v>
      </c>
      <c r="O762">
        <v>3.6400000000000002E-2</v>
      </c>
      <c r="P762">
        <v>0</v>
      </c>
      <c r="Q762" s="3">
        <v>0.71899999999999997</v>
      </c>
      <c r="R762" t="str">
        <f t="shared" si="11"/>
        <v>Kentucky Teachers2007</v>
      </c>
    </row>
    <row r="763" spans="1:18" x14ac:dyDescent="0.35">
      <c r="A763" t="s">
        <v>54</v>
      </c>
      <c r="B763">
        <v>2008</v>
      </c>
      <c r="C763">
        <v>-5.7000000000000002E-2</v>
      </c>
      <c r="D763">
        <v>4.7E-2</v>
      </c>
      <c r="E763">
        <v>6.2E-2</v>
      </c>
      <c r="F763">
        <v>4.5999999999999999E-2</v>
      </c>
      <c r="G763">
        <v>3.8100000000000002E-2</v>
      </c>
      <c r="H763">
        <v>0.63900000000000001</v>
      </c>
      <c r="I763">
        <v>0.308</v>
      </c>
      <c r="J763">
        <v>7.0000000000000001E-3</v>
      </c>
      <c r="K763">
        <v>0</v>
      </c>
      <c r="L763">
        <v>0</v>
      </c>
      <c r="M763">
        <v>0.03</v>
      </c>
      <c r="N763">
        <v>0</v>
      </c>
      <c r="O763">
        <v>1.6E-2</v>
      </c>
      <c r="P763">
        <v>0</v>
      </c>
      <c r="Q763" s="3">
        <v>0.68200000000000005</v>
      </c>
      <c r="R763" t="str">
        <f t="shared" si="11"/>
        <v>Kentucky Teachers2008</v>
      </c>
    </row>
    <row r="764" spans="1:18" x14ac:dyDescent="0.35">
      <c r="A764" t="s">
        <v>54</v>
      </c>
      <c r="B764">
        <v>2009</v>
      </c>
      <c r="C764">
        <v>-0.14299999999999999</v>
      </c>
      <c r="D764">
        <v>-2.3E-2</v>
      </c>
      <c r="E764">
        <v>1.0999999999999999E-2</v>
      </c>
      <c r="F764">
        <v>1.9E-2</v>
      </c>
      <c r="G764">
        <v>1.6219999999999998E-2</v>
      </c>
      <c r="H764">
        <v>0.60699999999999998</v>
      </c>
      <c r="I764">
        <v>0.33100000000000002</v>
      </c>
      <c r="J764">
        <v>1.4999999999999999E-2</v>
      </c>
      <c r="K764">
        <v>0</v>
      </c>
      <c r="L764">
        <v>0</v>
      </c>
      <c r="M764">
        <v>3.5999999999999997E-2</v>
      </c>
      <c r="N764">
        <v>0</v>
      </c>
      <c r="O764">
        <v>1.0999999999999999E-2</v>
      </c>
      <c r="P764">
        <v>0</v>
      </c>
      <c r="Q764" s="3">
        <v>0.63600000000000001</v>
      </c>
      <c r="R764" t="str">
        <f t="shared" si="11"/>
        <v>Kentucky Teachers2009</v>
      </c>
    </row>
    <row r="765" spans="1:18" x14ac:dyDescent="0.35">
      <c r="A765" t="s">
        <v>54</v>
      </c>
      <c r="B765">
        <v>2010</v>
      </c>
      <c r="C765">
        <v>0.13100000000000001</v>
      </c>
      <c r="D765">
        <v>-2.9000000000000001E-2</v>
      </c>
      <c r="E765">
        <v>2.1999999999999999E-2</v>
      </c>
      <c r="F765">
        <v>2.7E-2</v>
      </c>
      <c r="G765">
        <v>2.716E-2</v>
      </c>
      <c r="H765">
        <v>0.59699999999999998</v>
      </c>
      <c r="I765">
        <v>0.33600000000000002</v>
      </c>
      <c r="J765">
        <v>1.7000000000000001E-2</v>
      </c>
      <c r="K765">
        <v>0</v>
      </c>
      <c r="L765">
        <v>0</v>
      </c>
      <c r="M765">
        <v>3.3000000000000002E-2</v>
      </c>
      <c r="N765">
        <v>0</v>
      </c>
      <c r="O765">
        <v>1.7000000000000001E-2</v>
      </c>
      <c r="P765">
        <v>0</v>
      </c>
      <c r="Q765" s="3">
        <v>0.61</v>
      </c>
      <c r="R765" t="str">
        <f t="shared" si="11"/>
        <v>Kentucky Teachers2010</v>
      </c>
    </row>
    <row r="766" spans="1:18" x14ac:dyDescent="0.35">
      <c r="A766" t="s">
        <v>54</v>
      </c>
      <c r="B766">
        <v>2011</v>
      </c>
      <c r="C766">
        <v>0.216</v>
      </c>
      <c r="D766">
        <v>5.6000000000000001E-2</v>
      </c>
      <c r="E766">
        <v>5.0999999999999997E-2</v>
      </c>
      <c r="F766">
        <v>4.8000000000000001E-2</v>
      </c>
      <c r="G766">
        <v>4.3040000000000002E-2</v>
      </c>
      <c r="H766">
        <v>0.63500000000000001</v>
      </c>
      <c r="I766">
        <v>0.28599999999999998</v>
      </c>
      <c r="J766">
        <v>1.2E-2</v>
      </c>
      <c r="K766">
        <v>0</v>
      </c>
      <c r="L766">
        <v>1.2E-2</v>
      </c>
      <c r="M766">
        <v>3.1E-2</v>
      </c>
      <c r="N766">
        <v>0</v>
      </c>
      <c r="O766">
        <v>2.4E-2</v>
      </c>
      <c r="P766">
        <v>0</v>
      </c>
      <c r="Q766" s="3">
        <v>0.57399999999999995</v>
      </c>
      <c r="R766" t="str">
        <f t="shared" si="11"/>
        <v>Kentucky Teachers2011</v>
      </c>
    </row>
    <row r="767" spans="1:18" x14ac:dyDescent="0.35">
      <c r="A767" t="s">
        <v>54</v>
      </c>
      <c r="B767">
        <v>2012</v>
      </c>
      <c r="C767">
        <v>2.4E-2</v>
      </c>
      <c r="D767">
        <v>0.121</v>
      </c>
      <c r="E767">
        <v>2.5999999999999999E-2</v>
      </c>
      <c r="F767">
        <v>5.5E-2</v>
      </c>
      <c r="G767">
        <v>4.1439999999999998E-2</v>
      </c>
      <c r="H767">
        <v>0.63100000000000001</v>
      </c>
      <c r="I767">
        <v>0.27</v>
      </c>
      <c r="J767">
        <v>1.7999999999999999E-2</v>
      </c>
      <c r="K767">
        <v>0</v>
      </c>
      <c r="L767">
        <v>1.2E-2</v>
      </c>
      <c r="M767">
        <v>0.04</v>
      </c>
      <c r="N767">
        <v>0</v>
      </c>
      <c r="O767">
        <v>2.9000000000000001E-2</v>
      </c>
      <c r="P767">
        <v>0</v>
      </c>
      <c r="Q767" s="3">
        <v>0.54500000000000004</v>
      </c>
      <c r="R767" t="str">
        <f t="shared" si="11"/>
        <v>Kentucky Teachers2012</v>
      </c>
    </row>
    <row r="768" spans="1:18" x14ac:dyDescent="0.35">
      <c r="A768" t="s">
        <v>54</v>
      </c>
      <c r="B768">
        <v>2013</v>
      </c>
      <c r="C768">
        <v>0.14099999999999999</v>
      </c>
      <c r="D768">
        <v>0.124</v>
      </c>
      <c r="E768">
        <v>6.6000000000000003E-2</v>
      </c>
      <c r="F768">
        <v>6.4000000000000001E-2</v>
      </c>
      <c r="G768">
        <v>4.8779999999999997E-2</v>
      </c>
      <c r="H768">
        <v>0.63200000000000001</v>
      </c>
      <c r="I768">
        <v>0.27100000000000002</v>
      </c>
      <c r="J768">
        <v>2.1000000000000001E-2</v>
      </c>
      <c r="K768">
        <v>0</v>
      </c>
      <c r="L768">
        <v>1.2E-2</v>
      </c>
      <c r="M768">
        <v>0.04</v>
      </c>
      <c r="N768">
        <v>0</v>
      </c>
      <c r="O768">
        <v>2.4E-2</v>
      </c>
      <c r="P768">
        <v>0</v>
      </c>
      <c r="Q768" s="3">
        <v>0.51900000000000002</v>
      </c>
      <c r="R768" t="str">
        <f t="shared" si="11"/>
        <v>Kentucky Teachers2013</v>
      </c>
    </row>
    <row r="769" spans="1:18" x14ac:dyDescent="0.35">
      <c r="A769" t="s">
        <v>54</v>
      </c>
      <c r="B769">
        <v>2014</v>
      </c>
      <c r="C769">
        <v>0.18099999999999999</v>
      </c>
      <c r="D769">
        <v>0.113</v>
      </c>
      <c r="E769">
        <v>0.13700000000000001</v>
      </c>
      <c r="F769">
        <v>7.1999999999999995E-2</v>
      </c>
      <c r="G769">
        <v>5.7709999999999997E-2</v>
      </c>
      <c r="H769">
        <v>0.63200000000000001</v>
      </c>
      <c r="I769">
        <v>0.26800000000000002</v>
      </c>
      <c r="J769">
        <v>2.5999999999999999E-2</v>
      </c>
      <c r="K769">
        <v>0</v>
      </c>
      <c r="L769">
        <v>0.01</v>
      </c>
      <c r="M769">
        <v>4.1000000000000002E-2</v>
      </c>
      <c r="N769">
        <v>0</v>
      </c>
      <c r="O769">
        <v>2.3E-2</v>
      </c>
      <c r="P769">
        <v>0</v>
      </c>
      <c r="Q769" s="3">
        <v>0.53600000000000003</v>
      </c>
      <c r="R769" t="str">
        <f t="shared" si="11"/>
        <v>Kentucky Teachers2014</v>
      </c>
    </row>
    <row r="770" spans="1:18" x14ac:dyDescent="0.35">
      <c r="A770" t="s">
        <v>54</v>
      </c>
      <c r="B770">
        <v>2015</v>
      </c>
      <c r="C770">
        <v>5.0999999999999997E-2</v>
      </c>
      <c r="D770">
        <v>0.123</v>
      </c>
      <c r="E770">
        <v>0.12</v>
      </c>
      <c r="F770">
        <v>7.0000000000000007E-2</v>
      </c>
      <c r="G770">
        <v>5.7259999999999998E-2</v>
      </c>
      <c r="H770">
        <v>0.628</v>
      </c>
      <c r="I770">
        <v>0.253</v>
      </c>
      <c r="J770">
        <v>3.5999999999999997E-2</v>
      </c>
      <c r="K770">
        <v>0</v>
      </c>
      <c r="L770">
        <v>1.0999999999999999E-2</v>
      </c>
      <c r="M770">
        <v>4.5999999999999999E-2</v>
      </c>
      <c r="N770">
        <v>0</v>
      </c>
      <c r="O770">
        <v>2.5999999999999999E-2</v>
      </c>
      <c r="P770">
        <v>0</v>
      </c>
      <c r="Q770" s="3">
        <v>0.55300000000000005</v>
      </c>
      <c r="R770" t="str">
        <f t="shared" si="11"/>
        <v>Kentucky Teachers2015</v>
      </c>
    </row>
    <row r="771" spans="1:18" x14ac:dyDescent="0.35">
      <c r="A771" t="s">
        <v>54</v>
      </c>
      <c r="B771">
        <v>2016</v>
      </c>
      <c r="C771">
        <v>-0.01</v>
      </c>
      <c r="D771">
        <v>7.0999999999999994E-2</v>
      </c>
      <c r="E771">
        <v>7.4999999999999997E-2</v>
      </c>
      <c r="F771">
        <v>6.3E-2</v>
      </c>
      <c r="G771">
        <v>5.2929999999999998E-2</v>
      </c>
      <c r="H771">
        <v>0.621</v>
      </c>
      <c r="I771">
        <v>0.25</v>
      </c>
      <c r="J771">
        <v>4.3999999999999997E-2</v>
      </c>
      <c r="K771">
        <v>0</v>
      </c>
      <c r="L771">
        <v>1.2E-2</v>
      </c>
      <c r="M771">
        <v>5.6000000000000001E-2</v>
      </c>
      <c r="N771">
        <v>0</v>
      </c>
      <c r="O771">
        <v>1.7000000000000001E-2</v>
      </c>
      <c r="P771">
        <v>0</v>
      </c>
      <c r="Q771" s="3">
        <v>0.54600000000000004</v>
      </c>
      <c r="R771" t="str">
        <f t="shared" ref="R771:R834" si="12">A771&amp;B771</f>
        <v>Kentucky Teachers2016</v>
      </c>
    </row>
    <row r="772" spans="1:18" x14ac:dyDescent="0.35">
      <c r="A772" t="s">
        <v>54</v>
      </c>
      <c r="B772">
        <v>2017</v>
      </c>
      <c r="C772">
        <v>0.1537</v>
      </c>
      <c r="D772">
        <v>6.2700000000000006E-2</v>
      </c>
      <c r="E772">
        <v>0.1009</v>
      </c>
      <c r="F772">
        <v>6.2899999999999998E-2</v>
      </c>
      <c r="G772">
        <v>5.8599999999999999E-2</v>
      </c>
      <c r="H772">
        <v>0.628</v>
      </c>
      <c r="I772">
        <v>0.23899999999999999</v>
      </c>
      <c r="J772">
        <v>4.5999999999999999E-2</v>
      </c>
      <c r="K772">
        <v>0</v>
      </c>
      <c r="L772">
        <v>1.0999999999999999E-2</v>
      </c>
      <c r="M772">
        <v>5.6000000000000001E-2</v>
      </c>
      <c r="N772">
        <v>0</v>
      </c>
      <c r="O772">
        <v>0.02</v>
      </c>
      <c r="P772">
        <v>0</v>
      </c>
      <c r="Q772" s="3">
        <v>0.56399999999999995</v>
      </c>
      <c r="R772" t="str">
        <f t="shared" si="12"/>
        <v>Kentucky Teachers2017</v>
      </c>
    </row>
    <row r="773" spans="1:18" x14ac:dyDescent="0.35">
      <c r="A773" t="s">
        <v>54</v>
      </c>
      <c r="B773">
        <v>2018</v>
      </c>
      <c r="C773">
        <v>0.1081</v>
      </c>
      <c r="D773">
        <v>8.1600000000000006E-2</v>
      </c>
      <c r="E773">
        <v>9.11E-2</v>
      </c>
      <c r="F773">
        <v>8.0199999999999994E-2</v>
      </c>
      <c r="G773">
        <v>6.13E-2</v>
      </c>
      <c r="H773">
        <v>0.64</v>
      </c>
      <c r="I773">
        <v>0.22500000000000001</v>
      </c>
      <c r="J773">
        <v>5.5E-2</v>
      </c>
      <c r="K773">
        <v>0</v>
      </c>
      <c r="L773">
        <v>0.01</v>
      </c>
      <c r="M773">
        <v>5.8000000000000003E-2</v>
      </c>
      <c r="N773">
        <v>0</v>
      </c>
      <c r="O773">
        <v>1.2E-2</v>
      </c>
      <c r="P773">
        <v>0</v>
      </c>
      <c r="Q773" s="3">
        <v>0.57699999999999996</v>
      </c>
      <c r="R773" t="str">
        <f t="shared" si="12"/>
        <v>Kentucky Teachers2018</v>
      </c>
    </row>
    <row r="774" spans="1:18" x14ac:dyDescent="0.35">
      <c r="A774" t="s">
        <v>54</v>
      </c>
      <c r="B774">
        <v>2019</v>
      </c>
      <c r="C774">
        <v>5.8999999999999997E-2</v>
      </c>
      <c r="D774">
        <v>0.1062</v>
      </c>
      <c r="E774">
        <v>7.0800000000000002E-2</v>
      </c>
      <c r="F774">
        <v>0.1033</v>
      </c>
      <c r="G774">
        <v>6.1170000000000002E-2</v>
      </c>
      <c r="H774">
        <v>0.61299999999999999</v>
      </c>
      <c r="I774">
        <v>0.24199999999999999</v>
      </c>
      <c r="J774">
        <v>5.8000000000000003E-2</v>
      </c>
      <c r="K774">
        <v>0</v>
      </c>
      <c r="L774">
        <v>8.9999999999999993E-3</v>
      </c>
      <c r="M774">
        <v>0.06</v>
      </c>
      <c r="N774">
        <v>0</v>
      </c>
      <c r="O774">
        <v>1.7999999999999999E-2</v>
      </c>
      <c r="P774">
        <v>0</v>
      </c>
      <c r="Q774" s="3">
        <v>0.58099999999999996</v>
      </c>
      <c r="R774" t="str">
        <f t="shared" si="12"/>
        <v>Kentucky Teachers2019</v>
      </c>
    </row>
    <row r="775" spans="1:18" x14ac:dyDescent="0.35">
      <c r="A775" t="s">
        <v>54</v>
      </c>
      <c r="B775">
        <v>2020</v>
      </c>
      <c r="C775">
        <v>5.8000000000000003E-2</v>
      </c>
      <c r="D775">
        <v>7.4800000000000005E-2</v>
      </c>
      <c r="E775">
        <v>7.2300000000000003E-2</v>
      </c>
      <c r="F775">
        <v>9.5899999999999999E-2</v>
      </c>
      <c r="G775">
        <v>6.1019999999999998E-2</v>
      </c>
      <c r="H775">
        <v>0.61899999999999999</v>
      </c>
      <c r="I775">
        <v>0.22700000000000001</v>
      </c>
      <c r="J775">
        <v>5.8999999999999997E-2</v>
      </c>
      <c r="K775">
        <v>0</v>
      </c>
      <c r="L775">
        <v>1.2E-2</v>
      </c>
      <c r="M775">
        <v>0.06</v>
      </c>
      <c r="N775">
        <v>0</v>
      </c>
      <c r="O775">
        <v>2.3E-2</v>
      </c>
      <c r="P775">
        <v>0</v>
      </c>
      <c r="Q775" s="3">
        <v>0.58399999999999996</v>
      </c>
      <c r="R775" t="str">
        <f t="shared" si="12"/>
        <v>Kentucky Teachers2020</v>
      </c>
    </row>
    <row r="776" spans="1:18" x14ac:dyDescent="0.35">
      <c r="A776" t="s">
        <v>55</v>
      </c>
      <c r="B776">
        <v>2001</v>
      </c>
      <c r="C776">
        <v>-5.1999999999999998E-2</v>
      </c>
      <c r="D776">
        <v>7.2999999999999995E-2</v>
      </c>
      <c r="E776">
        <v>0.109</v>
      </c>
      <c r="G776">
        <v>-5.1999999999999998E-2</v>
      </c>
      <c r="H776">
        <v>0.49</v>
      </c>
      <c r="I776">
        <v>0.27</v>
      </c>
      <c r="J776">
        <v>0.05</v>
      </c>
      <c r="K776">
        <v>0</v>
      </c>
      <c r="L776">
        <v>0</v>
      </c>
      <c r="M776">
        <v>0.13</v>
      </c>
      <c r="N776">
        <v>0</v>
      </c>
      <c r="O776">
        <v>0.06</v>
      </c>
      <c r="P776">
        <v>0</v>
      </c>
      <c r="Q776" s="3">
        <v>1</v>
      </c>
      <c r="R776" t="str">
        <f t="shared" si="12"/>
        <v>LA County ERS2001</v>
      </c>
    </row>
    <row r="777" spans="1:18" x14ac:dyDescent="0.35">
      <c r="A777" t="s">
        <v>55</v>
      </c>
      <c r="B777">
        <v>2002</v>
      </c>
      <c r="C777">
        <v>-5.6000000000000001E-2</v>
      </c>
      <c r="D777">
        <v>1.0999999999999999E-2</v>
      </c>
      <c r="E777">
        <v>6.2E-2</v>
      </c>
      <c r="G777">
        <v>-5.3999999999999999E-2</v>
      </c>
      <c r="H777">
        <v>0.49</v>
      </c>
      <c r="I777">
        <v>0.28999999999999998</v>
      </c>
      <c r="J777">
        <v>0.05</v>
      </c>
      <c r="K777">
        <v>0</v>
      </c>
      <c r="L777">
        <v>0</v>
      </c>
      <c r="M777">
        <v>0.12</v>
      </c>
      <c r="N777">
        <v>0</v>
      </c>
      <c r="O777">
        <v>0.05</v>
      </c>
      <c r="P777">
        <v>0</v>
      </c>
      <c r="Q777" s="3">
        <v>0.99399999999999999</v>
      </c>
      <c r="R777" t="str">
        <f t="shared" si="12"/>
        <v>LA County ERS2002</v>
      </c>
    </row>
    <row r="778" spans="1:18" x14ac:dyDescent="0.35">
      <c r="A778" t="s">
        <v>55</v>
      </c>
      <c r="B778">
        <v>2003</v>
      </c>
      <c r="C778">
        <v>3.5999999999999997E-2</v>
      </c>
      <c r="D778">
        <v>-2.5000000000000001E-2</v>
      </c>
      <c r="E778">
        <v>3.7999999999999999E-2</v>
      </c>
      <c r="G778">
        <v>-2.4910000000000002E-2</v>
      </c>
      <c r="H778">
        <v>0.5</v>
      </c>
      <c r="I778">
        <v>0.27</v>
      </c>
      <c r="J778">
        <v>0.05</v>
      </c>
      <c r="K778">
        <v>0</v>
      </c>
      <c r="L778">
        <v>0</v>
      </c>
      <c r="M778">
        <v>0.13</v>
      </c>
      <c r="N778">
        <v>0</v>
      </c>
      <c r="O778">
        <v>0.05</v>
      </c>
      <c r="P778">
        <v>0</v>
      </c>
      <c r="Q778" s="3">
        <v>0.872</v>
      </c>
      <c r="R778" t="str">
        <f t="shared" si="12"/>
        <v>LA County ERS2003</v>
      </c>
    </row>
    <row r="779" spans="1:18" x14ac:dyDescent="0.35">
      <c r="A779" t="s">
        <v>55</v>
      </c>
      <c r="B779">
        <v>2004</v>
      </c>
      <c r="C779">
        <v>0.16500000000000001</v>
      </c>
      <c r="D779">
        <v>4.3999999999999997E-2</v>
      </c>
      <c r="E779">
        <v>4.4999999999999998E-2</v>
      </c>
      <c r="G779">
        <v>1.9449999999999999E-2</v>
      </c>
      <c r="H779">
        <v>0.56000000000000005</v>
      </c>
      <c r="I779">
        <v>0.25</v>
      </c>
      <c r="J779">
        <v>0.05</v>
      </c>
      <c r="K779">
        <v>0</v>
      </c>
      <c r="L779">
        <v>0</v>
      </c>
      <c r="M779">
        <v>0.11</v>
      </c>
      <c r="N779">
        <v>0</v>
      </c>
      <c r="O779">
        <v>0.03</v>
      </c>
      <c r="P779">
        <v>0</v>
      </c>
      <c r="Q779" s="3">
        <v>0.82799999999999996</v>
      </c>
      <c r="R779" t="str">
        <f t="shared" si="12"/>
        <v>LA County ERS2004</v>
      </c>
    </row>
    <row r="780" spans="1:18" x14ac:dyDescent="0.35">
      <c r="A780" t="s">
        <v>55</v>
      </c>
      <c r="B780">
        <v>2005</v>
      </c>
      <c r="C780">
        <v>0.11</v>
      </c>
      <c r="D780">
        <v>0.10199999999999999</v>
      </c>
      <c r="E780">
        <v>3.6999999999999998E-2</v>
      </c>
      <c r="G780">
        <v>3.6949999999999997E-2</v>
      </c>
      <c r="H780">
        <v>0.54</v>
      </c>
      <c r="I780">
        <v>0.28999999999999998</v>
      </c>
      <c r="J780">
        <v>0.06</v>
      </c>
      <c r="K780">
        <v>0</v>
      </c>
      <c r="L780">
        <v>0</v>
      </c>
      <c r="M780">
        <v>0.11</v>
      </c>
      <c r="N780">
        <v>0</v>
      </c>
      <c r="O780">
        <v>0</v>
      </c>
      <c r="P780">
        <v>0</v>
      </c>
      <c r="Q780" s="3">
        <v>0.85799999999999998</v>
      </c>
      <c r="R780" t="str">
        <f t="shared" si="12"/>
        <v>LA County ERS2005</v>
      </c>
    </row>
    <row r="781" spans="1:18" x14ac:dyDescent="0.35">
      <c r="A781" t="s">
        <v>55</v>
      </c>
      <c r="B781">
        <v>2006</v>
      </c>
      <c r="C781">
        <v>0.13</v>
      </c>
      <c r="D781">
        <v>0.13400000000000001</v>
      </c>
      <c r="E781">
        <v>7.3999999999999996E-2</v>
      </c>
      <c r="G781">
        <v>5.1909999999999998E-2</v>
      </c>
      <c r="H781">
        <v>0.53500000000000003</v>
      </c>
      <c r="I781">
        <v>0.30199999999999999</v>
      </c>
      <c r="J781">
        <v>6.2E-2</v>
      </c>
      <c r="K781">
        <v>0</v>
      </c>
      <c r="L781">
        <v>0</v>
      </c>
      <c r="M781">
        <v>0.10100000000000001</v>
      </c>
      <c r="N781">
        <v>0</v>
      </c>
      <c r="O781">
        <v>0</v>
      </c>
      <c r="P781">
        <v>0</v>
      </c>
      <c r="Q781" s="3">
        <v>0.90500000000000003</v>
      </c>
      <c r="R781" t="str">
        <f t="shared" si="12"/>
        <v>LA County ERS2006</v>
      </c>
    </row>
    <row r="782" spans="1:18" x14ac:dyDescent="0.35">
      <c r="A782" t="s">
        <v>55</v>
      </c>
      <c r="B782">
        <v>2007</v>
      </c>
      <c r="C782">
        <v>0.188</v>
      </c>
      <c r="D782">
        <v>0.14099999999999999</v>
      </c>
      <c r="E782">
        <v>0.122</v>
      </c>
      <c r="G782">
        <v>7.0349999999999996E-2</v>
      </c>
      <c r="H782">
        <v>0.53</v>
      </c>
      <c r="I782">
        <v>0.28999999999999998</v>
      </c>
      <c r="J782">
        <v>7.0000000000000007E-2</v>
      </c>
      <c r="K782">
        <v>0</v>
      </c>
      <c r="L782">
        <v>0.01</v>
      </c>
      <c r="M782">
        <v>0.1</v>
      </c>
      <c r="N782">
        <v>0</v>
      </c>
      <c r="O782">
        <v>0</v>
      </c>
      <c r="P782">
        <v>0</v>
      </c>
      <c r="Q782" s="3">
        <v>0.93799999999999994</v>
      </c>
      <c r="R782" t="str">
        <f t="shared" si="12"/>
        <v>LA County ERS2007</v>
      </c>
    </row>
    <row r="783" spans="1:18" x14ac:dyDescent="0.35">
      <c r="A783" t="s">
        <v>55</v>
      </c>
      <c r="B783">
        <v>2008</v>
      </c>
      <c r="C783">
        <v>-1.4999999999999999E-2</v>
      </c>
      <c r="D783">
        <v>9.7000000000000003E-2</v>
      </c>
      <c r="E783">
        <v>0.112</v>
      </c>
      <c r="G783">
        <v>5.9290000000000002E-2</v>
      </c>
      <c r="H783">
        <v>0.49</v>
      </c>
      <c r="I783">
        <v>0.31</v>
      </c>
      <c r="J783">
        <v>0.08</v>
      </c>
      <c r="K783">
        <v>0</v>
      </c>
      <c r="L783">
        <v>0.02</v>
      </c>
      <c r="M783">
        <v>0.1</v>
      </c>
      <c r="N783">
        <v>0</v>
      </c>
      <c r="O783">
        <v>0</v>
      </c>
      <c r="P783">
        <v>0</v>
      </c>
      <c r="Q783" s="3">
        <v>0.94499999999999995</v>
      </c>
      <c r="R783" t="str">
        <f t="shared" si="12"/>
        <v>LA County ERS2008</v>
      </c>
    </row>
    <row r="784" spans="1:18" x14ac:dyDescent="0.35">
      <c r="A784" t="s">
        <v>55</v>
      </c>
      <c r="B784">
        <v>2009</v>
      </c>
      <c r="C784">
        <v>-0.183</v>
      </c>
      <c r="D784">
        <v>-1.4999999999999999E-2</v>
      </c>
      <c r="E784">
        <v>3.5999999999999997E-2</v>
      </c>
      <c r="G784">
        <v>2.9159999999999998E-2</v>
      </c>
      <c r="H784">
        <v>0.48</v>
      </c>
      <c r="I784">
        <v>0.32</v>
      </c>
      <c r="J784">
        <v>0.09</v>
      </c>
      <c r="K784">
        <v>0</v>
      </c>
      <c r="L784">
        <v>0.01</v>
      </c>
      <c r="M784">
        <v>0.1</v>
      </c>
      <c r="N784">
        <v>0</v>
      </c>
      <c r="O784">
        <v>0</v>
      </c>
      <c r="P784">
        <v>0</v>
      </c>
      <c r="Q784" s="3">
        <v>0.88900000000000001</v>
      </c>
      <c r="R784" t="str">
        <f t="shared" si="12"/>
        <v>LA County ERS2009</v>
      </c>
    </row>
    <row r="785" spans="1:18" x14ac:dyDescent="0.35">
      <c r="A785" t="s">
        <v>55</v>
      </c>
      <c r="B785">
        <v>2010</v>
      </c>
      <c r="C785">
        <v>0.11600000000000001</v>
      </c>
      <c r="D785">
        <v>-3.5000000000000003E-2</v>
      </c>
      <c r="E785">
        <v>3.7999999999999999E-2</v>
      </c>
      <c r="F785">
        <v>3.7530000000000001E-2</v>
      </c>
      <c r="G785">
        <v>3.7530000000000001E-2</v>
      </c>
      <c r="H785">
        <v>0.49</v>
      </c>
      <c r="I785">
        <v>0.3</v>
      </c>
      <c r="J785">
        <v>0.1</v>
      </c>
      <c r="K785">
        <v>0</v>
      </c>
      <c r="L785">
        <v>0.02</v>
      </c>
      <c r="M785">
        <v>0.09</v>
      </c>
      <c r="N785">
        <v>0</v>
      </c>
      <c r="O785">
        <v>0</v>
      </c>
      <c r="P785">
        <v>0</v>
      </c>
      <c r="Q785" s="3">
        <v>0.83299999999999996</v>
      </c>
      <c r="R785" t="str">
        <f t="shared" si="12"/>
        <v>LA County ERS2010</v>
      </c>
    </row>
    <row r="786" spans="1:18" x14ac:dyDescent="0.35">
      <c r="A786" t="s">
        <v>55</v>
      </c>
      <c r="B786">
        <v>2011</v>
      </c>
      <c r="C786">
        <v>0.20200000000000001</v>
      </c>
      <c r="D786">
        <v>3.1E-2</v>
      </c>
      <c r="E786">
        <v>5.0999999999999997E-2</v>
      </c>
      <c r="F786">
        <v>6.2449999999999999E-2</v>
      </c>
      <c r="G786">
        <v>5.1499999999999997E-2</v>
      </c>
      <c r="H786">
        <v>0.51</v>
      </c>
      <c r="I786">
        <v>0.28000000000000003</v>
      </c>
      <c r="J786">
        <v>0.1</v>
      </c>
      <c r="K786">
        <v>0</v>
      </c>
      <c r="L786">
        <v>0.03</v>
      </c>
      <c r="M786">
        <v>0.08</v>
      </c>
      <c r="N786">
        <v>0</v>
      </c>
      <c r="O786">
        <v>0</v>
      </c>
      <c r="P786">
        <v>0</v>
      </c>
      <c r="Q786" s="3">
        <v>0.80600000000000005</v>
      </c>
      <c r="R786" t="str">
        <f t="shared" si="12"/>
        <v>LA County ERS2011</v>
      </c>
    </row>
    <row r="787" spans="1:18" x14ac:dyDescent="0.35">
      <c r="A787" t="s">
        <v>55</v>
      </c>
      <c r="B787">
        <v>2012</v>
      </c>
      <c r="C787">
        <v>1E-3</v>
      </c>
      <c r="D787">
        <v>0.10299999999999999</v>
      </c>
      <c r="E787">
        <v>1.4999999999999999E-2</v>
      </c>
      <c r="F787">
        <v>6.8699999999999997E-2</v>
      </c>
      <c r="G787">
        <v>4.7199999999999999E-2</v>
      </c>
      <c r="H787">
        <v>0.49</v>
      </c>
      <c r="I787">
        <v>0.28000000000000003</v>
      </c>
      <c r="J787">
        <v>0.1</v>
      </c>
      <c r="K787">
        <v>0.01</v>
      </c>
      <c r="L787">
        <v>0.02</v>
      </c>
      <c r="M787">
        <v>0.1</v>
      </c>
      <c r="N787">
        <v>0</v>
      </c>
      <c r="O787">
        <v>0</v>
      </c>
      <c r="P787">
        <v>0</v>
      </c>
      <c r="Q787" s="3">
        <v>0.76100000000000001</v>
      </c>
      <c r="R787" t="str">
        <f t="shared" si="12"/>
        <v>LA County ERS2012</v>
      </c>
    </row>
    <row r="788" spans="1:18" x14ac:dyDescent="0.35">
      <c r="A788" t="s">
        <v>55</v>
      </c>
      <c r="B788">
        <v>2013</v>
      </c>
      <c r="C788">
        <v>0.11899999999999999</v>
      </c>
      <c r="D788">
        <v>0.104</v>
      </c>
      <c r="E788">
        <v>4.2000000000000003E-2</v>
      </c>
      <c r="F788">
        <v>7.6969999999999997E-2</v>
      </c>
      <c r="G788">
        <v>5.2549999999999999E-2</v>
      </c>
      <c r="H788">
        <v>0.5</v>
      </c>
      <c r="I788">
        <v>0.27</v>
      </c>
      <c r="J788">
        <v>0.09</v>
      </c>
      <c r="K788">
        <v>0.01</v>
      </c>
      <c r="L788">
        <v>0.03</v>
      </c>
      <c r="M788">
        <v>0.1</v>
      </c>
      <c r="N788">
        <v>0</v>
      </c>
      <c r="O788">
        <v>0</v>
      </c>
      <c r="P788">
        <v>0</v>
      </c>
      <c r="Q788" s="3">
        <v>0.75</v>
      </c>
      <c r="R788" t="str">
        <f t="shared" si="12"/>
        <v>LA County ERS2013</v>
      </c>
    </row>
    <row r="789" spans="1:18" x14ac:dyDescent="0.35">
      <c r="A789" t="s">
        <v>55</v>
      </c>
      <c r="B789">
        <v>2014</v>
      </c>
      <c r="C789">
        <v>0.16500000000000001</v>
      </c>
      <c r="D789">
        <v>9.1999999999999998E-2</v>
      </c>
      <c r="E789">
        <v>0.11799999999999999</v>
      </c>
      <c r="F789">
        <v>7.6969999999999997E-2</v>
      </c>
      <c r="G789">
        <v>6.021E-2</v>
      </c>
      <c r="H789">
        <v>0.52</v>
      </c>
      <c r="I789">
        <v>0.25</v>
      </c>
      <c r="J789">
        <v>0.08</v>
      </c>
      <c r="K789">
        <v>0.01</v>
      </c>
      <c r="L789">
        <v>0.04</v>
      </c>
      <c r="M789">
        <v>0.1</v>
      </c>
      <c r="N789">
        <v>0</v>
      </c>
      <c r="O789">
        <v>0</v>
      </c>
      <c r="P789">
        <v>0</v>
      </c>
      <c r="Q789" s="3">
        <v>0.79500000000000004</v>
      </c>
      <c r="R789" t="str">
        <f t="shared" si="12"/>
        <v>LA County ERS2014</v>
      </c>
    </row>
    <row r="790" spans="1:18" x14ac:dyDescent="0.35">
      <c r="A790" t="s">
        <v>55</v>
      </c>
      <c r="B790">
        <v>2015</v>
      </c>
      <c r="C790">
        <v>4.1000000000000002E-2</v>
      </c>
      <c r="D790">
        <v>0.107</v>
      </c>
      <c r="E790">
        <v>0.10299999999999999</v>
      </c>
      <c r="F790">
        <v>7.0080000000000003E-2</v>
      </c>
      <c r="G790">
        <v>5.892E-2</v>
      </c>
      <c r="H790">
        <v>0.51200000000000001</v>
      </c>
      <c r="I790">
        <v>0.255</v>
      </c>
      <c r="J790">
        <v>8.7999999999999995E-2</v>
      </c>
      <c r="K790">
        <v>1.2E-2</v>
      </c>
      <c r="L790">
        <v>2.1000000000000001E-2</v>
      </c>
      <c r="M790">
        <v>0.112</v>
      </c>
      <c r="N790">
        <v>0</v>
      </c>
      <c r="O790">
        <v>0</v>
      </c>
      <c r="P790">
        <v>0</v>
      </c>
      <c r="Q790" s="3">
        <v>0.83299999999999996</v>
      </c>
      <c r="R790" t="str">
        <f t="shared" si="12"/>
        <v>LA County ERS2015</v>
      </c>
    </row>
    <row r="791" spans="1:18" x14ac:dyDescent="0.35">
      <c r="A791" t="s">
        <v>55</v>
      </c>
      <c r="B791">
        <v>2016</v>
      </c>
      <c r="C791">
        <v>8.0000000000000002E-3</v>
      </c>
      <c r="D791">
        <v>6.9000000000000006E-2</v>
      </c>
      <c r="E791">
        <v>6.5000000000000002E-2</v>
      </c>
      <c r="F791">
        <v>5.7919999999999999E-2</v>
      </c>
      <c r="G791">
        <v>5.5660000000000001E-2</v>
      </c>
      <c r="H791">
        <v>0.47299999999999998</v>
      </c>
      <c r="I791">
        <v>0.26200000000000001</v>
      </c>
      <c r="J791">
        <v>9.2999999999999999E-2</v>
      </c>
      <c r="K791">
        <v>2.5999999999999999E-2</v>
      </c>
      <c r="L791">
        <v>1.9E-2</v>
      </c>
      <c r="M791">
        <v>0.127</v>
      </c>
      <c r="N791">
        <v>0</v>
      </c>
      <c r="O791">
        <v>0</v>
      </c>
      <c r="P791">
        <v>0</v>
      </c>
      <c r="Q791" s="3">
        <v>0.79400000000000004</v>
      </c>
      <c r="R791" t="str">
        <f t="shared" si="12"/>
        <v>LA County ERS2016</v>
      </c>
    </row>
    <row r="792" spans="1:18" x14ac:dyDescent="0.35">
      <c r="A792" t="s">
        <v>55</v>
      </c>
      <c r="B792">
        <v>2017</v>
      </c>
      <c r="C792">
        <v>0.127</v>
      </c>
      <c r="D792">
        <v>5.8000000000000003E-2</v>
      </c>
      <c r="E792">
        <v>0.09</v>
      </c>
      <c r="F792">
        <v>5.1999999999999998E-2</v>
      </c>
      <c r="G792">
        <v>5.9729999999999998E-2</v>
      </c>
      <c r="H792">
        <v>0.48499999999999999</v>
      </c>
      <c r="I792">
        <v>0.25700000000000001</v>
      </c>
      <c r="J792">
        <v>9.2999999999999999E-2</v>
      </c>
      <c r="K792">
        <v>2.7E-2</v>
      </c>
      <c r="L792">
        <v>0.02</v>
      </c>
      <c r="M792">
        <v>0.11799999999999999</v>
      </c>
      <c r="N792">
        <v>0</v>
      </c>
      <c r="O792">
        <v>0</v>
      </c>
      <c r="P792">
        <v>0</v>
      </c>
      <c r="Q792" s="3">
        <v>0.79900000000000004</v>
      </c>
      <c r="R792" t="str">
        <f t="shared" si="12"/>
        <v>LA County ERS2017</v>
      </c>
    </row>
    <row r="793" spans="1:18" x14ac:dyDescent="0.35">
      <c r="A793" t="s">
        <v>55</v>
      </c>
      <c r="B793">
        <v>2018</v>
      </c>
      <c r="C793">
        <v>0.09</v>
      </c>
      <c r="D793">
        <v>7.3999999999999996E-2</v>
      </c>
      <c r="E793">
        <v>8.5000000000000006E-2</v>
      </c>
      <c r="F793">
        <v>6.3E-2</v>
      </c>
      <c r="G793">
        <v>6.139E-2</v>
      </c>
      <c r="H793">
        <v>0.46300000000000002</v>
      </c>
      <c r="I793">
        <v>0.25</v>
      </c>
      <c r="J793">
        <v>0.10299999999999999</v>
      </c>
      <c r="K793">
        <v>2.9000000000000001E-2</v>
      </c>
      <c r="L793">
        <v>2.5000000000000001E-2</v>
      </c>
      <c r="M793">
        <v>0.112</v>
      </c>
      <c r="N793">
        <v>0</v>
      </c>
      <c r="O793">
        <v>1.7999999999999999E-2</v>
      </c>
      <c r="P793">
        <v>0</v>
      </c>
      <c r="Q793" s="3">
        <v>0.80600000000000005</v>
      </c>
      <c r="R793" t="str">
        <f t="shared" si="12"/>
        <v>LA County ERS2018</v>
      </c>
    </row>
    <row r="794" spans="1:18" x14ac:dyDescent="0.35">
      <c r="A794" t="s">
        <v>55</v>
      </c>
      <c r="B794">
        <v>2019</v>
      </c>
      <c r="C794">
        <v>6.4000000000000001E-2</v>
      </c>
      <c r="D794">
        <v>9.4E-2</v>
      </c>
      <c r="E794">
        <v>6.5000000000000002E-2</v>
      </c>
      <c r="F794">
        <v>9.0999999999999998E-2</v>
      </c>
      <c r="G794">
        <v>6.1530000000000001E-2</v>
      </c>
      <c r="H794">
        <v>0.42199999999999999</v>
      </c>
      <c r="I794">
        <v>0.27700000000000002</v>
      </c>
      <c r="J794">
        <v>9.6000000000000002E-2</v>
      </c>
      <c r="K794">
        <v>4.3999999999999997E-2</v>
      </c>
      <c r="L794">
        <v>4.3999999999999997E-2</v>
      </c>
      <c r="M794">
        <v>0.108</v>
      </c>
      <c r="N794">
        <v>0</v>
      </c>
      <c r="O794">
        <v>8.9999999999999993E-3</v>
      </c>
      <c r="P794">
        <v>0</v>
      </c>
      <c r="Q794" s="3">
        <v>0.77200000000000002</v>
      </c>
      <c r="R794" t="str">
        <f t="shared" si="12"/>
        <v>LA County ERS2019</v>
      </c>
    </row>
    <row r="795" spans="1:18" x14ac:dyDescent="0.35">
      <c r="A795" t="s">
        <v>55</v>
      </c>
      <c r="B795">
        <v>2020</v>
      </c>
      <c r="C795">
        <v>1.7999999999999999E-2</v>
      </c>
      <c r="D795">
        <v>5.7000000000000002E-2</v>
      </c>
      <c r="E795">
        <v>6.0999999999999999E-2</v>
      </c>
      <c r="F795">
        <v>8.2000000000000003E-2</v>
      </c>
      <c r="G795">
        <v>5.9310000000000002E-2</v>
      </c>
      <c r="H795">
        <v>0.35699999999999998</v>
      </c>
      <c r="I795">
        <v>0.3</v>
      </c>
      <c r="J795">
        <v>0.109</v>
      </c>
      <c r="K795">
        <v>5.0999999999999997E-2</v>
      </c>
      <c r="L795">
        <v>6.4000000000000001E-2</v>
      </c>
      <c r="M795">
        <v>9.2999999999999999E-2</v>
      </c>
      <c r="N795">
        <v>0</v>
      </c>
      <c r="O795">
        <v>1.6E-2</v>
      </c>
      <c r="P795">
        <v>0.01</v>
      </c>
      <c r="Q795" s="3">
        <v>0.77200000000000002</v>
      </c>
      <c r="R795" t="str">
        <f t="shared" si="12"/>
        <v>LA County ERS2020</v>
      </c>
    </row>
    <row r="796" spans="1:18" x14ac:dyDescent="0.35">
      <c r="A796" t="s">
        <v>56</v>
      </c>
      <c r="B796">
        <v>2001</v>
      </c>
      <c r="C796">
        <v>-6.0999999999999999E-2</v>
      </c>
      <c r="D796">
        <v>4.3999999999999997E-2</v>
      </c>
      <c r="E796">
        <v>8.5000000000000006E-2</v>
      </c>
      <c r="G796">
        <v>-6.0999999999999999E-2</v>
      </c>
      <c r="H796">
        <v>0.60799999999999998</v>
      </c>
      <c r="I796">
        <v>0.32600000000000001</v>
      </c>
      <c r="J796">
        <v>4.8000000000000001E-2</v>
      </c>
      <c r="K796">
        <v>1.0999999999999999E-2</v>
      </c>
      <c r="L796">
        <v>0</v>
      </c>
      <c r="M796">
        <v>0</v>
      </c>
      <c r="N796">
        <v>0</v>
      </c>
      <c r="O796">
        <v>1E-3</v>
      </c>
      <c r="P796">
        <v>0</v>
      </c>
      <c r="Q796" s="3">
        <v>0.74199999999999999</v>
      </c>
      <c r="R796" t="str">
        <f t="shared" si="12"/>
        <v>Louisiana SERS2001</v>
      </c>
    </row>
    <row r="797" spans="1:18" x14ac:dyDescent="0.35">
      <c r="A797" t="s">
        <v>56</v>
      </c>
      <c r="B797">
        <v>2002</v>
      </c>
      <c r="C797">
        <v>-5.7000000000000002E-2</v>
      </c>
      <c r="D797">
        <v>-4.0000000000000001E-3</v>
      </c>
      <c r="E797">
        <v>3.7999999999999999E-2</v>
      </c>
      <c r="G797">
        <v>-5.8999999999999997E-2</v>
      </c>
      <c r="H797">
        <v>0.57899999999999996</v>
      </c>
      <c r="I797">
        <v>0.36199999999999999</v>
      </c>
      <c r="J797">
        <v>4.0869999999999997E-2</v>
      </c>
      <c r="K797">
        <v>1.1650000000000001E-2</v>
      </c>
      <c r="L797">
        <v>0</v>
      </c>
      <c r="M797">
        <v>0</v>
      </c>
      <c r="N797">
        <v>0</v>
      </c>
      <c r="O797">
        <v>1E-3</v>
      </c>
      <c r="P797">
        <v>0</v>
      </c>
      <c r="Q797" s="3">
        <v>0.70199999999999996</v>
      </c>
      <c r="R797" t="str">
        <f t="shared" si="12"/>
        <v>Louisiana SERS2002</v>
      </c>
    </row>
    <row r="798" spans="1:18" x14ac:dyDescent="0.35">
      <c r="A798" t="s">
        <v>56</v>
      </c>
      <c r="B798">
        <v>2003</v>
      </c>
      <c r="C798">
        <v>4.2000000000000003E-2</v>
      </c>
      <c r="D798">
        <v>-2.7E-2</v>
      </c>
      <c r="E798">
        <v>2.3E-2</v>
      </c>
      <c r="G798">
        <v>-2.647E-2</v>
      </c>
      <c r="H798">
        <v>0.57699999999999996</v>
      </c>
      <c r="I798">
        <v>0.35299999999999998</v>
      </c>
      <c r="J798">
        <v>4.1000000000000002E-2</v>
      </c>
      <c r="K798">
        <v>1.2E-2</v>
      </c>
      <c r="L798">
        <v>0</v>
      </c>
      <c r="M798">
        <v>0</v>
      </c>
      <c r="N798">
        <v>0</v>
      </c>
      <c r="O798">
        <v>1.4E-2</v>
      </c>
      <c r="P798">
        <v>0</v>
      </c>
      <c r="Q798" s="3">
        <v>0.66200000000000003</v>
      </c>
      <c r="R798" t="str">
        <f t="shared" si="12"/>
        <v>Louisiana SERS2003</v>
      </c>
    </row>
    <row r="799" spans="1:18" x14ac:dyDescent="0.35">
      <c r="A799" t="s">
        <v>56</v>
      </c>
      <c r="B799">
        <v>2004</v>
      </c>
      <c r="C799">
        <v>0.18</v>
      </c>
      <c r="D799">
        <v>5.0999999999999997E-2</v>
      </c>
      <c r="E799">
        <v>0.04</v>
      </c>
      <c r="G799">
        <v>2.1479999999999999E-2</v>
      </c>
      <c r="H799">
        <v>0.63300000000000001</v>
      </c>
      <c r="I799">
        <v>0.246</v>
      </c>
      <c r="J799">
        <v>4.3999999999999997E-2</v>
      </c>
      <c r="K799">
        <v>2.8000000000000001E-2</v>
      </c>
      <c r="L799">
        <v>0</v>
      </c>
      <c r="M799">
        <v>0</v>
      </c>
      <c r="N799">
        <v>0</v>
      </c>
      <c r="O799">
        <v>4.5999999999999999E-2</v>
      </c>
      <c r="P799">
        <v>0</v>
      </c>
      <c r="Q799" s="3">
        <v>0.59599999999999997</v>
      </c>
      <c r="R799" t="str">
        <f t="shared" si="12"/>
        <v>Louisiana SERS2004</v>
      </c>
    </row>
    <row r="800" spans="1:18" x14ac:dyDescent="0.35">
      <c r="A800" t="s">
        <v>56</v>
      </c>
      <c r="B800">
        <v>2005</v>
      </c>
      <c r="C800">
        <v>0.10199999999999999</v>
      </c>
      <c r="D800">
        <v>0.107</v>
      </c>
      <c r="E800">
        <v>3.6999999999999998E-2</v>
      </c>
      <c r="G800">
        <v>3.7100000000000001E-2</v>
      </c>
      <c r="H800">
        <v>0.628</v>
      </c>
      <c r="I800">
        <v>0.252</v>
      </c>
      <c r="J800">
        <v>4.7E-2</v>
      </c>
      <c r="K800">
        <v>4.9000000000000002E-2</v>
      </c>
      <c r="L800">
        <v>0</v>
      </c>
      <c r="M800">
        <v>0</v>
      </c>
      <c r="N800">
        <v>0</v>
      </c>
      <c r="O800">
        <v>2.4E-2</v>
      </c>
      <c r="P800">
        <v>0</v>
      </c>
      <c r="Q800" s="3">
        <v>0.61499999999999999</v>
      </c>
      <c r="R800" t="str">
        <f t="shared" si="12"/>
        <v>Louisiana SERS2005</v>
      </c>
    </row>
    <row r="801" spans="1:18" x14ac:dyDescent="0.35">
      <c r="A801" t="s">
        <v>56</v>
      </c>
      <c r="B801">
        <v>2006</v>
      </c>
      <c r="C801">
        <v>0.11899999999999999</v>
      </c>
      <c r="D801">
        <v>0.13300000000000001</v>
      </c>
      <c r="E801">
        <v>7.3999999999999996E-2</v>
      </c>
      <c r="G801">
        <v>5.0319999999999997E-2</v>
      </c>
      <c r="H801">
        <v>0.63400000000000001</v>
      </c>
      <c r="I801">
        <v>0.23899999999999999</v>
      </c>
      <c r="J801">
        <v>5.1999999999999998E-2</v>
      </c>
      <c r="K801">
        <v>5.0999999999999997E-2</v>
      </c>
      <c r="L801">
        <v>0</v>
      </c>
      <c r="M801">
        <v>0</v>
      </c>
      <c r="N801">
        <v>0</v>
      </c>
      <c r="O801">
        <v>2.4E-2</v>
      </c>
      <c r="P801">
        <v>0</v>
      </c>
      <c r="Q801" s="3">
        <v>0.64300000000000002</v>
      </c>
      <c r="R801" t="str">
        <f t="shared" si="12"/>
        <v>Louisiana SERS2006</v>
      </c>
    </row>
    <row r="802" spans="1:18" x14ac:dyDescent="0.35">
      <c r="A802" t="s">
        <v>56</v>
      </c>
      <c r="B802">
        <v>2007</v>
      </c>
      <c r="C802">
        <v>0.192</v>
      </c>
      <c r="D802">
        <v>0.13700000000000001</v>
      </c>
      <c r="E802">
        <v>0.126</v>
      </c>
      <c r="G802">
        <v>6.948E-2</v>
      </c>
      <c r="H802">
        <v>0.64200000000000002</v>
      </c>
      <c r="I802">
        <v>0.20300000000000001</v>
      </c>
      <c r="J802">
        <v>6.0999999999999999E-2</v>
      </c>
      <c r="K802">
        <v>4.9000000000000002E-2</v>
      </c>
      <c r="L802">
        <v>0</v>
      </c>
      <c r="M802">
        <v>0</v>
      </c>
      <c r="N802">
        <v>0</v>
      </c>
      <c r="O802">
        <v>4.2999999999999997E-2</v>
      </c>
      <c r="P802">
        <v>0</v>
      </c>
      <c r="Q802" s="3">
        <v>0.67200000000000004</v>
      </c>
      <c r="R802" t="str">
        <f t="shared" si="12"/>
        <v>Louisiana SERS2007</v>
      </c>
    </row>
    <row r="803" spans="1:18" x14ac:dyDescent="0.35">
      <c r="A803" t="s">
        <v>56</v>
      </c>
      <c r="B803">
        <v>2008</v>
      </c>
      <c r="C803">
        <v>-3.7999999999999999E-2</v>
      </c>
      <c r="D803">
        <v>8.6999999999999994E-2</v>
      </c>
      <c r="E803">
        <v>0.105</v>
      </c>
      <c r="G803">
        <v>5.5419999999999997E-2</v>
      </c>
      <c r="H803">
        <v>0.54781000000000002</v>
      </c>
      <c r="I803">
        <v>0.20916000000000001</v>
      </c>
      <c r="J803">
        <v>8.3669999999999994E-2</v>
      </c>
      <c r="K803">
        <v>0.14940000000000001</v>
      </c>
      <c r="L803">
        <v>0</v>
      </c>
      <c r="M803">
        <v>0</v>
      </c>
      <c r="N803">
        <v>0</v>
      </c>
      <c r="O803">
        <v>9.9600000000000001E-3</v>
      </c>
      <c r="P803">
        <v>0</v>
      </c>
      <c r="Q803" s="3">
        <v>0.67600000000000005</v>
      </c>
      <c r="R803" t="str">
        <f t="shared" si="12"/>
        <v>Louisiana SERS2008</v>
      </c>
    </row>
    <row r="804" spans="1:18" x14ac:dyDescent="0.35">
      <c r="A804" t="s">
        <v>56</v>
      </c>
      <c r="B804">
        <v>2009</v>
      </c>
      <c r="C804">
        <v>-0.191</v>
      </c>
      <c r="D804">
        <v>2.5000000000000001E-2</v>
      </c>
      <c r="E804">
        <v>2.7E-2</v>
      </c>
      <c r="G804">
        <v>2.469E-2</v>
      </c>
      <c r="H804">
        <v>0.5</v>
      </c>
      <c r="I804">
        <v>0.24</v>
      </c>
      <c r="J804">
        <v>0.11309</v>
      </c>
      <c r="K804">
        <v>0.13691999999999999</v>
      </c>
      <c r="L804">
        <v>0</v>
      </c>
      <c r="M804">
        <v>0</v>
      </c>
      <c r="N804">
        <v>0</v>
      </c>
      <c r="O804">
        <v>0.01</v>
      </c>
      <c r="P804">
        <v>0</v>
      </c>
      <c r="Q804" s="3">
        <v>0.60799999999999998</v>
      </c>
      <c r="R804" t="str">
        <f t="shared" si="12"/>
        <v>Louisiana SERS2009</v>
      </c>
    </row>
    <row r="805" spans="1:18" x14ac:dyDescent="0.35">
      <c r="A805" t="s">
        <v>56</v>
      </c>
      <c r="B805">
        <v>2010</v>
      </c>
      <c r="C805">
        <v>0.161</v>
      </c>
      <c r="D805">
        <v>-3.3000000000000002E-2</v>
      </c>
      <c r="E805">
        <v>3.7999999999999999E-2</v>
      </c>
      <c r="F805">
        <v>3.7999999999999999E-2</v>
      </c>
      <c r="G805">
        <v>3.7569999999999999E-2</v>
      </c>
      <c r="H805">
        <v>0.48199999999999998</v>
      </c>
      <c r="I805">
        <v>0.25</v>
      </c>
      <c r="J805">
        <v>0</v>
      </c>
      <c r="K805">
        <v>0</v>
      </c>
      <c r="L805">
        <v>0</v>
      </c>
      <c r="M805">
        <v>0</v>
      </c>
      <c r="N805">
        <v>0.252</v>
      </c>
      <c r="O805">
        <v>1.6E-2</v>
      </c>
      <c r="P805">
        <v>0</v>
      </c>
      <c r="Q805" s="3">
        <v>0.57699999999999996</v>
      </c>
      <c r="R805" t="str">
        <f t="shared" si="12"/>
        <v>Louisiana SERS2010</v>
      </c>
    </row>
    <row r="806" spans="1:18" x14ac:dyDescent="0.35">
      <c r="A806" t="s">
        <v>56</v>
      </c>
      <c r="B806">
        <v>2011</v>
      </c>
      <c r="C806">
        <v>0.24299999999999999</v>
      </c>
      <c r="D806">
        <v>5.2999999999999999E-2</v>
      </c>
      <c r="E806">
        <v>0.06</v>
      </c>
      <c r="F806">
        <v>6.7000000000000004E-2</v>
      </c>
      <c r="G806">
        <v>5.475E-2</v>
      </c>
      <c r="H806">
        <v>0.5</v>
      </c>
      <c r="I806">
        <v>0.22</v>
      </c>
      <c r="J806">
        <v>0</v>
      </c>
      <c r="K806">
        <v>0.05</v>
      </c>
      <c r="L806">
        <v>0</v>
      </c>
      <c r="M806">
        <v>0</v>
      </c>
      <c r="N806">
        <v>0.2</v>
      </c>
      <c r="O806">
        <v>0.03</v>
      </c>
      <c r="P806">
        <v>0</v>
      </c>
      <c r="Q806" s="3">
        <v>0.57599999999999996</v>
      </c>
      <c r="R806" t="str">
        <f t="shared" si="12"/>
        <v>Louisiana SERS2011</v>
      </c>
    </row>
    <row r="807" spans="1:18" x14ac:dyDescent="0.35">
      <c r="A807" t="s">
        <v>56</v>
      </c>
      <c r="B807">
        <v>2012</v>
      </c>
      <c r="C807">
        <v>2E-3</v>
      </c>
      <c r="D807">
        <v>0.13100000000000001</v>
      </c>
      <c r="E807">
        <v>2.4E-2</v>
      </c>
      <c r="F807">
        <v>7.2999999999999995E-2</v>
      </c>
      <c r="G807">
        <v>5.0250000000000003E-2</v>
      </c>
      <c r="H807">
        <v>0.5</v>
      </c>
      <c r="I807">
        <v>0.2</v>
      </c>
      <c r="J807">
        <v>0</v>
      </c>
      <c r="K807">
        <v>0.06</v>
      </c>
      <c r="L807">
        <v>0</v>
      </c>
      <c r="M807">
        <v>0</v>
      </c>
      <c r="N807">
        <v>0.21</v>
      </c>
      <c r="O807">
        <v>0.03</v>
      </c>
      <c r="P807">
        <v>0</v>
      </c>
      <c r="Q807" s="3">
        <v>0.55900000000000005</v>
      </c>
      <c r="R807" t="str">
        <f t="shared" si="12"/>
        <v>Louisiana SERS2012</v>
      </c>
    </row>
    <row r="808" spans="1:18" x14ac:dyDescent="0.35">
      <c r="A808" t="s">
        <v>56</v>
      </c>
      <c r="B808">
        <v>2013</v>
      </c>
      <c r="C808">
        <v>0.126</v>
      </c>
      <c r="D808">
        <v>0.11899999999999999</v>
      </c>
      <c r="E808">
        <v>5.7000000000000002E-2</v>
      </c>
      <c r="F808">
        <v>8.2000000000000003E-2</v>
      </c>
      <c r="G808">
        <v>5.5890000000000002E-2</v>
      </c>
      <c r="H808">
        <v>0.53</v>
      </c>
      <c r="I808">
        <v>0.16</v>
      </c>
      <c r="J808">
        <v>0</v>
      </c>
      <c r="K808">
        <v>0.06</v>
      </c>
      <c r="L808">
        <v>0</v>
      </c>
      <c r="M808">
        <v>0</v>
      </c>
      <c r="N808">
        <v>0.22</v>
      </c>
      <c r="O808">
        <v>0.03</v>
      </c>
      <c r="P808">
        <v>0</v>
      </c>
      <c r="Q808" s="3">
        <v>0.60199999999999998</v>
      </c>
      <c r="R808" t="str">
        <f t="shared" si="12"/>
        <v>Louisiana SERS2013</v>
      </c>
    </row>
    <row r="809" spans="1:18" x14ac:dyDescent="0.35">
      <c r="A809" t="s">
        <v>56</v>
      </c>
      <c r="B809">
        <v>2014</v>
      </c>
      <c r="C809">
        <v>0.188</v>
      </c>
      <c r="D809">
        <v>0.10199999999999999</v>
      </c>
      <c r="E809">
        <v>0.14099999999999999</v>
      </c>
      <c r="F809">
        <v>8.3000000000000004E-2</v>
      </c>
      <c r="G809">
        <v>6.4820000000000003E-2</v>
      </c>
      <c r="H809">
        <v>0.54900000000000004</v>
      </c>
      <c r="I809">
        <v>0.13700000000000001</v>
      </c>
      <c r="J809">
        <v>0</v>
      </c>
      <c r="K809">
        <v>6.5000000000000002E-2</v>
      </c>
      <c r="L809">
        <v>0</v>
      </c>
      <c r="M809">
        <v>0</v>
      </c>
      <c r="N809">
        <v>0.22</v>
      </c>
      <c r="O809">
        <v>2.9000000000000001E-2</v>
      </c>
      <c r="P809">
        <v>0</v>
      </c>
      <c r="Q809" s="3">
        <v>0.59299999999999997</v>
      </c>
      <c r="R809" t="str">
        <f t="shared" si="12"/>
        <v>Louisiana SERS2014</v>
      </c>
    </row>
    <row r="810" spans="1:18" x14ac:dyDescent="0.35">
      <c r="A810" t="s">
        <v>56</v>
      </c>
      <c r="B810">
        <v>2015</v>
      </c>
      <c r="C810">
        <v>1.7000000000000001E-2</v>
      </c>
      <c r="D810">
        <v>0.108</v>
      </c>
      <c r="E810">
        <v>0.111</v>
      </c>
      <c r="F810">
        <v>7.3999999999999996E-2</v>
      </c>
      <c r="G810">
        <v>6.1559999999999997E-2</v>
      </c>
      <c r="H810">
        <v>0.54500000000000004</v>
      </c>
      <c r="I810">
        <v>0.14199999999999999</v>
      </c>
      <c r="J810">
        <v>0</v>
      </c>
      <c r="K810">
        <v>6.5000000000000002E-2</v>
      </c>
      <c r="L810">
        <v>0</v>
      </c>
      <c r="M810">
        <v>0</v>
      </c>
      <c r="N810">
        <v>0.216</v>
      </c>
      <c r="O810">
        <v>3.2000000000000001E-2</v>
      </c>
      <c r="P810">
        <v>0</v>
      </c>
      <c r="Q810" s="3">
        <v>0.62129999999999996</v>
      </c>
      <c r="R810" t="str">
        <f t="shared" si="12"/>
        <v>Louisiana SERS2015</v>
      </c>
    </row>
    <row r="811" spans="1:18" x14ac:dyDescent="0.35">
      <c r="A811" t="s">
        <v>56</v>
      </c>
      <c r="B811">
        <v>2016</v>
      </c>
      <c r="C811">
        <v>-2.4E-2</v>
      </c>
      <c r="D811">
        <v>5.6000000000000001E-2</v>
      </c>
      <c r="E811">
        <v>5.8999999999999997E-2</v>
      </c>
      <c r="F811">
        <v>5.8999999999999997E-2</v>
      </c>
      <c r="G811">
        <v>5.6000000000000001E-2</v>
      </c>
      <c r="H811">
        <v>0.53</v>
      </c>
      <c r="I811">
        <v>0.154</v>
      </c>
      <c r="J811">
        <v>0</v>
      </c>
      <c r="K811">
        <v>7.0000000000000007E-2</v>
      </c>
      <c r="L811">
        <v>0</v>
      </c>
      <c r="M811">
        <v>0</v>
      </c>
      <c r="N811">
        <v>0.216</v>
      </c>
      <c r="O811">
        <v>0.03</v>
      </c>
      <c r="P811">
        <v>0</v>
      </c>
      <c r="Q811" s="3">
        <v>0.62609999999999999</v>
      </c>
      <c r="R811" t="str">
        <f t="shared" si="12"/>
        <v>Louisiana SERS2016</v>
      </c>
    </row>
    <row r="812" spans="1:18" x14ac:dyDescent="0.35">
      <c r="A812" t="s">
        <v>56</v>
      </c>
      <c r="B812">
        <v>2017</v>
      </c>
      <c r="C812">
        <v>0.158</v>
      </c>
      <c r="D812">
        <v>4.7E-2</v>
      </c>
      <c r="E812">
        <v>0.09</v>
      </c>
      <c r="F812">
        <v>5.6000000000000001E-2</v>
      </c>
      <c r="G812">
        <v>6.1749999999999999E-2</v>
      </c>
      <c r="H812">
        <v>0.56299999999999994</v>
      </c>
      <c r="I812">
        <v>0.16</v>
      </c>
      <c r="J812">
        <v>0</v>
      </c>
      <c r="K812">
        <v>6.4000000000000001E-2</v>
      </c>
      <c r="L812">
        <v>0</v>
      </c>
      <c r="M812">
        <v>0</v>
      </c>
      <c r="N812">
        <v>0.20100000000000001</v>
      </c>
      <c r="O812">
        <v>1.2E-2</v>
      </c>
      <c r="P812">
        <v>0</v>
      </c>
      <c r="Q812" s="3">
        <v>0.63700000000000001</v>
      </c>
      <c r="R812" t="str">
        <f t="shared" si="12"/>
        <v>Louisiana SERS2017</v>
      </c>
    </row>
    <row r="813" spans="1:18" x14ac:dyDescent="0.35">
      <c r="A813" t="s">
        <v>56</v>
      </c>
      <c r="B813">
        <v>2018</v>
      </c>
      <c r="C813">
        <v>9.5000000000000001E-2</v>
      </c>
      <c r="D813">
        <v>7.3999999999999996E-2</v>
      </c>
      <c r="E813">
        <v>8.4000000000000005E-2</v>
      </c>
      <c r="F813">
        <v>7.0000000000000007E-2</v>
      </c>
      <c r="G813">
        <v>6.3570000000000002E-2</v>
      </c>
      <c r="H813">
        <v>0.56699999999999995</v>
      </c>
      <c r="I813">
        <v>0.16200000000000001</v>
      </c>
      <c r="J813">
        <v>0</v>
      </c>
      <c r="K813">
        <v>6.5000000000000002E-2</v>
      </c>
      <c r="L813">
        <v>0</v>
      </c>
      <c r="M813">
        <v>0</v>
      </c>
      <c r="N813">
        <v>0.19600000000000001</v>
      </c>
      <c r="O813">
        <v>0.01</v>
      </c>
      <c r="P813">
        <v>0</v>
      </c>
      <c r="Q813" s="3">
        <v>0.64700000000000002</v>
      </c>
      <c r="R813" t="str">
        <f t="shared" si="12"/>
        <v>Louisiana SERS2018</v>
      </c>
    </row>
    <row r="814" spans="1:18" x14ac:dyDescent="0.35">
      <c r="A814" t="s">
        <v>56</v>
      </c>
      <c r="B814">
        <v>2019</v>
      </c>
      <c r="C814">
        <v>4.3999999999999997E-2</v>
      </c>
      <c r="D814">
        <v>9.8000000000000004E-2</v>
      </c>
      <c r="E814">
        <v>5.6000000000000001E-2</v>
      </c>
      <c r="F814">
        <v>9.8000000000000004E-2</v>
      </c>
      <c r="G814">
        <v>6.2530000000000002E-2</v>
      </c>
      <c r="H814">
        <v>0.54600000000000004</v>
      </c>
      <c r="I814">
        <v>0.158</v>
      </c>
      <c r="J814">
        <v>0</v>
      </c>
      <c r="K814">
        <v>7.2999999999999995E-2</v>
      </c>
      <c r="L814">
        <v>0</v>
      </c>
      <c r="M814">
        <v>0</v>
      </c>
      <c r="N814">
        <v>0.217</v>
      </c>
      <c r="O814">
        <v>6.0000000000000001E-3</v>
      </c>
      <c r="P814">
        <v>0</v>
      </c>
      <c r="Q814" s="3">
        <v>0.64100000000000001</v>
      </c>
      <c r="R814" t="str">
        <f t="shared" si="12"/>
        <v>Louisiana SERS2019</v>
      </c>
    </row>
    <row r="815" spans="1:18" x14ac:dyDescent="0.35">
      <c r="A815" t="s">
        <v>56</v>
      </c>
      <c r="B815">
        <v>2020</v>
      </c>
      <c r="C815">
        <v>-3.7999999999999999E-2</v>
      </c>
      <c r="D815">
        <v>3.2000000000000001E-2</v>
      </c>
      <c r="E815">
        <v>4.3999999999999997E-2</v>
      </c>
      <c r="F815">
        <v>7.6999999999999999E-2</v>
      </c>
      <c r="G815">
        <v>5.7259999999999998E-2</v>
      </c>
      <c r="H815">
        <v>0.47499999999999998</v>
      </c>
      <c r="I815">
        <v>0.19400000000000001</v>
      </c>
      <c r="J815">
        <v>0</v>
      </c>
      <c r="K815">
        <v>0</v>
      </c>
      <c r="L815">
        <v>0</v>
      </c>
      <c r="M815">
        <v>0</v>
      </c>
      <c r="N815">
        <v>0.28499999999999998</v>
      </c>
      <c r="O815">
        <v>4.5999999999999999E-2</v>
      </c>
      <c r="P815">
        <v>0</v>
      </c>
      <c r="Q815" s="3">
        <v>0.64100000000000001</v>
      </c>
      <c r="R815" t="str">
        <f t="shared" si="12"/>
        <v>Louisiana SERS2020</v>
      </c>
    </row>
    <row r="816" spans="1:18" x14ac:dyDescent="0.35">
      <c r="A816" t="s">
        <v>57</v>
      </c>
      <c r="B816">
        <v>2001</v>
      </c>
      <c r="C816">
        <v>-4.1000000000000002E-2</v>
      </c>
      <c r="G816">
        <v>-4.1000000000000002E-2</v>
      </c>
      <c r="H816">
        <v>0.56833</v>
      </c>
      <c r="I816">
        <v>0.19611999999999999</v>
      </c>
      <c r="J816">
        <v>0</v>
      </c>
      <c r="K816">
        <v>0</v>
      </c>
      <c r="L816">
        <v>0</v>
      </c>
      <c r="M816">
        <v>0</v>
      </c>
      <c r="N816">
        <v>0.19534000000000001</v>
      </c>
      <c r="O816">
        <v>4.0210000000000003E-2</v>
      </c>
      <c r="P816">
        <v>0</v>
      </c>
      <c r="Q816" s="3">
        <v>0.78400000000000003</v>
      </c>
      <c r="R816" t="str">
        <f t="shared" si="12"/>
        <v>Louisiana Teachers2001</v>
      </c>
    </row>
    <row r="817" spans="1:18" x14ac:dyDescent="0.35">
      <c r="A817" t="s">
        <v>57</v>
      </c>
      <c r="B817">
        <v>2002</v>
      </c>
      <c r="C817">
        <v>-7.5999999999999998E-2</v>
      </c>
      <c r="G817">
        <v>-5.8659999999999997E-2</v>
      </c>
      <c r="H817">
        <v>0.53873000000000004</v>
      </c>
      <c r="I817">
        <v>0.22589000000000001</v>
      </c>
      <c r="J817">
        <v>0</v>
      </c>
      <c r="K817">
        <v>0</v>
      </c>
      <c r="L817">
        <v>0</v>
      </c>
      <c r="M817">
        <v>0</v>
      </c>
      <c r="N817">
        <v>0.19064</v>
      </c>
      <c r="O817">
        <v>4.4740000000000002E-2</v>
      </c>
      <c r="P817">
        <v>0</v>
      </c>
      <c r="Q817" s="3">
        <v>0.73899999999999999</v>
      </c>
      <c r="R817" t="str">
        <f t="shared" si="12"/>
        <v>Louisiana Teachers2002</v>
      </c>
    </row>
    <row r="818" spans="1:18" x14ac:dyDescent="0.35">
      <c r="A818" t="s">
        <v>57</v>
      </c>
      <c r="B818">
        <v>2003</v>
      </c>
      <c r="C818">
        <v>2.7E-2</v>
      </c>
      <c r="D818">
        <v>-3.1E-2</v>
      </c>
      <c r="E818">
        <v>2.5999999999999999E-2</v>
      </c>
      <c r="G818">
        <v>-3.0929999999999999E-2</v>
      </c>
      <c r="H818">
        <v>0.53032000000000001</v>
      </c>
      <c r="I818">
        <v>0.20441000000000001</v>
      </c>
      <c r="J818">
        <v>0</v>
      </c>
      <c r="K818">
        <v>0</v>
      </c>
      <c r="L818">
        <v>0</v>
      </c>
      <c r="M818">
        <v>0</v>
      </c>
      <c r="N818">
        <v>0.22344</v>
      </c>
      <c r="O818">
        <v>4.1829999999999999E-2</v>
      </c>
      <c r="P818">
        <v>0</v>
      </c>
      <c r="Q818" s="3">
        <v>0.68799999999999994</v>
      </c>
      <c r="R818" t="str">
        <f t="shared" si="12"/>
        <v>Louisiana Teachers2003</v>
      </c>
    </row>
    <row r="819" spans="1:18" x14ac:dyDescent="0.35">
      <c r="A819" t="s">
        <v>57</v>
      </c>
      <c r="B819">
        <v>2004</v>
      </c>
      <c r="C819">
        <v>0.182</v>
      </c>
      <c r="D819">
        <v>3.9E-2</v>
      </c>
      <c r="E819">
        <v>4.2000000000000003E-2</v>
      </c>
      <c r="G819">
        <v>1.84E-2</v>
      </c>
      <c r="H819">
        <v>0.54191</v>
      </c>
      <c r="I819">
        <v>0.18855</v>
      </c>
      <c r="J819">
        <v>0</v>
      </c>
      <c r="K819">
        <v>0</v>
      </c>
      <c r="L819">
        <v>0</v>
      </c>
      <c r="M819">
        <v>0</v>
      </c>
      <c r="N819">
        <v>0.19220000000000001</v>
      </c>
      <c r="O819">
        <v>7.7340000000000006E-2</v>
      </c>
      <c r="P819">
        <v>0</v>
      </c>
      <c r="Q819" s="3">
        <v>0.63100000000000001</v>
      </c>
      <c r="R819" t="str">
        <f t="shared" si="12"/>
        <v>Louisiana Teachers2004</v>
      </c>
    </row>
    <row r="820" spans="1:18" x14ac:dyDescent="0.35">
      <c r="A820" t="s">
        <v>57</v>
      </c>
      <c r="B820">
        <v>2005</v>
      </c>
      <c r="C820">
        <v>0.109</v>
      </c>
      <c r="D820">
        <v>0.104</v>
      </c>
      <c r="E820">
        <v>3.5999999999999997E-2</v>
      </c>
      <c r="G820">
        <v>3.5909999999999997E-2</v>
      </c>
      <c r="H820">
        <v>0.62173999999999996</v>
      </c>
      <c r="I820">
        <v>0.19295999999999999</v>
      </c>
      <c r="J820">
        <v>0</v>
      </c>
      <c r="K820">
        <v>0</v>
      </c>
      <c r="L820">
        <v>0</v>
      </c>
      <c r="M820">
        <v>0</v>
      </c>
      <c r="N820">
        <v>0.16153000000000001</v>
      </c>
      <c r="O820">
        <v>2.3769999999999999E-2</v>
      </c>
      <c r="P820">
        <v>0</v>
      </c>
      <c r="Q820" s="3">
        <v>0.64600000000000002</v>
      </c>
      <c r="R820" t="str">
        <f t="shared" si="12"/>
        <v>Louisiana Teachers2005</v>
      </c>
    </row>
    <row r="821" spans="1:18" x14ac:dyDescent="0.35">
      <c r="A821" t="s">
        <v>57</v>
      </c>
      <c r="B821">
        <v>2006</v>
      </c>
      <c r="C821">
        <v>0.14299999999999999</v>
      </c>
      <c r="D821">
        <v>0.14499999999999999</v>
      </c>
      <c r="E821">
        <v>7.3999999999999996E-2</v>
      </c>
      <c r="G821">
        <v>5.3039999999999997E-2</v>
      </c>
      <c r="H821">
        <v>0.64105999999999996</v>
      </c>
      <c r="I821">
        <v>0.18694</v>
      </c>
      <c r="J821">
        <v>0</v>
      </c>
      <c r="K821">
        <v>0</v>
      </c>
      <c r="L821">
        <v>0</v>
      </c>
      <c r="M821">
        <v>0</v>
      </c>
      <c r="N821">
        <v>0.15720000000000001</v>
      </c>
      <c r="O821">
        <v>1.4800000000000001E-2</v>
      </c>
      <c r="P821">
        <v>0</v>
      </c>
      <c r="Q821" s="3">
        <v>0.67500000000000004</v>
      </c>
      <c r="R821" t="str">
        <f t="shared" si="12"/>
        <v>Louisiana Teachers2006</v>
      </c>
    </row>
    <row r="822" spans="1:18" x14ac:dyDescent="0.35">
      <c r="A822" t="s">
        <v>57</v>
      </c>
      <c r="B822">
        <v>2007</v>
      </c>
      <c r="C822">
        <v>0.19700000000000001</v>
      </c>
      <c r="D822">
        <v>0.15</v>
      </c>
      <c r="E822">
        <v>0.14000000000000001</v>
      </c>
      <c r="G822">
        <v>7.2489999999999999E-2</v>
      </c>
      <c r="H822">
        <v>0.59567999999999999</v>
      </c>
      <c r="I822">
        <v>0.16711999999999999</v>
      </c>
      <c r="J822">
        <v>0</v>
      </c>
      <c r="K822">
        <v>0</v>
      </c>
      <c r="L822">
        <v>0</v>
      </c>
      <c r="M822">
        <v>0</v>
      </c>
      <c r="N822">
        <v>0.17602999999999999</v>
      </c>
      <c r="O822">
        <v>6.1170000000000002E-2</v>
      </c>
      <c r="P822">
        <v>0</v>
      </c>
      <c r="Q822" s="3">
        <v>0.71299999999999997</v>
      </c>
      <c r="R822" t="str">
        <f t="shared" si="12"/>
        <v>Louisiana Teachers2007</v>
      </c>
    </row>
    <row r="823" spans="1:18" x14ac:dyDescent="0.35">
      <c r="A823" t="s">
        <v>57</v>
      </c>
      <c r="B823">
        <v>2008</v>
      </c>
      <c r="C823">
        <v>-4.8000000000000001E-2</v>
      </c>
      <c r="D823">
        <v>9.1999999999999998E-2</v>
      </c>
      <c r="E823">
        <v>0.114</v>
      </c>
      <c r="G823">
        <v>5.663E-2</v>
      </c>
      <c r="H823">
        <v>0.54569999999999996</v>
      </c>
      <c r="I823">
        <v>0.19367999999999999</v>
      </c>
      <c r="J823">
        <v>0</v>
      </c>
      <c r="K823">
        <v>0</v>
      </c>
      <c r="L823">
        <v>0</v>
      </c>
      <c r="M823">
        <v>0</v>
      </c>
      <c r="N823">
        <v>0.21831</v>
      </c>
      <c r="O823">
        <v>4.231E-2</v>
      </c>
      <c r="P823">
        <v>0</v>
      </c>
      <c r="Q823" s="3">
        <v>0.70199999999999996</v>
      </c>
      <c r="R823" t="str">
        <f t="shared" si="12"/>
        <v>Louisiana Teachers2008</v>
      </c>
    </row>
    <row r="824" spans="1:18" x14ac:dyDescent="0.35">
      <c r="A824" t="s">
        <v>57</v>
      </c>
      <c r="B824">
        <v>2009</v>
      </c>
      <c r="C824">
        <v>-0.223</v>
      </c>
      <c r="D824">
        <v>-0.04</v>
      </c>
      <c r="E824">
        <v>2.4E-2</v>
      </c>
      <c r="G824">
        <v>2.1149999999999999E-2</v>
      </c>
      <c r="H824">
        <v>0.51983999999999997</v>
      </c>
      <c r="I824">
        <v>0.18658</v>
      </c>
      <c r="J824">
        <v>0</v>
      </c>
      <c r="K824">
        <v>0</v>
      </c>
      <c r="L824">
        <v>0</v>
      </c>
      <c r="M824">
        <v>0</v>
      </c>
      <c r="N824">
        <v>0.23258000000000001</v>
      </c>
      <c r="O824">
        <v>6.0630000000000003E-2</v>
      </c>
      <c r="P824">
        <v>0</v>
      </c>
      <c r="Q824" s="3">
        <v>0.59099999999999997</v>
      </c>
      <c r="R824" t="str">
        <f t="shared" si="12"/>
        <v>Louisiana Teachers2009</v>
      </c>
    </row>
    <row r="825" spans="1:18" x14ac:dyDescent="0.35">
      <c r="A825" t="s">
        <v>57</v>
      </c>
      <c r="B825">
        <v>2010</v>
      </c>
      <c r="C825">
        <v>0.126</v>
      </c>
      <c r="D825">
        <v>-5.8999999999999997E-2</v>
      </c>
      <c r="E825">
        <v>2.5999999999999999E-2</v>
      </c>
      <c r="F825">
        <v>3.1179999999999999E-2</v>
      </c>
      <c r="G825">
        <v>3.1179999999999999E-2</v>
      </c>
      <c r="H825">
        <v>0.54449000000000003</v>
      </c>
      <c r="I825">
        <v>0.16092000000000001</v>
      </c>
      <c r="J825">
        <v>0</v>
      </c>
      <c r="K825">
        <v>0</v>
      </c>
      <c r="L825">
        <v>0</v>
      </c>
      <c r="M825">
        <v>0</v>
      </c>
      <c r="N825">
        <v>0.23391000000000001</v>
      </c>
      <c r="O825">
        <v>6.0679999999999998E-2</v>
      </c>
      <c r="P825">
        <v>0</v>
      </c>
      <c r="Q825" s="3">
        <v>0.54400000000000004</v>
      </c>
      <c r="R825" t="str">
        <f t="shared" si="12"/>
        <v>Louisiana Teachers2010</v>
      </c>
    </row>
    <row r="826" spans="1:18" x14ac:dyDescent="0.35">
      <c r="A826" t="s">
        <v>57</v>
      </c>
      <c r="B826">
        <v>2011</v>
      </c>
      <c r="C826">
        <v>0.26800000000000002</v>
      </c>
      <c r="D826">
        <v>3.5000000000000003E-2</v>
      </c>
      <c r="E826">
        <v>4.8000000000000001E-2</v>
      </c>
      <c r="F826">
        <v>6.0999999999999999E-2</v>
      </c>
      <c r="G826">
        <v>5.074E-2</v>
      </c>
      <c r="H826">
        <v>0.56725999999999999</v>
      </c>
      <c r="I826">
        <v>0.14371</v>
      </c>
      <c r="J826">
        <v>0</v>
      </c>
      <c r="K826">
        <v>0</v>
      </c>
      <c r="L826">
        <v>0</v>
      </c>
      <c r="M826">
        <v>0</v>
      </c>
      <c r="N826">
        <v>0.23713999999999999</v>
      </c>
      <c r="O826">
        <v>5.1889999999999999E-2</v>
      </c>
      <c r="P826">
        <v>0</v>
      </c>
      <c r="Q826" s="3">
        <v>0.55100000000000005</v>
      </c>
      <c r="R826" t="str">
        <f t="shared" si="12"/>
        <v>Louisiana Teachers2011</v>
      </c>
    </row>
    <row r="827" spans="1:18" x14ac:dyDescent="0.35">
      <c r="A827" t="s">
        <v>57</v>
      </c>
      <c r="B827">
        <v>2012</v>
      </c>
      <c r="C827">
        <v>1E-3</v>
      </c>
      <c r="D827">
        <v>0.126</v>
      </c>
      <c r="E827">
        <v>1.0999999999999999E-2</v>
      </c>
      <c r="F827">
        <v>6.9000000000000006E-2</v>
      </c>
      <c r="G827">
        <v>4.6510000000000003E-2</v>
      </c>
      <c r="H827">
        <v>0.48166999999999999</v>
      </c>
      <c r="I827">
        <v>0.17615</v>
      </c>
      <c r="J827">
        <v>0</v>
      </c>
      <c r="K827">
        <v>0</v>
      </c>
      <c r="L827">
        <v>0</v>
      </c>
      <c r="M827">
        <v>0</v>
      </c>
      <c r="N827">
        <v>0.27860000000000001</v>
      </c>
      <c r="O827">
        <v>6.3579999999999998E-2</v>
      </c>
      <c r="P827">
        <v>0</v>
      </c>
      <c r="Q827" s="3">
        <v>0.55400000000000005</v>
      </c>
      <c r="R827" t="str">
        <f t="shared" si="12"/>
        <v>Louisiana Teachers2012</v>
      </c>
    </row>
    <row r="828" spans="1:18" x14ac:dyDescent="0.35">
      <c r="A828" t="s">
        <v>57</v>
      </c>
      <c r="B828">
        <v>2013</v>
      </c>
      <c r="C828">
        <v>0.13900000000000001</v>
      </c>
      <c r="D828">
        <v>0.13100000000000001</v>
      </c>
      <c r="E828">
        <v>4.8000000000000001E-2</v>
      </c>
      <c r="F828">
        <v>0.08</v>
      </c>
      <c r="G828">
        <v>5.3350000000000002E-2</v>
      </c>
      <c r="H828">
        <v>0.49219000000000002</v>
      </c>
      <c r="I828">
        <v>0.18276999999999999</v>
      </c>
      <c r="J828">
        <v>0</v>
      </c>
      <c r="K828">
        <v>0</v>
      </c>
      <c r="L828">
        <v>0</v>
      </c>
      <c r="M828">
        <v>0</v>
      </c>
      <c r="N828">
        <v>0.25875999999999999</v>
      </c>
      <c r="O828">
        <v>6.6280000000000006E-2</v>
      </c>
      <c r="P828">
        <v>0</v>
      </c>
      <c r="Q828" s="3">
        <v>0.56399999999999995</v>
      </c>
      <c r="R828" t="str">
        <f t="shared" si="12"/>
        <v>Louisiana Teachers2013</v>
      </c>
    </row>
    <row r="829" spans="1:18" x14ac:dyDescent="0.35">
      <c r="A829" t="s">
        <v>57</v>
      </c>
      <c r="B829">
        <v>2014</v>
      </c>
      <c r="C829">
        <v>0.19900000000000001</v>
      </c>
      <c r="D829">
        <v>0.11</v>
      </c>
      <c r="E829">
        <v>0.14299999999999999</v>
      </c>
      <c r="F829">
        <v>8.2000000000000003E-2</v>
      </c>
      <c r="G829">
        <v>6.3140000000000002E-2</v>
      </c>
      <c r="H829">
        <v>0.50763999999999998</v>
      </c>
      <c r="I829">
        <v>0.19631999999999999</v>
      </c>
      <c r="J829">
        <v>0</v>
      </c>
      <c r="K829">
        <v>0</v>
      </c>
      <c r="L829">
        <v>0</v>
      </c>
      <c r="M829">
        <v>0</v>
      </c>
      <c r="N829">
        <v>0.24628</v>
      </c>
      <c r="O829">
        <v>4.9759999999999999E-2</v>
      </c>
      <c r="P829">
        <v>0</v>
      </c>
      <c r="Q829" s="3">
        <v>0.57399999999999995</v>
      </c>
      <c r="R829" t="str">
        <f t="shared" si="12"/>
        <v>Louisiana Teachers2014</v>
      </c>
    </row>
    <row r="830" spans="1:18" x14ac:dyDescent="0.35">
      <c r="A830" t="s">
        <v>57</v>
      </c>
      <c r="B830">
        <v>2015</v>
      </c>
      <c r="C830">
        <v>3.1E-2</v>
      </c>
      <c r="D830">
        <v>0.121</v>
      </c>
      <c r="E830">
        <v>0.123</v>
      </c>
      <c r="F830">
        <v>7.3999999999999996E-2</v>
      </c>
      <c r="G830">
        <v>6.096E-2</v>
      </c>
      <c r="H830">
        <v>0.50838000000000005</v>
      </c>
      <c r="I830">
        <v>0.18636</v>
      </c>
      <c r="J830">
        <v>0</v>
      </c>
      <c r="K830">
        <v>0</v>
      </c>
      <c r="L830">
        <v>0</v>
      </c>
      <c r="M830">
        <v>0</v>
      </c>
      <c r="N830">
        <v>0.24872</v>
      </c>
      <c r="O830">
        <v>5.654E-2</v>
      </c>
      <c r="P830">
        <v>0</v>
      </c>
      <c r="Q830" s="3">
        <v>0.60899999999999999</v>
      </c>
      <c r="R830" t="str">
        <f t="shared" si="12"/>
        <v>Louisiana Teachers2015</v>
      </c>
    </row>
    <row r="831" spans="1:18" x14ac:dyDescent="0.35">
      <c r="A831" t="s">
        <v>57</v>
      </c>
      <c r="B831">
        <v>2016</v>
      </c>
      <c r="C831">
        <v>1.6E-2</v>
      </c>
      <c r="D831">
        <v>7.9000000000000001E-2</v>
      </c>
      <c r="E831">
        <v>7.4999999999999997E-2</v>
      </c>
      <c r="F831">
        <v>6.0999999999999999E-2</v>
      </c>
      <c r="G831">
        <v>5.8099999999999999E-2</v>
      </c>
      <c r="H831">
        <v>0.47721999999999998</v>
      </c>
      <c r="I831">
        <v>0.18579000000000001</v>
      </c>
      <c r="J831">
        <v>0</v>
      </c>
      <c r="K831">
        <v>0</v>
      </c>
      <c r="L831">
        <v>0</v>
      </c>
      <c r="M831">
        <v>0</v>
      </c>
      <c r="N831">
        <v>0.26207000000000003</v>
      </c>
      <c r="O831">
        <v>7.492E-2</v>
      </c>
      <c r="P831">
        <v>0</v>
      </c>
      <c r="Q831" s="3">
        <v>0.624</v>
      </c>
      <c r="R831" t="str">
        <f t="shared" si="12"/>
        <v>Louisiana Teachers2016</v>
      </c>
    </row>
    <row r="832" spans="1:18" x14ac:dyDescent="0.35">
      <c r="A832" t="s">
        <v>57</v>
      </c>
      <c r="B832">
        <v>2017</v>
      </c>
      <c r="C832">
        <v>0.16500000000000001</v>
      </c>
      <c r="D832">
        <v>6.9000000000000006E-2</v>
      </c>
      <c r="E832">
        <v>0.108</v>
      </c>
      <c r="F832">
        <v>5.8000000000000003E-2</v>
      </c>
      <c r="G832">
        <v>6.4100000000000004E-2</v>
      </c>
      <c r="H832">
        <v>0.48909999999999998</v>
      </c>
      <c r="I832">
        <v>0.18132999999999999</v>
      </c>
      <c r="J832">
        <v>0</v>
      </c>
      <c r="K832">
        <v>0</v>
      </c>
      <c r="L832">
        <v>0</v>
      </c>
      <c r="M832">
        <v>0</v>
      </c>
      <c r="N832">
        <v>0.27578000000000003</v>
      </c>
      <c r="O832">
        <v>5.3789999999999998E-2</v>
      </c>
      <c r="P832">
        <v>0</v>
      </c>
      <c r="Q832" s="3">
        <v>0.64500000000000002</v>
      </c>
      <c r="R832" t="str">
        <f t="shared" si="12"/>
        <v>Louisiana Teachers2017</v>
      </c>
    </row>
    <row r="833" spans="1:18" x14ac:dyDescent="0.35">
      <c r="A833" t="s">
        <v>57</v>
      </c>
      <c r="B833">
        <v>2018</v>
      </c>
      <c r="C833">
        <v>0.121</v>
      </c>
      <c r="D833">
        <v>9.9000000000000005E-2</v>
      </c>
      <c r="E833">
        <v>0.104</v>
      </c>
      <c r="F833">
        <v>7.5999999999999998E-2</v>
      </c>
      <c r="G833">
        <v>6.719E-2</v>
      </c>
      <c r="H833">
        <v>0.4708</v>
      </c>
      <c r="I833">
        <v>0.17257</v>
      </c>
      <c r="J833">
        <v>0</v>
      </c>
      <c r="K833">
        <v>0</v>
      </c>
      <c r="L833">
        <v>0</v>
      </c>
      <c r="M833">
        <v>0</v>
      </c>
      <c r="N833">
        <v>0.30571999999999999</v>
      </c>
      <c r="O833">
        <v>5.0909999999999997E-2</v>
      </c>
      <c r="P833">
        <v>0</v>
      </c>
      <c r="Q833" s="3">
        <v>0.65800000000000003</v>
      </c>
      <c r="R833" t="str">
        <f t="shared" si="12"/>
        <v>Louisiana Teachers2018</v>
      </c>
    </row>
    <row r="834" spans="1:18" x14ac:dyDescent="0.35">
      <c r="A834" t="s">
        <v>57</v>
      </c>
      <c r="B834">
        <v>2019</v>
      </c>
      <c r="C834">
        <v>6.6000000000000003E-2</v>
      </c>
      <c r="D834">
        <v>0.11700000000000001</v>
      </c>
      <c r="E834">
        <v>7.9000000000000001E-2</v>
      </c>
      <c r="F834">
        <v>0.11</v>
      </c>
      <c r="G834">
        <v>6.7119999999999999E-2</v>
      </c>
      <c r="H834">
        <v>0.45356999999999997</v>
      </c>
      <c r="I834">
        <v>0.17227999999999999</v>
      </c>
      <c r="J834">
        <v>0</v>
      </c>
      <c r="K834">
        <v>0</v>
      </c>
      <c r="L834">
        <v>0</v>
      </c>
      <c r="M834">
        <v>0</v>
      </c>
      <c r="N834">
        <v>0.33243</v>
      </c>
      <c r="O834">
        <v>4.172E-2</v>
      </c>
      <c r="P834">
        <v>0</v>
      </c>
      <c r="Q834" s="3">
        <v>0.67100000000000004</v>
      </c>
      <c r="R834" t="str">
        <f t="shared" si="12"/>
        <v>Louisiana Teachers2019</v>
      </c>
    </row>
    <row r="835" spans="1:18" x14ac:dyDescent="0.35">
      <c r="A835" t="s">
        <v>57</v>
      </c>
      <c r="B835">
        <v>2020</v>
      </c>
      <c r="C835">
        <v>1.4E-2</v>
      </c>
      <c r="D835">
        <v>6.6000000000000003E-2</v>
      </c>
      <c r="E835">
        <v>7.4999999999999997E-2</v>
      </c>
      <c r="F835">
        <v>9.9000000000000005E-2</v>
      </c>
      <c r="G835">
        <v>6.4399999999999999E-2</v>
      </c>
      <c r="H835">
        <v>0.42884</v>
      </c>
      <c r="I835">
        <v>0.16791</v>
      </c>
      <c r="J835">
        <v>0</v>
      </c>
      <c r="K835">
        <v>0</v>
      </c>
      <c r="L835">
        <v>0</v>
      </c>
      <c r="M835">
        <v>0</v>
      </c>
      <c r="N835">
        <v>0.36244999999999999</v>
      </c>
      <c r="O835">
        <v>4.0800000000000003E-2</v>
      </c>
      <c r="P835">
        <v>0</v>
      </c>
      <c r="Q835" s="3">
        <v>0.67900000000000005</v>
      </c>
      <c r="R835" t="str">
        <f t="shared" ref="R835:R898" si="13">A835&amp;B835</f>
        <v>Louisiana Teachers2020</v>
      </c>
    </row>
    <row r="836" spans="1:18" x14ac:dyDescent="0.35">
      <c r="A836" t="s">
        <v>58</v>
      </c>
      <c r="B836">
        <v>2001</v>
      </c>
      <c r="C836">
        <v>-7.8E-2</v>
      </c>
      <c r="D836">
        <v>0.04</v>
      </c>
      <c r="E836">
        <v>9.5000000000000001E-2</v>
      </c>
      <c r="F836">
        <v>9.5000000000000001E-2</v>
      </c>
      <c r="G836">
        <v>-7.8E-2</v>
      </c>
      <c r="H836">
        <v>0.625</v>
      </c>
      <c r="I836">
        <v>0.374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 s="3">
        <v>0.73099999999999998</v>
      </c>
      <c r="R836" t="str">
        <f t="shared" si="13"/>
        <v>Maine State and Teacher2001</v>
      </c>
    </row>
    <row r="837" spans="1:18" x14ac:dyDescent="0.35">
      <c r="A837" t="s">
        <v>58</v>
      </c>
      <c r="B837">
        <v>2002</v>
      </c>
      <c r="C837">
        <v>-7.4999999999999997E-2</v>
      </c>
      <c r="D837">
        <v>-2.1999999999999999E-2</v>
      </c>
      <c r="E837">
        <v>4.1000000000000002E-2</v>
      </c>
      <c r="F837">
        <v>4.1000000000000002E-2</v>
      </c>
      <c r="G837">
        <v>-7.6499999999999999E-2</v>
      </c>
      <c r="H837">
        <v>0.61299999999999999</v>
      </c>
      <c r="I837">
        <v>0.38600000000000001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 s="3">
        <v>0.69599999999999995</v>
      </c>
      <c r="R837" t="str">
        <f t="shared" si="13"/>
        <v>Maine State and Teacher2002</v>
      </c>
    </row>
    <row r="838" spans="1:18" x14ac:dyDescent="0.35">
      <c r="A838" t="s">
        <v>58</v>
      </c>
      <c r="B838">
        <v>2003</v>
      </c>
      <c r="C838">
        <v>5.2999999999999999E-2</v>
      </c>
      <c r="D838">
        <v>-3.5999999999999997E-2</v>
      </c>
      <c r="E838">
        <v>1.7999999999999999E-2</v>
      </c>
      <c r="F838">
        <v>1.7999999999999999E-2</v>
      </c>
      <c r="G838">
        <v>-3.5209999999999998E-2</v>
      </c>
      <c r="H838">
        <v>0.66700000000000004</v>
      </c>
      <c r="I838">
        <v>0.33300000000000002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 s="3">
        <v>0.67600000000000005</v>
      </c>
      <c r="R838" t="str">
        <f t="shared" si="13"/>
        <v>Maine State and Teacher2003</v>
      </c>
    </row>
    <row r="839" spans="1:18" x14ac:dyDescent="0.35">
      <c r="A839" t="s">
        <v>58</v>
      </c>
      <c r="B839">
        <v>2004</v>
      </c>
      <c r="C839">
        <v>0.16600000000000001</v>
      </c>
      <c r="D839">
        <v>4.2999999999999997E-2</v>
      </c>
      <c r="E839">
        <v>2.8000000000000001E-2</v>
      </c>
      <c r="F839">
        <v>9.4E-2</v>
      </c>
      <c r="G839">
        <v>1.158E-2</v>
      </c>
      <c r="H839">
        <v>0.66</v>
      </c>
      <c r="I839">
        <v>0.33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 s="3">
        <v>0.68500000000000005</v>
      </c>
      <c r="R839" t="str">
        <f t="shared" si="13"/>
        <v>Maine State and Teacher2004</v>
      </c>
    </row>
    <row r="840" spans="1:18" x14ac:dyDescent="0.35">
      <c r="A840" t="s">
        <v>58</v>
      </c>
      <c r="B840">
        <v>2005</v>
      </c>
      <c r="C840">
        <v>0.11799999999999999</v>
      </c>
      <c r="D840">
        <v>0.111</v>
      </c>
      <c r="E840">
        <v>3.2000000000000001E-2</v>
      </c>
      <c r="F840">
        <v>8.7999999999999995E-2</v>
      </c>
      <c r="G840">
        <v>3.202E-2</v>
      </c>
      <c r="H840">
        <v>0.65</v>
      </c>
      <c r="I840">
        <v>0.34</v>
      </c>
      <c r="J840">
        <v>0</v>
      </c>
      <c r="K840">
        <v>0</v>
      </c>
      <c r="L840">
        <v>0</v>
      </c>
      <c r="M840">
        <v>0.01</v>
      </c>
      <c r="N840">
        <v>0</v>
      </c>
      <c r="O840">
        <v>0</v>
      </c>
      <c r="P840">
        <v>0</v>
      </c>
      <c r="Q840" s="3">
        <v>0.69799999999999995</v>
      </c>
      <c r="R840" t="str">
        <f t="shared" si="13"/>
        <v>Maine State and Teacher2005</v>
      </c>
    </row>
    <row r="841" spans="1:18" x14ac:dyDescent="0.35">
      <c r="A841" t="s">
        <v>58</v>
      </c>
      <c r="B841">
        <v>2006</v>
      </c>
      <c r="C841">
        <v>7.4999999999999997E-2</v>
      </c>
      <c r="D841">
        <v>0.11899999999999999</v>
      </c>
      <c r="E841">
        <v>6.4000000000000001E-2</v>
      </c>
      <c r="F841">
        <v>7.9000000000000001E-2</v>
      </c>
      <c r="G841">
        <v>3.9059999999999997E-2</v>
      </c>
      <c r="H841">
        <v>0.66</v>
      </c>
      <c r="I841">
        <v>0.31</v>
      </c>
      <c r="J841">
        <v>0</v>
      </c>
      <c r="K841">
        <v>0</v>
      </c>
      <c r="L841">
        <v>0</v>
      </c>
      <c r="M841">
        <v>0.03</v>
      </c>
      <c r="N841">
        <v>0</v>
      </c>
      <c r="O841">
        <v>0</v>
      </c>
      <c r="P841">
        <v>0</v>
      </c>
      <c r="Q841" s="3">
        <v>0.71299999999999997</v>
      </c>
      <c r="R841" t="str">
        <f t="shared" si="13"/>
        <v>Maine State and Teacher2006</v>
      </c>
    </row>
    <row r="842" spans="1:18" x14ac:dyDescent="0.35">
      <c r="A842" t="s">
        <v>58</v>
      </c>
      <c r="B842">
        <v>2007</v>
      </c>
      <c r="C842">
        <v>0.16200000000000001</v>
      </c>
      <c r="D842">
        <v>0.11799999999999999</v>
      </c>
      <c r="E842">
        <v>0.114</v>
      </c>
      <c r="F842">
        <v>7.6999999999999999E-2</v>
      </c>
      <c r="G842">
        <v>5.5800000000000002E-2</v>
      </c>
      <c r="H842">
        <v>0.68</v>
      </c>
      <c r="I842">
        <v>0.27</v>
      </c>
      <c r="J842">
        <v>0</v>
      </c>
      <c r="K842">
        <v>0</v>
      </c>
      <c r="L842">
        <v>0</v>
      </c>
      <c r="M842">
        <v>0.05</v>
      </c>
      <c r="N842">
        <v>0</v>
      </c>
      <c r="O842">
        <v>0</v>
      </c>
      <c r="P842">
        <v>0</v>
      </c>
      <c r="Q842" s="3">
        <v>0.74099999999999999</v>
      </c>
      <c r="R842" t="str">
        <f t="shared" si="13"/>
        <v>Maine State and Teacher2007</v>
      </c>
    </row>
    <row r="843" spans="1:18" x14ac:dyDescent="0.35">
      <c r="A843" t="s">
        <v>58</v>
      </c>
      <c r="B843">
        <v>2008</v>
      </c>
      <c r="C843">
        <v>-3.1E-2</v>
      </c>
      <c r="D843">
        <v>6.5000000000000002E-2</v>
      </c>
      <c r="E843">
        <v>9.5000000000000001E-2</v>
      </c>
      <c r="F843">
        <v>5.6000000000000001E-2</v>
      </c>
      <c r="G843">
        <v>4.453E-2</v>
      </c>
      <c r="H843">
        <v>0.60699999999999998</v>
      </c>
      <c r="I843">
        <v>0.33200000000000002</v>
      </c>
      <c r="J843">
        <v>0</v>
      </c>
      <c r="K843">
        <v>0</v>
      </c>
      <c r="L843">
        <v>3.0000000000000001E-3</v>
      </c>
      <c r="M843">
        <v>0.05</v>
      </c>
      <c r="N843">
        <v>0</v>
      </c>
      <c r="O843">
        <v>8.0000000000000002E-3</v>
      </c>
      <c r="P843">
        <v>0</v>
      </c>
      <c r="Q843" s="3">
        <v>0.74099999999999999</v>
      </c>
      <c r="R843" t="str">
        <f t="shared" si="13"/>
        <v>Maine State and Teacher2008</v>
      </c>
    </row>
    <row r="844" spans="1:18" x14ac:dyDescent="0.35">
      <c r="A844" t="s">
        <v>58</v>
      </c>
      <c r="B844">
        <v>2009</v>
      </c>
      <c r="C844">
        <v>-0.188</v>
      </c>
      <c r="D844">
        <v>-2.9000000000000001E-2</v>
      </c>
      <c r="E844">
        <v>1.9E-2</v>
      </c>
      <c r="F844">
        <v>2.3E-2</v>
      </c>
      <c r="G844">
        <v>1.5709999999999998E-2</v>
      </c>
      <c r="H844">
        <v>0.59699999999999998</v>
      </c>
      <c r="I844">
        <v>0.28899999999999998</v>
      </c>
      <c r="J844">
        <v>0</v>
      </c>
      <c r="K844">
        <v>6.8000000000000005E-2</v>
      </c>
      <c r="L844">
        <v>4.0000000000000001E-3</v>
      </c>
      <c r="M844">
        <v>4.1000000000000002E-2</v>
      </c>
      <c r="N844">
        <v>0</v>
      </c>
      <c r="O844">
        <v>1E-3</v>
      </c>
      <c r="P844">
        <v>0</v>
      </c>
      <c r="Q844" s="3">
        <v>0.67700000000000005</v>
      </c>
      <c r="R844" t="str">
        <f t="shared" si="13"/>
        <v>Maine State and Teacher2009</v>
      </c>
    </row>
    <row r="845" spans="1:18" x14ac:dyDescent="0.35">
      <c r="A845" t="s">
        <v>58</v>
      </c>
      <c r="B845">
        <v>2010</v>
      </c>
      <c r="C845">
        <v>0.111</v>
      </c>
      <c r="D845">
        <v>-4.3999999999999997E-2</v>
      </c>
      <c r="E845">
        <v>1.6E-2</v>
      </c>
      <c r="F845">
        <v>2.4E-2</v>
      </c>
      <c r="G845">
        <v>2.486E-2</v>
      </c>
      <c r="H845">
        <v>0.58599999999999997</v>
      </c>
      <c r="I845">
        <v>0.29899999999999999</v>
      </c>
      <c r="J845">
        <v>1E-3</v>
      </c>
      <c r="K845">
        <v>5.5E-2</v>
      </c>
      <c r="L845">
        <v>1.0999999999999999E-2</v>
      </c>
      <c r="M845">
        <v>3.6999999999999998E-2</v>
      </c>
      <c r="N845">
        <v>0</v>
      </c>
      <c r="O845">
        <v>1.0999999999999999E-2</v>
      </c>
      <c r="P845">
        <v>0</v>
      </c>
      <c r="Q845" s="3">
        <v>0.66</v>
      </c>
      <c r="R845" t="str">
        <f t="shared" si="13"/>
        <v>Maine State and Teacher2010</v>
      </c>
    </row>
    <row r="846" spans="1:18" x14ac:dyDescent="0.35">
      <c r="A846" t="s">
        <v>58</v>
      </c>
      <c r="B846">
        <v>2011</v>
      </c>
      <c r="C846">
        <v>0.224</v>
      </c>
      <c r="D846">
        <v>3.3000000000000002E-2</v>
      </c>
      <c r="E846">
        <v>4.3999999999999997E-2</v>
      </c>
      <c r="F846">
        <v>5.3999999999999999E-2</v>
      </c>
      <c r="G846">
        <v>4.1540000000000001E-2</v>
      </c>
      <c r="H846">
        <v>0.62238000000000004</v>
      </c>
      <c r="I846">
        <v>0.27073000000000003</v>
      </c>
      <c r="J846">
        <v>5.0000000000000001E-3</v>
      </c>
      <c r="K846">
        <v>3.8960000000000002E-2</v>
      </c>
      <c r="L846">
        <v>1.3990000000000001E-2</v>
      </c>
      <c r="M846">
        <v>4.0960000000000003E-2</v>
      </c>
      <c r="N846">
        <v>0</v>
      </c>
      <c r="O846">
        <v>7.9900000000000006E-3</v>
      </c>
      <c r="P846">
        <v>0</v>
      </c>
      <c r="Q846" s="3">
        <v>0.77600000000000002</v>
      </c>
      <c r="R846" t="str">
        <f t="shared" si="13"/>
        <v>Maine State and Teacher2011</v>
      </c>
    </row>
    <row r="847" spans="1:18" x14ac:dyDescent="0.35">
      <c r="A847" t="s">
        <v>58</v>
      </c>
      <c r="B847">
        <v>2012</v>
      </c>
      <c r="C847">
        <v>6.0000000000000001E-3</v>
      </c>
      <c r="D847">
        <v>0.11</v>
      </c>
      <c r="E847">
        <v>1.4999999999999999E-2</v>
      </c>
      <c r="F847">
        <v>6.3E-2</v>
      </c>
      <c r="G847">
        <v>3.8530000000000002E-2</v>
      </c>
      <c r="H847">
        <v>0.58740999999999999</v>
      </c>
      <c r="I847">
        <v>0.28971000000000002</v>
      </c>
      <c r="J847">
        <v>1.099E-2</v>
      </c>
      <c r="K847">
        <v>2.997E-2</v>
      </c>
      <c r="L847">
        <v>2.198E-2</v>
      </c>
      <c r="M847">
        <v>5.8939999999999999E-2</v>
      </c>
      <c r="N847">
        <v>0</v>
      </c>
      <c r="O847">
        <v>1E-3</v>
      </c>
      <c r="P847">
        <v>0</v>
      </c>
      <c r="Q847" s="3">
        <v>0.77</v>
      </c>
      <c r="R847" t="str">
        <f t="shared" si="13"/>
        <v>Maine State and Teacher2012</v>
      </c>
    </row>
    <row r="848" spans="1:18" x14ac:dyDescent="0.35">
      <c r="A848" t="s">
        <v>58</v>
      </c>
      <c r="B848">
        <v>2013</v>
      </c>
      <c r="C848">
        <v>0.111</v>
      </c>
      <c r="D848">
        <v>0.11</v>
      </c>
      <c r="E848">
        <v>4.2999999999999997E-2</v>
      </c>
      <c r="F848">
        <v>6.9000000000000006E-2</v>
      </c>
      <c r="G848">
        <v>4.3929999999999997E-2</v>
      </c>
      <c r="H848">
        <v>0.58699999999999997</v>
      </c>
      <c r="I848">
        <v>0.25600000000000001</v>
      </c>
      <c r="J848">
        <v>1.9E-2</v>
      </c>
      <c r="K848">
        <v>0.05</v>
      </c>
      <c r="L848">
        <v>2.5999999999999999E-2</v>
      </c>
      <c r="M848">
        <v>5.7000000000000002E-2</v>
      </c>
      <c r="N848">
        <v>0</v>
      </c>
      <c r="O848">
        <v>5.0000000000000001E-3</v>
      </c>
      <c r="P848">
        <v>0</v>
      </c>
      <c r="Q848" s="3">
        <v>0.77700000000000002</v>
      </c>
      <c r="R848" t="str">
        <f t="shared" si="13"/>
        <v>Maine State and Teacher2013</v>
      </c>
    </row>
    <row r="849" spans="1:18" x14ac:dyDescent="0.35">
      <c r="A849" t="s">
        <v>58</v>
      </c>
      <c r="B849">
        <v>2014</v>
      </c>
      <c r="C849">
        <v>0.16700000000000001</v>
      </c>
      <c r="D849">
        <v>9.2999999999999999E-2</v>
      </c>
      <c r="E849">
        <v>0.121</v>
      </c>
      <c r="F849">
        <v>6.9000000000000006E-2</v>
      </c>
      <c r="G849">
        <v>5.228E-2</v>
      </c>
      <c r="H849">
        <v>0.57842000000000005</v>
      </c>
      <c r="I849">
        <v>0.23477000000000001</v>
      </c>
      <c r="J849">
        <v>2.8969999999999999E-2</v>
      </c>
      <c r="K849">
        <v>4.9950000000000001E-2</v>
      </c>
      <c r="L849">
        <v>3.2969999999999999E-2</v>
      </c>
      <c r="M849">
        <v>7.2929999999999995E-2</v>
      </c>
      <c r="N849">
        <v>0</v>
      </c>
      <c r="O849">
        <v>2E-3</v>
      </c>
      <c r="P849">
        <v>0</v>
      </c>
      <c r="Q849" s="3">
        <v>0.81399999999999995</v>
      </c>
      <c r="R849" t="str">
        <f t="shared" si="13"/>
        <v>Maine State and Teacher2014</v>
      </c>
    </row>
    <row r="850" spans="1:18" x14ac:dyDescent="0.35">
      <c r="A850" t="s">
        <v>58</v>
      </c>
      <c r="B850">
        <v>2015</v>
      </c>
      <c r="C850">
        <v>0.02</v>
      </c>
      <c r="D850">
        <v>9.8000000000000004E-2</v>
      </c>
      <c r="E850">
        <v>0.10199999999999999</v>
      </c>
      <c r="F850">
        <v>5.8999999999999997E-2</v>
      </c>
      <c r="G850">
        <v>5.0090000000000003E-2</v>
      </c>
      <c r="H850">
        <v>0.51900000000000002</v>
      </c>
      <c r="I850">
        <v>0.23599999999999999</v>
      </c>
      <c r="J850">
        <v>4.9000000000000002E-2</v>
      </c>
      <c r="K850">
        <v>4.9000000000000002E-2</v>
      </c>
      <c r="L850">
        <v>4.9000000000000002E-2</v>
      </c>
      <c r="M850">
        <v>9.7000000000000003E-2</v>
      </c>
      <c r="N850">
        <v>0</v>
      </c>
      <c r="O850">
        <v>1E-3</v>
      </c>
      <c r="P850">
        <v>0</v>
      </c>
      <c r="Q850" s="3">
        <v>0.82199999999999995</v>
      </c>
      <c r="R850" t="str">
        <f t="shared" si="13"/>
        <v>Maine State and Teacher2015</v>
      </c>
    </row>
    <row r="851" spans="1:18" x14ac:dyDescent="0.35">
      <c r="A851" t="s">
        <v>58</v>
      </c>
      <c r="B851">
        <v>2016</v>
      </c>
      <c r="C851">
        <v>6.0000000000000001E-3</v>
      </c>
      <c r="D851">
        <v>6.2E-2</v>
      </c>
      <c r="E851">
        <v>0.06</v>
      </c>
      <c r="F851">
        <v>5.1999999999999998E-2</v>
      </c>
      <c r="G851">
        <v>4.7280000000000003E-2</v>
      </c>
      <c r="H851">
        <v>0.42099999999999999</v>
      </c>
      <c r="I851">
        <v>0.247</v>
      </c>
      <c r="J851">
        <v>7.5999999999999998E-2</v>
      </c>
      <c r="K851">
        <v>4.9000000000000002E-2</v>
      </c>
      <c r="L851">
        <v>9.8000000000000004E-2</v>
      </c>
      <c r="M851">
        <v>0.105</v>
      </c>
      <c r="N851">
        <v>0</v>
      </c>
      <c r="O851">
        <v>3.0000000000000001E-3</v>
      </c>
      <c r="P851">
        <v>0</v>
      </c>
      <c r="Q851" s="3">
        <v>0.80400000000000005</v>
      </c>
      <c r="R851" t="str">
        <f t="shared" si="13"/>
        <v>Maine State and Teacher2016</v>
      </c>
    </row>
    <row r="852" spans="1:18" x14ac:dyDescent="0.35">
      <c r="A852" t="s">
        <v>58</v>
      </c>
      <c r="B852">
        <v>2017</v>
      </c>
      <c r="C852">
        <v>0.125</v>
      </c>
      <c r="D852">
        <v>4.9000000000000002E-2</v>
      </c>
      <c r="E852">
        <v>8.4000000000000005E-2</v>
      </c>
      <c r="F852">
        <v>4.9000000000000002E-2</v>
      </c>
      <c r="G852">
        <v>5.1700000000000003E-2</v>
      </c>
      <c r="H852">
        <v>0.39960000000000001</v>
      </c>
      <c r="I852">
        <v>0.23876</v>
      </c>
      <c r="J852">
        <v>0.10889</v>
      </c>
      <c r="K852">
        <v>4.895E-2</v>
      </c>
      <c r="L852">
        <v>0.10789</v>
      </c>
      <c r="M852">
        <v>9.1910000000000006E-2</v>
      </c>
      <c r="N852">
        <v>0</v>
      </c>
      <c r="O852">
        <v>4.0000000000000001E-3</v>
      </c>
      <c r="P852">
        <v>0</v>
      </c>
      <c r="Q852" s="3">
        <v>0.80900000000000005</v>
      </c>
      <c r="R852" t="str">
        <f t="shared" si="13"/>
        <v>Maine State and Teacher2017</v>
      </c>
    </row>
    <row r="853" spans="1:18" x14ac:dyDescent="0.35">
      <c r="A853" t="s">
        <v>58</v>
      </c>
      <c r="B853">
        <v>2018</v>
      </c>
      <c r="C853">
        <v>0.10299999999999999</v>
      </c>
      <c r="D853">
        <v>7.6999999999999999E-2</v>
      </c>
      <c r="E853">
        <v>8.2000000000000003E-2</v>
      </c>
      <c r="F853">
        <v>6.3E-2</v>
      </c>
      <c r="G853">
        <v>5.4489999999999997E-2</v>
      </c>
      <c r="H853">
        <v>0.33300000000000002</v>
      </c>
      <c r="I853">
        <v>0.19400000000000001</v>
      </c>
      <c r="J853">
        <v>0.13200000000000001</v>
      </c>
      <c r="K853">
        <v>0.1</v>
      </c>
      <c r="L853">
        <v>0.14599999999999999</v>
      </c>
      <c r="M853">
        <v>8.8999999999999996E-2</v>
      </c>
      <c r="N853">
        <v>0</v>
      </c>
      <c r="O853">
        <v>6.0000000000000001E-3</v>
      </c>
      <c r="P853">
        <v>0</v>
      </c>
      <c r="Q853" s="3">
        <v>0.81399999999999995</v>
      </c>
      <c r="R853" t="str">
        <f t="shared" si="13"/>
        <v>Maine State and Teacher2018</v>
      </c>
    </row>
    <row r="854" spans="1:18" x14ac:dyDescent="0.35">
      <c r="A854" t="s">
        <v>58</v>
      </c>
      <c r="B854">
        <v>2019</v>
      </c>
      <c r="C854">
        <v>7.2999999999999995E-2</v>
      </c>
      <c r="D854">
        <v>0.1</v>
      </c>
      <c r="E854">
        <v>6.4000000000000001E-2</v>
      </c>
      <c r="F854">
        <v>9.2999999999999999E-2</v>
      </c>
      <c r="G854">
        <v>5.5449999999999999E-2</v>
      </c>
      <c r="H854">
        <v>0.308</v>
      </c>
      <c r="I854">
        <v>0.16</v>
      </c>
      <c r="J854">
        <v>0.15</v>
      </c>
      <c r="K854">
        <v>0.11700000000000001</v>
      </c>
      <c r="L854">
        <v>0.16600000000000001</v>
      </c>
      <c r="M854">
        <v>9.4E-2</v>
      </c>
      <c r="N854">
        <v>0</v>
      </c>
      <c r="O854">
        <v>5.0000000000000001E-3</v>
      </c>
      <c r="P854">
        <v>0</v>
      </c>
      <c r="Q854" s="3">
        <v>0.81799999999999995</v>
      </c>
      <c r="R854" t="str">
        <f t="shared" si="13"/>
        <v>Maine State and Teacher2019</v>
      </c>
    </row>
    <row r="855" spans="1:18" x14ac:dyDescent="0.35">
      <c r="A855" t="s">
        <v>58</v>
      </c>
      <c r="B855">
        <v>2020</v>
      </c>
      <c r="C855">
        <v>1.7999999999999999E-2</v>
      </c>
      <c r="D855">
        <v>6.4000000000000001E-2</v>
      </c>
      <c r="E855">
        <v>6.4000000000000001E-2</v>
      </c>
      <c r="F855">
        <v>8.3000000000000004E-2</v>
      </c>
      <c r="G855">
        <v>5.355E-2</v>
      </c>
      <c r="H855">
        <v>0.32600000000000001</v>
      </c>
      <c r="I855">
        <v>0.13</v>
      </c>
      <c r="J855">
        <v>0.15</v>
      </c>
      <c r="K855">
        <v>0.129</v>
      </c>
      <c r="L855">
        <v>0.15</v>
      </c>
      <c r="M855">
        <v>9.5000000000000001E-2</v>
      </c>
      <c r="N855">
        <v>0</v>
      </c>
      <c r="O855">
        <v>4.0000000000000001E-3</v>
      </c>
      <c r="P855">
        <v>0</v>
      </c>
      <c r="Q855" s="3">
        <v>0.82399999999999995</v>
      </c>
      <c r="R855" t="str">
        <f t="shared" si="13"/>
        <v>Maine State and Teacher2020</v>
      </c>
    </row>
    <row r="856" spans="1:18" x14ac:dyDescent="0.35">
      <c r="A856" t="s">
        <v>59</v>
      </c>
      <c r="B856">
        <v>2001</v>
      </c>
      <c r="C856">
        <v>-9.4E-2</v>
      </c>
      <c r="D856">
        <v>3.1E-2</v>
      </c>
      <c r="E856">
        <v>8.6999999999999994E-2</v>
      </c>
      <c r="F856">
        <v>0.10299999999999999</v>
      </c>
      <c r="G856">
        <v>-9.4E-2</v>
      </c>
      <c r="H856">
        <v>0.65700000000000003</v>
      </c>
      <c r="I856">
        <v>0.27600000000000002</v>
      </c>
      <c r="J856">
        <v>0</v>
      </c>
      <c r="K856">
        <v>0</v>
      </c>
      <c r="L856">
        <v>0</v>
      </c>
      <c r="M856">
        <v>0.05</v>
      </c>
      <c r="N856">
        <v>0</v>
      </c>
      <c r="O856">
        <v>1.4999999999999999E-2</v>
      </c>
      <c r="P856">
        <v>0</v>
      </c>
      <c r="Q856" s="3">
        <v>0.95309999999999995</v>
      </c>
      <c r="R856" t="str">
        <f t="shared" si="13"/>
        <v>Maryland Teachers2001</v>
      </c>
    </row>
    <row r="857" spans="1:18" x14ac:dyDescent="0.35">
      <c r="A857" t="s">
        <v>59</v>
      </c>
      <c r="B857">
        <v>2002</v>
      </c>
      <c r="C857">
        <v>-7.5999999999999998E-2</v>
      </c>
      <c r="D857">
        <v>-2.1999999999999999E-2</v>
      </c>
      <c r="E857">
        <v>3.2000000000000001E-2</v>
      </c>
      <c r="F857">
        <v>7.9000000000000001E-2</v>
      </c>
      <c r="G857">
        <v>-8.5040000000000004E-2</v>
      </c>
      <c r="H857">
        <v>0.625</v>
      </c>
      <c r="I857">
        <v>0.3</v>
      </c>
      <c r="J857">
        <v>0</v>
      </c>
      <c r="K857">
        <v>0</v>
      </c>
      <c r="L857">
        <v>0</v>
      </c>
      <c r="M857">
        <v>6.0999999999999999E-2</v>
      </c>
      <c r="N857">
        <v>0</v>
      </c>
      <c r="O857">
        <v>1.2E-2</v>
      </c>
      <c r="P857">
        <v>0</v>
      </c>
      <c r="Q857" s="3">
        <v>0.91979999999999995</v>
      </c>
      <c r="R857" t="str">
        <f t="shared" si="13"/>
        <v>Maryland Teachers2002</v>
      </c>
    </row>
    <row r="858" spans="1:18" x14ac:dyDescent="0.35">
      <c r="A858" t="s">
        <v>59</v>
      </c>
      <c r="B858">
        <v>2003</v>
      </c>
      <c r="C858">
        <v>3.2000000000000001E-2</v>
      </c>
      <c r="D858">
        <v>4.7699999999999999E-2</v>
      </c>
      <c r="E858">
        <v>8.8999999999999999E-3</v>
      </c>
      <c r="F858">
        <v>5.3999999999999999E-2</v>
      </c>
      <c r="G858">
        <v>-4.7579999999999997E-2</v>
      </c>
      <c r="H858">
        <v>0.57099999999999995</v>
      </c>
      <c r="I858">
        <v>0.313</v>
      </c>
      <c r="J858">
        <v>0</v>
      </c>
      <c r="K858">
        <v>0</v>
      </c>
      <c r="L858">
        <v>0</v>
      </c>
      <c r="M858">
        <v>6.4000000000000001E-2</v>
      </c>
      <c r="N858">
        <v>0</v>
      </c>
      <c r="O858">
        <v>4.9000000000000002E-2</v>
      </c>
      <c r="P858">
        <v>0</v>
      </c>
      <c r="Q858" s="3">
        <v>0.92789999999999995</v>
      </c>
      <c r="R858" t="str">
        <f t="shared" si="13"/>
        <v>Maryland Teachers2003</v>
      </c>
    </row>
    <row r="859" spans="1:18" x14ac:dyDescent="0.35">
      <c r="A859" t="s">
        <v>59</v>
      </c>
      <c r="B859">
        <v>2004</v>
      </c>
      <c r="C859">
        <v>0.16200000000000001</v>
      </c>
      <c r="D859">
        <v>3.5000000000000003E-2</v>
      </c>
      <c r="E859">
        <v>2.3E-2</v>
      </c>
      <c r="F859">
        <v>8.2000000000000003E-2</v>
      </c>
      <c r="G859">
        <v>9.7000000000000005E-4</v>
      </c>
      <c r="H859">
        <v>0.63400000000000001</v>
      </c>
      <c r="I859">
        <v>0.28899999999999998</v>
      </c>
      <c r="J859">
        <v>0</v>
      </c>
      <c r="K859">
        <v>0</v>
      </c>
      <c r="L859">
        <v>0</v>
      </c>
      <c r="M859">
        <v>6.8000000000000005E-2</v>
      </c>
      <c r="N859">
        <v>0</v>
      </c>
      <c r="O859">
        <v>5.0000000000000001E-3</v>
      </c>
      <c r="P859">
        <v>0</v>
      </c>
      <c r="Q859" s="3">
        <v>0.92779999999999996</v>
      </c>
      <c r="R859" t="str">
        <f t="shared" si="13"/>
        <v>Maryland Teachers2004</v>
      </c>
    </row>
    <row r="860" spans="1:18" x14ac:dyDescent="0.35">
      <c r="A860" t="s">
        <v>59</v>
      </c>
      <c r="B860">
        <v>2005</v>
      </c>
      <c r="C860">
        <v>9.5000000000000001E-2</v>
      </c>
      <c r="D860">
        <v>9.5000000000000001E-2</v>
      </c>
      <c r="E860">
        <v>1.9E-2</v>
      </c>
      <c r="F860">
        <v>7.5999999999999998E-2</v>
      </c>
      <c r="G860">
        <v>1.9109999999999999E-2</v>
      </c>
      <c r="H860">
        <v>0.63900000000000001</v>
      </c>
      <c r="I860">
        <v>0.29699999999999999</v>
      </c>
      <c r="J860">
        <v>0</v>
      </c>
      <c r="K860">
        <v>0</v>
      </c>
      <c r="L860">
        <v>0</v>
      </c>
      <c r="M860">
        <v>5.0999999999999997E-2</v>
      </c>
      <c r="N860">
        <v>0</v>
      </c>
      <c r="O860">
        <v>8.0000000000000002E-3</v>
      </c>
      <c r="P860">
        <v>0</v>
      </c>
      <c r="Q860" s="3">
        <v>0.89259999999999995</v>
      </c>
      <c r="R860" t="str">
        <f t="shared" si="13"/>
        <v>Maryland Teachers2005</v>
      </c>
    </row>
    <row r="861" spans="1:18" x14ac:dyDescent="0.35">
      <c r="A861" t="s">
        <v>59</v>
      </c>
      <c r="B861">
        <v>2006</v>
      </c>
      <c r="C861">
        <v>0.104</v>
      </c>
      <c r="D861">
        <v>0.12</v>
      </c>
      <c r="E861">
        <v>0.06</v>
      </c>
      <c r="F861">
        <v>7.2999999999999995E-2</v>
      </c>
      <c r="G861">
        <v>3.279E-2</v>
      </c>
      <c r="H861">
        <v>0.63500000000000001</v>
      </c>
      <c r="I861">
        <v>0.30199999999999999</v>
      </c>
      <c r="J861">
        <v>6.0000000000000001E-3</v>
      </c>
      <c r="K861">
        <v>0</v>
      </c>
      <c r="L861">
        <v>0</v>
      </c>
      <c r="M861">
        <v>5.2999999999999999E-2</v>
      </c>
      <c r="N861">
        <v>0</v>
      </c>
      <c r="O861">
        <v>4.0000000000000001E-3</v>
      </c>
      <c r="P861">
        <v>0</v>
      </c>
      <c r="Q861" s="3">
        <v>0.84219999999999995</v>
      </c>
      <c r="R861" t="str">
        <f t="shared" si="13"/>
        <v>Maryland Teachers2006</v>
      </c>
    </row>
    <row r="862" spans="1:18" x14ac:dyDescent="0.35">
      <c r="A862" t="s">
        <v>59</v>
      </c>
      <c r="B862">
        <v>2007</v>
      </c>
      <c r="C862">
        <v>0.17599999999999999</v>
      </c>
      <c r="D862">
        <v>0.124</v>
      </c>
      <c r="E862">
        <v>0.113</v>
      </c>
      <c r="F862">
        <v>7.1999999999999995E-2</v>
      </c>
      <c r="G862">
        <v>5.2130000000000003E-2</v>
      </c>
      <c r="H862">
        <v>0.64</v>
      </c>
      <c r="I862">
        <v>0.29399999999999998</v>
      </c>
      <c r="J862">
        <v>0.01</v>
      </c>
      <c r="K862">
        <v>0</v>
      </c>
      <c r="L862">
        <v>0</v>
      </c>
      <c r="M862">
        <v>4.9000000000000002E-2</v>
      </c>
      <c r="N862">
        <v>0</v>
      </c>
      <c r="O862">
        <v>7.0000000000000001E-3</v>
      </c>
      <c r="P862">
        <v>0</v>
      </c>
      <c r="Q862" s="3">
        <v>0.81130000000000002</v>
      </c>
      <c r="R862" t="str">
        <f t="shared" si="13"/>
        <v>Maryland Teachers2007</v>
      </c>
    </row>
    <row r="863" spans="1:18" x14ac:dyDescent="0.35">
      <c r="A863" t="s">
        <v>59</v>
      </c>
      <c r="B863">
        <v>2008</v>
      </c>
      <c r="C863">
        <v>-5.3999999999999999E-2</v>
      </c>
      <c r="D863">
        <v>7.0999999999999994E-2</v>
      </c>
      <c r="E863">
        <v>9.2999999999999999E-2</v>
      </c>
      <c r="F863">
        <v>0.05</v>
      </c>
      <c r="G863">
        <v>3.8240000000000003E-2</v>
      </c>
      <c r="H863">
        <v>0.61038999999999999</v>
      </c>
      <c r="I863">
        <v>0.24376</v>
      </c>
      <c r="J863">
        <v>1.6979999999999999E-2</v>
      </c>
      <c r="K863">
        <v>2.198E-2</v>
      </c>
      <c r="L863">
        <v>4.1959999999999997E-2</v>
      </c>
      <c r="M863">
        <v>6.4939999999999998E-2</v>
      </c>
      <c r="N863">
        <v>0</v>
      </c>
      <c r="O863">
        <v>0</v>
      </c>
      <c r="P863">
        <v>0</v>
      </c>
      <c r="Q863" s="3">
        <v>0.79630000000000001</v>
      </c>
      <c r="R863" t="str">
        <f t="shared" si="13"/>
        <v>Maryland Teachers2008</v>
      </c>
    </row>
    <row r="864" spans="1:18" x14ac:dyDescent="0.35">
      <c r="A864" t="s">
        <v>59</v>
      </c>
      <c r="B864">
        <v>2009</v>
      </c>
      <c r="C864">
        <v>-0.2</v>
      </c>
      <c r="D864">
        <v>-3.7999999999999999E-2</v>
      </c>
      <c r="E864">
        <v>1.4999999999999999E-2</v>
      </c>
      <c r="F864">
        <v>1.9E-2</v>
      </c>
      <c r="G864">
        <v>8.6E-3</v>
      </c>
      <c r="H864">
        <v>0.55900000000000005</v>
      </c>
      <c r="I864">
        <v>0.183</v>
      </c>
      <c r="J864">
        <v>3.4000000000000002E-2</v>
      </c>
      <c r="K864">
        <v>5.0999999999999997E-2</v>
      </c>
      <c r="L864">
        <v>0.05</v>
      </c>
      <c r="M864">
        <v>5.8999999999999997E-2</v>
      </c>
      <c r="N864">
        <v>0</v>
      </c>
      <c r="O864">
        <v>6.4000000000000001E-2</v>
      </c>
      <c r="P864">
        <v>0</v>
      </c>
      <c r="Q864" s="3">
        <v>0.66100000000000003</v>
      </c>
      <c r="R864" t="str">
        <f t="shared" si="13"/>
        <v>Maryland Teachers2009</v>
      </c>
    </row>
    <row r="865" spans="1:18" x14ac:dyDescent="0.35">
      <c r="A865" t="s">
        <v>59</v>
      </c>
      <c r="B865">
        <v>2010</v>
      </c>
      <c r="C865">
        <v>0.14030000000000001</v>
      </c>
      <c r="D865">
        <v>-4.8000000000000001E-2</v>
      </c>
      <c r="E865">
        <v>2.3E-2</v>
      </c>
      <c r="F865">
        <v>2.1000000000000001E-2</v>
      </c>
      <c r="G865">
        <v>2.1049999999999999E-2</v>
      </c>
      <c r="H865">
        <v>0.503</v>
      </c>
      <c r="I865">
        <v>0.185</v>
      </c>
      <c r="J865">
        <v>3.2000000000000001E-2</v>
      </c>
      <c r="K865">
        <v>7.9000000000000001E-2</v>
      </c>
      <c r="L865">
        <v>0.10199999999999999</v>
      </c>
      <c r="M865">
        <v>6.3E-2</v>
      </c>
      <c r="N865">
        <v>0</v>
      </c>
      <c r="O865">
        <v>3.5999999999999997E-2</v>
      </c>
      <c r="P865">
        <v>0</v>
      </c>
      <c r="Q865" s="3">
        <v>0.65410000000000001</v>
      </c>
      <c r="R865" t="str">
        <f t="shared" si="13"/>
        <v>Maryland Teachers2010</v>
      </c>
    </row>
    <row r="866" spans="1:18" x14ac:dyDescent="0.35">
      <c r="A866" t="s">
        <v>59</v>
      </c>
      <c r="B866">
        <v>2011</v>
      </c>
      <c r="C866">
        <v>0.2</v>
      </c>
      <c r="D866">
        <v>3.1E-2</v>
      </c>
      <c r="E866">
        <v>0.04</v>
      </c>
      <c r="F866">
        <v>0.05</v>
      </c>
      <c r="G866">
        <v>3.6150000000000002E-2</v>
      </c>
      <c r="H866">
        <v>0.46700000000000003</v>
      </c>
      <c r="I866">
        <v>0.215</v>
      </c>
      <c r="J866">
        <v>4.2999999999999997E-2</v>
      </c>
      <c r="K866">
        <v>0.10199999999999999</v>
      </c>
      <c r="L866">
        <v>0.10199999999999999</v>
      </c>
      <c r="M866">
        <v>5.7000000000000002E-2</v>
      </c>
      <c r="N866">
        <v>0</v>
      </c>
      <c r="O866">
        <v>1.4E-2</v>
      </c>
      <c r="P866">
        <v>0</v>
      </c>
      <c r="Q866" s="3">
        <v>0.66300000000000003</v>
      </c>
      <c r="R866" t="str">
        <f t="shared" si="13"/>
        <v>Maryland Teachers2011</v>
      </c>
    </row>
    <row r="867" spans="1:18" x14ac:dyDescent="0.35">
      <c r="A867" t="s">
        <v>59</v>
      </c>
      <c r="B867">
        <v>2012</v>
      </c>
      <c r="C867">
        <v>3.5999999999999999E-3</v>
      </c>
      <c r="D867">
        <v>0.112</v>
      </c>
      <c r="E867">
        <v>8.0000000000000002E-3</v>
      </c>
      <c r="F867">
        <v>5.8999999999999997E-2</v>
      </c>
      <c r="G867">
        <v>3.3399999999999999E-2</v>
      </c>
      <c r="H867">
        <v>0.41399999999999998</v>
      </c>
      <c r="I867">
        <v>0.192</v>
      </c>
      <c r="J867">
        <v>5.7000000000000002E-2</v>
      </c>
      <c r="K867">
        <v>0.14599999999999999</v>
      </c>
      <c r="L867">
        <v>9.1999999999999998E-2</v>
      </c>
      <c r="M867">
        <v>6.4000000000000001E-2</v>
      </c>
      <c r="N867">
        <v>0</v>
      </c>
      <c r="O867">
        <v>3.5000000000000003E-2</v>
      </c>
      <c r="P867">
        <v>0</v>
      </c>
      <c r="Q867" s="3">
        <v>0.65759999999999996</v>
      </c>
      <c r="R867" t="str">
        <f t="shared" si="13"/>
        <v>Maryland Teachers2012</v>
      </c>
    </row>
    <row r="868" spans="1:18" x14ac:dyDescent="0.35">
      <c r="A868" t="s">
        <v>59</v>
      </c>
      <c r="B868">
        <v>2013</v>
      </c>
      <c r="C868">
        <v>0.1057</v>
      </c>
      <c r="D868">
        <v>0.1</v>
      </c>
      <c r="E868">
        <v>0.04</v>
      </c>
      <c r="F868">
        <v>6.6000000000000003E-2</v>
      </c>
      <c r="G868">
        <v>3.8789999999999998E-2</v>
      </c>
      <c r="H868">
        <v>0.41599999999999998</v>
      </c>
      <c r="I868">
        <v>0.16</v>
      </c>
      <c r="J868">
        <v>6.2E-2</v>
      </c>
      <c r="K868">
        <v>0.14899999999999999</v>
      </c>
      <c r="L868">
        <v>0.113</v>
      </c>
      <c r="M868">
        <v>5.7000000000000002E-2</v>
      </c>
      <c r="N868">
        <v>0</v>
      </c>
      <c r="O868">
        <v>4.2999999999999997E-2</v>
      </c>
      <c r="P868">
        <v>0</v>
      </c>
      <c r="Q868" s="3">
        <v>0.67110000000000003</v>
      </c>
      <c r="R868" t="str">
        <f t="shared" si="13"/>
        <v>Maryland Teachers2013</v>
      </c>
    </row>
    <row r="869" spans="1:18" x14ac:dyDescent="0.35">
      <c r="A869" t="s">
        <v>59</v>
      </c>
      <c r="B869">
        <v>2014</v>
      </c>
      <c r="C869">
        <v>0.14369999999999999</v>
      </c>
      <c r="D869">
        <v>8.3000000000000004E-2</v>
      </c>
      <c r="E869">
        <v>0.11700000000000001</v>
      </c>
      <c r="F869">
        <v>6.5000000000000002E-2</v>
      </c>
      <c r="G869">
        <v>4.5949999999999998E-2</v>
      </c>
      <c r="H869">
        <v>0.38400000000000001</v>
      </c>
      <c r="I869">
        <v>0.14699999999999999</v>
      </c>
      <c r="J869">
        <v>7.0000000000000007E-2</v>
      </c>
      <c r="K869">
        <v>0.189</v>
      </c>
      <c r="L869">
        <v>0.112</v>
      </c>
      <c r="M869">
        <v>6.8000000000000005E-2</v>
      </c>
      <c r="N869">
        <v>0</v>
      </c>
      <c r="O869">
        <v>0.03</v>
      </c>
      <c r="P869">
        <v>0</v>
      </c>
      <c r="Q869" s="3">
        <v>0.70679999999999998</v>
      </c>
      <c r="R869" t="str">
        <f t="shared" si="13"/>
        <v>Maryland Teachers2014</v>
      </c>
    </row>
    <row r="870" spans="1:18" x14ac:dyDescent="0.35">
      <c r="A870" t="s">
        <v>59</v>
      </c>
      <c r="B870">
        <v>2015</v>
      </c>
      <c r="C870">
        <v>2.7E-2</v>
      </c>
      <c r="D870">
        <v>9.0999999999999998E-2</v>
      </c>
      <c r="E870">
        <v>9.4E-2</v>
      </c>
      <c r="F870">
        <v>5.8000000000000003E-2</v>
      </c>
      <c r="G870">
        <v>4.4679999999999997E-2</v>
      </c>
      <c r="H870">
        <v>0.36799999999999999</v>
      </c>
      <c r="I870">
        <v>0.13500000000000001</v>
      </c>
      <c r="J870">
        <v>0.08</v>
      </c>
      <c r="K870">
        <v>0.19900000000000001</v>
      </c>
      <c r="L870">
        <v>0.13</v>
      </c>
      <c r="M870">
        <v>7.3999999999999996E-2</v>
      </c>
      <c r="N870">
        <v>0</v>
      </c>
      <c r="O870">
        <v>1.4E-2</v>
      </c>
      <c r="P870">
        <v>0</v>
      </c>
      <c r="Q870" s="3">
        <v>0.71899999999999997</v>
      </c>
      <c r="R870" t="str">
        <f t="shared" si="13"/>
        <v>Maryland Teachers2015</v>
      </c>
    </row>
    <row r="871" spans="1:18" x14ac:dyDescent="0.35">
      <c r="A871" t="s">
        <v>59</v>
      </c>
      <c r="B871">
        <v>2016</v>
      </c>
      <c r="C871">
        <v>1.2E-2</v>
      </c>
      <c r="D871">
        <v>5.8999999999999997E-2</v>
      </c>
      <c r="E871">
        <v>5.7000000000000002E-2</v>
      </c>
      <c r="F871">
        <v>4.9000000000000002E-2</v>
      </c>
      <c r="G871">
        <v>4.2610000000000002E-2</v>
      </c>
      <c r="H871">
        <v>0.36899999999999999</v>
      </c>
      <c r="I871">
        <v>0.22700000000000001</v>
      </c>
      <c r="J871">
        <v>9.1999999999999998E-2</v>
      </c>
      <c r="K871">
        <v>0.17899999999999999</v>
      </c>
      <c r="L871">
        <v>0</v>
      </c>
      <c r="M871">
        <v>0.127</v>
      </c>
      <c r="N871">
        <v>0</v>
      </c>
      <c r="O871">
        <v>6.0000000000000001E-3</v>
      </c>
      <c r="P871">
        <v>0</v>
      </c>
      <c r="Q871" s="3">
        <v>0.72670000000000001</v>
      </c>
      <c r="R871" t="str">
        <f t="shared" si="13"/>
        <v>Maryland Teachers2016</v>
      </c>
    </row>
    <row r="872" spans="1:18" x14ac:dyDescent="0.35">
      <c r="A872" t="s">
        <v>59</v>
      </c>
      <c r="B872">
        <v>2017</v>
      </c>
      <c r="C872">
        <v>0.1</v>
      </c>
      <c r="D872">
        <v>4.5999999999999999E-2</v>
      </c>
      <c r="E872">
        <v>7.5999999999999998E-2</v>
      </c>
      <c r="F872">
        <v>4.2000000000000003E-2</v>
      </c>
      <c r="G872">
        <v>4.5900000000000003E-2</v>
      </c>
      <c r="H872">
        <v>0.36731000000000003</v>
      </c>
      <c r="I872">
        <v>0.21346000000000001</v>
      </c>
      <c r="J872">
        <v>9.9040000000000003E-2</v>
      </c>
      <c r="K872">
        <v>0.16058</v>
      </c>
      <c r="L872">
        <v>3.8460000000000001E-2</v>
      </c>
      <c r="M872">
        <v>0.11539000000000001</v>
      </c>
      <c r="N872">
        <v>0</v>
      </c>
      <c r="O872">
        <v>5.77E-3</v>
      </c>
      <c r="P872">
        <v>0</v>
      </c>
      <c r="Q872" s="3">
        <v>0.74029999999999996</v>
      </c>
      <c r="R872" t="str">
        <f t="shared" si="13"/>
        <v>Maryland Teachers2017</v>
      </c>
    </row>
    <row r="873" spans="1:18" x14ac:dyDescent="0.35">
      <c r="A873" t="s">
        <v>59</v>
      </c>
      <c r="B873">
        <v>2018</v>
      </c>
      <c r="C873">
        <v>8.0600000000000005E-2</v>
      </c>
      <c r="D873">
        <v>6.3399999999999998E-2</v>
      </c>
      <c r="E873">
        <v>7.1499999999999994E-2</v>
      </c>
      <c r="F873">
        <v>5.5509999999999997E-2</v>
      </c>
      <c r="G873">
        <v>4.7800000000000002E-2</v>
      </c>
      <c r="H873">
        <v>0.371</v>
      </c>
      <c r="I873">
        <v>0.217</v>
      </c>
      <c r="J873">
        <v>0.125</v>
      </c>
      <c r="K873">
        <v>0.16400000000000001</v>
      </c>
      <c r="L873">
        <v>2.9000000000000001E-2</v>
      </c>
      <c r="M873">
        <v>8.8999999999999996E-2</v>
      </c>
      <c r="N873">
        <v>0</v>
      </c>
      <c r="O873">
        <v>5.0000000000000001E-3</v>
      </c>
      <c r="P873">
        <v>0</v>
      </c>
      <c r="Q873" s="3">
        <v>0.74750000000000005</v>
      </c>
      <c r="R873" t="str">
        <f t="shared" si="13"/>
        <v>Maryland Teachers2018</v>
      </c>
    </row>
    <row r="874" spans="1:18" x14ac:dyDescent="0.35">
      <c r="A874" t="s">
        <v>59</v>
      </c>
      <c r="B874">
        <v>2019</v>
      </c>
      <c r="C874">
        <v>6.4600000000000005E-2</v>
      </c>
      <c r="D874">
        <v>8.1699999999999995E-2</v>
      </c>
      <c r="E874">
        <v>5.62E-2</v>
      </c>
      <c r="F874">
        <v>8.6099999999999996E-2</v>
      </c>
      <c r="G874">
        <v>4.8669999999999998E-2</v>
      </c>
      <c r="H874">
        <v>0.35799999999999998</v>
      </c>
      <c r="I874">
        <v>0.186</v>
      </c>
      <c r="J874">
        <v>0.14000000000000001</v>
      </c>
      <c r="K874">
        <v>0.17599999999999999</v>
      </c>
      <c r="L874">
        <v>3.9E-2</v>
      </c>
      <c r="M874">
        <v>9.2999999999999999E-2</v>
      </c>
      <c r="N874">
        <v>0</v>
      </c>
      <c r="O874">
        <v>8.0000000000000002E-3</v>
      </c>
      <c r="P874">
        <v>0</v>
      </c>
      <c r="Q874" s="3">
        <v>0.76219999999999999</v>
      </c>
      <c r="R874" t="str">
        <f t="shared" si="13"/>
        <v>Maryland Teachers2019</v>
      </c>
    </row>
    <row r="875" spans="1:18" x14ac:dyDescent="0.35">
      <c r="A875" t="s">
        <v>59</v>
      </c>
      <c r="B875">
        <v>2020</v>
      </c>
      <c r="C875">
        <v>3.5700000000000003E-2</v>
      </c>
      <c r="D875">
        <v>6.0100000000000001E-2</v>
      </c>
      <c r="E875">
        <v>5.8000000000000003E-2</v>
      </c>
      <c r="F875">
        <v>7.5700000000000003E-2</v>
      </c>
      <c r="G875">
        <v>4.802E-2</v>
      </c>
      <c r="H875">
        <v>0.34714</v>
      </c>
      <c r="I875">
        <v>0.18343000000000001</v>
      </c>
      <c r="J875">
        <v>0.14004</v>
      </c>
      <c r="K875">
        <v>0.16963</v>
      </c>
      <c r="L875">
        <v>1.4789999999999999E-2</v>
      </c>
      <c r="M875">
        <v>0.14004</v>
      </c>
      <c r="N875">
        <v>0</v>
      </c>
      <c r="O875">
        <v>4.9300000000000004E-3</v>
      </c>
      <c r="P875">
        <v>0</v>
      </c>
      <c r="Q875" s="3">
        <v>0.76990000000000003</v>
      </c>
      <c r="R875" t="str">
        <f t="shared" si="13"/>
        <v>Maryland Teachers2020</v>
      </c>
    </row>
    <row r="876" spans="1:18" x14ac:dyDescent="0.35">
      <c r="A876" t="s">
        <v>60</v>
      </c>
      <c r="B876">
        <v>2001</v>
      </c>
      <c r="C876">
        <v>-6.6000000000000003E-2</v>
      </c>
      <c r="G876">
        <v>-6.6000000000000003E-2</v>
      </c>
      <c r="H876">
        <v>0.59699999999999998</v>
      </c>
      <c r="I876">
        <v>0.26200000000000001</v>
      </c>
      <c r="J876">
        <v>5.6000000000000001E-2</v>
      </c>
      <c r="K876">
        <v>0</v>
      </c>
      <c r="L876">
        <v>0</v>
      </c>
      <c r="M876">
        <v>5.7000000000000002E-2</v>
      </c>
      <c r="N876">
        <v>0</v>
      </c>
      <c r="O876">
        <v>2.8000000000000001E-2</v>
      </c>
      <c r="P876">
        <v>0</v>
      </c>
      <c r="Q876" s="3">
        <v>0.91800000000000004</v>
      </c>
      <c r="R876" t="str">
        <f t="shared" si="13"/>
        <v>Massachusetts SRS2001</v>
      </c>
    </row>
    <row r="877" spans="1:18" x14ac:dyDescent="0.35">
      <c r="A877" t="s">
        <v>60</v>
      </c>
      <c r="B877">
        <v>2002</v>
      </c>
      <c r="C877">
        <v>-6.4899999999999999E-2</v>
      </c>
      <c r="D877">
        <v>4.7000000000000002E-3</v>
      </c>
      <c r="E877">
        <v>6.08E-2</v>
      </c>
      <c r="F877">
        <v>0.1055</v>
      </c>
      <c r="G877">
        <v>-6.5449999999999994E-2</v>
      </c>
      <c r="H877">
        <v>0.59199999999999997</v>
      </c>
      <c r="I877">
        <v>0.28699999999999998</v>
      </c>
      <c r="J877">
        <v>5.5E-2</v>
      </c>
      <c r="K877">
        <v>0</v>
      </c>
      <c r="L877">
        <v>2E-3</v>
      </c>
      <c r="M877">
        <v>6.3E-2</v>
      </c>
      <c r="N877">
        <v>0</v>
      </c>
      <c r="O877">
        <v>0</v>
      </c>
      <c r="P877">
        <v>0</v>
      </c>
      <c r="Q877" s="3">
        <v>0.94</v>
      </c>
      <c r="R877" t="str">
        <f t="shared" si="13"/>
        <v>Massachusetts SRS2002</v>
      </c>
    </row>
    <row r="878" spans="1:18" x14ac:dyDescent="0.35">
      <c r="A878" t="s">
        <v>60</v>
      </c>
      <c r="B878">
        <v>2003</v>
      </c>
      <c r="C878">
        <v>4.02E-2</v>
      </c>
      <c r="G878">
        <v>-3.1480000000000001E-2</v>
      </c>
      <c r="H878">
        <v>0.59692000000000001</v>
      </c>
      <c r="I878">
        <v>0.24173</v>
      </c>
      <c r="J878">
        <v>5.2850000000000001E-2</v>
      </c>
      <c r="K878">
        <v>0</v>
      </c>
      <c r="L878">
        <v>1.7590000000000001E-2</v>
      </c>
      <c r="M878">
        <v>6.5759999999999999E-2</v>
      </c>
      <c r="N878">
        <v>0</v>
      </c>
      <c r="O878">
        <v>2.5159999999999998E-2</v>
      </c>
      <c r="P878">
        <v>0</v>
      </c>
      <c r="Q878" s="3">
        <v>0.79500000000000004</v>
      </c>
      <c r="R878" t="str">
        <f t="shared" si="13"/>
        <v>Massachusetts SRS2003</v>
      </c>
    </row>
    <row r="879" spans="1:18" x14ac:dyDescent="0.35">
      <c r="A879" t="s">
        <v>60</v>
      </c>
      <c r="B879">
        <v>2004</v>
      </c>
      <c r="C879">
        <v>0.1943</v>
      </c>
      <c r="G879">
        <v>2.061E-2</v>
      </c>
      <c r="H879">
        <v>0.54466000000000003</v>
      </c>
      <c r="I879">
        <v>0.23164999999999999</v>
      </c>
      <c r="J879">
        <v>5.4080000000000003E-2</v>
      </c>
      <c r="K879">
        <v>0</v>
      </c>
      <c r="L879">
        <v>2.809E-2</v>
      </c>
      <c r="M879">
        <v>8.3760000000000001E-2</v>
      </c>
      <c r="N879">
        <v>0</v>
      </c>
      <c r="O879">
        <v>5.7759999999999999E-2</v>
      </c>
      <c r="P879">
        <v>0</v>
      </c>
      <c r="Q879" s="3">
        <v>0.83899999999999997</v>
      </c>
      <c r="R879" t="str">
        <f t="shared" si="13"/>
        <v>Massachusetts SRS2004</v>
      </c>
    </row>
    <row r="880" spans="1:18" x14ac:dyDescent="0.35">
      <c r="A880" t="s">
        <v>60</v>
      </c>
      <c r="B880">
        <v>2005</v>
      </c>
      <c r="C880">
        <v>0.13389999999999999</v>
      </c>
      <c r="D880">
        <v>0.121</v>
      </c>
      <c r="E880">
        <v>4.24E-2</v>
      </c>
      <c r="F880">
        <v>0.106</v>
      </c>
      <c r="G880">
        <v>4.2320000000000003E-2</v>
      </c>
      <c r="H880">
        <v>0.53800000000000003</v>
      </c>
      <c r="I880">
        <v>0.23699999999999999</v>
      </c>
      <c r="J880">
        <v>0.06</v>
      </c>
      <c r="K880">
        <v>4.8000000000000001E-2</v>
      </c>
      <c r="L880">
        <v>3.5999999999999997E-2</v>
      </c>
      <c r="M880">
        <v>8.1000000000000003E-2</v>
      </c>
      <c r="N880">
        <v>0</v>
      </c>
      <c r="O880">
        <v>0</v>
      </c>
      <c r="P880">
        <v>0</v>
      </c>
      <c r="Q880" s="3">
        <v>0.82799999999999996</v>
      </c>
      <c r="R880" t="str">
        <f t="shared" si="13"/>
        <v>Massachusetts SRS2005</v>
      </c>
    </row>
    <row r="881" spans="1:18" x14ac:dyDescent="0.35">
      <c r="A881" t="s">
        <v>60</v>
      </c>
      <c r="B881">
        <v>2006</v>
      </c>
      <c r="C881">
        <v>0.15490000000000001</v>
      </c>
      <c r="D881">
        <v>0.161</v>
      </c>
      <c r="E881">
        <v>8.77E-2</v>
      </c>
      <c r="F881">
        <v>0.10290000000000001</v>
      </c>
      <c r="G881">
        <v>6.0290000000000003E-2</v>
      </c>
      <c r="H881">
        <v>0.53200000000000003</v>
      </c>
      <c r="I881">
        <v>0.20699999999999999</v>
      </c>
      <c r="J881">
        <v>6.5000000000000002E-2</v>
      </c>
      <c r="K881">
        <v>5.0999999999999997E-2</v>
      </c>
      <c r="L881">
        <v>3.5000000000000003E-2</v>
      </c>
      <c r="M881">
        <v>0.11</v>
      </c>
      <c r="N881">
        <v>0</v>
      </c>
      <c r="O881">
        <v>0</v>
      </c>
      <c r="P881">
        <v>0</v>
      </c>
      <c r="Q881" s="3">
        <v>0.81499999999999995</v>
      </c>
      <c r="R881" t="str">
        <f t="shared" si="13"/>
        <v>Massachusetts SRS2006</v>
      </c>
    </row>
    <row r="882" spans="1:18" x14ac:dyDescent="0.35">
      <c r="A882" t="s">
        <v>60</v>
      </c>
      <c r="B882">
        <v>2007</v>
      </c>
      <c r="C882">
        <v>0.19950000000000001</v>
      </c>
      <c r="D882">
        <v>0.16250000000000001</v>
      </c>
      <c r="E882">
        <v>0.14319999999999999</v>
      </c>
      <c r="F882">
        <v>0.1013</v>
      </c>
      <c r="G882">
        <v>7.9140000000000002E-2</v>
      </c>
      <c r="H882">
        <v>0.51600000000000001</v>
      </c>
      <c r="I882">
        <v>0.2</v>
      </c>
      <c r="J882">
        <v>6.7000000000000004E-2</v>
      </c>
      <c r="K882">
        <v>9.9000000000000005E-2</v>
      </c>
      <c r="L882">
        <v>3.2000000000000001E-2</v>
      </c>
      <c r="M882">
        <v>8.5999999999999993E-2</v>
      </c>
      <c r="N882">
        <v>0</v>
      </c>
      <c r="O882">
        <v>0</v>
      </c>
      <c r="P882">
        <v>0</v>
      </c>
      <c r="Q882" s="3">
        <v>0.85099999999999998</v>
      </c>
      <c r="R882" t="str">
        <f t="shared" si="13"/>
        <v>Massachusetts SRS2007</v>
      </c>
    </row>
    <row r="883" spans="1:18" x14ac:dyDescent="0.35">
      <c r="A883" t="s">
        <v>60</v>
      </c>
      <c r="B883">
        <v>2008</v>
      </c>
      <c r="C883">
        <v>-1.8200000000000001E-2</v>
      </c>
      <c r="D883">
        <v>0.108</v>
      </c>
      <c r="E883">
        <v>0.13009999999999999</v>
      </c>
      <c r="F883">
        <v>8.1600000000000006E-2</v>
      </c>
      <c r="G883">
        <v>6.6470000000000001E-2</v>
      </c>
      <c r="H883">
        <v>0.46700000000000003</v>
      </c>
      <c r="I883">
        <v>0.218</v>
      </c>
      <c r="J883">
        <v>8.4000000000000005E-2</v>
      </c>
      <c r="K883">
        <v>0.10100000000000001</v>
      </c>
      <c r="L883">
        <v>2.1000000000000001E-2</v>
      </c>
      <c r="M883">
        <v>0.109</v>
      </c>
      <c r="N883">
        <v>0</v>
      </c>
      <c r="O883">
        <v>0</v>
      </c>
      <c r="P883">
        <v>0</v>
      </c>
      <c r="Q883" s="3">
        <v>0.89400000000000002</v>
      </c>
      <c r="R883" t="str">
        <f t="shared" si="13"/>
        <v>Massachusetts SRS2008</v>
      </c>
    </row>
    <row r="884" spans="1:18" x14ac:dyDescent="0.35">
      <c r="A884" t="s">
        <v>60</v>
      </c>
      <c r="B884">
        <v>2009</v>
      </c>
      <c r="C884">
        <v>-0.23910000000000001</v>
      </c>
      <c r="D884">
        <v>-3.5900000000000001E-2</v>
      </c>
      <c r="E884">
        <v>3.2500000000000001E-2</v>
      </c>
      <c r="F884">
        <v>0.04</v>
      </c>
      <c r="G884">
        <v>2.7199999999999998E-2</v>
      </c>
      <c r="H884">
        <v>0.48399999999999999</v>
      </c>
      <c r="I884">
        <v>0.20699999999999999</v>
      </c>
      <c r="J884">
        <v>9.6000000000000002E-2</v>
      </c>
      <c r="K884">
        <v>5.7000000000000002E-2</v>
      </c>
      <c r="L884">
        <v>4.7E-2</v>
      </c>
      <c r="M884">
        <v>0.109</v>
      </c>
      <c r="N884">
        <v>0</v>
      </c>
      <c r="O884">
        <v>0</v>
      </c>
      <c r="P884">
        <v>0</v>
      </c>
      <c r="Q884" s="3">
        <v>0.71599999999999997</v>
      </c>
      <c r="R884" t="str">
        <f t="shared" si="13"/>
        <v>Massachusetts SRS2009</v>
      </c>
    </row>
    <row r="885" spans="1:18" x14ac:dyDescent="0.35">
      <c r="A885" t="s">
        <v>60</v>
      </c>
      <c r="B885">
        <v>2010</v>
      </c>
      <c r="C885">
        <v>0.12859999999999999</v>
      </c>
      <c r="D885">
        <v>-5.5300000000000002E-2</v>
      </c>
      <c r="E885">
        <v>3.15E-2</v>
      </c>
      <c r="F885">
        <v>3.6999999999999998E-2</v>
      </c>
      <c r="G885">
        <v>3.6920000000000001E-2</v>
      </c>
      <c r="H885">
        <v>0.45600000000000002</v>
      </c>
      <c r="I885">
        <v>0.21</v>
      </c>
      <c r="J885">
        <v>0.106</v>
      </c>
      <c r="K885">
        <v>9.6000000000000002E-2</v>
      </c>
      <c r="L885">
        <v>4.1000000000000002E-2</v>
      </c>
      <c r="M885">
        <v>9.0999999999999998E-2</v>
      </c>
      <c r="N885">
        <v>0</v>
      </c>
      <c r="O885">
        <v>0</v>
      </c>
      <c r="P885">
        <v>0</v>
      </c>
      <c r="Q885" s="3">
        <v>0.76500000000000001</v>
      </c>
      <c r="R885" t="str">
        <f t="shared" si="13"/>
        <v>Massachusetts SRS2010</v>
      </c>
    </row>
    <row r="886" spans="1:18" x14ac:dyDescent="0.35">
      <c r="A886" t="s">
        <v>60</v>
      </c>
      <c r="B886">
        <v>2011</v>
      </c>
      <c r="C886">
        <v>0.22359999999999999</v>
      </c>
      <c r="D886">
        <v>1.66E-2</v>
      </c>
      <c r="E886">
        <v>4.3499999999999997E-2</v>
      </c>
      <c r="F886">
        <v>6.54E-2</v>
      </c>
      <c r="G886">
        <v>5.2639999999999999E-2</v>
      </c>
      <c r="H886">
        <v>0.503</v>
      </c>
      <c r="I886">
        <v>0.192</v>
      </c>
      <c r="J886">
        <v>0.107</v>
      </c>
      <c r="K886">
        <v>7.1999999999999995E-2</v>
      </c>
      <c r="L886">
        <v>0.04</v>
      </c>
      <c r="M886">
        <v>8.2000000000000003E-2</v>
      </c>
      <c r="N886">
        <v>0</v>
      </c>
      <c r="O886">
        <v>0</v>
      </c>
      <c r="P886">
        <v>0</v>
      </c>
      <c r="Q886" s="3">
        <v>0.81</v>
      </c>
      <c r="R886" t="str">
        <f t="shared" si="13"/>
        <v>Massachusetts SRS2011</v>
      </c>
    </row>
    <row r="887" spans="1:18" x14ac:dyDescent="0.35">
      <c r="A887" t="s">
        <v>60</v>
      </c>
      <c r="B887">
        <v>2012</v>
      </c>
      <c r="C887">
        <v>-8.0000000000000004E-4</v>
      </c>
      <c r="D887">
        <v>0.1135</v>
      </c>
      <c r="E887">
        <v>6.1000000000000004E-3</v>
      </c>
      <c r="F887">
        <v>7.2499999999999995E-2</v>
      </c>
      <c r="G887">
        <v>4.8079999999999998E-2</v>
      </c>
      <c r="H887">
        <v>0.42599999999999999</v>
      </c>
      <c r="I887">
        <v>0.216</v>
      </c>
      <c r="J887">
        <v>0.121</v>
      </c>
      <c r="K887">
        <v>9.9000000000000005E-2</v>
      </c>
      <c r="L887">
        <v>3.9E-2</v>
      </c>
      <c r="M887">
        <v>9.7000000000000003E-2</v>
      </c>
      <c r="N887">
        <v>0</v>
      </c>
      <c r="O887">
        <v>0</v>
      </c>
      <c r="P887">
        <v>0</v>
      </c>
      <c r="Q887" s="3">
        <v>0.73799999999999999</v>
      </c>
      <c r="R887" t="str">
        <f t="shared" si="13"/>
        <v>Massachusetts SRS2012</v>
      </c>
    </row>
    <row r="888" spans="1:18" x14ac:dyDescent="0.35">
      <c r="A888" t="s">
        <v>60</v>
      </c>
      <c r="B888">
        <v>2013</v>
      </c>
      <c r="C888">
        <v>0.1273</v>
      </c>
      <c r="D888">
        <v>0.113</v>
      </c>
      <c r="E888">
        <v>3.4299999999999997E-2</v>
      </c>
      <c r="F888">
        <v>8.1199999999999994E-2</v>
      </c>
      <c r="G888">
        <v>5.3969999999999997E-2</v>
      </c>
      <c r="H888">
        <v>0.45300000000000001</v>
      </c>
      <c r="I888">
        <v>0.215</v>
      </c>
      <c r="J888">
        <v>0.11700000000000001</v>
      </c>
      <c r="K888">
        <v>9.1999999999999998E-2</v>
      </c>
      <c r="L888">
        <v>0.04</v>
      </c>
      <c r="M888">
        <v>8.2000000000000003E-2</v>
      </c>
      <c r="N888">
        <v>0</v>
      </c>
      <c r="O888">
        <v>0</v>
      </c>
      <c r="P888">
        <v>0</v>
      </c>
      <c r="Q888" s="3">
        <v>0.69099999999999995</v>
      </c>
      <c r="R888" t="str">
        <f t="shared" si="13"/>
        <v>Massachusetts SRS2013</v>
      </c>
    </row>
    <row r="889" spans="1:18" x14ac:dyDescent="0.35">
      <c r="A889" t="s">
        <v>60</v>
      </c>
      <c r="B889">
        <v>2014</v>
      </c>
      <c r="C889">
        <v>0.17599999999999999</v>
      </c>
      <c r="D889">
        <v>9.8299999999999998E-2</v>
      </c>
      <c r="E889">
        <v>0.1285</v>
      </c>
      <c r="F889">
        <v>7.9399999999999998E-2</v>
      </c>
      <c r="G889">
        <v>6.225E-2</v>
      </c>
      <c r="H889">
        <v>0.43099999999999999</v>
      </c>
      <c r="I889">
        <v>0.224</v>
      </c>
      <c r="J889">
        <v>0.111</v>
      </c>
      <c r="K889">
        <v>9.6000000000000002E-2</v>
      </c>
      <c r="L889">
        <v>3.9E-2</v>
      </c>
      <c r="M889">
        <v>8.8999999999999996E-2</v>
      </c>
      <c r="N889">
        <v>0</v>
      </c>
      <c r="O889">
        <v>0.01</v>
      </c>
      <c r="P889">
        <v>0</v>
      </c>
      <c r="Q889" s="3">
        <v>0.70299999999999996</v>
      </c>
      <c r="R889" t="str">
        <f t="shared" si="13"/>
        <v>Massachusetts SRS2014</v>
      </c>
    </row>
    <row r="890" spans="1:18" x14ac:dyDescent="0.35">
      <c r="A890" t="s">
        <v>60</v>
      </c>
      <c r="B890">
        <v>2015</v>
      </c>
      <c r="C890">
        <v>3.8699999999999998E-2</v>
      </c>
      <c r="D890">
        <v>0.1125</v>
      </c>
      <c r="E890">
        <v>0.1099</v>
      </c>
      <c r="F890">
        <v>7.0000000000000007E-2</v>
      </c>
      <c r="G890">
        <v>6.0670000000000002E-2</v>
      </c>
      <c r="H890">
        <v>0.42657</v>
      </c>
      <c r="I890">
        <v>0.21978</v>
      </c>
      <c r="J890">
        <v>0.11289</v>
      </c>
      <c r="K890">
        <v>9.0910000000000005E-2</v>
      </c>
      <c r="L890">
        <v>3.7960000000000001E-2</v>
      </c>
      <c r="M890">
        <v>9.9900000000000003E-2</v>
      </c>
      <c r="N890">
        <v>0</v>
      </c>
      <c r="O890">
        <v>1.1990000000000001E-2</v>
      </c>
      <c r="P890">
        <v>0</v>
      </c>
      <c r="Q890" s="3">
        <v>0.67500000000000004</v>
      </c>
      <c r="R890" t="str">
        <f t="shared" si="13"/>
        <v>Massachusetts SRS2015</v>
      </c>
    </row>
    <row r="891" spans="1:18" x14ac:dyDescent="0.35">
      <c r="A891" t="s">
        <v>60</v>
      </c>
      <c r="B891">
        <v>2016</v>
      </c>
      <c r="C891">
        <v>2.3E-2</v>
      </c>
      <c r="D891">
        <v>7.7100000000000002E-2</v>
      </c>
      <c r="E891">
        <v>7.0800000000000002E-2</v>
      </c>
      <c r="F891">
        <v>5.7099999999999998E-2</v>
      </c>
      <c r="G891">
        <v>5.8270000000000002E-2</v>
      </c>
      <c r="H891">
        <v>0.42199999999999999</v>
      </c>
      <c r="I891">
        <v>0.223</v>
      </c>
      <c r="J891">
        <v>0.111</v>
      </c>
      <c r="K891">
        <v>9.8000000000000004E-2</v>
      </c>
      <c r="L891">
        <v>3.3000000000000002E-2</v>
      </c>
      <c r="M891">
        <v>0.104</v>
      </c>
      <c r="N891">
        <v>0</v>
      </c>
      <c r="O891">
        <v>5.0000000000000001E-3</v>
      </c>
      <c r="P891">
        <v>0</v>
      </c>
      <c r="Q891" s="3">
        <v>0.63500000000000001</v>
      </c>
      <c r="R891" t="str">
        <f t="shared" si="13"/>
        <v>Massachusetts SRS2016</v>
      </c>
    </row>
    <row r="892" spans="1:18" x14ac:dyDescent="0.35">
      <c r="A892" t="s">
        <v>60</v>
      </c>
      <c r="B892">
        <v>2017</v>
      </c>
      <c r="C892">
        <v>0.13239999999999999</v>
      </c>
      <c r="D892">
        <v>6.3600000000000004E-2</v>
      </c>
      <c r="E892">
        <v>9.7900000000000001E-2</v>
      </c>
      <c r="F892">
        <v>5.0999999999999997E-2</v>
      </c>
      <c r="G892">
        <v>6.2489999999999997E-2</v>
      </c>
      <c r="H892">
        <v>0.46054</v>
      </c>
      <c r="I892">
        <v>0.20080000000000001</v>
      </c>
      <c r="J892">
        <v>0.10589</v>
      </c>
      <c r="K892">
        <v>9.4909999999999994E-2</v>
      </c>
      <c r="L892">
        <v>3.696E-2</v>
      </c>
      <c r="M892">
        <v>9.0910000000000005E-2</v>
      </c>
      <c r="N892">
        <v>0</v>
      </c>
      <c r="O892">
        <v>9.9900000000000006E-3</v>
      </c>
      <c r="P892">
        <v>0</v>
      </c>
      <c r="Q892" s="3">
        <v>0.64700000000000002</v>
      </c>
      <c r="R892" t="str">
        <f t="shared" si="13"/>
        <v>Massachusetts SRS2017</v>
      </c>
    </row>
    <row r="893" spans="1:18" x14ac:dyDescent="0.35">
      <c r="A893" t="s">
        <v>60</v>
      </c>
      <c r="B893">
        <v>2018</v>
      </c>
      <c r="C893">
        <v>0.1</v>
      </c>
      <c r="D893">
        <v>8.4199999999999997E-2</v>
      </c>
      <c r="E893">
        <v>9.2499999999999999E-2</v>
      </c>
      <c r="F893">
        <v>6.3E-2</v>
      </c>
      <c r="G893">
        <v>6.454E-2</v>
      </c>
      <c r="H893">
        <v>0.42199999999999999</v>
      </c>
      <c r="I893">
        <v>0.20799999999999999</v>
      </c>
      <c r="J893">
        <v>0.108</v>
      </c>
      <c r="K893">
        <v>0.13400000000000001</v>
      </c>
      <c r="L893">
        <v>3.4000000000000002E-2</v>
      </c>
      <c r="M893">
        <v>0.09</v>
      </c>
      <c r="N893">
        <v>0</v>
      </c>
      <c r="O893">
        <v>4.0000000000000001E-3</v>
      </c>
      <c r="P893">
        <v>0</v>
      </c>
      <c r="Q893" s="3">
        <v>0.64900000000000002</v>
      </c>
      <c r="R893" t="str">
        <f t="shared" si="13"/>
        <v>Massachusetts SRS2018</v>
      </c>
    </row>
    <row r="894" spans="1:18" x14ac:dyDescent="0.35">
      <c r="A894" t="s">
        <v>60</v>
      </c>
      <c r="B894">
        <v>2019</v>
      </c>
      <c r="C894">
        <v>6.13E-2</v>
      </c>
      <c r="D894">
        <v>9.7500000000000003E-2</v>
      </c>
      <c r="E894">
        <v>7.0300000000000001E-2</v>
      </c>
      <c r="F894">
        <v>9.9000000000000005E-2</v>
      </c>
      <c r="G894">
        <v>6.4369999999999997E-2</v>
      </c>
      <c r="H894">
        <v>0.43357000000000001</v>
      </c>
      <c r="I894">
        <v>0.21479000000000001</v>
      </c>
      <c r="J894">
        <v>0.11289</v>
      </c>
      <c r="K894">
        <v>9.9900000000000003E-2</v>
      </c>
      <c r="L894">
        <v>3.8960000000000002E-2</v>
      </c>
      <c r="M894">
        <v>9.3909999999999993E-2</v>
      </c>
      <c r="N894">
        <v>0</v>
      </c>
      <c r="O894">
        <v>5.9899999999999997E-3</v>
      </c>
      <c r="P894">
        <v>0</v>
      </c>
      <c r="Q894" s="3">
        <v>0.63700000000000001</v>
      </c>
      <c r="R894" t="str">
        <f t="shared" si="13"/>
        <v>Massachusetts SRS2019</v>
      </c>
    </row>
    <row r="895" spans="1:18" x14ac:dyDescent="0.35">
      <c r="A895" t="s">
        <v>60</v>
      </c>
      <c r="B895">
        <v>2020</v>
      </c>
      <c r="C895">
        <v>2.3800000000000002E-2</v>
      </c>
      <c r="D895">
        <v>6.13E-2</v>
      </c>
      <c r="E895">
        <v>6.7199999999999996E-2</v>
      </c>
      <c r="F895">
        <v>8.8400000000000006E-2</v>
      </c>
      <c r="G895">
        <v>6.2309999999999997E-2</v>
      </c>
      <c r="H895">
        <v>0.42099999999999999</v>
      </c>
      <c r="I895">
        <v>0.23200000000000001</v>
      </c>
      <c r="J895">
        <v>0.114</v>
      </c>
      <c r="K895">
        <v>9.7000000000000003E-2</v>
      </c>
      <c r="L895">
        <v>3.6999999999999998E-2</v>
      </c>
      <c r="M895">
        <v>9.1999999999999998E-2</v>
      </c>
      <c r="N895">
        <v>0</v>
      </c>
      <c r="O895">
        <v>1E-3</v>
      </c>
      <c r="P895">
        <v>6.0000000000000001E-3</v>
      </c>
      <c r="Q895" s="3">
        <v>0</v>
      </c>
      <c r="R895" t="str">
        <f t="shared" si="13"/>
        <v>Massachusetts SRS2020</v>
      </c>
    </row>
    <row r="896" spans="1:18" x14ac:dyDescent="0.35">
      <c r="A896" t="s">
        <v>61</v>
      </c>
      <c r="B896">
        <v>2001</v>
      </c>
      <c r="C896">
        <v>-2.1000000000000001E-2</v>
      </c>
      <c r="D896">
        <v>3.5000000000000003E-2</v>
      </c>
      <c r="E896">
        <v>7.5999999999999998E-2</v>
      </c>
      <c r="G896">
        <v>-2.1000000000000001E-2</v>
      </c>
      <c r="H896">
        <v>0.58599999999999997</v>
      </c>
      <c r="I896">
        <v>0.36</v>
      </c>
      <c r="J896">
        <v>1E-3</v>
      </c>
      <c r="K896">
        <v>0</v>
      </c>
      <c r="L896">
        <v>0</v>
      </c>
      <c r="M896">
        <v>4.8000000000000001E-2</v>
      </c>
      <c r="N896">
        <v>0</v>
      </c>
      <c r="O896">
        <v>5.0000000000000001E-3</v>
      </c>
      <c r="P896">
        <v>0</v>
      </c>
      <c r="Q896" s="3">
        <v>0.84333000000000002</v>
      </c>
      <c r="R896" t="str">
        <f t="shared" si="13"/>
        <v>Michigan Municipal2001</v>
      </c>
    </row>
    <row r="897" spans="1:18" x14ac:dyDescent="0.35">
      <c r="A897" t="s">
        <v>61</v>
      </c>
      <c r="B897">
        <v>2002</v>
      </c>
      <c r="C897">
        <v>-8.5999999999999993E-2</v>
      </c>
      <c r="D897">
        <v>-4.5999999999999999E-2</v>
      </c>
      <c r="E897">
        <v>0.03</v>
      </c>
      <c r="G897">
        <v>-5.4059999999999997E-2</v>
      </c>
      <c r="H897">
        <v>0.56000000000000005</v>
      </c>
      <c r="I897">
        <v>0.378</v>
      </c>
      <c r="J897">
        <v>3.0000000000000001E-3</v>
      </c>
      <c r="K897">
        <v>0</v>
      </c>
      <c r="L897">
        <v>0</v>
      </c>
      <c r="M897">
        <v>5.1999999999999998E-2</v>
      </c>
      <c r="N897">
        <v>0</v>
      </c>
      <c r="O897">
        <v>7.0000000000000001E-3</v>
      </c>
      <c r="P897">
        <v>0</v>
      </c>
      <c r="Q897" s="3">
        <v>0.79769000000000001</v>
      </c>
      <c r="R897" t="str">
        <f t="shared" si="13"/>
        <v>Michigan Municipal2002</v>
      </c>
    </row>
    <row r="898" spans="1:18" x14ac:dyDescent="0.35">
      <c r="A898" t="s">
        <v>61</v>
      </c>
      <c r="B898">
        <v>2003</v>
      </c>
      <c r="C898">
        <v>0.247</v>
      </c>
      <c r="D898">
        <v>3.9E-2</v>
      </c>
      <c r="E898">
        <v>5.8999999999999997E-2</v>
      </c>
      <c r="G898">
        <v>3.721E-2</v>
      </c>
      <c r="H898">
        <v>0.60899999999999999</v>
      </c>
      <c r="I898">
        <v>0.28899999999999998</v>
      </c>
      <c r="J898">
        <v>3.6999999999999998E-2</v>
      </c>
      <c r="K898">
        <v>0</v>
      </c>
      <c r="L898">
        <v>0</v>
      </c>
      <c r="M898">
        <v>5.1999999999999998E-2</v>
      </c>
      <c r="N898">
        <v>0</v>
      </c>
      <c r="O898">
        <v>1.2999999999999999E-2</v>
      </c>
      <c r="P898">
        <v>0</v>
      </c>
      <c r="Q898" s="3">
        <v>0.78683000000000003</v>
      </c>
      <c r="R898" t="str">
        <f t="shared" si="13"/>
        <v>Michigan Municipal2003</v>
      </c>
    </row>
    <row r="899" spans="1:18" x14ac:dyDescent="0.35">
      <c r="A899" t="s">
        <v>61</v>
      </c>
      <c r="B899">
        <v>2004</v>
      </c>
      <c r="C899">
        <v>6.8000000000000005E-2</v>
      </c>
      <c r="D899">
        <v>0.152</v>
      </c>
      <c r="E899">
        <v>6.6000000000000003E-2</v>
      </c>
      <c r="G899">
        <v>4.4819999999999999E-2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 s="3">
        <v>0.76749000000000001</v>
      </c>
      <c r="R899" t="str">
        <f t="shared" ref="R899:R962" si="14">A899&amp;B899</f>
        <v>Michigan Municipal2004</v>
      </c>
    </row>
    <row r="900" spans="1:18" x14ac:dyDescent="0.35">
      <c r="A900" t="s">
        <v>61</v>
      </c>
      <c r="B900">
        <v>2005</v>
      </c>
      <c r="C900">
        <v>6.8000000000000005E-2</v>
      </c>
      <c r="D900">
        <v>0.152</v>
      </c>
      <c r="E900">
        <v>6.6000000000000003E-2</v>
      </c>
      <c r="G900">
        <v>4.9419999999999999E-2</v>
      </c>
      <c r="H900">
        <v>0.59</v>
      </c>
      <c r="I900">
        <v>0.28000000000000003</v>
      </c>
      <c r="J900">
        <v>4.8000000000000001E-2</v>
      </c>
      <c r="K900">
        <v>0</v>
      </c>
      <c r="L900">
        <v>0</v>
      </c>
      <c r="M900">
        <v>6.9000000000000006E-2</v>
      </c>
      <c r="N900">
        <v>0</v>
      </c>
      <c r="O900">
        <v>1.2999999999999999E-2</v>
      </c>
      <c r="P900">
        <v>0</v>
      </c>
      <c r="Q900" s="3">
        <v>0.76048000000000004</v>
      </c>
      <c r="R900" t="str">
        <f t="shared" si="14"/>
        <v>Michigan Municipal2005</v>
      </c>
    </row>
    <row r="901" spans="1:18" x14ac:dyDescent="0.35">
      <c r="A901" t="s">
        <v>61</v>
      </c>
      <c r="B901">
        <v>2006</v>
      </c>
      <c r="C901">
        <v>0.13600000000000001</v>
      </c>
      <c r="D901">
        <v>0.11700000000000001</v>
      </c>
      <c r="E901">
        <v>9.8000000000000004E-2</v>
      </c>
      <c r="G901">
        <v>6.3369999999999996E-2</v>
      </c>
      <c r="H901">
        <v>0.52900000000000003</v>
      </c>
      <c r="I901">
        <v>0.28299999999999997</v>
      </c>
      <c r="J901">
        <v>7.9000000000000001E-2</v>
      </c>
      <c r="K901">
        <v>0</v>
      </c>
      <c r="L901">
        <v>1.9E-2</v>
      </c>
      <c r="M901">
        <v>7.5999999999999998E-2</v>
      </c>
      <c r="N901">
        <v>0</v>
      </c>
      <c r="O901">
        <v>1.4E-2</v>
      </c>
      <c r="P901">
        <v>0</v>
      </c>
      <c r="Q901" s="3">
        <v>0.76432</v>
      </c>
      <c r="R901" t="str">
        <f t="shared" si="14"/>
        <v>Michigan Municipal2006</v>
      </c>
    </row>
    <row r="902" spans="1:18" x14ac:dyDescent="0.35">
      <c r="A902" t="s">
        <v>61</v>
      </c>
      <c r="B902">
        <v>2007</v>
      </c>
      <c r="C902">
        <v>8.5999999999999993E-2</v>
      </c>
      <c r="D902">
        <v>9.6000000000000002E-2</v>
      </c>
      <c r="E902">
        <v>0.13600000000000001</v>
      </c>
      <c r="F902">
        <v>8.2000000000000003E-2</v>
      </c>
      <c r="G902">
        <v>6.658E-2</v>
      </c>
      <c r="H902">
        <v>0.50800000000000001</v>
      </c>
      <c r="I902">
        <v>0.30099999999999999</v>
      </c>
      <c r="J902">
        <v>0.09</v>
      </c>
      <c r="K902">
        <v>0</v>
      </c>
      <c r="L902">
        <v>2.3E-2</v>
      </c>
      <c r="M902">
        <v>6.6000000000000003E-2</v>
      </c>
      <c r="N902">
        <v>0</v>
      </c>
      <c r="O902">
        <v>1.2E-2</v>
      </c>
      <c r="P902">
        <v>0</v>
      </c>
      <c r="Q902" s="3">
        <v>0.77329999999999999</v>
      </c>
      <c r="R902" t="str">
        <f t="shared" si="14"/>
        <v>Michigan Municipal2007</v>
      </c>
    </row>
    <row r="903" spans="1:18" x14ac:dyDescent="0.35">
      <c r="A903" t="s">
        <v>61</v>
      </c>
      <c r="B903">
        <v>2008</v>
      </c>
      <c r="C903">
        <v>-0.248</v>
      </c>
      <c r="D903">
        <v>-2.5000000000000001E-2</v>
      </c>
      <c r="E903">
        <v>2.5999999999999999E-2</v>
      </c>
      <c r="F903">
        <v>3.7999999999999999E-2</v>
      </c>
      <c r="G903">
        <v>2.0990000000000002E-2</v>
      </c>
      <c r="H903">
        <v>0.39500000000000002</v>
      </c>
      <c r="I903">
        <v>0.34399999999999997</v>
      </c>
      <c r="J903">
        <v>0.128</v>
      </c>
      <c r="K903">
        <v>0</v>
      </c>
      <c r="L903">
        <v>2.1999999999999999E-2</v>
      </c>
      <c r="M903">
        <v>8.1000000000000003E-2</v>
      </c>
      <c r="N903">
        <v>0</v>
      </c>
      <c r="O903">
        <v>0.03</v>
      </c>
      <c r="P903">
        <v>0</v>
      </c>
      <c r="Q903" s="3">
        <v>0.75053999999999998</v>
      </c>
      <c r="R903" t="str">
        <f t="shared" si="14"/>
        <v>Michigan Municipal2008</v>
      </c>
    </row>
    <row r="904" spans="1:18" x14ac:dyDescent="0.35">
      <c r="A904" t="s">
        <v>61</v>
      </c>
      <c r="B904">
        <v>2009</v>
      </c>
      <c r="C904">
        <v>0.17299999999999999</v>
      </c>
      <c r="D904">
        <v>-1.4E-2</v>
      </c>
      <c r="E904">
        <v>3.1E-2</v>
      </c>
      <c r="F904">
        <v>3.7999999999999999E-2</v>
      </c>
      <c r="G904">
        <v>3.6859999999999997E-2</v>
      </c>
      <c r="H904">
        <v>0.46700000000000003</v>
      </c>
      <c r="I904">
        <v>0.314</v>
      </c>
      <c r="J904">
        <v>9.9000000000000005E-2</v>
      </c>
      <c r="K904">
        <v>0</v>
      </c>
      <c r="L904">
        <v>5.0999999999999997E-2</v>
      </c>
      <c r="M904">
        <v>0.06</v>
      </c>
      <c r="N904">
        <v>0</v>
      </c>
      <c r="O904">
        <v>8.9999999999999993E-3</v>
      </c>
      <c r="P904">
        <v>0</v>
      </c>
      <c r="Q904" s="3">
        <v>0.75488999999999995</v>
      </c>
      <c r="R904" t="str">
        <f t="shared" si="14"/>
        <v>Michigan Municipal2009</v>
      </c>
    </row>
    <row r="905" spans="1:18" x14ac:dyDescent="0.35">
      <c r="A905" t="s">
        <v>61</v>
      </c>
      <c r="B905">
        <v>2010</v>
      </c>
      <c r="C905">
        <v>0.14430000000000001</v>
      </c>
      <c r="D905">
        <v>3.2000000000000002E-3</v>
      </c>
      <c r="E905">
        <v>4.4900000000000002E-2</v>
      </c>
      <c r="F905">
        <v>5.5300000000000002E-2</v>
      </c>
      <c r="G905">
        <v>4.7129999999999998E-2</v>
      </c>
      <c r="H905">
        <v>0.438</v>
      </c>
      <c r="I905">
        <v>0.32700000000000001</v>
      </c>
      <c r="J905">
        <v>0.1</v>
      </c>
      <c r="K905">
        <v>0</v>
      </c>
      <c r="L905">
        <v>5.5E-2</v>
      </c>
      <c r="M905">
        <v>5.0999999999999997E-2</v>
      </c>
      <c r="N905">
        <v>0</v>
      </c>
      <c r="O905">
        <v>2.9000000000000001E-2</v>
      </c>
      <c r="P905">
        <v>0</v>
      </c>
      <c r="Q905" s="3">
        <v>0.74541000000000002</v>
      </c>
      <c r="R905" t="str">
        <f t="shared" si="14"/>
        <v>Michigan Municipal2010</v>
      </c>
    </row>
    <row r="906" spans="1:18" x14ac:dyDescent="0.35">
      <c r="A906" t="s">
        <v>61</v>
      </c>
      <c r="B906">
        <v>2011</v>
      </c>
      <c r="C906">
        <v>2.3E-2</v>
      </c>
      <c r="D906">
        <v>0.1115</v>
      </c>
      <c r="E906">
        <v>2.3199999999999998E-2</v>
      </c>
      <c r="F906">
        <v>5.9799999999999999E-2</v>
      </c>
      <c r="G906">
        <v>4.4909999999999999E-2</v>
      </c>
      <c r="H906">
        <v>0.433</v>
      </c>
      <c r="I906">
        <v>0.32900000000000001</v>
      </c>
      <c r="J906">
        <v>9.8000000000000004E-2</v>
      </c>
      <c r="K906">
        <v>0</v>
      </c>
      <c r="L906">
        <v>0.05</v>
      </c>
      <c r="M906">
        <v>6.2E-2</v>
      </c>
      <c r="N906">
        <v>0</v>
      </c>
      <c r="O906">
        <v>1.7000000000000001E-2</v>
      </c>
      <c r="P906">
        <v>1.0999999999999999E-2</v>
      </c>
      <c r="Q906" s="3">
        <v>0.72633000000000003</v>
      </c>
      <c r="R906" t="str">
        <f t="shared" si="14"/>
        <v>Michigan Municipal2011</v>
      </c>
    </row>
    <row r="907" spans="1:18" x14ac:dyDescent="0.35">
      <c r="A907" t="s">
        <v>61</v>
      </c>
      <c r="B907">
        <v>2012</v>
      </c>
      <c r="C907">
        <v>0.1139</v>
      </c>
      <c r="D907">
        <v>9.2499999999999999E-2</v>
      </c>
      <c r="E907">
        <v>2.8400000000000002E-2</v>
      </c>
      <c r="F907">
        <v>8.0600000000000005E-2</v>
      </c>
      <c r="G907">
        <v>5.049E-2</v>
      </c>
      <c r="H907">
        <v>0.43</v>
      </c>
      <c r="I907">
        <v>0.308</v>
      </c>
      <c r="J907">
        <v>7.4999999999999997E-2</v>
      </c>
      <c r="K907">
        <v>0</v>
      </c>
      <c r="L907">
        <v>5.3999999999999999E-2</v>
      </c>
      <c r="M907">
        <v>0.06</v>
      </c>
      <c r="N907">
        <v>0</v>
      </c>
      <c r="O907">
        <v>6.5000000000000002E-2</v>
      </c>
      <c r="P907">
        <v>8.0000000000000002E-3</v>
      </c>
      <c r="Q907" s="3">
        <v>0.71389999999999998</v>
      </c>
      <c r="R907" t="str">
        <f t="shared" si="14"/>
        <v>Michigan Municipal2012</v>
      </c>
    </row>
    <row r="908" spans="1:18" x14ac:dyDescent="0.35">
      <c r="A908" t="s">
        <v>61</v>
      </c>
      <c r="B908">
        <v>2013</v>
      </c>
      <c r="C908">
        <v>0.15</v>
      </c>
      <c r="D908">
        <v>9.4299999999999995E-2</v>
      </c>
      <c r="E908">
        <v>0.1196</v>
      </c>
      <c r="F908">
        <v>7.1900000000000006E-2</v>
      </c>
      <c r="G908">
        <v>5.7829999999999999E-2</v>
      </c>
      <c r="H908">
        <v>0.49</v>
      </c>
      <c r="I908">
        <v>0.28499999999999998</v>
      </c>
      <c r="J908">
        <v>7.0999999999999994E-2</v>
      </c>
      <c r="K908">
        <v>0</v>
      </c>
      <c r="L908">
        <v>4.3999999999999997E-2</v>
      </c>
      <c r="M908">
        <v>4.2999999999999997E-2</v>
      </c>
      <c r="N908">
        <v>0</v>
      </c>
      <c r="O908">
        <v>5.8000000000000003E-2</v>
      </c>
      <c r="P908">
        <v>8.9999999999999993E-3</v>
      </c>
      <c r="Q908" s="3">
        <v>0.71743999999999997</v>
      </c>
      <c r="R908" t="str">
        <f t="shared" si="14"/>
        <v>Michigan Municipal2013</v>
      </c>
    </row>
    <row r="909" spans="1:18" x14ac:dyDescent="0.35">
      <c r="A909" t="s">
        <v>61</v>
      </c>
      <c r="B909">
        <v>2014</v>
      </c>
      <c r="C909">
        <v>6.6799999999999998E-2</v>
      </c>
      <c r="D909">
        <v>0.10970000000000001</v>
      </c>
      <c r="E909">
        <v>9.8500000000000004E-2</v>
      </c>
      <c r="F909">
        <v>6.4000000000000001E-2</v>
      </c>
      <c r="G909">
        <v>5.8470000000000001E-2</v>
      </c>
      <c r="H909">
        <v>0.52066000000000001</v>
      </c>
      <c r="I909">
        <v>0.22800000000000001</v>
      </c>
      <c r="J909">
        <v>6.5339999999999995E-2</v>
      </c>
      <c r="K909">
        <v>7.0999999999999994E-2</v>
      </c>
      <c r="L909">
        <v>9.0980000000000005E-2</v>
      </c>
      <c r="M909">
        <v>2.402E-2</v>
      </c>
      <c r="N909">
        <v>0</v>
      </c>
      <c r="O909">
        <v>0</v>
      </c>
      <c r="P909">
        <v>0</v>
      </c>
      <c r="Q909" s="3">
        <v>0.70594999999999997</v>
      </c>
      <c r="R909" t="str">
        <f t="shared" si="14"/>
        <v>Michigan Municipal2014</v>
      </c>
    </row>
    <row r="910" spans="1:18" x14ac:dyDescent="0.35">
      <c r="A910" t="s">
        <v>61</v>
      </c>
      <c r="B910">
        <v>2015</v>
      </c>
      <c r="C910">
        <v>-1.0200000000000001E-2</v>
      </c>
      <c r="D910">
        <v>6.5500000000000003E-2</v>
      </c>
      <c r="E910">
        <v>6.5100000000000005E-2</v>
      </c>
      <c r="F910">
        <v>5.3499999999999999E-2</v>
      </c>
      <c r="G910">
        <v>5.3749999999999999E-2</v>
      </c>
      <c r="H910">
        <v>0.47499999999999998</v>
      </c>
      <c r="I910">
        <v>0.23200000000000001</v>
      </c>
      <c r="J910">
        <v>6.2E-2</v>
      </c>
      <c r="K910">
        <v>8.5999999999999993E-2</v>
      </c>
      <c r="L910">
        <v>6.386E-2</v>
      </c>
      <c r="M910">
        <v>3.1140000000000001E-2</v>
      </c>
      <c r="N910">
        <v>0</v>
      </c>
      <c r="O910">
        <v>0</v>
      </c>
      <c r="P910">
        <v>0</v>
      </c>
      <c r="Q910" s="3">
        <v>0.66522999999999999</v>
      </c>
      <c r="R910" t="str">
        <f t="shared" si="14"/>
        <v>Michigan Municipal2015</v>
      </c>
    </row>
    <row r="911" spans="1:18" x14ac:dyDescent="0.35">
      <c r="A911" t="s">
        <v>61</v>
      </c>
      <c r="B911">
        <v>2016</v>
      </c>
      <c r="C911">
        <v>0.1085</v>
      </c>
      <c r="D911">
        <v>5.3199999999999997E-2</v>
      </c>
      <c r="E911">
        <v>8.3000000000000004E-2</v>
      </c>
      <c r="F911">
        <v>5.11E-2</v>
      </c>
      <c r="G911">
        <v>5.7090000000000002E-2</v>
      </c>
      <c r="H911">
        <v>0.47399999999999998</v>
      </c>
      <c r="I911">
        <v>0.215</v>
      </c>
      <c r="J911">
        <v>4.8000000000000001E-2</v>
      </c>
      <c r="K911">
        <v>9.1999999999999998E-2</v>
      </c>
      <c r="L911">
        <v>7.4740000000000001E-2</v>
      </c>
      <c r="M911">
        <v>3.6540000000000003E-2</v>
      </c>
      <c r="N911">
        <v>0</v>
      </c>
      <c r="O911">
        <v>0</v>
      </c>
      <c r="P911">
        <v>0</v>
      </c>
      <c r="Q911" s="3">
        <v>0.66781999999999997</v>
      </c>
      <c r="R911" t="str">
        <f t="shared" si="14"/>
        <v>Michigan Municipal2016</v>
      </c>
    </row>
    <row r="912" spans="1:18" x14ac:dyDescent="0.35">
      <c r="A912" t="s">
        <v>61</v>
      </c>
      <c r="B912">
        <v>2017</v>
      </c>
      <c r="C912">
        <v>0.13200000000000001</v>
      </c>
      <c r="D912">
        <v>7.4499999999999997E-2</v>
      </c>
      <c r="E912">
        <v>8.6699999999999999E-2</v>
      </c>
      <c r="F912">
        <v>5.5599999999999997E-2</v>
      </c>
      <c r="G912">
        <v>6.1359999999999998E-2</v>
      </c>
      <c r="H912">
        <v>0.52910999999999997</v>
      </c>
      <c r="I912">
        <v>0.18426999999999999</v>
      </c>
      <c r="J912">
        <v>4.4889999999999999E-2</v>
      </c>
      <c r="K912">
        <v>9.1999999999999998E-2</v>
      </c>
      <c r="L912">
        <v>6.8059999999999996E-2</v>
      </c>
      <c r="M912">
        <v>2.8760000000000001E-2</v>
      </c>
      <c r="N912">
        <v>0</v>
      </c>
      <c r="O912">
        <v>5.2920000000000002E-2</v>
      </c>
      <c r="P912">
        <v>0</v>
      </c>
      <c r="Q912" s="3">
        <v>0.67718999999999996</v>
      </c>
      <c r="R912" t="str">
        <f t="shared" si="14"/>
        <v>Michigan Municipal2017</v>
      </c>
    </row>
    <row r="913" spans="1:18" x14ac:dyDescent="0.35">
      <c r="A913" t="s">
        <v>61</v>
      </c>
      <c r="B913">
        <v>2018</v>
      </c>
      <c r="C913">
        <v>-3.6400000000000002E-2</v>
      </c>
      <c r="D913">
        <v>6.5100000000000005E-2</v>
      </c>
      <c r="E913">
        <v>4.9399999999999999E-2</v>
      </c>
      <c r="F913">
        <v>8.2500000000000004E-2</v>
      </c>
      <c r="G913">
        <v>5.5669999999999997E-2</v>
      </c>
      <c r="H913">
        <v>0.44406000000000001</v>
      </c>
      <c r="I913">
        <v>0.24203</v>
      </c>
      <c r="J913">
        <v>4.9450000000000001E-2</v>
      </c>
      <c r="K913">
        <v>0.10390000000000001</v>
      </c>
      <c r="L913">
        <v>8.1019999999999995E-2</v>
      </c>
      <c r="M913">
        <v>3.2870000000000003E-2</v>
      </c>
      <c r="N913">
        <v>0</v>
      </c>
      <c r="O913">
        <v>4.6690000000000002E-2</v>
      </c>
      <c r="P913">
        <v>0</v>
      </c>
      <c r="Q913" s="3">
        <v>0.67998000000000003</v>
      </c>
      <c r="R913" t="str">
        <f t="shared" si="14"/>
        <v>Michigan Municipal2018</v>
      </c>
    </row>
    <row r="914" spans="1:18" x14ac:dyDescent="0.35">
      <c r="A914" t="s">
        <v>61</v>
      </c>
      <c r="B914">
        <v>2019</v>
      </c>
      <c r="C914">
        <v>0.14019999999999999</v>
      </c>
      <c r="D914">
        <v>7.5399999999999995E-2</v>
      </c>
      <c r="E914">
        <v>6.3899999999999998E-2</v>
      </c>
      <c r="F914">
        <v>7.9699999999999993E-2</v>
      </c>
      <c r="G914">
        <v>0</v>
      </c>
      <c r="H914">
        <v>0.5151</v>
      </c>
      <c r="I914">
        <v>0.15174000000000001</v>
      </c>
      <c r="J914">
        <v>4.0149999999999998E-2</v>
      </c>
      <c r="K914">
        <v>7.2580000000000006E-2</v>
      </c>
      <c r="L914">
        <v>0.10822</v>
      </c>
      <c r="M914">
        <v>0</v>
      </c>
      <c r="N914">
        <v>0</v>
      </c>
      <c r="O914">
        <v>0.11219999999999999</v>
      </c>
      <c r="P914">
        <v>0</v>
      </c>
      <c r="Q914" s="3">
        <v>0.65769999999999995</v>
      </c>
      <c r="R914" t="str">
        <f t="shared" si="14"/>
        <v>Michigan Municipal2019</v>
      </c>
    </row>
    <row r="915" spans="1:18" x14ac:dyDescent="0.35">
      <c r="A915" t="s">
        <v>61</v>
      </c>
      <c r="B915">
        <v>2020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 s="3">
        <v>0</v>
      </c>
      <c r="R915" t="str">
        <f t="shared" si="14"/>
        <v>Michigan Municipal2020</v>
      </c>
    </row>
    <row r="916" spans="1:18" x14ac:dyDescent="0.35">
      <c r="A916" t="s">
        <v>62</v>
      </c>
      <c r="B916">
        <v>2001</v>
      </c>
      <c r="C916">
        <v>-0.115</v>
      </c>
      <c r="D916">
        <v>5.6000000000000001E-2</v>
      </c>
      <c r="E916">
        <v>9.5000000000000001E-2</v>
      </c>
      <c r="F916">
        <v>0.10199999999999999</v>
      </c>
      <c r="G916">
        <v>-0.115</v>
      </c>
      <c r="H916">
        <v>0.47699999999999998</v>
      </c>
      <c r="I916">
        <v>0.20100000000000001</v>
      </c>
      <c r="J916">
        <v>0.15</v>
      </c>
      <c r="K916">
        <v>0</v>
      </c>
      <c r="L916">
        <v>0</v>
      </c>
      <c r="M916">
        <v>9.0999999999999998E-2</v>
      </c>
      <c r="N916">
        <v>0</v>
      </c>
      <c r="O916">
        <v>8.1000000000000003E-2</v>
      </c>
      <c r="P916">
        <v>0</v>
      </c>
      <c r="Q916" s="3">
        <v>0.96499999999999997</v>
      </c>
      <c r="R916" t="str">
        <f t="shared" si="14"/>
        <v>Michigan Public Schools2001</v>
      </c>
    </row>
    <row r="917" spans="1:18" x14ac:dyDescent="0.35">
      <c r="A917" t="s">
        <v>62</v>
      </c>
      <c r="B917">
        <v>2002</v>
      </c>
      <c r="C917">
        <v>-0.105</v>
      </c>
      <c r="D917">
        <v>-3.2000000000000001E-2</v>
      </c>
      <c r="E917">
        <v>2.7E-2</v>
      </c>
      <c r="F917">
        <v>8.1000000000000003E-2</v>
      </c>
      <c r="G917">
        <v>-0.11001</v>
      </c>
      <c r="H917">
        <v>0.495</v>
      </c>
      <c r="I917">
        <v>0.23599999999999999</v>
      </c>
      <c r="J917">
        <v>0.14299999999999999</v>
      </c>
      <c r="K917">
        <v>0</v>
      </c>
      <c r="L917">
        <v>0</v>
      </c>
      <c r="M917">
        <v>9.8000000000000004E-2</v>
      </c>
      <c r="N917">
        <v>0</v>
      </c>
      <c r="O917">
        <v>2.8000000000000001E-2</v>
      </c>
      <c r="P917">
        <v>0</v>
      </c>
      <c r="Q917" s="3">
        <v>0.91500000000000004</v>
      </c>
      <c r="R917" t="str">
        <f t="shared" si="14"/>
        <v>Michigan Public Schools2002</v>
      </c>
    </row>
    <row r="918" spans="1:18" x14ac:dyDescent="0.35">
      <c r="A918" t="s">
        <v>62</v>
      </c>
      <c r="B918">
        <v>2003</v>
      </c>
      <c r="C918">
        <v>0.14799999999999999</v>
      </c>
      <c r="D918">
        <v>-3.1E-2</v>
      </c>
      <c r="E918">
        <v>3.9E-2</v>
      </c>
      <c r="F918">
        <v>8.3000000000000004E-2</v>
      </c>
      <c r="G918">
        <v>-3.1199999999999999E-2</v>
      </c>
      <c r="H918">
        <v>0.55600000000000005</v>
      </c>
      <c r="I918">
        <v>0.17799999999999999</v>
      </c>
      <c r="J918">
        <v>0.14199999999999999</v>
      </c>
      <c r="K918">
        <v>0</v>
      </c>
      <c r="L918">
        <v>0</v>
      </c>
      <c r="M918">
        <v>8.6999999999999994E-2</v>
      </c>
      <c r="N918">
        <v>0</v>
      </c>
      <c r="O918">
        <v>3.6999999999999998E-2</v>
      </c>
      <c r="P918">
        <v>0</v>
      </c>
      <c r="Q918" s="3">
        <v>0.86499999999999999</v>
      </c>
      <c r="R918" t="str">
        <f t="shared" si="14"/>
        <v>Michigan Public Schools2003</v>
      </c>
    </row>
    <row r="919" spans="1:18" x14ac:dyDescent="0.35">
      <c r="A919" t="s">
        <v>62</v>
      </c>
      <c r="B919">
        <v>2004</v>
      </c>
      <c r="C919">
        <v>0.126</v>
      </c>
      <c r="D919">
        <v>0.05</v>
      </c>
      <c r="E919">
        <v>3.2000000000000001E-2</v>
      </c>
      <c r="F919">
        <v>9.4E-2</v>
      </c>
      <c r="G919">
        <v>5.9199999999999999E-3</v>
      </c>
      <c r="H919">
        <v>0.59299999999999997</v>
      </c>
      <c r="I919">
        <v>0.17499999999999999</v>
      </c>
      <c r="J919">
        <v>0.13300000000000001</v>
      </c>
      <c r="K919">
        <v>0</v>
      </c>
      <c r="L919">
        <v>0</v>
      </c>
      <c r="M919">
        <v>6.7000000000000004E-2</v>
      </c>
      <c r="N919">
        <v>0</v>
      </c>
      <c r="O919">
        <v>3.2000000000000001E-2</v>
      </c>
      <c r="P919">
        <v>0</v>
      </c>
      <c r="Q919" s="3">
        <v>0.83699999999999997</v>
      </c>
      <c r="R919" t="str">
        <f t="shared" si="14"/>
        <v>Michigan Public Schools2004</v>
      </c>
    </row>
    <row r="920" spans="1:18" x14ac:dyDescent="0.35">
      <c r="A920" t="s">
        <v>62</v>
      </c>
      <c r="B920">
        <v>2005</v>
      </c>
      <c r="C920">
        <v>0.128</v>
      </c>
      <c r="D920">
        <v>0.13400000000000001</v>
      </c>
      <c r="E920">
        <v>2.9000000000000001E-2</v>
      </c>
      <c r="F920">
        <v>0.09</v>
      </c>
      <c r="G920">
        <v>2.9229999999999999E-2</v>
      </c>
      <c r="H920">
        <v>0.60799999999999998</v>
      </c>
      <c r="I920">
        <v>0.16400000000000001</v>
      </c>
      <c r="J920">
        <v>0.11600000000000001</v>
      </c>
      <c r="K920">
        <v>0</v>
      </c>
      <c r="L920">
        <v>0</v>
      </c>
      <c r="M920">
        <v>7.4999999999999997E-2</v>
      </c>
      <c r="N920">
        <v>0</v>
      </c>
      <c r="O920">
        <v>3.6999999999999998E-2</v>
      </c>
      <c r="P920">
        <v>0</v>
      </c>
      <c r="Q920" s="3">
        <v>0.79300000000000004</v>
      </c>
      <c r="R920" t="str">
        <f t="shared" si="14"/>
        <v>Michigan Public Schools2005</v>
      </c>
    </row>
    <row r="921" spans="1:18" x14ac:dyDescent="0.35">
      <c r="A921" t="s">
        <v>62</v>
      </c>
      <c r="B921">
        <v>2006</v>
      </c>
      <c r="C921">
        <v>0.128</v>
      </c>
      <c r="D921">
        <v>0.127</v>
      </c>
      <c r="E921">
        <v>0.08</v>
      </c>
      <c r="F921">
        <v>8.7999999999999995E-2</v>
      </c>
      <c r="G921">
        <v>4.5069999999999999E-2</v>
      </c>
      <c r="H921">
        <v>0.60599999999999998</v>
      </c>
      <c r="I921">
        <v>0.16300000000000001</v>
      </c>
      <c r="J921">
        <v>0.127</v>
      </c>
      <c r="K921">
        <v>0</v>
      </c>
      <c r="L921">
        <v>0</v>
      </c>
      <c r="M921">
        <v>7.4999999999999997E-2</v>
      </c>
      <c r="N921">
        <v>0</v>
      </c>
      <c r="O921">
        <v>2.9000000000000001E-2</v>
      </c>
      <c r="P921">
        <v>0</v>
      </c>
      <c r="Q921" s="3">
        <v>0.875</v>
      </c>
      <c r="R921" t="str">
        <f t="shared" si="14"/>
        <v>Michigan Public Schools2006</v>
      </c>
    </row>
    <row r="922" spans="1:18" x14ac:dyDescent="0.35">
      <c r="A922" t="s">
        <v>62</v>
      </c>
      <c r="B922">
        <v>2007</v>
      </c>
      <c r="C922">
        <v>0.17199999999999999</v>
      </c>
      <c r="D922">
        <v>0.14299999999999999</v>
      </c>
      <c r="E922">
        <v>0.14000000000000001</v>
      </c>
      <c r="F922">
        <v>8.2000000000000003E-2</v>
      </c>
      <c r="G922">
        <v>6.232E-2</v>
      </c>
      <c r="H922">
        <v>0.58299999999999996</v>
      </c>
      <c r="I922">
        <v>0.16400000000000001</v>
      </c>
      <c r="J922">
        <v>0.14000000000000001</v>
      </c>
      <c r="K922">
        <v>0</v>
      </c>
      <c r="L922">
        <v>0</v>
      </c>
      <c r="M922">
        <v>8.8999999999999996E-2</v>
      </c>
      <c r="N922">
        <v>0</v>
      </c>
      <c r="O922">
        <v>2.4E-2</v>
      </c>
      <c r="P922">
        <v>0</v>
      </c>
      <c r="Q922" s="3">
        <v>0.88700000000000001</v>
      </c>
      <c r="R922" t="str">
        <f t="shared" si="14"/>
        <v>Michigan Public Schools2007</v>
      </c>
    </row>
    <row r="923" spans="1:18" x14ac:dyDescent="0.35">
      <c r="A923" t="s">
        <v>62</v>
      </c>
      <c r="B923">
        <v>2008</v>
      </c>
      <c r="C923">
        <v>-0.123</v>
      </c>
      <c r="D923">
        <v>5.0999999999999997E-2</v>
      </c>
      <c r="E923">
        <v>8.1000000000000003E-2</v>
      </c>
      <c r="F923">
        <v>5.8999999999999997E-2</v>
      </c>
      <c r="G923">
        <v>3.7170000000000002E-2</v>
      </c>
      <c r="H923">
        <v>0.51</v>
      </c>
      <c r="I923">
        <v>0.17199999999999999</v>
      </c>
      <c r="J923">
        <v>0.187</v>
      </c>
      <c r="K923">
        <v>0</v>
      </c>
      <c r="L923">
        <v>0</v>
      </c>
      <c r="M923">
        <v>0.109</v>
      </c>
      <c r="N923">
        <v>0</v>
      </c>
      <c r="O923">
        <v>2.1999999999999999E-2</v>
      </c>
      <c r="P923">
        <v>0</v>
      </c>
      <c r="Q923" s="3">
        <v>0.83599999999999997</v>
      </c>
      <c r="R923" t="str">
        <f t="shared" si="14"/>
        <v>Michigan Public Schools2008</v>
      </c>
    </row>
    <row r="924" spans="1:18" x14ac:dyDescent="0.35">
      <c r="A924" t="s">
        <v>62</v>
      </c>
      <c r="B924">
        <v>2009</v>
      </c>
      <c r="C924">
        <v>-6.0999999999999999E-2</v>
      </c>
      <c r="D924">
        <v>-1.2E-2</v>
      </c>
      <c r="E924">
        <v>4.2000000000000003E-2</v>
      </c>
      <c r="F924">
        <v>3.6999999999999998E-2</v>
      </c>
      <c r="G924">
        <v>2.5770000000000001E-2</v>
      </c>
      <c r="H924">
        <v>0.49099999999999999</v>
      </c>
      <c r="I924">
        <v>0.188</v>
      </c>
      <c r="J924">
        <v>0.191</v>
      </c>
      <c r="K924">
        <v>1.7999999999999999E-2</v>
      </c>
      <c r="L924">
        <v>0</v>
      </c>
      <c r="M924">
        <v>8.5999999999999993E-2</v>
      </c>
      <c r="N924">
        <v>0</v>
      </c>
      <c r="O924">
        <v>2.5999999999999999E-2</v>
      </c>
      <c r="P924">
        <v>0</v>
      </c>
      <c r="Q924" s="3">
        <v>0.78900000000000003</v>
      </c>
      <c r="R924" t="str">
        <f t="shared" si="14"/>
        <v>Michigan Public Schools2009</v>
      </c>
    </row>
    <row r="925" spans="1:18" x14ac:dyDescent="0.35">
      <c r="A925" t="s">
        <v>62</v>
      </c>
      <c r="B925">
        <v>2010</v>
      </c>
      <c r="C925">
        <v>8.7999999999999995E-2</v>
      </c>
      <c r="D925">
        <v>-3.5999999999999997E-2</v>
      </c>
      <c r="E925">
        <v>3.5000000000000003E-2</v>
      </c>
      <c r="F925">
        <v>3.2000000000000001E-2</v>
      </c>
      <c r="G925">
        <v>3.1829999999999997E-2</v>
      </c>
      <c r="H925">
        <v>0.48599999999999999</v>
      </c>
      <c r="I925">
        <v>0.16500000000000001</v>
      </c>
      <c r="J925">
        <v>0.216</v>
      </c>
      <c r="K925">
        <v>3.6999999999999998E-2</v>
      </c>
      <c r="L925">
        <v>0</v>
      </c>
      <c r="M925">
        <v>8.5000000000000006E-2</v>
      </c>
      <c r="N925">
        <v>0</v>
      </c>
      <c r="O925">
        <v>1.0999999999999999E-2</v>
      </c>
      <c r="P925">
        <v>0</v>
      </c>
      <c r="Q925" s="3">
        <v>0.71099999999999997</v>
      </c>
      <c r="R925" t="str">
        <f t="shared" si="14"/>
        <v>Michigan Public Schools2010</v>
      </c>
    </row>
    <row r="926" spans="1:18" x14ac:dyDescent="0.35">
      <c r="A926" t="s">
        <v>62</v>
      </c>
      <c r="B926">
        <v>2011</v>
      </c>
      <c r="C926">
        <v>6.6000000000000003E-2</v>
      </c>
      <c r="D926">
        <v>2.9000000000000001E-2</v>
      </c>
      <c r="E926">
        <v>2.3E-2</v>
      </c>
      <c r="F926">
        <v>5.0999999999999997E-2</v>
      </c>
      <c r="G926">
        <v>3.4889999999999997E-2</v>
      </c>
      <c r="H926">
        <v>0.40899999999999997</v>
      </c>
      <c r="I926">
        <v>0.151</v>
      </c>
      <c r="J926">
        <v>0.22700000000000001</v>
      </c>
      <c r="K926">
        <v>6.3E-2</v>
      </c>
      <c r="L926">
        <v>0</v>
      </c>
      <c r="M926">
        <v>0.104</v>
      </c>
      <c r="N926">
        <v>0</v>
      </c>
      <c r="O926">
        <v>4.5999999999999999E-2</v>
      </c>
      <c r="P926">
        <v>0</v>
      </c>
      <c r="Q926" s="3">
        <v>0.64700000000000002</v>
      </c>
      <c r="R926" t="str">
        <f t="shared" si="14"/>
        <v>Michigan Public Schools2011</v>
      </c>
    </row>
    <row r="927" spans="1:18" x14ac:dyDescent="0.35">
      <c r="A927" t="s">
        <v>62</v>
      </c>
      <c r="B927">
        <v>2012</v>
      </c>
      <c r="C927">
        <v>0.13500000000000001</v>
      </c>
      <c r="D927">
        <v>9.6000000000000002E-2</v>
      </c>
      <c r="E927">
        <v>1.6E-2</v>
      </c>
      <c r="F927">
        <v>7.6999999999999999E-2</v>
      </c>
      <c r="G927">
        <v>4.2889999999999998E-2</v>
      </c>
      <c r="H927">
        <v>0.40600000000000003</v>
      </c>
      <c r="I927">
        <v>0.13</v>
      </c>
      <c r="J927">
        <v>0.21199999999999999</v>
      </c>
      <c r="K927">
        <v>8.7999999999999995E-2</v>
      </c>
      <c r="L927">
        <v>0</v>
      </c>
      <c r="M927">
        <v>0.10199999999999999</v>
      </c>
      <c r="N927">
        <v>0</v>
      </c>
      <c r="O927">
        <v>6.2E-2</v>
      </c>
      <c r="P927">
        <v>0</v>
      </c>
      <c r="Q927" s="3">
        <v>0.61299999999999999</v>
      </c>
      <c r="R927" t="str">
        <f t="shared" si="14"/>
        <v>Michigan Public Schools2012</v>
      </c>
    </row>
    <row r="928" spans="1:18" x14ac:dyDescent="0.35">
      <c r="A928" t="s">
        <v>62</v>
      </c>
      <c r="B928">
        <v>2013</v>
      </c>
      <c r="C928">
        <v>0.125</v>
      </c>
      <c r="D928">
        <v>0.108</v>
      </c>
      <c r="E928">
        <v>6.8000000000000005E-2</v>
      </c>
      <c r="F928">
        <v>7.3999999999999996E-2</v>
      </c>
      <c r="G928">
        <v>4.8980000000000003E-2</v>
      </c>
      <c r="H928">
        <v>0.41799999999999998</v>
      </c>
      <c r="I928">
        <v>0.121</v>
      </c>
      <c r="J928">
        <v>0.19400000000000001</v>
      </c>
      <c r="K928">
        <v>0.105</v>
      </c>
      <c r="L928">
        <v>0</v>
      </c>
      <c r="M928">
        <v>0.108</v>
      </c>
      <c r="N928">
        <v>0</v>
      </c>
      <c r="O928">
        <v>5.3999999999999999E-2</v>
      </c>
      <c r="P928">
        <v>0</v>
      </c>
      <c r="Q928" s="3">
        <v>0.59599999999999997</v>
      </c>
      <c r="R928" t="str">
        <f t="shared" si="14"/>
        <v>Michigan Public Schools2013</v>
      </c>
    </row>
    <row r="929" spans="1:18" x14ac:dyDescent="0.35">
      <c r="A929" t="s">
        <v>62</v>
      </c>
      <c r="B929">
        <v>2014</v>
      </c>
      <c r="C929">
        <v>0.156</v>
      </c>
      <c r="D929">
        <v>0.13800000000000001</v>
      </c>
      <c r="E929">
        <v>0.114</v>
      </c>
      <c r="F929">
        <v>7.6999999999999999E-2</v>
      </c>
      <c r="G929">
        <v>5.629E-2</v>
      </c>
      <c r="H929">
        <v>0.44500000000000001</v>
      </c>
      <c r="I929">
        <v>0.11</v>
      </c>
      <c r="J929">
        <v>0.17</v>
      </c>
      <c r="K929">
        <v>0.105</v>
      </c>
      <c r="L929">
        <v>0</v>
      </c>
      <c r="M929">
        <v>9.0999999999999998E-2</v>
      </c>
      <c r="N929">
        <v>0</v>
      </c>
      <c r="O929">
        <v>7.3999999999999996E-2</v>
      </c>
      <c r="P929">
        <v>0</v>
      </c>
      <c r="Q929" s="3">
        <v>0.59899999999999998</v>
      </c>
      <c r="R929" t="str">
        <f t="shared" si="14"/>
        <v>Michigan Public Schools2014</v>
      </c>
    </row>
    <row r="930" spans="1:18" x14ac:dyDescent="0.35">
      <c r="A930" t="s">
        <v>62</v>
      </c>
      <c r="B930">
        <v>2015</v>
      </c>
      <c r="C930">
        <v>2.1399999999999999E-2</v>
      </c>
      <c r="D930">
        <v>0.10100000000000001</v>
      </c>
      <c r="E930">
        <v>0.1</v>
      </c>
      <c r="F930">
        <v>6.2700000000000006E-2</v>
      </c>
      <c r="G930">
        <v>5.3929999999999999E-2</v>
      </c>
      <c r="H930">
        <v>0.41299999999999998</v>
      </c>
      <c r="I930">
        <v>0.121</v>
      </c>
      <c r="J930">
        <v>0.16700000000000001</v>
      </c>
      <c r="K930">
        <v>0.14499999999999999</v>
      </c>
      <c r="L930">
        <v>0</v>
      </c>
      <c r="M930">
        <v>0.1</v>
      </c>
      <c r="N930">
        <v>0</v>
      </c>
      <c r="O930">
        <v>5.3999999999999999E-2</v>
      </c>
      <c r="P930">
        <v>0</v>
      </c>
      <c r="Q930" s="3">
        <v>0.60499999999999998</v>
      </c>
      <c r="R930" t="str">
        <f t="shared" si="14"/>
        <v>Michigan Public Schools2015</v>
      </c>
    </row>
    <row r="931" spans="1:18" x14ac:dyDescent="0.35">
      <c r="A931" t="s">
        <v>62</v>
      </c>
      <c r="B931">
        <v>2016</v>
      </c>
      <c r="C931">
        <v>7.5999999999999998E-2</v>
      </c>
      <c r="D931">
        <v>8.5000000000000006E-2</v>
      </c>
      <c r="E931">
        <v>0.10199999999999999</v>
      </c>
      <c r="F931">
        <v>6.2E-2</v>
      </c>
      <c r="G931">
        <v>5.5289999999999999E-2</v>
      </c>
      <c r="H931">
        <v>0.41499999999999998</v>
      </c>
      <c r="I931">
        <v>0.13</v>
      </c>
      <c r="J931">
        <v>0.152</v>
      </c>
      <c r="K931">
        <v>0.151</v>
      </c>
      <c r="L931">
        <v>0</v>
      </c>
      <c r="M931">
        <v>0.105</v>
      </c>
      <c r="N931">
        <v>0</v>
      </c>
      <c r="O931">
        <v>4.7E-2</v>
      </c>
      <c r="P931">
        <v>0</v>
      </c>
      <c r="Q931" s="3">
        <v>0.59699999999999998</v>
      </c>
      <c r="R931" t="str">
        <f t="shared" si="14"/>
        <v>Michigan Public Schools2016</v>
      </c>
    </row>
    <row r="932" spans="1:18" x14ac:dyDescent="0.35">
      <c r="A932" t="s">
        <v>62</v>
      </c>
      <c r="B932">
        <v>2017</v>
      </c>
      <c r="C932">
        <v>0.13800000000000001</v>
      </c>
      <c r="D932">
        <v>7.9000000000000001E-2</v>
      </c>
      <c r="E932">
        <v>0.10299999999999999</v>
      </c>
      <c r="F932">
        <v>5.8999999999999997E-2</v>
      </c>
      <c r="G932">
        <v>5.9990000000000002E-2</v>
      </c>
      <c r="H932">
        <v>0.42699999999999999</v>
      </c>
      <c r="I932">
        <v>0.122</v>
      </c>
      <c r="J932">
        <v>0.156</v>
      </c>
      <c r="K932">
        <v>0.14799999999999999</v>
      </c>
      <c r="L932">
        <v>0</v>
      </c>
      <c r="M932">
        <v>9.6000000000000002E-2</v>
      </c>
      <c r="N932">
        <v>0</v>
      </c>
      <c r="O932">
        <v>5.0999999999999997E-2</v>
      </c>
      <c r="P932">
        <v>0</v>
      </c>
      <c r="Q932" s="3">
        <v>0.61599999999999999</v>
      </c>
      <c r="R932" t="str">
        <f t="shared" si="14"/>
        <v>Michigan Public Schools2017</v>
      </c>
    </row>
    <row r="933" spans="1:18" x14ac:dyDescent="0.35">
      <c r="A933" t="s">
        <v>62</v>
      </c>
      <c r="B933">
        <v>2018</v>
      </c>
      <c r="C933">
        <v>0.11600000000000001</v>
      </c>
      <c r="D933">
        <v>0.109</v>
      </c>
      <c r="E933">
        <v>0.10100000000000001</v>
      </c>
      <c r="F933">
        <v>8.5000000000000006E-2</v>
      </c>
      <c r="G933">
        <v>6.3020000000000007E-2</v>
      </c>
      <c r="H933">
        <v>0.435</v>
      </c>
      <c r="I933">
        <v>0.121</v>
      </c>
      <c r="J933">
        <v>0.16400000000000001</v>
      </c>
      <c r="K933">
        <v>0.15</v>
      </c>
      <c r="L933">
        <v>0</v>
      </c>
      <c r="M933">
        <v>0.105</v>
      </c>
      <c r="N933">
        <v>0</v>
      </c>
      <c r="O933">
        <v>2.5000000000000001E-2</v>
      </c>
      <c r="P933">
        <v>0</v>
      </c>
      <c r="Q933" s="3">
        <v>0.60699999999999998</v>
      </c>
      <c r="R933" t="str">
        <f t="shared" si="14"/>
        <v>Michigan Public Schools2018</v>
      </c>
    </row>
    <row r="934" spans="1:18" x14ac:dyDescent="0.35">
      <c r="A934" t="s">
        <v>62</v>
      </c>
      <c r="B934">
        <v>2019</v>
      </c>
      <c r="C934">
        <v>5.0999999999999997E-2</v>
      </c>
      <c r="D934">
        <v>9.8000000000000004E-2</v>
      </c>
      <c r="E934">
        <v>7.6999999999999999E-2</v>
      </c>
      <c r="F934">
        <v>9.2999999999999999E-2</v>
      </c>
      <c r="G934">
        <v>6.2390000000000001E-2</v>
      </c>
      <c r="H934">
        <v>0.38500000000000001</v>
      </c>
      <c r="I934">
        <v>0.13600000000000001</v>
      </c>
      <c r="J934">
        <v>0.186</v>
      </c>
      <c r="K934">
        <v>0.16300000000000001</v>
      </c>
      <c r="L934">
        <v>0</v>
      </c>
      <c r="M934">
        <v>9.5000000000000001E-2</v>
      </c>
      <c r="N934">
        <v>0</v>
      </c>
      <c r="O934">
        <v>3.5000000000000003E-2</v>
      </c>
      <c r="P934">
        <v>0</v>
      </c>
      <c r="Q934" s="3">
        <v>0.60399999999999998</v>
      </c>
      <c r="R934" t="str">
        <f t="shared" si="14"/>
        <v>Michigan Public Schools2019</v>
      </c>
    </row>
    <row r="935" spans="1:18" x14ac:dyDescent="0.35">
      <c r="A935" t="s">
        <v>62</v>
      </c>
      <c r="B935">
        <v>2020</v>
      </c>
      <c r="C935">
        <v>0.05</v>
      </c>
      <c r="D935">
        <v>7.0000000000000007E-2</v>
      </c>
      <c r="E935">
        <v>8.3000000000000004E-2</v>
      </c>
      <c r="F935">
        <v>0.09</v>
      </c>
      <c r="G935">
        <v>6.1760000000000002E-2</v>
      </c>
      <c r="H935">
        <v>0.377</v>
      </c>
      <c r="I935">
        <v>0.124</v>
      </c>
      <c r="J935">
        <v>0.19900000000000001</v>
      </c>
      <c r="K935">
        <v>0.17199999999999999</v>
      </c>
      <c r="L935">
        <v>0</v>
      </c>
      <c r="M935">
        <v>8.1000000000000003E-2</v>
      </c>
      <c r="N935">
        <v>0</v>
      </c>
      <c r="O935">
        <v>4.7E-2</v>
      </c>
      <c r="P935">
        <v>0</v>
      </c>
      <c r="Q935" s="3">
        <v>0.60899999999999999</v>
      </c>
      <c r="R935" t="str">
        <f t="shared" si="14"/>
        <v>Michigan Public Schools2020</v>
      </c>
    </row>
    <row r="936" spans="1:18" x14ac:dyDescent="0.35">
      <c r="A936" t="s">
        <v>63</v>
      </c>
      <c r="B936">
        <v>2001</v>
      </c>
      <c r="C936">
        <v>-0.115</v>
      </c>
      <c r="D936">
        <v>5.7000000000000002E-2</v>
      </c>
      <c r="E936">
        <v>9.5000000000000001E-2</v>
      </c>
      <c r="F936">
        <v>0.10199999999999999</v>
      </c>
      <c r="G936">
        <v>-0.115</v>
      </c>
      <c r="H936">
        <v>0.47399999999999998</v>
      </c>
      <c r="I936">
        <v>0.20699999999999999</v>
      </c>
      <c r="J936">
        <v>0.155</v>
      </c>
      <c r="K936">
        <v>0</v>
      </c>
      <c r="L936">
        <v>0</v>
      </c>
      <c r="M936">
        <v>9.7000000000000003E-2</v>
      </c>
      <c r="N936">
        <v>0</v>
      </c>
      <c r="O936">
        <v>6.7000000000000004E-2</v>
      </c>
      <c r="P936">
        <v>0</v>
      </c>
      <c r="Q936" s="3">
        <v>1.0760000000000001</v>
      </c>
      <c r="R936" t="str">
        <f t="shared" si="14"/>
        <v>Michigan SERS2001</v>
      </c>
    </row>
    <row r="937" spans="1:18" x14ac:dyDescent="0.35">
      <c r="A937" t="s">
        <v>63</v>
      </c>
      <c r="B937">
        <v>2002</v>
      </c>
      <c r="C937">
        <v>-0.10299999999999999</v>
      </c>
      <c r="D937">
        <v>-3.1E-2</v>
      </c>
      <c r="E937">
        <v>2.8000000000000001E-2</v>
      </c>
      <c r="F937">
        <v>0.08</v>
      </c>
      <c r="G937">
        <v>-0.10902000000000001</v>
      </c>
      <c r="H937">
        <v>0.48699999999999999</v>
      </c>
      <c r="I937">
        <v>0.24199999999999999</v>
      </c>
      <c r="J937">
        <v>0.14699999999999999</v>
      </c>
      <c r="K937">
        <v>0</v>
      </c>
      <c r="L937">
        <v>0</v>
      </c>
      <c r="M937">
        <v>0.105</v>
      </c>
      <c r="N937">
        <v>0</v>
      </c>
      <c r="O937">
        <v>1.9E-2</v>
      </c>
      <c r="P937">
        <v>0</v>
      </c>
      <c r="Q937" s="3">
        <v>0.98699999999999999</v>
      </c>
      <c r="R937" t="str">
        <f t="shared" si="14"/>
        <v>Michigan SERS2002</v>
      </c>
    </row>
    <row r="938" spans="1:18" x14ac:dyDescent="0.35">
      <c r="A938" t="s">
        <v>63</v>
      </c>
      <c r="B938">
        <v>2003</v>
      </c>
      <c r="C938">
        <v>0.14699999999999999</v>
      </c>
      <c r="D938">
        <v>-3.1E-2</v>
      </c>
      <c r="E938">
        <v>0.04</v>
      </c>
      <c r="F938">
        <v>8.3000000000000004E-2</v>
      </c>
      <c r="G938">
        <v>-3.0759999999999999E-2</v>
      </c>
      <c r="H938">
        <v>0.54500000000000004</v>
      </c>
      <c r="I938">
        <v>0.17299999999999999</v>
      </c>
      <c r="J938">
        <v>0.13300000000000001</v>
      </c>
      <c r="K938">
        <v>0</v>
      </c>
      <c r="L938">
        <v>0</v>
      </c>
      <c r="M938">
        <v>9.6000000000000002E-2</v>
      </c>
      <c r="N938">
        <v>0</v>
      </c>
      <c r="O938">
        <v>5.2999999999999999E-2</v>
      </c>
      <c r="P938">
        <v>0</v>
      </c>
      <c r="Q938" s="3">
        <v>0.88800000000000001</v>
      </c>
      <c r="R938" t="str">
        <f t="shared" si="14"/>
        <v>Michigan SERS2003</v>
      </c>
    </row>
    <row r="939" spans="1:18" x14ac:dyDescent="0.35">
      <c r="A939" t="s">
        <v>63</v>
      </c>
      <c r="B939">
        <v>2004</v>
      </c>
      <c r="C939">
        <v>0.124</v>
      </c>
      <c r="D939">
        <v>0.05</v>
      </c>
      <c r="E939">
        <v>3.3000000000000002E-2</v>
      </c>
      <c r="F939">
        <v>9.2999999999999999E-2</v>
      </c>
      <c r="G939">
        <v>5.8100000000000001E-3</v>
      </c>
      <c r="H939">
        <v>0.59799999999999998</v>
      </c>
      <c r="I939">
        <v>0.17100000000000001</v>
      </c>
      <c r="J939">
        <v>0.129</v>
      </c>
      <c r="K939">
        <v>0</v>
      </c>
      <c r="L939">
        <v>0</v>
      </c>
      <c r="M939">
        <v>7.8E-2</v>
      </c>
      <c r="N939">
        <v>0</v>
      </c>
      <c r="O939">
        <v>2.4E-2</v>
      </c>
      <c r="P939">
        <v>0</v>
      </c>
      <c r="Q939" s="3">
        <v>0.84499999999999997</v>
      </c>
      <c r="R939" t="str">
        <f t="shared" si="14"/>
        <v>Michigan SERS2004</v>
      </c>
    </row>
    <row r="940" spans="1:18" x14ac:dyDescent="0.35">
      <c r="A940" t="s">
        <v>63</v>
      </c>
      <c r="B940">
        <v>2005</v>
      </c>
      <c r="C940">
        <v>0.128</v>
      </c>
      <c r="D940">
        <v>0.13300000000000001</v>
      </c>
      <c r="E940">
        <v>2.9000000000000001E-2</v>
      </c>
      <c r="F940">
        <v>0.09</v>
      </c>
      <c r="G940">
        <v>2.9139999999999999E-2</v>
      </c>
      <c r="H940">
        <v>0.60699999999999998</v>
      </c>
      <c r="I940">
        <v>0.16</v>
      </c>
      <c r="J940">
        <v>0.111</v>
      </c>
      <c r="K940">
        <v>0</v>
      </c>
      <c r="L940">
        <v>0</v>
      </c>
      <c r="M940">
        <v>8.5000000000000006E-2</v>
      </c>
      <c r="N940">
        <v>0</v>
      </c>
      <c r="O940">
        <v>3.6999999999999998E-2</v>
      </c>
      <c r="P940">
        <v>0</v>
      </c>
      <c r="Q940" s="3">
        <v>0.79800000000000004</v>
      </c>
      <c r="R940" t="str">
        <f t="shared" si="14"/>
        <v>Michigan SERS2005</v>
      </c>
    </row>
    <row r="941" spans="1:18" x14ac:dyDescent="0.35">
      <c r="A941" t="s">
        <v>63</v>
      </c>
      <c r="B941">
        <v>2006</v>
      </c>
      <c r="C941">
        <v>0.128</v>
      </c>
      <c r="D941">
        <v>0.127</v>
      </c>
      <c r="E941">
        <v>0.08</v>
      </c>
      <c r="F941">
        <v>8.7999999999999995E-2</v>
      </c>
      <c r="G941">
        <v>4.4990000000000002E-2</v>
      </c>
      <c r="H941">
        <v>0.60799999999999998</v>
      </c>
      <c r="I941">
        <v>0.16300000000000001</v>
      </c>
      <c r="J941">
        <v>0.12</v>
      </c>
      <c r="K941">
        <v>0</v>
      </c>
      <c r="L941">
        <v>0</v>
      </c>
      <c r="M941">
        <v>8.6999999999999994E-2</v>
      </c>
      <c r="N941">
        <v>0</v>
      </c>
      <c r="O941">
        <v>2.1999999999999999E-2</v>
      </c>
      <c r="P941">
        <v>0</v>
      </c>
      <c r="Q941" s="3">
        <v>0.85099999999999998</v>
      </c>
      <c r="R941" t="str">
        <f t="shared" si="14"/>
        <v>Michigan SERS2006</v>
      </c>
    </row>
    <row r="942" spans="1:18" x14ac:dyDescent="0.35">
      <c r="A942" t="s">
        <v>63</v>
      </c>
      <c r="B942">
        <v>2007</v>
      </c>
      <c r="C942">
        <v>0.17199999999999999</v>
      </c>
      <c r="D942">
        <v>0.14299999999999999</v>
      </c>
      <c r="E942">
        <v>0.14000000000000001</v>
      </c>
      <c r="F942">
        <v>8.2000000000000003E-2</v>
      </c>
      <c r="G942">
        <v>6.2260000000000003E-2</v>
      </c>
      <c r="H942">
        <v>0.58799999999999997</v>
      </c>
      <c r="I942">
        <v>0.16600000000000001</v>
      </c>
      <c r="J942">
        <v>0.13100000000000001</v>
      </c>
      <c r="K942">
        <v>0</v>
      </c>
      <c r="L942">
        <v>0</v>
      </c>
      <c r="M942">
        <v>9.7000000000000003E-2</v>
      </c>
      <c r="N942">
        <v>0</v>
      </c>
      <c r="O942">
        <v>1.7999999999999999E-2</v>
      </c>
      <c r="P942">
        <v>0</v>
      </c>
      <c r="Q942" s="3">
        <v>0.86199999999999999</v>
      </c>
      <c r="R942" t="str">
        <f t="shared" si="14"/>
        <v>Michigan SERS2007</v>
      </c>
    </row>
    <row r="943" spans="1:18" x14ac:dyDescent="0.35">
      <c r="A943" t="s">
        <v>63</v>
      </c>
      <c r="B943">
        <v>2008</v>
      </c>
      <c r="C943">
        <v>-0.125</v>
      </c>
      <c r="D943">
        <v>0.05</v>
      </c>
      <c r="E943">
        <v>0.08</v>
      </c>
      <c r="F943">
        <v>0.06</v>
      </c>
      <c r="G943">
        <v>3.6819999999999999E-2</v>
      </c>
      <c r="H943">
        <v>0.50900000000000001</v>
      </c>
      <c r="I943">
        <v>0.16700000000000001</v>
      </c>
      <c r="J943">
        <v>0.17799999999999999</v>
      </c>
      <c r="K943">
        <v>0</v>
      </c>
      <c r="L943">
        <v>0</v>
      </c>
      <c r="M943">
        <v>0.11700000000000001</v>
      </c>
      <c r="N943">
        <v>0</v>
      </c>
      <c r="O943">
        <v>2.9000000000000001E-2</v>
      </c>
      <c r="P943">
        <v>0</v>
      </c>
      <c r="Q943" s="3">
        <v>0.82799999999999996</v>
      </c>
      <c r="R943" t="str">
        <f t="shared" si="14"/>
        <v>Michigan SERS2008</v>
      </c>
    </row>
    <row r="944" spans="1:18" x14ac:dyDescent="0.35">
      <c r="A944" t="s">
        <v>63</v>
      </c>
      <c r="B944">
        <v>2009</v>
      </c>
      <c r="C944">
        <v>-6.3E-2</v>
      </c>
      <c r="D944">
        <v>-1.2999999999999999E-2</v>
      </c>
      <c r="E944">
        <v>4.1000000000000002E-2</v>
      </c>
      <c r="F944">
        <v>3.6999999999999998E-2</v>
      </c>
      <c r="G944">
        <v>2.5219999999999999E-2</v>
      </c>
      <c r="H944">
        <v>0.495</v>
      </c>
      <c r="I944">
        <v>0.184</v>
      </c>
      <c r="J944">
        <v>0.183</v>
      </c>
      <c r="K944">
        <v>2.1999999999999999E-2</v>
      </c>
      <c r="L944">
        <v>0</v>
      </c>
      <c r="M944">
        <v>9.1999999999999998E-2</v>
      </c>
      <c r="N944">
        <v>0</v>
      </c>
      <c r="O944">
        <v>2.4E-2</v>
      </c>
      <c r="P944">
        <v>0</v>
      </c>
      <c r="Q944" s="3">
        <v>0.78</v>
      </c>
      <c r="R944" t="str">
        <f t="shared" si="14"/>
        <v>Michigan SERS2009</v>
      </c>
    </row>
    <row r="945" spans="1:18" x14ac:dyDescent="0.35">
      <c r="A945" t="s">
        <v>63</v>
      </c>
      <c r="B945">
        <v>2010</v>
      </c>
      <c r="C945">
        <v>8.5000000000000006E-2</v>
      </c>
      <c r="D945">
        <v>-3.7999999999999999E-2</v>
      </c>
      <c r="E945">
        <v>3.3000000000000002E-2</v>
      </c>
      <c r="F945">
        <v>3.1E-2</v>
      </c>
      <c r="G945">
        <v>3.1050000000000001E-2</v>
      </c>
      <c r="H945">
        <v>0.48599999999999999</v>
      </c>
      <c r="I945">
        <v>0.16</v>
      </c>
      <c r="J945">
        <v>0.20599999999999999</v>
      </c>
      <c r="K945">
        <v>3.6999999999999998E-2</v>
      </c>
      <c r="L945">
        <v>0</v>
      </c>
      <c r="M945">
        <v>9.1999999999999998E-2</v>
      </c>
      <c r="N945">
        <v>0</v>
      </c>
      <c r="O945">
        <v>1.9E-2</v>
      </c>
      <c r="P945">
        <v>0</v>
      </c>
      <c r="Q945" s="3">
        <v>0.72599999999999998</v>
      </c>
      <c r="R945" t="str">
        <f t="shared" si="14"/>
        <v>Michigan SERS2010</v>
      </c>
    </row>
    <row r="946" spans="1:18" x14ac:dyDescent="0.35">
      <c r="A946" t="s">
        <v>63</v>
      </c>
      <c r="B946">
        <v>2011</v>
      </c>
      <c r="C946">
        <v>6.5000000000000002E-2</v>
      </c>
      <c r="D946">
        <v>2.7E-2</v>
      </c>
      <c r="E946">
        <v>2.1000000000000001E-2</v>
      </c>
      <c r="F946">
        <v>0.05</v>
      </c>
      <c r="G946">
        <v>3.4090000000000002E-2</v>
      </c>
      <c r="H946">
        <v>0.40799999999999997</v>
      </c>
      <c r="I946">
        <v>0.152</v>
      </c>
      <c r="J946">
        <v>0.223</v>
      </c>
      <c r="K946">
        <v>6.0999999999999999E-2</v>
      </c>
      <c r="L946">
        <v>0</v>
      </c>
      <c r="M946">
        <v>0.108</v>
      </c>
      <c r="N946">
        <v>0</v>
      </c>
      <c r="O946">
        <v>4.8000000000000001E-2</v>
      </c>
      <c r="P946">
        <v>0</v>
      </c>
      <c r="Q946" s="3">
        <v>0.65500000000000003</v>
      </c>
      <c r="R946" t="str">
        <f t="shared" si="14"/>
        <v>Michigan SERS2011</v>
      </c>
    </row>
    <row r="947" spans="1:18" x14ac:dyDescent="0.35">
      <c r="A947" t="s">
        <v>63</v>
      </c>
      <c r="B947">
        <v>2012</v>
      </c>
      <c r="C947">
        <v>0.13400000000000001</v>
      </c>
      <c r="D947">
        <v>9.4E-2</v>
      </c>
      <c r="E947">
        <v>1.4999999999999999E-2</v>
      </c>
      <c r="F947">
        <v>7.4999999999999997E-2</v>
      </c>
      <c r="G947">
        <v>4.2070000000000003E-2</v>
      </c>
      <c r="H947">
        <v>0.40799999999999997</v>
      </c>
      <c r="I947">
        <v>0.13200000000000001</v>
      </c>
      <c r="J947">
        <v>0.20899999999999999</v>
      </c>
      <c r="K947">
        <v>8.5000000000000006E-2</v>
      </c>
      <c r="L947">
        <v>0</v>
      </c>
      <c r="M947">
        <v>0.106</v>
      </c>
      <c r="N947">
        <v>0</v>
      </c>
      <c r="O947">
        <v>0.06</v>
      </c>
      <c r="P947">
        <v>0</v>
      </c>
      <c r="Q947" s="3">
        <v>0.60299999999999998</v>
      </c>
      <c r="R947" t="str">
        <f t="shared" si="14"/>
        <v>Michigan SERS2012</v>
      </c>
    </row>
    <row r="948" spans="1:18" x14ac:dyDescent="0.35">
      <c r="A948" t="s">
        <v>63</v>
      </c>
      <c r="B948">
        <v>2013</v>
      </c>
      <c r="C948">
        <v>0.125</v>
      </c>
      <c r="D948">
        <v>0.107</v>
      </c>
      <c r="E948">
        <v>6.7000000000000004E-2</v>
      </c>
      <c r="F948">
        <v>7.2999999999999995E-2</v>
      </c>
      <c r="G948">
        <v>4.8219999999999999E-2</v>
      </c>
      <c r="H948">
        <v>0.41899999999999998</v>
      </c>
      <c r="I948">
        <v>0.121</v>
      </c>
      <c r="J948">
        <v>0.19400000000000001</v>
      </c>
      <c r="K948">
        <v>0.105</v>
      </c>
      <c r="L948">
        <v>0</v>
      </c>
      <c r="M948">
        <v>0.109</v>
      </c>
      <c r="N948">
        <v>0</v>
      </c>
      <c r="O948">
        <v>5.1999999999999998E-2</v>
      </c>
      <c r="P948">
        <v>0</v>
      </c>
      <c r="Q948" s="3">
        <v>0.60299999999999998</v>
      </c>
      <c r="R948" t="str">
        <f t="shared" si="14"/>
        <v>Michigan SERS2013</v>
      </c>
    </row>
    <row r="949" spans="1:18" x14ac:dyDescent="0.35">
      <c r="A949" t="s">
        <v>63</v>
      </c>
      <c r="B949">
        <v>2014</v>
      </c>
      <c r="C949">
        <v>0.155</v>
      </c>
      <c r="D949">
        <v>0.13800000000000001</v>
      </c>
      <c r="E949">
        <v>0.112</v>
      </c>
      <c r="F949">
        <v>7.5999999999999998E-2</v>
      </c>
      <c r="G949">
        <v>5.5509999999999997E-2</v>
      </c>
      <c r="H949">
        <v>0.45100000000000001</v>
      </c>
      <c r="I949">
        <v>0.11700000000000001</v>
      </c>
      <c r="J949">
        <v>0.17199999999999999</v>
      </c>
      <c r="K949">
        <v>0.106</v>
      </c>
      <c r="L949">
        <v>0</v>
      </c>
      <c r="M949">
        <v>9.1999999999999998E-2</v>
      </c>
      <c r="N949">
        <v>0</v>
      </c>
      <c r="O949">
        <v>6.2E-2</v>
      </c>
      <c r="P949">
        <v>0</v>
      </c>
      <c r="Q949" s="3">
        <v>0.61599999999999999</v>
      </c>
      <c r="R949" t="str">
        <f t="shared" si="14"/>
        <v>Michigan SERS2014</v>
      </c>
    </row>
    <row r="950" spans="1:18" x14ac:dyDescent="0.35">
      <c r="A950" t="s">
        <v>63</v>
      </c>
      <c r="B950">
        <v>2015</v>
      </c>
      <c r="C950">
        <v>2.5999999999999999E-2</v>
      </c>
      <c r="D950">
        <v>0.1</v>
      </c>
      <c r="E950">
        <v>0.1</v>
      </c>
      <c r="F950">
        <v>6.6000000000000003E-2</v>
      </c>
      <c r="G950">
        <v>5.3519999999999998E-2</v>
      </c>
      <c r="H950">
        <v>0.41799999999999998</v>
      </c>
      <c r="I950">
        <v>0.122</v>
      </c>
      <c r="J950">
        <v>0.16900000000000001</v>
      </c>
      <c r="K950">
        <v>0.14799999999999999</v>
      </c>
      <c r="L950">
        <v>0</v>
      </c>
      <c r="M950">
        <v>0.10100000000000001</v>
      </c>
      <c r="N950">
        <v>0</v>
      </c>
      <c r="O950">
        <v>4.2000000000000003E-2</v>
      </c>
      <c r="P950">
        <v>0</v>
      </c>
      <c r="Q950" s="3">
        <v>0.64200000000000002</v>
      </c>
      <c r="R950" t="str">
        <f t="shared" si="14"/>
        <v>Michigan SERS2015</v>
      </c>
    </row>
    <row r="951" spans="1:18" x14ac:dyDescent="0.35">
      <c r="A951" t="s">
        <v>63</v>
      </c>
      <c r="B951">
        <v>2016</v>
      </c>
      <c r="C951">
        <v>7.5999999999999998E-2</v>
      </c>
      <c r="D951">
        <v>8.4000000000000005E-2</v>
      </c>
      <c r="E951">
        <v>0.10199999999999999</v>
      </c>
      <c r="F951">
        <v>6.0999999999999999E-2</v>
      </c>
      <c r="G951">
        <v>5.491E-2</v>
      </c>
      <c r="H951">
        <v>0.42</v>
      </c>
      <c r="I951">
        <v>0.13200000000000001</v>
      </c>
      <c r="J951">
        <v>0.153</v>
      </c>
      <c r="K951">
        <v>0.152</v>
      </c>
      <c r="L951">
        <v>0</v>
      </c>
      <c r="M951">
        <v>0.106</v>
      </c>
      <c r="N951">
        <v>0</v>
      </c>
      <c r="O951">
        <v>3.6999999999999998E-2</v>
      </c>
      <c r="P951">
        <v>0</v>
      </c>
      <c r="Q951" s="3">
        <v>0.64300000000000002</v>
      </c>
      <c r="R951" t="str">
        <f t="shared" si="14"/>
        <v>Michigan SERS2016</v>
      </c>
    </row>
    <row r="952" spans="1:18" x14ac:dyDescent="0.35">
      <c r="A952" t="s">
        <v>63</v>
      </c>
      <c r="B952">
        <v>2017</v>
      </c>
      <c r="C952">
        <v>0.13800000000000001</v>
      </c>
      <c r="D952">
        <v>7.9000000000000001E-2</v>
      </c>
      <c r="E952">
        <v>0.10299999999999999</v>
      </c>
      <c r="F952">
        <v>5.8000000000000003E-2</v>
      </c>
      <c r="G952">
        <v>5.9630000000000002E-2</v>
      </c>
      <c r="H952">
        <v>0.42899999999999999</v>
      </c>
      <c r="I952">
        <v>0.123</v>
      </c>
      <c r="J952">
        <v>0.156</v>
      </c>
      <c r="K952">
        <v>0.14899999999999999</v>
      </c>
      <c r="L952">
        <v>0</v>
      </c>
      <c r="M952">
        <v>9.7000000000000003E-2</v>
      </c>
      <c r="N952">
        <v>0</v>
      </c>
      <c r="O952">
        <v>4.5999999999999999E-2</v>
      </c>
      <c r="P952">
        <v>0</v>
      </c>
      <c r="Q952" s="3">
        <v>0.66500000000000004</v>
      </c>
      <c r="R952" t="str">
        <f t="shared" si="14"/>
        <v>Michigan SERS2017</v>
      </c>
    </row>
    <row r="953" spans="1:18" x14ac:dyDescent="0.35">
      <c r="A953" t="s">
        <v>63</v>
      </c>
      <c r="B953">
        <v>2018</v>
      </c>
      <c r="C953">
        <v>0.114</v>
      </c>
      <c r="D953">
        <v>0.108</v>
      </c>
      <c r="E953">
        <v>9.9000000000000005E-2</v>
      </c>
      <c r="F953">
        <v>8.3640000000000006E-2</v>
      </c>
      <c r="G953">
        <v>6.2579999999999997E-2</v>
      </c>
      <c r="H953">
        <v>0.432</v>
      </c>
      <c r="I953">
        <v>0.12</v>
      </c>
      <c r="J953">
        <v>0.16300000000000001</v>
      </c>
      <c r="K953">
        <v>0.14899999999999999</v>
      </c>
      <c r="L953">
        <v>0</v>
      </c>
      <c r="M953">
        <v>0.105</v>
      </c>
      <c r="N953">
        <v>0</v>
      </c>
      <c r="O953">
        <v>3.1E-2</v>
      </c>
      <c r="P953">
        <v>0</v>
      </c>
      <c r="Q953" s="3">
        <v>0.65800000000000003</v>
      </c>
      <c r="R953" t="str">
        <f t="shared" si="14"/>
        <v>Michigan SERS2018</v>
      </c>
    </row>
    <row r="954" spans="1:18" x14ac:dyDescent="0.35">
      <c r="A954" t="s">
        <v>63</v>
      </c>
      <c r="B954">
        <v>2019</v>
      </c>
      <c r="C954">
        <v>5.0999999999999997E-2</v>
      </c>
      <c r="D954">
        <v>9.8000000000000004E-2</v>
      </c>
      <c r="E954">
        <v>7.6999999999999999E-2</v>
      </c>
      <c r="F954">
        <v>9.2999999999999999E-2</v>
      </c>
      <c r="G954">
        <v>6.1960000000000001E-2</v>
      </c>
      <c r="H954">
        <v>0.38300000000000001</v>
      </c>
      <c r="I954">
        <v>0.13500000000000001</v>
      </c>
      <c r="J954">
        <v>0.185</v>
      </c>
      <c r="K954">
        <v>0.16200000000000001</v>
      </c>
      <c r="L954">
        <v>0</v>
      </c>
      <c r="M954">
        <v>9.5000000000000001E-2</v>
      </c>
      <c r="N954">
        <v>0</v>
      </c>
      <c r="O954">
        <v>0.04</v>
      </c>
      <c r="P954">
        <v>0</v>
      </c>
      <c r="Q954" s="3">
        <v>0.65400000000000003</v>
      </c>
      <c r="R954" t="str">
        <f t="shared" si="14"/>
        <v>Michigan SERS2019</v>
      </c>
    </row>
    <row r="955" spans="1:18" x14ac:dyDescent="0.35">
      <c r="A955" t="s">
        <v>63</v>
      </c>
      <c r="B955">
        <v>2020</v>
      </c>
      <c r="C955">
        <v>0.05</v>
      </c>
      <c r="D955">
        <v>7.0000000000000007E-2</v>
      </c>
      <c r="E955">
        <v>8.3000000000000004E-2</v>
      </c>
      <c r="F955">
        <v>0.09</v>
      </c>
      <c r="G955">
        <v>6.1359999999999998E-2</v>
      </c>
      <c r="H955">
        <v>0.372</v>
      </c>
      <c r="I955">
        <v>0.122</v>
      </c>
      <c r="J955">
        <v>0.19700000000000001</v>
      </c>
      <c r="K955">
        <v>4.8000000000000001E-2</v>
      </c>
      <c r="L955">
        <v>0.123</v>
      </c>
      <c r="M955">
        <v>0.08</v>
      </c>
      <c r="N955">
        <v>0</v>
      </c>
      <c r="O955">
        <v>5.8000000000000003E-2</v>
      </c>
      <c r="P955">
        <v>0</v>
      </c>
      <c r="Q955" s="3">
        <v>0.65400000000000003</v>
      </c>
      <c r="R955" t="str">
        <f t="shared" si="14"/>
        <v>Michigan SERS2020</v>
      </c>
    </row>
    <row r="956" spans="1:18" x14ac:dyDescent="0.35">
      <c r="A956" t="s">
        <v>64</v>
      </c>
      <c r="B956">
        <v>2001</v>
      </c>
      <c r="C956">
        <v>-7.0999999999999994E-2</v>
      </c>
      <c r="D956">
        <v>4.3999999999999997E-2</v>
      </c>
      <c r="E956">
        <v>0.108</v>
      </c>
      <c r="G956">
        <v>-7.0999999999999994E-2</v>
      </c>
      <c r="H956">
        <v>0.64527000000000001</v>
      </c>
      <c r="I956">
        <v>0.26679999999999998</v>
      </c>
      <c r="J956">
        <v>7.7939999999999995E-2</v>
      </c>
      <c r="K956">
        <v>0</v>
      </c>
      <c r="L956">
        <v>0</v>
      </c>
      <c r="M956">
        <v>0</v>
      </c>
      <c r="N956">
        <v>0</v>
      </c>
      <c r="O956">
        <v>9.9900000000000006E-3</v>
      </c>
      <c r="P956">
        <v>0</v>
      </c>
      <c r="Q956" s="3">
        <v>0.87</v>
      </c>
      <c r="R956" t="str">
        <f t="shared" si="14"/>
        <v>Minnesota GERF2001</v>
      </c>
    </row>
    <row r="957" spans="1:18" x14ac:dyDescent="0.35">
      <c r="A957" t="s">
        <v>64</v>
      </c>
      <c r="B957">
        <v>2002</v>
      </c>
      <c r="C957">
        <v>-0.08</v>
      </c>
      <c r="D957">
        <v>-2.1999999999999999E-2</v>
      </c>
      <c r="E957">
        <v>0.05</v>
      </c>
      <c r="G957">
        <v>-7.5509999999999994E-2</v>
      </c>
      <c r="H957">
        <v>0.63736999999999999</v>
      </c>
      <c r="I957">
        <v>0.27272000000000002</v>
      </c>
      <c r="J957">
        <v>8.3909999999999998E-2</v>
      </c>
      <c r="K957">
        <v>0</v>
      </c>
      <c r="L957">
        <v>0</v>
      </c>
      <c r="M957">
        <v>0</v>
      </c>
      <c r="N957">
        <v>0</v>
      </c>
      <c r="O957">
        <v>5.9899999999999997E-3</v>
      </c>
      <c r="P957">
        <v>0</v>
      </c>
      <c r="Q957" s="3">
        <v>0.85</v>
      </c>
      <c r="R957" t="str">
        <f t="shared" si="14"/>
        <v>Minnesota GERF2002</v>
      </c>
    </row>
    <row r="958" spans="1:18" x14ac:dyDescent="0.35">
      <c r="A958" t="s">
        <v>64</v>
      </c>
      <c r="B958">
        <v>2003</v>
      </c>
      <c r="C958">
        <v>2.4E-2</v>
      </c>
      <c r="D958">
        <v>-4.3999999999999997E-2</v>
      </c>
      <c r="E958">
        <v>1.4E-2</v>
      </c>
      <c r="F958">
        <v>8.2000000000000003E-2</v>
      </c>
      <c r="G958">
        <v>-4.3459999999999999E-2</v>
      </c>
      <c r="H958">
        <v>0.64426000000000005</v>
      </c>
      <c r="I958">
        <v>0.25381999999999999</v>
      </c>
      <c r="J958">
        <v>9.0929999999999997E-2</v>
      </c>
      <c r="K958">
        <v>0</v>
      </c>
      <c r="L958">
        <v>0</v>
      </c>
      <c r="M958">
        <v>0</v>
      </c>
      <c r="N958">
        <v>0</v>
      </c>
      <c r="O958">
        <v>1.099E-2</v>
      </c>
      <c r="P958">
        <v>0</v>
      </c>
      <c r="Q958" s="3">
        <v>0.81299999999999994</v>
      </c>
      <c r="R958" t="str">
        <f t="shared" si="14"/>
        <v>Minnesota GERF2003</v>
      </c>
    </row>
    <row r="959" spans="1:18" x14ac:dyDescent="0.35">
      <c r="A959" t="s">
        <v>64</v>
      </c>
      <c r="B959">
        <v>2004</v>
      </c>
      <c r="C959">
        <v>0.16500000000000001</v>
      </c>
      <c r="D959">
        <v>3.1E-2</v>
      </c>
      <c r="E959">
        <v>2.1999999999999999E-2</v>
      </c>
      <c r="F959">
        <v>9.6000000000000002E-2</v>
      </c>
      <c r="G959">
        <v>4.8599999999999997E-3</v>
      </c>
      <c r="H959">
        <v>0.65141000000000004</v>
      </c>
      <c r="I959">
        <v>0.22800000000000001</v>
      </c>
      <c r="J959">
        <v>0</v>
      </c>
      <c r="K959">
        <v>0</v>
      </c>
      <c r="L959">
        <v>0</v>
      </c>
      <c r="M959">
        <v>0</v>
      </c>
      <c r="N959">
        <v>8.4000000000000005E-2</v>
      </c>
      <c r="O959">
        <v>3.5999999999999997E-2</v>
      </c>
      <c r="P959">
        <v>0</v>
      </c>
      <c r="Q959" s="3">
        <v>0.76700000000000002</v>
      </c>
      <c r="R959" t="str">
        <f t="shared" si="14"/>
        <v>Minnesota GERF2004</v>
      </c>
    </row>
    <row r="960" spans="1:18" x14ac:dyDescent="0.35">
      <c r="A960" t="s">
        <v>64</v>
      </c>
      <c r="B960">
        <v>2005</v>
      </c>
      <c r="C960">
        <v>0.107</v>
      </c>
      <c r="D960">
        <v>9.7000000000000003E-2</v>
      </c>
      <c r="E960">
        <v>2.4E-2</v>
      </c>
      <c r="F960">
        <v>9.0999999999999998E-2</v>
      </c>
      <c r="G960">
        <v>2.4510000000000001E-2</v>
      </c>
      <c r="H960">
        <v>0.65449999999999997</v>
      </c>
      <c r="I960">
        <v>0.24099999999999999</v>
      </c>
      <c r="J960">
        <v>0</v>
      </c>
      <c r="K960">
        <v>0</v>
      </c>
      <c r="L960">
        <v>0</v>
      </c>
      <c r="M960">
        <v>0</v>
      </c>
      <c r="N960">
        <v>8.6999999999999994E-2</v>
      </c>
      <c r="O960">
        <v>1.7000000000000001E-2</v>
      </c>
      <c r="P960">
        <v>0</v>
      </c>
      <c r="Q960" s="3">
        <v>0.745</v>
      </c>
      <c r="R960" t="str">
        <f t="shared" si="14"/>
        <v>Minnesota GERF2005</v>
      </c>
    </row>
    <row r="961" spans="1:18" x14ac:dyDescent="0.35">
      <c r="A961" t="s">
        <v>64</v>
      </c>
      <c r="B961">
        <v>2006</v>
      </c>
      <c r="C961">
        <v>0.123</v>
      </c>
      <c r="D961">
        <v>0.13200000000000001</v>
      </c>
      <c r="E961">
        <v>6.4000000000000001E-2</v>
      </c>
      <c r="F961">
        <v>8.5999999999999993E-2</v>
      </c>
      <c r="G961">
        <v>4.0300000000000002E-2</v>
      </c>
      <c r="H961">
        <v>0.63707999999999998</v>
      </c>
      <c r="I961">
        <v>0.23394999999999999</v>
      </c>
      <c r="J961">
        <v>0</v>
      </c>
      <c r="K961">
        <v>0</v>
      </c>
      <c r="L961">
        <v>0</v>
      </c>
      <c r="M961">
        <v>0</v>
      </c>
      <c r="N961">
        <v>9.9979999999999999E-2</v>
      </c>
      <c r="O961">
        <v>2.8989999999999998E-2</v>
      </c>
      <c r="P961">
        <v>0</v>
      </c>
      <c r="Q961" s="3">
        <v>0.747</v>
      </c>
      <c r="R961" t="str">
        <f t="shared" si="14"/>
        <v>Minnesota GERF2006</v>
      </c>
    </row>
    <row r="962" spans="1:18" x14ac:dyDescent="0.35">
      <c r="A962" t="s">
        <v>64</v>
      </c>
      <c r="B962">
        <v>2007</v>
      </c>
      <c r="C962">
        <v>0.183</v>
      </c>
      <c r="D962">
        <v>0.13800000000000001</v>
      </c>
      <c r="E962">
        <v>0.11899999999999999</v>
      </c>
      <c r="F962">
        <v>8.3000000000000004E-2</v>
      </c>
      <c r="G962">
        <v>5.9580000000000001E-2</v>
      </c>
      <c r="H962">
        <v>0.65803999999999996</v>
      </c>
      <c r="I962">
        <v>0.22700000000000001</v>
      </c>
      <c r="J962">
        <v>0</v>
      </c>
      <c r="K962">
        <v>0</v>
      </c>
      <c r="L962">
        <v>0</v>
      </c>
      <c r="M962">
        <v>0</v>
      </c>
      <c r="N962">
        <v>9.7000000000000003E-2</v>
      </c>
      <c r="O962">
        <v>1.7000000000000001E-2</v>
      </c>
      <c r="P962">
        <v>0</v>
      </c>
      <c r="Q962" s="3">
        <v>0.73340000000000005</v>
      </c>
      <c r="R962" t="str">
        <f t="shared" si="14"/>
        <v>Minnesota GERF2007</v>
      </c>
    </row>
    <row r="963" spans="1:18" x14ac:dyDescent="0.35">
      <c r="A963" t="s">
        <v>64</v>
      </c>
      <c r="B963">
        <v>2008</v>
      </c>
      <c r="C963">
        <v>-0.05</v>
      </c>
      <c r="D963">
        <v>8.1000000000000003E-2</v>
      </c>
      <c r="E963">
        <v>0.10299999999999999</v>
      </c>
      <c r="F963">
        <v>5.7000000000000002E-2</v>
      </c>
      <c r="G963">
        <v>4.5220000000000003E-2</v>
      </c>
      <c r="H963">
        <v>0.61677000000000004</v>
      </c>
      <c r="I963">
        <v>0.24299999999999999</v>
      </c>
      <c r="J963">
        <v>0</v>
      </c>
      <c r="K963">
        <v>0</v>
      </c>
      <c r="L963">
        <v>0</v>
      </c>
      <c r="M963">
        <v>0</v>
      </c>
      <c r="N963">
        <v>0.13</v>
      </c>
      <c r="O963">
        <v>0.01</v>
      </c>
      <c r="P963">
        <v>0</v>
      </c>
      <c r="Q963" s="3">
        <v>0.73599999999999999</v>
      </c>
      <c r="R963" t="str">
        <f t="shared" ref="R963:R1026" si="15">A963&amp;B963</f>
        <v>Minnesota GERF2008</v>
      </c>
    </row>
    <row r="964" spans="1:18" x14ac:dyDescent="0.35">
      <c r="A964" t="s">
        <v>64</v>
      </c>
      <c r="B964">
        <v>2009</v>
      </c>
      <c r="C964">
        <v>-0.188</v>
      </c>
      <c r="D964">
        <v>-0.03</v>
      </c>
      <c r="E964">
        <v>2.5999999999999999E-2</v>
      </c>
      <c r="F964">
        <v>2.4E-2</v>
      </c>
      <c r="G964">
        <v>1.6310000000000002E-2</v>
      </c>
      <c r="H964">
        <v>0.60899999999999999</v>
      </c>
      <c r="I964">
        <v>0.223</v>
      </c>
      <c r="J964">
        <v>0</v>
      </c>
      <c r="K964">
        <v>0</v>
      </c>
      <c r="L964">
        <v>0</v>
      </c>
      <c r="M964">
        <v>0</v>
      </c>
      <c r="N964">
        <v>0.14799999999999999</v>
      </c>
      <c r="O964">
        <v>0.02</v>
      </c>
      <c r="P964">
        <v>0</v>
      </c>
      <c r="Q964" s="3">
        <v>0.69989999999999997</v>
      </c>
      <c r="R964" t="str">
        <f t="shared" si="15"/>
        <v>Minnesota GERF2009</v>
      </c>
    </row>
    <row r="965" spans="1:18" x14ac:dyDescent="0.35">
      <c r="A965" t="s">
        <v>64</v>
      </c>
      <c r="B965">
        <v>2010</v>
      </c>
      <c r="C965">
        <v>0.152</v>
      </c>
      <c r="D965">
        <v>-3.7999999999999999E-2</v>
      </c>
      <c r="E965">
        <v>3.4000000000000002E-2</v>
      </c>
      <c r="F965">
        <v>2.9000000000000001E-2</v>
      </c>
      <c r="G965">
        <v>2.912E-2</v>
      </c>
      <c r="H965">
        <v>0.57799999999999996</v>
      </c>
      <c r="I965">
        <v>0.249</v>
      </c>
      <c r="J965">
        <v>0</v>
      </c>
      <c r="K965">
        <v>0</v>
      </c>
      <c r="L965">
        <v>0</v>
      </c>
      <c r="M965">
        <v>0</v>
      </c>
      <c r="N965">
        <v>0.153</v>
      </c>
      <c r="O965">
        <v>0.02</v>
      </c>
      <c r="P965">
        <v>0</v>
      </c>
      <c r="Q965" s="3">
        <v>0.76400000000000001</v>
      </c>
      <c r="R965" t="str">
        <f t="shared" si="15"/>
        <v>Minnesota GERF2010</v>
      </c>
    </row>
    <row r="966" spans="1:18" x14ac:dyDescent="0.35">
      <c r="A966" t="s">
        <v>64</v>
      </c>
      <c r="B966">
        <v>2011</v>
      </c>
      <c r="C966">
        <v>0.23300000000000001</v>
      </c>
      <c r="D966">
        <v>4.9000000000000002E-2</v>
      </c>
      <c r="E966">
        <v>5.2999999999999999E-2</v>
      </c>
      <c r="F966">
        <v>5.8999999999999997E-2</v>
      </c>
      <c r="G966">
        <v>4.6170000000000003E-2</v>
      </c>
      <c r="H966">
        <v>0.60799999999999998</v>
      </c>
      <c r="I966">
        <v>0.222</v>
      </c>
      <c r="J966">
        <v>0</v>
      </c>
      <c r="K966">
        <v>0</v>
      </c>
      <c r="L966">
        <v>0</v>
      </c>
      <c r="M966">
        <v>0</v>
      </c>
      <c r="N966">
        <v>0.14599999999999999</v>
      </c>
      <c r="O966">
        <v>2.4E-2</v>
      </c>
      <c r="P966">
        <v>0</v>
      </c>
      <c r="Q966" s="3">
        <v>0.75180000000000002</v>
      </c>
      <c r="R966" t="str">
        <f t="shared" si="15"/>
        <v>Minnesota GERF2011</v>
      </c>
    </row>
    <row r="967" spans="1:18" x14ac:dyDescent="0.35">
      <c r="A967" t="s">
        <v>64</v>
      </c>
      <c r="B967">
        <v>2012</v>
      </c>
      <c r="C967">
        <v>2.4E-2</v>
      </c>
      <c r="D967">
        <v>0.13300000000000001</v>
      </c>
      <c r="E967">
        <v>2.3E-2</v>
      </c>
      <c r="F967">
        <v>7.0000000000000007E-2</v>
      </c>
      <c r="G967">
        <v>4.4310000000000002E-2</v>
      </c>
      <c r="H967">
        <v>0.60099999999999998</v>
      </c>
      <c r="I967">
        <v>0.223</v>
      </c>
      <c r="J967">
        <v>0</v>
      </c>
      <c r="K967">
        <v>0</v>
      </c>
      <c r="L967">
        <v>0</v>
      </c>
      <c r="M967">
        <v>0</v>
      </c>
      <c r="N967">
        <v>0.157</v>
      </c>
      <c r="O967">
        <v>1.9E-2</v>
      </c>
      <c r="P967">
        <v>0</v>
      </c>
      <c r="Q967" s="3">
        <v>0.73450000000000004</v>
      </c>
      <c r="R967" t="str">
        <f t="shared" si="15"/>
        <v>Minnesota GERF2012</v>
      </c>
    </row>
    <row r="968" spans="1:18" x14ac:dyDescent="0.35">
      <c r="A968" t="s">
        <v>64</v>
      </c>
      <c r="B968">
        <v>2013</v>
      </c>
      <c r="C968">
        <v>0.14199999999999999</v>
      </c>
      <c r="D968">
        <v>0.13</v>
      </c>
      <c r="E968">
        <v>6.2E-2</v>
      </c>
      <c r="F968">
        <v>8.2000000000000003E-2</v>
      </c>
      <c r="G968">
        <v>5.1520000000000003E-2</v>
      </c>
      <c r="H968">
        <v>0.6</v>
      </c>
      <c r="I968">
        <v>0.23</v>
      </c>
      <c r="J968">
        <v>0</v>
      </c>
      <c r="K968">
        <v>0</v>
      </c>
      <c r="L968">
        <v>0</v>
      </c>
      <c r="M968">
        <v>0</v>
      </c>
      <c r="N968">
        <v>0.14499999999999999</v>
      </c>
      <c r="O968">
        <v>2.5000000000000001E-2</v>
      </c>
      <c r="P968">
        <v>0</v>
      </c>
      <c r="Q968" s="3">
        <v>0.72819999999999996</v>
      </c>
      <c r="R968" t="str">
        <f t="shared" si="15"/>
        <v>Minnesota GERF2013</v>
      </c>
    </row>
    <row r="969" spans="1:18" x14ac:dyDescent="0.35">
      <c r="A969" t="s">
        <v>64</v>
      </c>
      <c r="B969">
        <v>2014</v>
      </c>
      <c r="C969">
        <v>0.186</v>
      </c>
      <c r="D969">
        <v>0.115</v>
      </c>
      <c r="E969">
        <v>0.14499999999999999</v>
      </c>
      <c r="F969">
        <v>8.4000000000000005E-2</v>
      </c>
      <c r="G969">
        <v>6.0589999999999998E-2</v>
      </c>
      <c r="H969">
        <v>0.61399999999999999</v>
      </c>
      <c r="I969">
        <v>0.23400000000000001</v>
      </c>
      <c r="J969">
        <v>0</v>
      </c>
      <c r="K969">
        <v>0</v>
      </c>
      <c r="L969">
        <v>0</v>
      </c>
      <c r="M969">
        <v>0</v>
      </c>
      <c r="N969">
        <v>0.126</v>
      </c>
      <c r="O969">
        <v>2.5999999999999999E-2</v>
      </c>
      <c r="P969">
        <v>0</v>
      </c>
      <c r="Q969" s="3">
        <v>0.73509999999999998</v>
      </c>
      <c r="R969" t="str">
        <f t="shared" si="15"/>
        <v>Minnesota GERF2014</v>
      </c>
    </row>
    <row r="970" spans="1:18" x14ac:dyDescent="0.35">
      <c r="A970" t="s">
        <v>64</v>
      </c>
      <c r="B970">
        <v>2015</v>
      </c>
      <c r="C970">
        <v>4.3999999999999997E-2</v>
      </c>
      <c r="D970">
        <v>0.122</v>
      </c>
      <c r="E970">
        <v>0.123</v>
      </c>
      <c r="F970">
        <v>7.8E-2</v>
      </c>
      <c r="G970">
        <v>5.9479999999999998E-2</v>
      </c>
      <c r="H970">
        <v>0.622</v>
      </c>
      <c r="I970">
        <v>0.23599999999999999</v>
      </c>
      <c r="J970">
        <v>0</v>
      </c>
      <c r="K970">
        <v>0</v>
      </c>
      <c r="L970">
        <v>0</v>
      </c>
      <c r="M970">
        <v>0</v>
      </c>
      <c r="N970">
        <v>0.123</v>
      </c>
      <c r="O970">
        <v>1.9E-2</v>
      </c>
      <c r="P970">
        <v>0</v>
      </c>
      <c r="Q970" s="3">
        <v>0.76290000000000002</v>
      </c>
      <c r="R970" t="str">
        <f t="shared" si="15"/>
        <v>Minnesota GERF2015</v>
      </c>
    </row>
    <row r="971" spans="1:18" x14ac:dyDescent="0.35">
      <c r="A971" t="s">
        <v>64</v>
      </c>
      <c r="B971">
        <v>2016</v>
      </c>
      <c r="C971">
        <v>-1E-3</v>
      </c>
      <c r="D971">
        <v>7.2999999999999995E-2</v>
      </c>
      <c r="E971">
        <v>7.6999999999999999E-2</v>
      </c>
      <c r="F971">
        <v>6.5000000000000002E-2</v>
      </c>
      <c r="G971">
        <v>5.5590000000000001E-2</v>
      </c>
      <c r="H971">
        <v>0.60399999999999998</v>
      </c>
      <c r="I971">
        <v>0.247</v>
      </c>
      <c r="J971">
        <v>0</v>
      </c>
      <c r="K971">
        <v>0</v>
      </c>
      <c r="L971">
        <v>0</v>
      </c>
      <c r="M971">
        <v>0</v>
      </c>
      <c r="N971">
        <v>0.128</v>
      </c>
      <c r="O971">
        <v>2.1000000000000001E-2</v>
      </c>
      <c r="P971">
        <v>0</v>
      </c>
      <c r="Q971" s="3">
        <v>0.75519999999999998</v>
      </c>
      <c r="R971" t="str">
        <f t="shared" si="15"/>
        <v>Minnesota GERF2016</v>
      </c>
    </row>
    <row r="972" spans="1:18" x14ac:dyDescent="0.35">
      <c r="A972" t="s">
        <v>64</v>
      </c>
      <c r="B972">
        <v>2017</v>
      </c>
      <c r="C972">
        <v>0.151</v>
      </c>
      <c r="D972">
        <v>6.3E-2</v>
      </c>
      <c r="E972">
        <v>0.10199999999999999</v>
      </c>
      <c r="F972">
        <v>6.2E-2</v>
      </c>
      <c r="G972">
        <v>6.0979999999999999E-2</v>
      </c>
      <c r="H972">
        <v>0.66</v>
      </c>
      <c r="I972">
        <v>0.19</v>
      </c>
      <c r="J972">
        <v>0</v>
      </c>
      <c r="K972">
        <v>0</v>
      </c>
      <c r="L972">
        <v>0</v>
      </c>
      <c r="M972">
        <v>0</v>
      </c>
      <c r="N972">
        <v>0.13</v>
      </c>
      <c r="O972">
        <v>0.02</v>
      </c>
      <c r="P972">
        <v>0</v>
      </c>
      <c r="Q972" s="3">
        <v>0.77749999999999997</v>
      </c>
      <c r="R972" t="str">
        <f t="shared" si="15"/>
        <v>Minnesota GERF2017</v>
      </c>
    </row>
    <row r="973" spans="1:18" x14ac:dyDescent="0.35">
      <c r="A973" t="s">
        <v>65</v>
      </c>
      <c r="B973">
        <v>2001</v>
      </c>
      <c r="C973">
        <v>-6.6000000000000003E-2</v>
      </c>
      <c r="G973">
        <v>-6.6000000000000003E-2</v>
      </c>
      <c r="H973">
        <v>0.59699999999999998</v>
      </c>
      <c r="I973">
        <v>0.26200000000000001</v>
      </c>
      <c r="J973">
        <v>5.6000000000000001E-2</v>
      </c>
      <c r="K973">
        <v>0</v>
      </c>
      <c r="L973">
        <v>0</v>
      </c>
      <c r="M973">
        <v>5.7000000000000002E-2</v>
      </c>
      <c r="N973">
        <v>0</v>
      </c>
      <c r="O973">
        <v>2.8000000000000001E-2</v>
      </c>
      <c r="P973">
        <v>0</v>
      </c>
      <c r="Q973" s="3">
        <v>0.79200000000000004</v>
      </c>
      <c r="R973" t="str">
        <f t="shared" si="15"/>
        <v>Massachusetts Teachers2001</v>
      </c>
    </row>
    <row r="974" spans="1:18" x14ac:dyDescent="0.35">
      <c r="A974" t="s">
        <v>65</v>
      </c>
      <c r="B974">
        <v>2002</v>
      </c>
      <c r="C974">
        <v>-6.4899999999999999E-2</v>
      </c>
      <c r="D974">
        <v>4.7000000000000002E-3</v>
      </c>
      <c r="E974">
        <v>6.08E-2</v>
      </c>
      <c r="F974">
        <v>0.1055</v>
      </c>
      <c r="G974">
        <v>-6.5449999999999994E-2</v>
      </c>
      <c r="H974">
        <v>0.59199999999999997</v>
      </c>
      <c r="I974">
        <v>0.28699999999999998</v>
      </c>
      <c r="J974">
        <v>5.5E-2</v>
      </c>
      <c r="K974">
        <v>0</v>
      </c>
      <c r="L974">
        <v>2E-3</v>
      </c>
      <c r="M974">
        <v>6.3E-2</v>
      </c>
      <c r="N974">
        <v>0</v>
      </c>
      <c r="O974">
        <v>0</v>
      </c>
      <c r="P974">
        <v>0</v>
      </c>
      <c r="Q974" s="3">
        <v>0.76200000000000001</v>
      </c>
      <c r="R974" t="str">
        <f t="shared" si="15"/>
        <v>Massachusetts Teachers2002</v>
      </c>
    </row>
    <row r="975" spans="1:18" x14ac:dyDescent="0.35">
      <c r="A975" t="s">
        <v>65</v>
      </c>
      <c r="B975">
        <v>2003</v>
      </c>
      <c r="C975">
        <v>4.02E-2</v>
      </c>
      <c r="G975">
        <v>-3.1480000000000001E-2</v>
      </c>
      <c r="H975">
        <v>0.59692000000000001</v>
      </c>
      <c r="I975">
        <v>0.24173</v>
      </c>
      <c r="J975">
        <v>5.2850000000000001E-2</v>
      </c>
      <c r="K975">
        <v>0</v>
      </c>
      <c r="L975">
        <v>1.7590000000000001E-2</v>
      </c>
      <c r="M975">
        <v>6.5759999999999999E-2</v>
      </c>
      <c r="N975">
        <v>0</v>
      </c>
      <c r="O975">
        <v>2.5159999999999998E-2</v>
      </c>
      <c r="P975">
        <v>0</v>
      </c>
      <c r="Q975" s="3">
        <v>0.64500000000000002</v>
      </c>
      <c r="R975" t="str">
        <f t="shared" si="15"/>
        <v>Massachusetts Teachers2003</v>
      </c>
    </row>
    <row r="976" spans="1:18" x14ac:dyDescent="0.35">
      <c r="A976" t="s">
        <v>65</v>
      </c>
      <c r="B976">
        <v>2004</v>
      </c>
      <c r="C976">
        <v>0.1943</v>
      </c>
      <c r="G976">
        <v>2.061E-2</v>
      </c>
      <c r="H976">
        <v>0.54466000000000003</v>
      </c>
      <c r="I976">
        <v>0.23164999999999999</v>
      </c>
      <c r="J976">
        <v>5.4080000000000003E-2</v>
      </c>
      <c r="K976">
        <v>0</v>
      </c>
      <c r="L976">
        <v>2.809E-2</v>
      </c>
      <c r="M976">
        <v>8.3760000000000001E-2</v>
      </c>
      <c r="N976">
        <v>0</v>
      </c>
      <c r="O976">
        <v>5.7759999999999999E-2</v>
      </c>
      <c r="P976">
        <v>0</v>
      </c>
      <c r="Q976" s="3">
        <v>0.69599999999999995</v>
      </c>
      <c r="R976" t="str">
        <f t="shared" si="15"/>
        <v>Massachusetts Teachers2004</v>
      </c>
    </row>
    <row r="977" spans="1:18" x14ac:dyDescent="0.35">
      <c r="A977" t="s">
        <v>65</v>
      </c>
      <c r="B977">
        <v>2005</v>
      </c>
      <c r="C977">
        <v>0.13389999999999999</v>
      </c>
      <c r="D977">
        <v>0.121</v>
      </c>
      <c r="E977">
        <v>4.24E-2</v>
      </c>
      <c r="F977">
        <v>0.106</v>
      </c>
      <c r="G977">
        <v>4.2320000000000003E-2</v>
      </c>
      <c r="H977">
        <v>0.53800000000000003</v>
      </c>
      <c r="I977">
        <v>0.23699999999999999</v>
      </c>
      <c r="J977">
        <v>0.06</v>
      </c>
      <c r="K977">
        <v>4.8000000000000001E-2</v>
      </c>
      <c r="L977">
        <v>3.5999999999999997E-2</v>
      </c>
      <c r="M977">
        <v>8.1000000000000003E-2</v>
      </c>
      <c r="N977">
        <v>0</v>
      </c>
      <c r="O977">
        <v>0</v>
      </c>
      <c r="P977">
        <v>0</v>
      </c>
      <c r="Q977" s="3">
        <v>0.67600000000000005</v>
      </c>
      <c r="R977" t="str">
        <f t="shared" si="15"/>
        <v>Massachusetts Teachers2005</v>
      </c>
    </row>
    <row r="978" spans="1:18" x14ac:dyDescent="0.35">
      <c r="A978" t="s">
        <v>65</v>
      </c>
      <c r="B978">
        <v>2006</v>
      </c>
      <c r="C978">
        <v>0.15490000000000001</v>
      </c>
      <c r="D978">
        <v>0.161</v>
      </c>
      <c r="E978">
        <v>8.77E-2</v>
      </c>
      <c r="F978">
        <v>0.10290000000000001</v>
      </c>
      <c r="G978">
        <v>6.0290000000000003E-2</v>
      </c>
      <c r="H978">
        <v>0.53200000000000003</v>
      </c>
      <c r="I978">
        <v>0.20699999999999999</v>
      </c>
      <c r="J978">
        <v>6.5000000000000002E-2</v>
      </c>
      <c r="K978">
        <v>5.0999999999999997E-2</v>
      </c>
      <c r="L978">
        <v>3.5000000000000003E-2</v>
      </c>
      <c r="M978">
        <v>0.11</v>
      </c>
      <c r="N978">
        <v>0</v>
      </c>
      <c r="O978">
        <v>0</v>
      </c>
      <c r="P978">
        <v>0</v>
      </c>
      <c r="Q978" s="3">
        <v>0.67200000000000004</v>
      </c>
      <c r="R978" t="str">
        <f t="shared" si="15"/>
        <v>Massachusetts Teachers2006</v>
      </c>
    </row>
    <row r="979" spans="1:18" x14ac:dyDescent="0.35">
      <c r="A979" t="s">
        <v>65</v>
      </c>
      <c r="B979">
        <v>2007</v>
      </c>
      <c r="C979">
        <v>0.19950000000000001</v>
      </c>
      <c r="D979">
        <v>0.16250000000000001</v>
      </c>
      <c r="E979">
        <v>0.14319999999999999</v>
      </c>
      <c r="F979">
        <v>0.1013</v>
      </c>
      <c r="G979">
        <v>7.9140000000000002E-2</v>
      </c>
      <c r="H979">
        <v>0.51600000000000001</v>
      </c>
      <c r="I979">
        <v>0.2</v>
      </c>
      <c r="J979">
        <v>6.7000000000000004E-2</v>
      </c>
      <c r="K979">
        <v>9.9000000000000005E-2</v>
      </c>
      <c r="L979">
        <v>3.2000000000000001E-2</v>
      </c>
      <c r="M979">
        <v>8.5999999999999993E-2</v>
      </c>
      <c r="N979">
        <v>0</v>
      </c>
      <c r="O979">
        <v>0</v>
      </c>
      <c r="P979">
        <v>0</v>
      </c>
      <c r="Q979" s="3">
        <v>0.71</v>
      </c>
      <c r="R979" t="str">
        <f t="shared" si="15"/>
        <v>Massachusetts Teachers2007</v>
      </c>
    </row>
    <row r="980" spans="1:18" x14ac:dyDescent="0.35">
      <c r="A980" t="s">
        <v>65</v>
      </c>
      <c r="B980">
        <v>2008</v>
      </c>
      <c r="C980">
        <v>-1.8200000000000001E-2</v>
      </c>
      <c r="D980">
        <v>0.108</v>
      </c>
      <c r="E980">
        <v>0.13009999999999999</v>
      </c>
      <c r="F980">
        <v>8.1600000000000006E-2</v>
      </c>
      <c r="G980">
        <v>6.6470000000000001E-2</v>
      </c>
      <c r="H980">
        <v>0.46700000000000003</v>
      </c>
      <c r="I980">
        <v>0.218</v>
      </c>
      <c r="J980">
        <v>8.4000000000000005E-2</v>
      </c>
      <c r="K980">
        <v>0.10100000000000001</v>
      </c>
      <c r="L980">
        <v>2.1000000000000001E-2</v>
      </c>
      <c r="M980">
        <v>0.109</v>
      </c>
      <c r="N980">
        <v>0</v>
      </c>
      <c r="O980">
        <v>0</v>
      </c>
      <c r="P980">
        <v>0</v>
      </c>
      <c r="Q980" s="3">
        <v>0.73899999999999999</v>
      </c>
      <c r="R980" t="str">
        <f t="shared" si="15"/>
        <v>Massachusetts Teachers2008</v>
      </c>
    </row>
    <row r="981" spans="1:18" x14ac:dyDescent="0.35">
      <c r="A981" t="s">
        <v>65</v>
      </c>
      <c r="B981">
        <v>2009</v>
      </c>
      <c r="C981">
        <v>-0.23910000000000001</v>
      </c>
      <c r="D981">
        <v>-3.5900000000000001E-2</v>
      </c>
      <c r="E981">
        <v>3.2500000000000001E-2</v>
      </c>
      <c r="F981">
        <v>0.04</v>
      </c>
      <c r="G981">
        <v>2.7199999999999998E-2</v>
      </c>
      <c r="H981">
        <v>0.48399999999999999</v>
      </c>
      <c r="I981">
        <v>0.20699999999999999</v>
      </c>
      <c r="J981">
        <v>9.6000000000000002E-2</v>
      </c>
      <c r="K981">
        <v>5.7000000000000002E-2</v>
      </c>
      <c r="L981">
        <v>4.7E-2</v>
      </c>
      <c r="M981">
        <v>0.109</v>
      </c>
      <c r="N981">
        <v>0</v>
      </c>
      <c r="O981">
        <v>0</v>
      </c>
      <c r="P981">
        <v>0</v>
      </c>
      <c r="Q981" s="3">
        <v>0.58199999999999996</v>
      </c>
      <c r="R981" t="str">
        <f t="shared" si="15"/>
        <v>Massachusetts Teachers2009</v>
      </c>
    </row>
    <row r="982" spans="1:18" x14ac:dyDescent="0.35">
      <c r="A982" t="s">
        <v>65</v>
      </c>
      <c r="B982">
        <v>2010</v>
      </c>
      <c r="C982">
        <v>0.12859999999999999</v>
      </c>
      <c r="D982">
        <v>-5.5300000000000002E-2</v>
      </c>
      <c r="E982">
        <v>3.15E-2</v>
      </c>
      <c r="F982">
        <v>3.6999999999999998E-2</v>
      </c>
      <c r="G982">
        <v>3.6920000000000001E-2</v>
      </c>
      <c r="H982">
        <v>0.45600000000000002</v>
      </c>
      <c r="I982">
        <v>0.21</v>
      </c>
      <c r="J982">
        <v>0.106</v>
      </c>
      <c r="K982">
        <v>9.6000000000000002E-2</v>
      </c>
      <c r="L982">
        <v>4.1000000000000002E-2</v>
      </c>
      <c r="M982">
        <v>9.0999999999999998E-2</v>
      </c>
      <c r="N982">
        <v>0</v>
      </c>
      <c r="O982">
        <v>0</v>
      </c>
      <c r="P982">
        <v>0</v>
      </c>
      <c r="Q982" s="3">
        <v>0.63</v>
      </c>
      <c r="R982" t="str">
        <f t="shared" si="15"/>
        <v>Massachusetts Teachers2010</v>
      </c>
    </row>
    <row r="983" spans="1:18" x14ac:dyDescent="0.35">
      <c r="A983" t="s">
        <v>65</v>
      </c>
      <c r="B983">
        <v>2011</v>
      </c>
      <c r="C983">
        <v>0.22359999999999999</v>
      </c>
      <c r="D983">
        <v>1.66E-2</v>
      </c>
      <c r="E983">
        <v>4.3499999999999997E-2</v>
      </c>
      <c r="F983">
        <v>6.54E-2</v>
      </c>
      <c r="G983">
        <v>5.2639999999999999E-2</v>
      </c>
      <c r="H983">
        <v>0.503</v>
      </c>
      <c r="I983">
        <v>0.192</v>
      </c>
      <c r="J983">
        <v>0.107</v>
      </c>
      <c r="K983">
        <v>7.1999999999999995E-2</v>
      </c>
      <c r="L983">
        <v>0.04</v>
      </c>
      <c r="M983">
        <v>8.2000000000000003E-2</v>
      </c>
      <c r="N983">
        <v>0</v>
      </c>
      <c r="O983">
        <v>0</v>
      </c>
      <c r="P983">
        <v>0</v>
      </c>
      <c r="Q983" s="3">
        <v>0.66300000000000003</v>
      </c>
      <c r="R983" t="str">
        <f t="shared" si="15"/>
        <v>Massachusetts Teachers2011</v>
      </c>
    </row>
    <row r="984" spans="1:18" x14ac:dyDescent="0.35">
      <c r="A984" t="s">
        <v>65</v>
      </c>
      <c r="B984">
        <v>2012</v>
      </c>
      <c r="C984">
        <v>-8.0000000000000004E-4</v>
      </c>
      <c r="D984">
        <v>0.1135</v>
      </c>
      <c r="E984">
        <v>6.1000000000000004E-3</v>
      </c>
      <c r="F984">
        <v>7.2499999999999995E-2</v>
      </c>
      <c r="G984">
        <v>4.8079999999999998E-2</v>
      </c>
      <c r="H984">
        <v>0.42599999999999999</v>
      </c>
      <c r="I984">
        <v>0.216</v>
      </c>
      <c r="J984">
        <v>0.121</v>
      </c>
      <c r="K984">
        <v>9.9000000000000005E-2</v>
      </c>
      <c r="L984">
        <v>3.9E-2</v>
      </c>
      <c r="M984">
        <v>9.7000000000000003E-2</v>
      </c>
      <c r="N984">
        <v>0</v>
      </c>
      <c r="O984">
        <v>0</v>
      </c>
      <c r="P984">
        <v>0</v>
      </c>
      <c r="Q984" s="3">
        <v>0.60699999999999998</v>
      </c>
      <c r="R984" t="str">
        <f t="shared" si="15"/>
        <v>Massachusetts Teachers2012</v>
      </c>
    </row>
    <row r="985" spans="1:18" x14ac:dyDescent="0.35">
      <c r="A985" t="s">
        <v>65</v>
      </c>
      <c r="B985">
        <v>2013</v>
      </c>
      <c r="C985">
        <v>0.1273</v>
      </c>
      <c r="D985">
        <v>0.113</v>
      </c>
      <c r="E985">
        <v>3.4299999999999997E-2</v>
      </c>
      <c r="F985">
        <v>8.1199999999999994E-2</v>
      </c>
      <c r="G985">
        <v>5.3969999999999997E-2</v>
      </c>
      <c r="H985">
        <v>0.45300000000000001</v>
      </c>
      <c r="I985">
        <v>0.215</v>
      </c>
      <c r="J985">
        <v>0.11700000000000001</v>
      </c>
      <c r="K985">
        <v>9.1999999999999998E-2</v>
      </c>
      <c r="L985">
        <v>0.04</v>
      </c>
      <c r="M985">
        <v>8.2000000000000003E-2</v>
      </c>
      <c r="N985">
        <v>0</v>
      </c>
      <c r="O985">
        <v>0</v>
      </c>
      <c r="P985">
        <v>0</v>
      </c>
      <c r="Q985" s="3">
        <v>0.55700000000000005</v>
      </c>
      <c r="R985" t="str">
        <f t="shared" si="15"/>
        <v>Massachusetts Teachers2013</v>
      </c>
    </row>
    <row r="986" spans="1:18" x14ac:dyDescent="0.35">
      <c r="A986" t="s">
        <v>65</v>
      </c>
      <c r="B986">
        <v>2014</v>
      </c>
      <c r="C986">
        <v>0.17599999999999999</v>
      </c>
      <c r="D986">
        <v>9.8299999999999998E-2</v>
      </c>
      <c r="E986">
        <v>0.1285</v>
      </c>
      <c r="F986">
        <v>7.9399999999999998E-2</v>
      </c>
      <c r="G986">
        <v>6.225E-2</v>
      </c>
      <c r="H986">
        <v>0.43099999999999999</v>
      </c>
      <c r="I986">
        <v>0.224</v>
      </c>
      <c r="J986">
        <v>0.111</v>
      </c>
      <c r="K986">
        <v>9.6000000000000002E-2</v>
      </c>
      <c r="L986">
        <v>3.9E-2</v>
      </c>
      <c r="M986">
        <v>8.8999999999999996E-2</v>
      </c>
      <c r="N986">
        <v>0</v>
      </c>
      <c r="O986">
        <v>0.01</v>
      </c>
      <c r="P986">
        <v>0</v>
      </c>
      <c r="Q986" s="3">
        <v>0.56299999999999994</v>
      </c>
      <c r="R986" t="str">
        <f t="shared" si="15"/>
        <v>Massachusetts Teachers2014</v>
      </c>
    </row>
    <row r="987" spans="1:18" x14ac:dyDescent="0.35">
      <c r="A987" t="s">
        <v>65</v>
      </c>
      <c r="B987">
        <v>2015</v>
      </c>
      <c r="C987">
        <v>3.8699999999999998E-2</v>
      </c>
      <c r="D987">
        <v>0.1125</v>
      </c>
      <c r="E987">
        <v>0.1099</v>
      </c>
      <c r="F987">
        <v>7.0000000000000007E-2</v>
      </c>
      <c r="G987">
        <v>6.0670000000000002E-2</v>
      </c>
      <c r="H987">
        <v>0.42657</v>
      </c>
      <c r="I987">
        <v>0.21978</v>
      </c>
      <c r="J987">
        <v>0.11289</v>
      </c>
      <c r="K987">
        <v>9.0910000000000005E-2</v>
      </c>
      <c r="L987">
        <v>3.7960000000000001E-2</v>
      </c>
      <c r="M987">
        <v>9.9900000000000003E-2</v>
      </c>
      <c r="N987">
        <v>0</v>
      </c>
      <c r="O987">
        <v>1.1990000000000001E-2</v>
      </c>
      <c r="P987">
        <v>0</v>
      </c>
      <c r="Q987" s="3">
        <v>0.54300000000000004</v>
      </c>
      <c r="R987" t="str">
        <f t="shared" si="15"/>
        <v>Massachusetts Teachers2015</v>
      </c>
    </row>
    <row r="988" spans="1:18" x14ac:dyDescent="0.35">
      <c r="A988" t="s">
        <v>65</v>
      </c>
      <c r="B988">
        <v>2016</v>
      </c>
      <c r="C988">
        <v>2.3E-2</v>
      </c>
      <c r="D988">
        <v>7.7100000000000002E-2</v>
      </c>
      <c r="E988">
        <v>7.0800000000000002E-2</v>
      </c>
      <c r="F988">
        <v>5.7099999999999998E-2</v>
      </c>
      <c r="G988">
        <v>5.8270000000000002E-2</v>
      </c>
      <c r="H988">
        <v>0.42199999999999999</v>
      </c>
      <c r="I988">
        <v>0.223</v>
      </c>
      <c r="J988">
        <v>0.111</v>
      </c>
      <c r="K988">
        <v>9.8000000000000004E-2</v>
      </c>
      <c r="L988">
        <v>3.3000000000000002E-2</v>
      </c>
      <c r="M988">
        <v>0.104</v>
      </c>
      <c r="N988">
        <v>0</v>
      </c>
      <c r="O988">
        <v>5.0000000000000001E-3</v>
      </c>
      <c r="P988">
        <v>0</v>
      </c>
      <c r="Q988" s="3">
        <v>0.52800000000000002</v>
      </c>
      <c r="R988" t="str">
        <f t="shared" si="15"/>
        <v>Massachusetts Teachers2016</v>
      </c>
    </row>
    <row r="989" spans="1:18" x14ac:dyDescent="0.35">
      <c r="A989" t="s">
        <v>65</v>
      </c>
      <c r="B989">
        <v>2017</v>
      </c>
      <c r="C989">
        <v>0.13239999999999999</v>
      </c>
      <c r="D989">
        <v>6.3600000000000004E-2</v>
      </c>
      <c r="E989">
        <v>9.7900000000000001E-2</v>
      </c>
      <c r="F989">
        <v>5.0999999999999997E-2</v>
      </c>
      <c r="G989">
        <v>6.2489999999999997E-2</v>
      </c>
      <c r="H989">
        <v>0.45700000000000002</v>
      </c>
      <c r="I989">
        <v>0.20100000000000001</v>
      </c>
      <c r="J989">
        <v>0.106</v>
      </c>
      <c r="K989">
        <v>9.5000000000000001E-2</v>
      </c>
      <c r="L989">
        <v>3.6999999999999998E-2</v>
      </c>
      <c r="M989">
        <v>9.0999999999999998E-2</v>
      </c>
      <c r="N989">
        <v>0</v>
      </c>
      <c r="O989">
        <v>0.01</v>
      </c>
      <c r="P989">
        <v>0</v>
      </c>
      <c r="Q989" s="3">
        <v>0.52100000000000002</v>
      </c>
      <c r="R989" t="str">
        <f t="shared" si="15"/>
        <v>Massachusetts Teachers2017</v>
      </c>
    </row>
    <row r="990" spans="1:18" x14ac:dyDescent="0.35">
      <c r="A990" t="s">
        <v>65</v>
      </c>
      <c r="B990">
        <v>2018</v>
      </c>
      <c r="C990">
        <v>0.1</v>
      </c>
      <c r="D990">
        <v>8.2400000000000001E-2</v>
      </c>
      <c r="E990">
        <v>9.2499999999999999E-2</v>
      </c>
      <c r="F990">
        <v>6.3E-2</v>
      </c>
      <c r="G990">
        <v>6.454E-2</v>
      </c>
      <c r="H990">
        <v>0.42199999999999999</v>
      </c>
      <c r="I990">
        <v>0.20799999999999999</v>
      </c>
      <c r="J990">
        <v>0.108</v>
      </c>
      <c r="K990">
        <v>0.13400000000000001</v>
      </c>
      <c r="L990">
        <v>3.4000000000000002E-2</v>
      </c>
      <c r="M990">
        <v>0.09</v>
      </c>
      <c r="N990">
        <v>0</v>
      </c>
      <c r="O990">
        <v>4.0000000000000001E-3</v>
      </c>
      <c r="P990">
        <v>0</v>
      </c>
      <c r="Q990" s="3">
        <v>0.52400000000000002</v>
      </c>
      <c r="R990" t="str">
        <f t="shared" si="15"/>
        <v>Massachusetts Teachers2018</v>
      </c>
    </row>
    <row r="991" spans="1:18" x14ac:dyDescent="0.35">
      <c r="A991" t="s">
        <v>65</v>
      </c>
      <c r="B991">
        <v>2019</v>
      </c>
      <c r="C991">
        <v>6.13E-2</v>
      </c>
      <c r="D991">
        <v>9.7500000000000003E-2</v>
      </c>
      <c r="E991">
        <v>7.0300000000000001E-2</v>
      </c>
      <c r="F991">
        <v>9.9000000000000005E-2</v>
      </c>
      <c r="G991">
        <v>6.4369999999999997E-2</v>
      </c>
      <c r="H991">
        <v>0.434</v>
      </c>
      <c r="I991">
        <v>0.215</v>
      </c>
      <c r="J991">
        <v>0.113</v>
      </c>
      <c r="K991">
        <v>0.1</v>
      </c>
      <c r="L991">
        <v>3.9E-2</v>
      </c>
      <c r="M991">
        <v>9.4E-2</v>
      </c>
      <c r="N991">
        <v>0</v>
      </c>
      <c r="O991">
        <v>5.9999999999999995E-4</v>
      </c>
      <c r="P991">
        <v>0</v>
      </c>
      <c r="Q991" s="3">
        <v>0.51700000000000002</v>
      </c>
      <c r="R991" t="str">
        <f t="shared" si="15"/>
        <v>Massachusetts Teachers2019</v>
      </c>
    </row>
    <row r="992" spans="1:18" x14ac:dyDescent="0.35">
      <c r="A992" t="s">
        <v>65</v>
      </c>
      <c r="B992">
        <v>2020</v>
      </c>
      <c r="C992">
        <v>2.3800000000000002E-2</v>
      </c>
      <c r="D992">
        <v>6.13E-2</v>
      </c>
      <c r="E992">
        <v>6.7199999999999996E-2</v>
      </c>
      <c r="F992">
        <v>8.8400000000000006E-2</v>
      </c>
      <c r="H992">
        <v>0.42099999999999999</v>
      </c>
      <c r="I992">
        <v>0.23200000000000001</v>
      </c>
      <c r="J992">
        <v>0.114</v>
      </c>
      <c r="K992">
        <v>9.7000000000000003E-2</v>
      </c>
      <c r="L992">
        <v>3.6999999999999998E-2</v>
      </c>
      <c r="M992">
        <v>9.1999999999999998E-2</v>
      </c>
      <c r="N992">
        <v>0</v>
      </c>
      <c r="O992">
        <v>1E-3</v>
      </c>
      <c r="P992">
        <v>6.0000000000000001E-3</v>
      </c>
      <c r="Q992" s="3">
        <v>0</v>
      </c>
      <c r="R992" t="str">
        <f t="shared" si="15"/>
        <v>Massachusetts Teachers2020</v>
      </c>
    </row>
    <row r="993" spans="1:18" x14ac:dyDescent="0.35">
      <c r="A993" t="s">
        <v>66</v>
      </c>
      <c r="B993">
        <v>2001</v>
      </c>
      <c r="C993">
        <v>-6.3E-2</v>
      </c>
      <c r="D993">
        <v>0.05</v>
      </c>
      <c r="E993">
        <v>0.10199999999999999</v>
      </c>
      <c r="G993">
        <v>-6.3E-2</v>
      </c>
      <c r="H993">
        <v>0.46779999999999999</v>
      </c>
      <c r="I993">
        <v>0.37009999999999998</v>
      </c>
      <c r="J993">
        <v>0</v>
      </c>
      <c r="K993">
        <v>0</v>
      </c>
      <c r="L993">
        <v>0</v>
      </c>
      <c r="M993">
        <v>3.9300000000000002E-2</v>
      </c>
      <c r="N993">
        <v>0</v>
      </c>
      <c r="O993">
        <v>8.0600000000000005E-2</v>
      </c>
      <c r="P993">
        <v>4.0899999999999999E-2</v>
      </c>
      <c r="Q993" s="3">
        <v>0.93269999999999997</v>
      </c>
      <c r="R993" t="str">
        <f t="shared" si="15"/>
        <v>Minneapolis ERF2001</v>
      </c>
    </row>
    <row r="994" spans="1:18" x14ac:dyDescent="0.35">
      <c r="A994" t="s">
        <v>66</v>
      </c>
      <c r="B994">
        <v>2002</v>
      </c>
      <c r="C994">
        <v>-7.2999999999999995E-2</v>
      </c>
      <c r="D994">
        <v>-1.4999999999999999E-2</v>
      </c>
      <c r="E994">
        <v>4.7E-2</v>
      </c>
      <c r="G994">
        <v>-6.8010000000000001E-2</v>
      </c>
      <c r="H994">
        <v>0.48880000000000001</v>
      </c>
      <c r="I994">
        <v>0.3715</v>
      </c>
      <c r="J994">
        <v>0</v>
      </c>
      <c r="K994">
        <v>0</v>
      </c>
      <c r="L994">
        <v>0</v>
      </c>
      <c r="M994">
        <v>4.0300000000000002E-2</v>
      </c>
      <c r="N994">
        <v>0</v>
      </c>
      <c r="O994">
        <v>6.8900000000000003E-2</v>
      </c>
      <c r="P994">
        <v>2.9600000000000001E-2</v>
      </c>
      <c r="Q994" s="3">
        <v>0.92349999999999999</v>
      </c>
      <c r="R994" t="str">
        <f t="shared" si="15"/>
        <v>Minneapolis ERF2002</v>
      </c>
    </row>
    <row r="995" spans="1:18" x14ac:dyDescent="0.35">
      <c r="A995" t="s">
        <v>66</v>
      </c>
      <c r="B995">
        <v>2003</v>
      </c>
      <c r="C995">
        <v>2.1999999999999999E-2</v>
      </c>
      <c r="D995">
        <v>-0.04</v>
      </c>
      <c r="E995">
        <v>-8.9999999999999993E-3</v>
      </c>
      <c r="G995">
        <v>-3.8929999999999999E-2</v>
      </c>
      <c r="H995">
        <v>0.46820000000000001</v>
      </c>
      <c r="I995">
        <v>0.30709999999999998</v>
      </c>
      <c r="J995">
        <v>0</v>
      </c>
      <c r="K995">
        <v>0</v>
      </c>
      <c r="L995">
        <v>0</v>
      </c>
      <c r="M995">
        <v>4.2500000000000003E-2</v>
      </c>
      <c r="N995">
        <v>0</v>
      </c>
      <c r="O995">
        <v>0.15540000000000001</v>
      </c>
      <c r="P995">
        <v>2.5700000000000001E-2</v>
      </c>
      <c r="Q995" s="3">
        <v>0.92310000000000003</v>
      </c>
      <c r="R995" t="str">
        <f t="shared" si="15"/>
        <v>Minneapolis ERF2003</v>
      </c>
    </row>
    <row r="996" spans="1:18" x14ac:dyDescent="0.35">
      <c r="A996" t="s">
        <v>66</v>
      </c>
      <c r="B996">
        <v>2004</v>
      </c>
      <c r="C996">
        <v>0.16500000000000001</v>
      </c>
      <c r="D996">
        <v>3.5000000000000003E-2</v>
      </c>
      <c r="E996">
        <v>4.7E-2</v>
      </c>
      <c r="G996">
        <v>8.4399999999999996E-3</v>
      </c>
      <c r="H996">
        <v>0.49919999999999998</v>
      </c>
      <c r="I996">
        <v>0.35770000000000002</v>
      </c>
      <c r="J996">
        <v>0</v>
      </c>
      <c r="K996">
        <v>0</v>
      </c>
      <c r="L996">
        <v>0</v>
      </c>
      <c r="M996">
        <v>4.5199999999999997E-2</v>
      </c>
      <c r="N996">
        <v>0</v>
      </c>
      <c r="O996">
        <v>2.7400000000000001E-2</v>
      </c>
      <c r="P996">
        <v>7.0099999999999996E-2</v>
      </c>
      <c r="Q996" s="3">
        <v>0.92100000000000004</v>
      </c>
      <c r="R996" t="str">
        <f t="shared" si="15"/>
        <v>Minneapolis ERF2004</v>
      </c>
    </row>
    <row r="997" spans="1:18" x14ac:dyDescent="0.35">
      <c r="A997" t="s">
        <v>66</v>
      </c>
      <c r="B997">
        <v>2005</v>
      </c>
      <c r="C997">
        <v>0.104</v>
      </c>
      <c r="D997">
        <v>9.7000000000000003E-2</v>
      </c>
      <c r="E997">
        <v>2.7E-2</v>
      </c>
      <c r="G997">
        <v>2.6859999999999998E-2</v>
      </c>
      <c r="H997">
        <v>0.55449999999999999</v>
      </c>
      <c r="I997">
        <v>0.38300000000000001</v>
      </c>
      <c r="J997">
        <v>0</v>
      </c>
      <c r="K997">
        <v>0</v>
      </c>
      <c r="L997">
        <v>0</v>
      </c>
      <c r="M997">
        <v>5.1799999999999999E-2</v>
      </c>
      <c r="N997">
        <v>0</v>
      </c>
      <c r="O997">
        <v>1.0699999999999999E-2</v>
      </c>
      <c r="P997">
        <v>0</v>
      </c>
      <c r="Q997" s="3">
        <v>0.91710000000000003</v>
      </c>
      <c r="R997" t="str">
        <f t="shared" si="15"/>
        <v>Minneapolis ERF2005</v>
      </c>
    </row>
    <row r="998" spans="1:18" x14ac:dyDescent="0.35">
      <c r="A998" t="s">
        <v>66</v>
      </c>
      <c r="B998">
        <v>2006</v>
      </c>
      <c r="C998">
        <v>0.104</v>
      </c>
      <c r="D998">
        <v>0.126</v>
      </c>
      <c r="E998">
        <v>6.2E-2</v>
      </c>
      <c r="G998">
        <v>3.934E-2</v>
      </c>
      <c r="H998">
        <v>0.47410000000000002</v>
      </c>
      <c r="I998">
        <v>0.3039</v>
      </c>
      <c r="J998">
        <v>0</v>
      </c>
      <c r="K998">
        <v>0</v>
      </c>
      <c r="L998">
        <v>0</v>
      </c>
      <c r="M998">
        <v>4.58E-2</v>
      </c>
      <c r="N998">
        <v>0</v>
      </c>
      <c r="O998">
        <v>0.02</v>
      </c>
      <c r="P998">
        <v>0.15590000000000001</v>
      </c>
      <c r="Q998" s="3">
        <v>0.92130000000000001</v>
      </c>
      <c r="R998" t="str">
        <f t="shared" si="15"/>
        <v>Minneapolis ERF2006</v>
      </c>
    </row>
    <row r="999" spans="1:18" x14ac:dyDescent="0.35">
      <c r="A999" t="s">
        <v>66</v>
      </c>
      <c r="B999">
        <v>2007</v>
      </c>
      <c r="C999">
        <v>0.16900000000000001</v>
      </c>
      <c r="D999">
        <v>0.126</v>
      </c>
      <c r="E999">
        <v>0.113</v>
      </c>
      <c r="G999">
        <v>5.6939999999999998E-2</v>
      </c>
      <c r="H999">
        <v>0.48380000000000001</v>
      </c>
      <c r="I999">
        <v>0.31540000000000001</v>
      </c>
      <c r="J999">
        <v>0</v>
      </c>
      <c r="K999">
        <v>0</v>
      </c>
      <c r="L999">
        <v>0</v>
      </c>
      <c r="M999">
        <v>3.7499999999999999E-2</v>
      </c>
      <c r="N999">
        <v>0</v>
      </c>
      <c r="O999">
        <v>2.63E-2</v>
      </c>
      <c r="P999">
        <v>0.13689999999999999</v>
      </c>
      <c r="Q999" s="3">
        <v>0.85899999999999999</v>
      </c>
      <c r="R999" t="str">
        <f t="shared" si="15"/>
        <v>Minneapolis ERF2007</v>
      </c>
    </row>
    <row r="1000" spans="1:18" x14ac:dyDescent="0.35">
      <c r="A1000" t="s">
        <v>66</v>
      </c>
      <c r="B1000">
        <v>2008</v>
      </c>
      <c r="C1000">
        <v>-0.05</v>
      </c>
      <c r="D1000">
        <v>7.0000000000000007E-2</v>
      </c>
      <c r="E1000">
        <v>9.6000000000000002E-2</v>
      </c>
      <c r="G1000">
        <v>4.2939999999999999E-2</v>
      </c>
      <c r="H1000">
        <v>0.49930000000000002</v>
      </c>
      <c r="I1000">
        <v>0.33550000000000002</v>
      </c>
      <c r="J1000">
        <v>0</v>
      </c>
      <c r="K1000">
        <v>0</v>
      </c>
      <c r="L1000">
        <v>0</v>
      </c>
      <c r="M1000">
        <v>4.19E-2</v>
      </c>
      <c r="N1000">
        <v>0</v>
      </c>
      <c r="O1000">
        <v>2.52E-2</v>
      </c>
      <c r="P1000">
        <v>9.8000000000000004E-2</v>
      </c>
      <c r="Q1000" s="3">
        <v>0.76419999999999999</v>
      </c>
      <c r="R1000" t="str">
        <f t="shared" si="15"/>
        <v>Minneapolis ERF2008</v>
      </c>
    </row>
    <row r="1001" spans="1:18" x14ac:dyDescent="0.35">
      <c r="A1001" t="s">
        <v>66</v>
      </c>
      <c r="B1001">
        <v>2009</v>
      </c>
      <c r="C1001">
        <v>-0.17499999999999999</v>
      </c>
      <c r="D1001">
        <v>-2.9000000000000001E-2</v>
      </c>
      <c r="E1001">
        <v>2.1999999999999999E-2</v>
      </c>
      <c r="G1001">
        <v>1.6129999999999999E-2</v>
      </c>
      <c r="H1001">
        <v>0.55449999999999999</v>
      </c>
      <c r="I1001">
        <v>0.25969999999999999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2.8199999999999999E-2</v>
      </c>
      <c r="P1001">
        <v>0.1575</v>
      </c>
      <c r="Q1001" s="3">
        <v>0.55879999999999996</v>
      </c>
      <c r="R1001" t="str">
        <f t="shared" si="15"/>
        <v>Minneapolis ERF2009</v>
      </c>
    </row>
    <row r="1002" spans="1:18" x14ac:dyDescent="0.35">
      <c r="A1002" t="s">
        <v>66</v>
      </c>
      <c r="B1002">
        <v>2010</v>
      </c>
      <c r="C1002">
        <v>0.152</v>
      </c>
      <c r="D1002">
        <v>-3.7999999999999999E-2</v>
      </c>
      <c r="E1002">
        <v>3.4000000000000002E-2</v>
      </c>
      <c r="F1002">
        <v>2.9000000000000001E-2</v>
      </c>
      <c r="G1002">
        <v>2.896E-2</v>
      </c>
      <c r="H1002">
        <v>0.57799999999999996</v>
      </c>
      <c r="I1002">
        <v>0.249</v>
      </c>
      <c r="J1002">
        <v>0</v>
      </c>
      <c r="K1002">
        <v>0</v>
      </c>
      <c r="L1002">
        <v>0</v>
      </c>
      <c r="M1002">
        <v>0</v>
      </c>
      <c r="N1002">
        <v>0.153</v>
      </c>
      <c r="O1002">
        <v>0.02</v>
      </c>
      <c r="P1002">
        <v>0</v>
      </c>
      <c r="Q1002" s="3">
        <v>0.65620000000000001</v>
      </c>
      <c r="R1002" t="str">
        <f t="shared" si="15"/>
        <v>Minneapolis ERF2010</v>
      </c>
    </row>
    <row r="1003" spans="1:18" x14ac:dyDescent="0.35">
      <c r="A1003" t="s">
        <v>66</v>
      </c>
      <c r="B1003">
        <v>2011</v>
      </c>
      <c r="C1003">
        <v>0.23300000000000001</v>
      </c>
      <c r="D1003">
        <v>4.9000000000000002E-2</v>
      </c>
      <c r="E1003">
        <v>5.2999999999999999E-2</v>
      </c>
      <c r="F1003">
        <v>5.8999999999999997E-2</v>
      </c>
      <c r="G1003">
        <v>4.6019999999999998E-2</v>
      </c>
      <c r="H1003">
        <v>0.60799999999999998</v>
      </c>
      <c r="I1003">
        <v>0.222</v>
      </c>
      <c r="J1003">
        <v>0</v>
      </c>
      <c r="K1003">
        <v>0</v>
      </c>
      <c r="L1003">
        <v>0</v>
      </c>
      <c r="M1003">
        <v>0</v>
      </c>
      <c r="N1003">
        <v>0.14599999999999999</v>
      </c>
      <c r="O1003">
        <v>2.4E-2</v>
      </c>
      <c r="P1003">
        <v>0</v>
      </c>
      <c r="Q1003" s="3">
        <v>0.73540000000000005</v>
      </c>
      <c r="R1003" t="str">
        <f t="shared" si="15"/>
        <v>Minneapolis ERF2011</v>
      </c>
    </row>
    <row r="1004" spans="1:18" x14ac:dyDescent="0.35">
      <c r="A1004" t="s">
        <v>66</v>
      </c>
      <c r="B1004">
        <v>2012</v>
      </c>
      <c r="C1004">
        <v>2.4E-2</v>
      </c>
      <c r="D1004">
        <v>0.13300000000000001</v>
      </c>
      <c r="E1004">
        <v>2.3E-2</v>
      </c>
      <c r="F1004">
        <v>7.0000000000000007E-2</v>
      </c>
      <c r="G1004">
        <v>4.4170000000000001E-2</v>
      </c>
      <c r="H1004">
        <v>0.60099999999999998</v>
      </c>
      <c r="I1004">
        <v>0.223</v>
      </c>
      <c r="J1004">
        <v>0</v>
      </c>
      <c r="K1004">
        <v>0</v>
      </c>
      <c r="L1004">
        <v>0</v>
      </c>
      <c r="M1004">
        <v>0</v>
      </c>
      <c r="N1004">
        <v>0.157</v>
      </c>
      <c r="O1004">
        <v>1.9E-2</v>
      </c>
      <c r="P1004">
        <v>0</v>
      </c>
      <c r="Q1004" s="3">
        <v>0.69099999999999995</v>
      </c>
      <c r="R1004" t="str">
        <f t="shared" si="15"/>
        <v>Minneapolis ERF2012</v>
      </c>
    </row>
    <row r="1005" spans="1:18" x14ac:dyDescent="0.35">
      <c r="A1005" t="s">
        <v>66</v>
      </c>
      <c r="B1005">
        <v>2013</v>
      </c>
      <c r="C1005">
        <v>0.14199999999999999</v>
      </c>
      <c r="D1005">
        <v>0.13</v>
      </c>
      <c r="E1005">
        <v>6.2E-2</v>
      </c>
      <c r="F1005">
        <v>8.2000000000000003E-2</v>
      </c>
      <c r="G1005">
        <v>5.1389999999999998E-2</v>
      </c>
      <c r="H1005">
        <v>0.6</v>
      </c>
      <c r="I1005">
        <v>0.23</v>
      </c>
      <c r="J1005">
        <v>0</v>
      </c>
      <c r="K1005">
        <v>0</v>
      </c>
      <c r="L1005">
        <v>0</v>
      </c>
      <c r="M1005">
        <v>0</v>
      </c>
      <c r="N1005">
        <v>0.14499999999999999</v>
      </c>
      <c r="O1005">
        <v>2.5000000000000001E-2</v>
      </c>
      <c r="P1005">
        <v>0</v>
      </c>
      <c r="Q1005" s="3">
        <v>0.74439999999999995</v>
      </c>
      <c r="R1005" t="str">
        <f t="shared" si="15"/>
        <v>Minneapolis ERF2013</v>
      </c>
    </row>
    <row r="1006" spans="1:18" x14ac:dyDescent="0.35">
      <c r="A1006" t="s">
        <v>66</v>
      </c>
      <c r="B1006">
        <v>2014</v>
      </c>
      <c r="C1006">
        <v>0.186</v>
      </c>
      <c r="D1006">
        <v>0.115</v>
      </c>
      <c r="E1006">
        <v>0.14499999999999999</v>
      </c>
      <c r="F1006">
        <v>8.4000000000000005E-2</v>
      </c>
      <c r="G1006">
        <v>6.0470000000000003E-2</v>
      </c>
      <c r="H1006">
        <v>0.61399999999999999</v>
      </c>
      <c r="I1006">
        <v>0.23400000000000001</v>
      </c>
      <c r="J1006">
        <v>0</v>
      </c>
      <c r="K1006">
        <v>0</v>
      </c>
      <c r="L1006">
        <v>0</v>
      </c>
      <c r="M1006">
        <v>0</v>
      </c>
      <c r="N1006">
        <v>0.126</v>
      </c>
      <c r="O1006">
        <v>2.5999999999999999E-2</v>
      </c>
      <c r="P1006">
        <v>0</v>
      </c>
      <c r="Q1006" s="3">
        <v>0.82030000000000003</v>
      </c>
      <c r="R1006" t="str">
        <f t="shared" si="15"/>
        <v>Minneapolis ERF2014</v>
      </c>
    </row>
    <row r="1007" spans="1:18" x14ac:dyDescent="0.35">
      <c r="A1007" t="s">
        <v>66</v>
      </c>
      <c r="B1007">
        <v>2015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 s="3">
        <v>0</v>
      </c>
      <c r="R1007" t="str">
        <f t="shared" si="15"/>
        <v>Minneapolis ERF2015</v>
      </c>
    </row>
    <row r="1008" spans="1:18" x14ac:dyDescent="0.35">
      <c r="A1008" t="s">
        <v>66</v>
      </c>
      <c r="B1008">
        <v>2016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 s="3">
        <v>0</v>
      </c>
      <c r="R1008" t="str">
        <f t="shared" si="15"/>
        <v>Minneapolis ERF2016</v>
      </c>
    </row>
    <row r="1009" spans="1:18" x14ac:dyDescent="0.35">
      <c r="A1009" t="s">
        <v>66</v>
      </c>
      <c r="B1009">
        <v>2017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 s="3">
        <v>0</v>
      </c>
      <c r="R1009" t="str">
        <f t="shared" si="15"/>
        <v>Minneapolis ERF2017</v>
      </c>
    </row>
    <row r="1010" spans="1:18" x14ac:dyDescent="0.35">
      <c r="A1010" t="s">
        <v>66</v>
      </c>
      <c r="B1010">
        <v>2018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 s="3">
        <v>0</v>
      </c>
      <c r="R1010" t="str">
        <f t="shared" si="15"/>
        <v>Minneapolis ERF2018</v>
      </c>
    </row>
    <row r="1011" spans="1:18" x14ac:dyDescent="0.35">
      <c r="A1011" t="s">
        <v>66</v>
      </c>
      <c r="B1011">
        <v>2019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 s="3">
        <v>0</v>
      </c>
      <c r="R1011" t="str">
        <f t="shared" si="15"/>
        <v>Minneapolis ERF2019</v>
      </c>
    </row>
    <row r="1012" spans="1:18" x14ac:dyDescent="0.35">
      <c r="A1012" t="s">
        <v>66</v>
      </c>
      <c r="B1012">
        <v>2020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 s="3">
        <v>0</v>
      </c>
      <c r="R1012" t="str">
        <f t="shared" si="15"/>
        <v>Minneapolis ERF2020</v>
      </c>
    </row>
    <row r="1013" spans="1:18" x14ac:dyDescent="0.35">
      <c r="A1013" t="s">
        <v>67</v>
      </c>
      <c r="B1013">
        <v>2001</v>
      </c>
      <c r="C1013">
        <v>-1.0999999999999999E-2</v>
      </c>
      <c r="D1013">
        <v>4.8000000000000001E-2</v>
      </c>
      <c r="E1013">
        <v>9.9000000000000005E-2</v>
      </c>
      <c r="G1013">
        <v>-1.0999999999999999E-2</v>
      </c>
      <c r="H1013">
        <v>0.42699999999999999</v>
      </c>
      <c r="I1013">
        <v>0.34100000000000003</v>
      </c>
      <c r="J1013">
        <v>0</v>
      </c>
      <c r="K1013">
        <v>0</v>
      </c>
      <c r="L1013">
        <v>0</v>
      </c>
      <c r="M1013">
        <v>0</v>
      </c>
      <c r="N1013">
        <v>0.218</v>
      </c>
      <c r="O1013">
        <v>1.4E-2</v>
      </c>
      <c r="P1013">
        <v>0</v>
      </c>
      <c r="Q1013" s="3">
        <v>1.1299999999999999</v>
      </c>
      <c r="R1013" t="str">
        <f t="shared" si="15"/>
        <v>Houston Firefighters2001</v>
      </c>
    </row>
    <row r="1014" spans="1:18" x14ac:dyDescent="0.35">
      <c r="A1014" t="s">
        <v>67</v>
      </c>
      <c r="B1014">
        <v>2002</v>
      </c>
      <c r="C1014">
        <v>-2.4E-2</v>
      </c>
      <c r="D1014">
        <v>2.1000000000000001E-2</v>
      </c>
      <c r="E1014">
        <v>4.9000000000000002E-2</v>
      </c>
      <c r="G1014">
        <v>-1.7520000000000001E-2</v>
      </c>
      <c r="H1014">
        <v>0.42299999999999999</v>
      </c>
      <c r="I1014">
        <v>0.36099999999999999</v>
      </c>
      <c r="J1014">
        <v>0</v>
      </c>
      <c r="K1014">
        <v>0</v>
      </c>
      <c r="L1014">
        <v>0</v>
      </c>
      <c r="M1014">
        <v>0</v>
      </c>
      <c r="N1014">
        <v>0.21</v>
      </c>
      <c r="O1014">
        <v>6.0000000000000001E-3</v>
      </c>
      <c r="P1014">
        <v>0</v>
      </c>
      <c r="Q1014" s="3">
        <v>0.98</v>
      </c>
      <c r="R1014" t="str">
        <f t="shared" si="15"/>
        <v>Houston Firefighters2002</v>
      </c>
    </row>
    <row r="1015" spans="1:18" x14ac:dyDescent="0.35">
      <c r="A1015" t="s">
        <v>67</v>
      </c>
      <c r="B1015">
        <v>2003</v>
      </c>
      <c r="C1015">
        <v>6.4799999999999996E-2</v>
      </c>
      <c r="D1015">
        <v>9.1000000000000004E-3</v>
      </c>
      <c r="E1015">
        <v>3.6499999999999998E-2</v>
      </c>
      <c r="F1015">
        <v>9.0499999999999997E-2</v>
      </c>
      <c r="G1015">
        <v>9.1900000000000003E-3</v>
      </c>
      <c r="H1015">
        <v>0.40100000000000002</v>
      </c>
      <c r="I1015">
        <v>0.36</v>
      </c>
      <c r="J1015">
        <v>0.16700000000000001</v>
      </c>
      <c r="K1015">
        <v>0</v>
      </c>
      <c r="L1015">
        <v>0</v>
      </c>
      <c r="M1015">
        <v>4.2999999999999997E-2</v>
      </c>
      <c r="N1015">
        <v>0</v>
      </c>
      <c r="O1015">
        <v>2.9000000000000001E-2</v>
      </c>
      <c r="P1015">
        <v>0</v>
      </c>
      <c r="Q1015" s="3">
        <v>0.92584</v>
      </c>
      <c r="R1015" t="str">
        <f t="shared" si="15"/>
        <v>Houston Firefighters2003</v>
      </c>
    </row>
    <row r="1016" spans="1:18" x14ac:dyDescent="0.35">
      <c r="A1016" t="s">
        <v>67</v>
      </c>
      <c r="B1016">
        <v>2004</v>
      </c>
      <c r="C1016">
        <v>0.18410000000000001</v>
      </c>
      <c r="D1016">
        <v>7.1999999999999995E-2</v>
      </c>
      <c r="E1016">
        <v>6.0999999999999999E-2</v>
      </c>
      <c r="F1016">
        <v>0.10299999999999999</v>
      </c>
      <c r="G1016">
        <v>5.033E-2</v>
      </c>
      <c r="H1016">
        <v>0.437</v>
      </c>
      <c r="I1016">
        <v>0.32300000000000001</v>
      </c>
      <c r="J1016">
        <v>0.154</v>
      </c>
      <c r="K1016">
        <v>0</v>
      </c>
      <c r="L1016">
        <v>0</v>
      </c>
      <c r="M1016">
        <v>5.5E-2</v>
      </c>
      <c r="N1016">
        <v>0</v>
      </c>
      <c r="O1016">
        <v>3.1E-2</v>
      </c>
      <c r="P1016">
        <v>0</v>
      </c>
      <c r="Q1016" s="3">
        <v>0.88</v>
      </c>
      <c r="R1016" t="str">
        <f t="shared" si="15"/>
        <v>Houston Firefighters2004</v>
      </c>
    </row>
    <row r="1017" spans="1:18" x14ac:dyDescent="0.35">
      <c r="A1017" t="s">
        <v>67</v>
      </c>
      <c r="B1017">
        <v>2005</v>
      </c>
      <c r="C1017">
        <v>0.191</v>
      </c>
      <c r="D1017">
        <v>0.14499999999999999</v>
      </c>
      <c r="E1017">
        <v>7.6999999999999999E-2</v>
      </c>
      <c r="F1017">
        <v>0.106</v>
      </c>
      <c r="G1017">
        <v>7.707E-2</v>
      </c>
      <c r="H1017">
        <v>0.44700000000000001</v>
      </c>
      <c r="I1017">
        <v>0.33600000000000002</v>
      </c>
      <c r="J1017">
        <v>0.13300000000000001</v>
      </c>
      <c r="K1017">
        <v>0</v>
      </c>
      <c r="L1017">
        <v>0</v>
      </c>
      <c r="M1017">
        <v>5.3999999999999999E-2</v>
      </c>
      <c r="N1017">
        <v>0</v>
      </c>
      <c r="O1017">
        <v>0.03</v>
      </c>
      <c r="P1017">
        <v>0</v>
      </c>
      <c r="Q1017" s="3">
        <v>0.86</v>
      </c>
      <c r="R1017" t="str">
        <f t="shared" si="15"/>
        <v>Houston Firefighters2005</v>
      </c>
    </row>
    <row r="1018" spans="1:18" x14ac:dyDescent="0.35">
      <c r="A1018" t="s">
        <v>67</v>
      </c>
      <c r="B1018">
        <v>2006</v>
      </c>
      <c r="C1018">
        <v>0.14499999999999999</v>
      </c>
      <c r="D1018">
        <v>0.17299999999999999</v>
      </c>
      <c r="E1018">
        <v>0.109</v>
      </c>
      <c r="F1018">
        <v>0.104</v>
      </c>
      <c r="G1018">
        <v>8.8099999999999998E-2</v>
      </c>
      <c r="H1018">
        <v>0.47</v>
      </c>
      <c r="I1018">
        <v>0.33900000000000002</v>
      </c>
      <c r="J1018">
        <v>0.114</v>
      </c>
      <c r="K1018">
        <v>0</v>
      </c>
      <c r="L1018">
        <v>0</v>
      </c>
      <c r="M1018">
        <v>4.8000000000000001E-2</v>
      </c>
      <c r="N1018">
        <v>0</v>
      </c>
      <c r="O1018">
        <v>2.9000000000000001E-2</v>
      </c>
      <c r="P1018">
        <v>0</v>
      </c>
      <c r="Q1018" s="3">
        <v>0.87</v>
      </c>
      <c r="R1018" t="str">
        <f t="shared" si="15"/>
        <v>Houston Firefighters2006</v>
      </c>
    </row>
    <row r="1019" spans="1:18" x14ac:dyDescent="0.35">
      <c r="A1019" t="s">
        <v>67</v>
      </c>
      <c r="B1019">
        <v>2007</v>
      </c>
      <c r="C1019">
        <v>0.17</v>
      </c>
      <c r="D1019">
        <v>0.16800000000000001</v>
      </c>
      <c r="E1019">
        <v>0.15</v>
      </c>
      <c r="F1019">
        <v>9.8000000000000004E-2</v>
      </c>
      <c r="G1019">
        <v>9.9440000000000001E-2</v>
      </c>
      <c r="H1019">
        <v>0.46100000000000002</v>
      </c>
      <c r="I1019">
        <v>0.33700000000000002</v>
      </c>
      <c r="J1019">
        <v>9.5000000000000001E-2</v>
      </c>
      <c r="K1019">
        <v>0.04</v>
      </c>
      <c r="L1019">
        <v>0</v>
      </c>
      <c r="M1019">
        <v>4.2000000000000003E-2</v>
      </c>
      <c r="N1019">
        <v>0</v>
      </c>
      <c r="O1019">
        <v>2.5000000000000001E-2</v>
      </c>
      <c r="P1019">
        <v>0</v>
      </c>
      <c r="Q1019" s="3">
        <v>0.91</v>
      </c>
      <c r="R1019" t="str">
        <f t="shared" si="15"/>
        <v>Houston Firefighters2007</v>
      </c>
    </row>
    <row r="1020" spans="1:18" x14ac:dyDescent="0.35">
      <c r="A1020" t="s">
        <v>67</v>
      </c>
      <c r="B1020">
        <v>2008</v>
      </c>
      <c r="C1020">
        <v>0.04</v>
      </c>
      <c r="D1020">
        <v>0.16800000000000001</v>
      </c>
      <c r="E1020">
        <v>0.15</v>
      </c>
      <c r="F1020">
        <v>9.8000000000000004E-2</v>
      </c>
      <c r="G1020">
        <v>9.1829999999999995E-2</v>
      </c>
      <c r="H1020">
        <v>0.44600000000000001</v>
      </c>
      <c r="I1020">
        <v>0.33</v>
      </c>
      <c r="J1020">
        <v>0.11</v>
      </c>
      <c r="K1020">
        <v>4.7E-2</v>
      </c>
      <c r="L1020">
        <v>0</v>
      </c>
      <c r="M1020">
        <v>5.5E-2</v>
      </c>
      <c r="N1020">
        <v>0</v>
      </c>
      <c r="O1020">
        <v>1.2E-2</v>
      </c>
      <c r="P1020">
        <v>0</v>
      </c>
      <c r="Q1020" s="3">
        <v>0.96</v>
      </c>
      <c r="R1020" t="str">
        <f t="shared" si="15"/>
        <v>Houston Firefighters2008</v>
      </c>
    </row>
    <row r="1021" spans="1:18" x14ac:dyDescent="0.35">
      <c r="A1021" t="s">
        <v>67</v>
      </c>
      <c r="B1021">
        <v>2009</v>
      </c>
      <c r="C1021">
        <v>-0.2</v>
      </c>
      <c r="D1021">
        <v>-8.9999999999999993E-3</v>
      </c>
      <c r="E1021">
        <v>5.8000000000000003E-2</v>
      </c>
      <c r="F1021">
        <v>5.8999999999999997E-2</v>
      </c>
      <c r="G1021">
        <v>5.475E-2</v>
      </c>
      <c r="H1021">
        <v>0.35099999999999998</v>
      </c>
      <c r="I1021">
        <v>0.38100000000000001</v>
      </c>
      <c r="J1021">
        <v>0.126</v>
      </c>
      <c r="K1021">
        <v>7.0999999999999994E-2</v>
      </c>
      <c r="L1021">
        <v>0</v>
      </c>
      <c r="M1021">
        <v>6.5000000000000002E-2</v>
      </c>
      <c r="N1021">
        <v>0</v>
      </c>
      <c r="O1021">
        <v>6.0000000000000001E-3</v>
      </c>
      <c r="P1021">
        <v>0</v>
      </c>
      <c r="Q1021" s="3">
        <v>0.95</v>
      </c>
      <c r="R1021" t="str">
        <f t="shared" si="15"/>
        <v>Houston Firefighters2009</v>
      </c>
    </row>
    <row r="1022" spans="1:18" x14ac:dyDescent="0.35">
      <c r="A1022" t="s">
        <v>67</v>
      </c>
      <c r="B1022">
        <v>2010</v>
      </c>
      <c r="C1022">
        <v>0.17299999999999999</v>
      </c>
      <c r="D1022">
        <v>-8.0000000000000002E-3</v>
      </c>
      <c r="E1022">
        <v>5.5E-2</v>
      </c>
      <c r="F1022">
        <v>6.6000000000000003E-2</v>
      </c>
      <c r="G1022">
        <v>6.6009999999999999E-2</v>
      </c>
      <c r="H1022">
        <v>0.35099999999999998</v>
      </c>
      <c r="I1022">
        <v>0.36899999999999999</v>
      </c>
      <c r="J1022">
        <v>0.124</v>
      </c>
      <c r="K1022">
        <v>9.1999999999999998E-2</v>
      </c>
      <c r="L1022">
        <v>0</v>
      </c>
      <c r="M1022">
        <v>5.6000000000000001E-2</v>
      </c>
      <c r="N1022">
        <v>0</v>
      </c>
      <c r="O1022">
        <v>8.0000000000000002E-3</v>
      </c>
      <c r="P1022">
        <v>0</v>
      </c>
      <c r="Q1022" s="3">
        <v>0.93</v>
      </c>
      <c r="R1022" t="str">
        <f t="shared" si="15"/>
        <v>Houston Firefighters2010</v>
      </c>
    </row>
    <row r="1023" spans="1:18" x14ac:dyDescent="0.35">
      <c r="A1023" t="s">
        <v>67</v>
      </c>
      <c r="B1023">
        <v>2011</v>
      </c>
      <c r="C1023">
        <v>0.20599999999999999</v>
      </c>
      <c r="D1023">
        <v>4.2000000000000003E-2</v>
      </c>
      <c r="E1023">
        <v>6.6000000000000003E-2</v>
      </c>
      <c r="F1023">
        <v>8.6999999999999994E-2</v>
      </c>
      <c r="G1023">
        <v>7.8039999999999998E-2</v>
      </c>
      <c r="H1023">
        <v>0.38800000000000001</v>
      </c>
      <c r="I1023">
        <v>0.35699999999999998</v>
      </c>
      <c r="J1023">
        <v>0.113</v>
      </c>
      <c r="K1023">
        <v>8.5000000000000006E-2</v>
      </c>
      <c r="L1023">
        <v>0</v>
      </c>
      <c r="M1023">
        <v>5.5E-2</v>
      </c>
      <c r="N1023">
        <v>0</v>
      </c>
      <c r="O1023">
        <v>2E-3</v>
      </c>
      <c r="P1023">
        <v>0</v>
      </c>
      <c r="Q1023" s="3">
        <v>0.91</v>
      </c>
      <c r="R1023" t="str">
        <f t="shared" si="15"/>
        <v>Houston Firefighters2011</v>
      </c>
    </row>
    <row r="1024" spans="1:18" x14ac:dyDescent="0.35">
      <c r="A1024" t="s">
        <v>67</v>
      </c>
      <c r="B1024">
        <v>2012</v>
      </c>
      <c r="C1024">
        <v>2.1000000000000001E-2</v>
      </c>
      <c r="D1024">
        <v>0.13100000000000001</v>
      </c>
      <c r="E1024">
        <v>3.6999999999999998E-2</v>
      </c>
      <c r="F1024">
        <v>9.1999999999999998E-2</v>
      </c>
      <c r="G1024">
        <v>7.3169999999999999E-2</v>
      </c>
      <c r="H1024">
        <v>0.35964000000000002</v>
      </c>
      <c r="I1024">
        <v>0.36963000000000001</v>
      </c>
      <c r="J1024">
        <v>0.10989</v>
      </c>
      <c r="K1024">
        <v>8.0920000000000006E-2</v>
      </c>
      <c r="L1024">
        <v>0</v>
      </c>
      <c r="M1024">
        <v>6.9930000000000006E-2</v>
      </c>
      <c r="N1024">
        <v>0</v>
      </c>
      <c r="O1024">
        <v>9.9900000000000006E-3</v>
      </c>
      <c r="P1024">
        <v>0</v>
      </c>
      <c r="Q1024" s="3">
        <v>0.87</v>
      </c>
      <c r="R1024" t="str">
        <f t="shared" si="15"/>
        <v>Houston Firefighters2012</v>
      </c>
    </row>
    <row r="1025" spans="1:18" x14ac:dyDescent="0.35">
      <c r="A1025" t="s">
        <v>67</v>
      </c>
      <c r="B1025">
        <v>2013</v>
      </c>
      <c r="C1025">
        <v>0.115</v>
      </c>
      <c r="D1025">
        <v>0.112</v>
      </c>
      <c r="E1025">
        <v>5.1999999999999998E-2</v>
      </c>
      <c r="F1025">
        <v>9.7000000000000003E-2</v>
      </c>
      <c r="G1025">
        <v>7.6329999999999995E-2</v>
      </c>
      <c r="H1025">
        <v>0.4</v>
      </c>
      <c r="I1025">
        <v>0.34</v>
      </c>
      <c r="J1025">
        <v>0.1</v>
      </c>
      <c r="K1025">
        <v>0.08</v>
      </c>
      <c r="L1025">
        <v>0</v>
      </c>
      <c r="M1025">
        <v>0.06</v>
      </c>
      <c r="N1025">
        <v>0</v>
      </c>
      <c r="O1025">
        <v>0.02</v>
      </c>
      <c r="P1025">
        <v>0</v>
      </c>
      <c r="Q1025" s="3">
        <v>0.87</v>
      </c>
      <c r="R1025" t="str">
        <f t="shared" si="15"/>
        <v>Houston Firefighters2013</v>
      </c>
    </row>
    <row r="1026" spans="1:18" x14ac:dyDescent="0.35">
      <c r="A1026" t="s">
        <v>67</v>
      </c>
      <c r="B1026">
        <v>2014</v>
      </c>
      <c r="C1026">
        <v>0.17799999999999999</v>
      </c>
      <c r="D1026">
        <v>0.10299999999999999</v>
      </c>
      <c r="E1026">
        <v>0.13700000000000001</v>
      </c>
      <c r="F1026">
        <v>9.7000000000000003E-2</v>
      </c>
      <c r="G1026">
        <v>8.3290000000000003E-2</v>
      </c>
      <c r="H1026">
        <v>0.4</v>
      </c>
      <c r="I1026">
        <v>0.33</v>
      </c>
      <c r="J1026">
        <v>0.09</v>
      </c>
      <c r="K1026">
        <v>0.11</v>
      </c>
      <c r="L1026">
        <v>0</v>
      </c>
      <c r="M1026">
        <v>0.05</v>
      </c>
      <c r="N1026">
        <v>0</v>
      </c>
      <c r="O1026">
        <v>0.01</v>
      </c>
      <c r="P1026">
        <v>0</v>
      </c>
      <c r="Q1026" s="3">
        <v>0.88041999999999998</v>
      </c>
      <c r="R1026" t="str">
        <f t="shared" si="15"/>
        <v>Houston Firefighters2014</v>
      </c>
    </row>
    <row r="1027" spans="1:18" x14ac:dyDescent="0.35">
      <c r="A1027" t="s">
        <v>67</v>
      </c>
      <c r="B1027">
        <v>2015</v>
      </c>
      <c r="C1027">
        <v>1.5299999999999999E-2</v>
      </c>
      <c r="D1027">
        <v>0.10100000000000001</v>
      </c>
      <c r="E1027">
        <v>0.104</v>
      </c>
      <c r="F1027">
        <v>7.9000000000000001E-2</v>
      </c>
      <c r="G1027">
        <v>7.8619999999999995E-2</v>
      </c>
      <c r="H1027">
        <v>0.4</v>
      </c>
      <c r="I1027">
        <v>0.33</v>
      </c>
      <c r="J1027">
        <v>0.09</v>
      </c>
      <c r="K1027">
        <v>0.12</v>
      </c>
      <c r="L1027">
        <v>0</v>
      </c>
      <c r="M1027">
        <v>0.04</v>
      </c>
      <c r="N1027">
        <v>0</v>
      </c>
      <c r="O1027">
        <v>0.02</v>
      </c>
      <c r="P1027">
        <v>0</v>
      </c>
      <c r="Q1027" s="3">
        <v>0.89378999999999997</v>
      </c>
      <c r="R1027" t="str">
        <f t="shared" ref="R1027:R1090" si="16">A1027&amp;B1027</f>
        <v>Houston Firefighters2015</v>
      </c>
    </row>
    <row r="1028" spans="1:18" x14ac:dyDescent="0.35">
      <c r="A1028" t="s">
        <v>67</v>
      </c>
      <c r="B1028">
        <v>2016</v>
      </c>
      <c r="C1028">
        <v>-0.01</v>
      </c>
      <c r="D1028">
        <v>5.8000000000000003E-2</v>
      </c>
      <c r="E1028">
        <v>6.2E-2</v>
      </c>
      <c r="F1028">
        <v>6.4000000000000001E-2</v>
      </c>
      <c r="G1028">
        <v>7.2849999999999998E-2</v>
      </c>
      <c r="H1028">
        <v>0.56000000000000005</v>
      </c>
      <c r="I1028">
        <v>0.17</v>
      </c>
      <c r="J1028">
        <v>0.1</v>
      </c>
      <c r="K1028">
        <v>0.11</v>
      </c>
      <c r="L1028">
        <v>0</v>
      </c>
      <c r="M1028">
        <v>0.05</v>
      </c>
      <c r="N1028">
        <v>0</v>
      </c>
      <c r="O1028">
        <v>0.01</v>
      </c>
      <c r="P1028">
        <v>0</v>
      </c>
      <c r="Q1028" s="3">
        <v>0.80600000000000005</v>
      </c>
      <c r="R1028" t="str">
        <f t="shared" si="16"/>
        <v>Houston Firefighters2016</v>
      </c>
    </row>
    <row r="1029" spans="1:18" x14ac:dyDescent="0.35">
      <c r="A1029" t="s">
        <v>67</v>
      </c>
      <c r="B1029">
        <v>2017</v>
      </c>
      <c r="C1029">
        <v>0.12</v>
      </c>
      <c r="D1029">
        <v>0.04</v>
      </c>
      <c r="E1029">
        <v>8.1000000000000003E-2</v>
      </c>
      <c r="F1029">
        <v>5.8999999999999997E-2</v>
      </c>
      <c r="G1029">
        <v>7.5569999999999998E-2</v>
      </c>
      <c r="H1029">
        <v>0.5</v>
      </c>
      <c r="I1029">
        <v>0.28000000000000003</v>
      </c>
      <c r="J1029">
        <v>0.1</v>
      </c>
      <c r="K1029">
        <v>0.06</v>
      </c>
      <c r="L1029">
        <v>0</v>
      </c>
      <c r="M1029">
        <v>0.05</v>
      </c>
      <c r="N1029">
        <v>0</v>
      </c>
      <c r="O1029">
        <v>0.01</v>
      </c>
      <c r="P1029">
        <v>0</v>
      </c>
      <c r="Q1029" s="3">
        <v>0.8</v>
      </c>
      <c r="R1029" t="str">
        <f t="shared" si="16"/>
        <v>Houston Firefighters2017</v>
      </c>
    </row>
    <row r="1030" spans="1:18" x14ac:dyDescent="0.35">
      <c r="A1030" t="s">
        <v>67</v>
      </c>
      <c r="B1030">
        <v>2018</v>
      </c>
      <c r="C1030">
        <v>8.3000000000000004E-2</v>
      </c>
      <c r="D1030">
        <v>0.04</v>
      </c>
      <c r="E1030">
        <v>8.1000000000000003E-2</v>
      </c>
      <c r="F1030">
        <v>5.8999999999999997E-2</v>
      </c>
      <c r="G1030">
        <v>7.5980000000000006E-2</v>
      </c>
      <c r="H1030">
        <v>0.51</v>
      </c>
      <c r="I1030">
        <v>0.22</v>
      </c>
      <c r="J1030">
        <v>0.13</v>
      </c>
      <c r="K1030">
        <v>0.05</v>
      </c>
      <c r="L1030">
        <v>0</v>
      </c>
      <c r="M1030">
        <v>0.04</v>
      </c>
      <c r="N1030">
        <v>0</v>
      </c>
      <c r="O1030">
        <v>0.05</v>
      </c>
      <c r="P1030">
        <v>0</v>
      </c>
      <c r="Q1030" s="3">
        <v>0.82899999999999996</v>
      </c>
      <c r="R1030" t="str">
        <f t="shared" si="16"/>
        <v>Houston Firefighters2018</v>
      </c>
    </row>
    <row r="1031" spans="1:18" x14ac:dyDescent="0.35">
      <c r="A1031" t="s">
        <v>67</v>
      </c>
      <c r="B1031">
        <v>2019</v>
      </c>
      <c r="C1031">
        <v>5.7000000000000002E-2</v>
      </c>
      <c r="D1031">
        <v>8.5999999999999993E-2</v>
      </c>
      <c r="E1031">
        <v>5.1999999999999998E-2</v>
      </c>
      <c r="F1031">
        <v>9.4E-2</v>
      </c>
      <c r="G1031">
        <v>7.4980000000000005E-2</v>
      </c>
      <c r="H1031">
        <v>0.43</v>
      </c>
      <c r="I1031">
        <v>0.28000000000000003</v>
      </c>
      <c r="J1031">
        <v>0.17</v>
      </c>
      <c r="K1031">
        <v>0.05</v>
      </c>
      <c r="L1031">
        <v>0</v>
      </c>
      <c r="M1031">
        <v>0.05</v>
      </c>
      <c r="N1031">
        <v>0</v>
      </c>
      <c r="O1031">
        <v>0.02</v>
      </c>
      <c r="P1031">
        <v>0</v>
      </c>
      <c r="Q1031" s="3">
        <v>0.86199999999999999</v>
      </c>
      <c r="R1031" t="str">
        <f t="shared" si="16"/>
        <v>Houston Firefighters2019</v>
      </c>
    </row>
    <row r="1032" spans="1:18" x14ac:dyDescent="0.35">
      <c r="A1032" t="s">
        <v>67</v>
      </c>
      <c r="B1032">
        <v>2020</v>
      </c>
      <c r="C1032">
        <v>3.1E-2</v>
      </c>
      <c r="D1032">
        <v>0.03</v>
      </c>
      <c r="E1032">
        <v>2.9000000000000001E-2</v>
      </c>
      <c r="F1032">
        <v>0.05</v>
      </c>
      <c r="G1032">
        <v>7.2730000000000003E-2</v>
      </c>
      <c r="H1032">
        <v>0.39</v>
      </c>
      <c r="I1032">
        <v>0.24</v>
      </c>
      <c r="J1032">
        <v>0.23</v>
      </c>
      <c r="K1032">
        <v>0.05</v>
      </c>
      <c r="L1032">
        <v>0</v>
      </c>
      <c r="M1032">
        <v>0.06</v>
      </c>
      <c r="N1032">
        <v>0</v>
      </c>
      <c r="O1032">
        <v>0.03</v>
      </c>
      <c r="P1032">
        <v>0</v>
      </c>
      <c r="Q1032" s="3">
        <v>0.86199999999999999</v>
      </c>
      <c r="R1032" t="str">
        <f t="shared" si="16"/>
        <v>Houston Firefighters2020</v>
      </c>
    </row>
    <row r="1033" spans="1:18" x14ac:dyDescent="0.35">
      <c r="A1033" t="s">
        <v>68</v>
      </c>
      <c r="B1033">
        <v>2001</v>
      </c>
      <c r="C1033">
        <v>-4.2000000000000003E-2</v>
      </c>
      <c r="D1033">
        <v>5.5E-2</v>
      </c>
      <c r="E1033">
        <v>0.10100000000000001</v>
      </c>
      <c r="F1033">
        <v>0.106</v>
      </c>
      <c r="G1033">
        <v>-4.2000000000000003E-2</v>
      </c>
      <c r="H1033">
        <v>0.51500000000000001</v>
      </c>
      <c r="I1033">
        <v>0.35</v>
      </c>
      <c r="J1033">
        <v>0.03</v>
      </c>
      <c r="K1033">
        <v>0</v>
      </c>
      <c r="L1033">
        <v>0</v>
      </c>
      <c r="M1033">
        <v>0.105</v>
      </c>
      <c r="N1033">
        <v>0</v>
      </c>
      <c r="O1033">
        <v>0</v>
      </c>
      <c r="P1033">
        <v>0</v>
      </c>
      <c r="Q1033" s="3">
        <v>0.59499999999999997</v>
      </c>
      <c r="R1033" t="str">
        <f t="shared" si="16"/>
        <v>Illinois Teachers2001</v>
      </c>
    </row>
    <row r="1034" spans="1:18" x14ac:dyDescent="0.35">
      <c r="A1034" t="s">
        <v>68</v>
      </c>
      <c r="B1034">
        <v>2002</v>
      </c>
      <c r="C1034">
        <v>-3.2000000000000001E-2</v>
      </c>
      <c r="D1034">
        <v>8.9999999999999993E-3</v>
      </c>
      <c r="E1034">
        <v>5.8000000000000003E-2</v>
      </c>
      <c r="F1034">
        <v>9.0999999999999998E-2</v>
      </c>
      <c r="G1034">
        <v>-3.7010000000000001E-2</v>
      </c>
      <c r="H1034">
        <v>0.496</v>
      </c>
      <c r="I1034">
        <v>0.378</v>
      </c>
      <c r="J1034">
        <v>2.7E-2</v>
      </c>
      <c r="K1034">
        <v>0</v>
      </c>
      <c r="L1034">
        <v>0</v>
      </c>
      <c r="M1034">
        <v>9.9000000000000005E-2</v>
      </c>
      <c r="N1034">
        <v>0</v>
      </c>
      <c r="O1034">
        <v>0</v>
      </c>
      <c r="P1034">
        <v>0</v>
      </c>
      <c r="Q1034" s="3">
        <v>0.52</v>
      </c>
      <c r="R1034" t="str">
        <f t="shared" si="16"/>
        <v>Illinois Teachers2002</v>
      </c>
    </row>
    <row r="1035" spans="1:18" x14ac:dyDescent="0.35">
      <c r="A1035" t="s">
        <v>68</v>
      </c>
      <c r="B1035">
        <v>2003</v>
      </c>
      <c r="C1035">
        <v>4.9000000000000002E-2</v>
      </c>
      <c r="G1035">
        <v>-9.1599999999999997E-3</v>
      </c>
      <c r="H1035">
        <v>0.6</v>
      </c>
      <c r="I1035">
        <v>0.26600000000000001</v>
      </c>
      <c r="J1035">
        <v>2.9000000000000001E-2</v>
      </c>
      <c r="K1035">
        <v>0</v>
      </c>
      <c r="L1035">
        <v>0</v>
      </c>
      <c r="M1035">
        <v>0.105</v>
      </c>
      <c r="N1035">
        <v>0</v>
      </c>
      <c r="O1035">
        <v>0</v>
      </c>
      <c r="P1035">
        <v>0</v>
      </c>
      <c r="Q1035" s="3">
        <v>0.49299999999999999</v>
      </c>
      <c r="R1035" t="str">
        <f t="shared" si="16"/>
        <v>Illinois Teachers2003</v>
      </c>
    </row>
    <row r="1036" spans="1:18" x14ac:dyDescent="0.35">
      <c r="A1036" t="s">
        <v>68</v>
      </c>
      <c r="B1036">
        <v>2004</v>
      </c>
      <c r="C1036">
        <v>0.16500000000000001</v>
      </c>
      <c r="D1036">
        <v>5.8000000000000003E-2</v>
      </c>
      <c r="E1036">
        <v>4.5999999999999999E-2</v>
      </c>
      <c r="F1036">
        <v>9.6000000000000002E-2</v>
      </c>
      <c r="G1036">
        <v>3.1780000000000003E-2</v>
      </c>
      <c r="H1036">
        <v>0.64600000000000002</v>
      </c>
      <c r="I1036">
        <v>0.24199999999999999</v>
      </c>
      <c r="J1036">
        <v>2.7E-2</v>
      </c>
      <c r="K1036">
        <v>0</v>
      </c>
      <c r="L1036">
        <v>0</v>
      </c>
      <c r="M1036">
        <v>8.5000000000000006E-2</v>
      </c>
      <c r="N1036">
        <v>0</v>
      </c>
      <c r="O1036">
        <v>0</v>
      </c>
      <c r="P1036">
        <v>0</v>
      </c>
      <c r="Q1036" s="3">
        <v>0.61899999999999999</v>
      </c>
      <c r="R1036" t="str">
        <f t="shared" si="16"/>
        <v>Illinois Teachers2004</v>
      </c>
    </row>
    <row r="1037" spans="1:18" x14ac:dyDescent="0.35">
      <c r="A1037" t="s">
        <v>68</v>
      </c>
      <c r="B1037">
        <v>2005</v>
      </c>
      <c r="C1037">
        <v>0.108</v>
      </c>
      <c r="D1037">
        <v>0.106</v>
      </c>
      <c r="E1037">
        <v>4.7E-2</v>
      </c>
      <c r="F1037">
        <v>9.5000000000000001E-2</v>
      </c>
      <c r="G1037">
        <v>4.6589999999999999E-2</v>
      </c>
      <c r="H1037">
        <v>0.61899999999999999</v>
      </c>
      <c r="I1037">
        <v>0.24399999999999999</v>
      </c>
      <c r="J1037">
        <v>3.2000000000000001E-2</v>
      </c>
      <c r="K1037">
        <v>0</v>
      </c>
      <c r="L1037">
        <v>0</v>
      </c>
      <c r="M1037">
        <v>0.105</v>
      </c>
      <c r="N1037">
        <v>0</v>
      </c>
      <c r="O1037">
        <v>0</v>
      </c>
      <c r="P1037">
        <v>0</v>
      </c>
      <c r="Q1037" s="3">
        <v>0.60799999999999998</v>
      </c>
      <c r="R1037" t="str">
        <f t="shared" si="16"/>
        <v>Illinois Teachers2005</v>
      </c>
    </row>
    <row r="1038" spans="1:18" x14ac:dyDescent="0.35">
      <c r="A1038" t="s">
        <v>68</v>
      </c>
      <c r="B1038">
        <v>2006</v>
      </c>
      <c r="C1038">
        <v>0.11799999999999999</v>
      </c>
      <c r="D1038">
        <v>0.13</v>
      </c>
      <c r="E1038">
        <v>7.9000000000000001E-2</v>
      </c>
      <c r="F1038">
        <v>0.09</v>
      </c>
      <c r="G1038">
        <v>5.8169999999999999E-2</v>
      </c>
      <c r="H1038">
        <v>0.61199999999999999</v>
      </c>
      <c r="I1038">
        <v>0.23799999999999999</v>
      </c>
      <c r="J1038">
        <v>4.2000000000000003E-2</v>
      </c>
      <c r="K1038">
        <v>0</v>
      </c>
      <c r="L1038">
        <v>0</v>
      </c>
      <c r="M1038">
        <v>0.108</v>
      </c>
      <c r="N1038">
        <v>0</v>
      </c>
      <c r="O1038">
        <v>0</v>
      </c>
      <c r="P1038">
        <v>0</v>
      </c>
      <c r="Q1038" s="3">
        <v>0.62</v>
      </c>
      <c r="R1038" t="str">
        <f t="shared" si="16"/>
        <v>Illinois Teachers2006</v>
      </c>
    </row>
    <row r="1039" spans="1:18" x14ac:dyDescent="0.35">
      <c r="A1039" t="s">
        <v>68</v>
      </c>
      <c r="B1039">
        <v>2007</v>
      </c>
      <c r="C1039">
        <v>0.192</v>
      </c>
      <c r="D1039">
        <v>0.13900000000000001</v>
      </c>
      <c r="E1039">
        <v>0.125</v>
      </c>
      <c r="F1039">
        <v>9.0999999999999998E-2</v>
      </c>
      <c r="G1039">
        <v>7.6319999999999999E-2</v>
      </c>
      <c r="H1039">
        <v>0.621</v>
      </c>
      <c r="I1039">
        <v>0.188</v>
      </c>
      <c r="J1039">
        <v>4.5999999999999999E-2</v>
      </c>
      <c r="K1039">
        <v>1.2E-2</v>
      </c>
      <c r="L1039">
        <v>0.02</v>
      </c>
      <c r="M1039">
        <v>0.113</v>
      </c>
      <c r="N1039">
        <v>0</v>
      </c>
      <c r="O1039">
        <v>0</v>
      </c>
      <c r="P1039">
        <v>0</v>
      </c>
      <c r="Q1039" s="3">
        <v>0.63800000000000001</v>
      </c>
      <c r="R1039" t="str">
        <f t="shared" si="16"/>
        <v>Illinois Teachers2007</v>
      </c>
    </row>
    <row r="1040" spans="1:18" x14ac:dyDescent="0.35">
      <c r="A1040" t="s">
        <v>68</v>
      </c>
      <c r="B1040">
        <v>2008</v>
      </c>
      <c r="C1040">
        <v>-0.05</v>
      </c>
      <c r="D1040">
        <v>8.2000000000000003E-2</v>
      </c>
      <c r="E1040">
        <v>0.10299999999999999</v>
      </c>
      <c r="F1040">
        <v>6.9000000000000006E-2</v>
      </c>
      <c r="G1040">
        <v>5.9659999999999998E-2</v>
      </c>
      <c r="H1040">
        <v>0.54600000000000004</v>
      </c>
      <c r="I1040">
        <v>0.17299999999999999</v>
      </c>
      <c r="J1040">
        <v>6.3E-2</v>
      </c>
      <c r="K1040">
        <v>1.2999999999999999E-2</v>
      </c>
      <c r="L1040">
        <v>0.08</v>
      </c>
      <c r="M1040">
        <v>0.125</v>
      </c>
      <c r="N1040">
        <v>0</v>
      </c>
      <c r="O1040">
        <v>0</v>
      </c>
      <c r="P1040">
        <v>0</v>
      </c>
      <c r="Q1040" s="3">
        <v>0.56000000000000005</v>
      </c>
      <c r="R1040" t="str">
        <f t="shared" si="16"/>
        <v>Illinois Teachers2008</v>
      </c>
    </row>
    <row r="1041" spans="1:18" x14ac:dyDescent="0.35">
      <c r="A1041" t="s">
        <v>68</v>
      </c>
      <c r="B1041">
        <v>2009</v>
      </c>
      <c r="C1041">
        <v>-0.22700000000000001</v>
      </c>
      <c r="D1041">
        <v>-4.2999999999999997E-2</v>
      </c>
      <c r="E1041">
        <v>1.7000000000000001E-2</v>
      </c>
      <c r="F1041">
        <v>3.1E-2</v>
      </c>
      <c r="G1041">
        <v>2.316E-2</v>
      </c>
      <c r="H1041">
        <v>0.503</v>
      </c>
      <c r="I1041">
        <v>0.20100000000000001</v>
      </c>
      <c r="J1041">
        <v>8.2000000000000003E-2</v>
      </c>
      <c r="K1041">
        <v>2.5000000000000001E-2</v>
      </c>
      <c r="L1041">
        <v>7.0000000000000007E-2</v>
      </c>
      <c r="M1041">
        <v>0.11899999999999999</v>
      </c>
      <c r="N1041">
        <v>0</v>
      </c>
      <c r="O1041">
        <v>0</v>
      </c>
      <c r="P1041">
        <v>0</v>
      </c>
      <c r="Q1041" s="3">
        <v>0.52100000000000002</v>
      </c>
      <c r="R1041" t="str">
        <f t="shared" si="16"/>
        <v>Illinois Teachers2009</v>
      </c>
    </row>
    <row r="1042" spans="1:18" x14ac:dyDescent="0.35">
      <c r="A1042" t="s">
        <v>68</v>
      </c>
      <c r="B1042">
        <v>2010</v>
      </c>
      <c r="C1042">
        <v>0.129</v>
      </c>
      <c r="D1042">
        <v>-0.06</v>
      </c>
      <c r="E1042">
        <v>0.02</v>
      </c>
      <c r="F1042">
        <v>3.3000000000000002E-2</v>
      </c>
      <c r="G1042">
        <v>3.3279999999999997E-2</v>
      </c>
      <c r="H1042">
        <v>0.47899999999999998</v>
      </c>
      <c r="I1042">
        <v>0.184</v>
      </c>
      <c r="J1042">
        <v>9.5000000000000001E-2</v>
      </c>
      <c r="K1042">
        <v>3.9E-2</v>
      </c>
      <c r="L1042">
        <v>9.9000000000000005E-2</v>
      </c>
      <c r="M1042">
        <v>0.104</v>
      </c>
      <c r="N1042">
        <v>0</v>
      </c>
      <c r="O1042">
        <v>0</v>
      </c>
      <c r="P1042">
        <v>0</v>
      </c>
      <c r="Q1042" s="3">
        <v>0.48399999999999999</v>
      </c>
      <c r="R1042" t="str">
        <f t="shared" si="16"/>
        <v>Illinois Teachers2010</v>
      </c>
    </row>
    <row r="1043" spans="1:18" x14ac:dyDescent="0.35">
      <c r="A1043" t="s">
        <v>68</v>
      </c>
      <c r="B1043">
        <v>2011</v>
      </c>
      <c r="C1043">
        <v>0.23599999999999999</v>
      </c>
      <c r="D1043">
        <v>2.5999999999999999E-2</v>
      </c>
      <c r="E1043">
        <v>4.1000000000000002E-2</v>
      </c>
      <c r="F1043">
        <v>0.06</v>
      </c>
      <c r="G1043">
        <v>5.0250000000000003E-2</v>
      </c>
      <c r="H1043">
        <v>0.47199999999999998</v>
      </c>
      <c r="I1043">
        <v>0.185</v>
      </c>
      <c r="J1043">
        <v>9.7000000000000003E-2</v>
      </c>
      <c r="K1043">
        <v>0.04</v>
      </c>
      <c r="L1043">
        <v>9.8000000000000004E-2</v>
      </c>
      <c r="M1043">
        <v>0.108</v>
      </c>
      <c r="N1043">
        <v>0</v>
      </c>
      <c r="O1043">
        <v>0</v>
      </c>
      <c r="P1043">
        <v>0</v>
      </c>
      <c r="Q1043" s="3">
        <v>0.46500000000000002</v>
      </c>
      <c r="R1043" t="str">
        <f t="shared" si="16"/>
        <v>Illinois Teachers2011</v>
      </c>
    </row>
    <row r="1044" spans="1:18" x14ac:dyDescent="0.35">
      <c r="A1044" t="s">
        <v>68</v>
      </c>
      <c r="B1044">
        <v>2012</v>
      </c>
      <c r="C1044">
        <v>8.0000000000000002E-3</v>
      </c>
      <c r="D1044">
        <v>0.12</v>
      </c>
      <c r="E1044">
        <v>7.0000000000000001E-3</v>
      </c>
      <c r="F1044">
        <v>6.4000000000000001E-2</v>
      </c>
      <c r="G1044">
        <v>4.666E-2</v>
      </c>
      <c r="H1044">
        <v>0.439</v>
      </c>
      <c r="I1044">
        <v>0.17199999999999999</v>
      </c>
      <c r="J1044">
        <v>0.115</v>
      </c>
      <c r="K1044">
        <v>5.5E-2</v>
      </c>
      <c r="L1044">
        <v>9.4E-2</v>
      </c>
      <c r="M1044">
        <v>0.125</v>
      </c>
      <c r="N1044">
        <v>0</v>
      </c>
      <c r="O1044">
        <v>0</v>
      </c>
      <c r="P1044">
        <v>0</v>
      </c>
      <c r="Q1044" s="3">
        <v>0.42099999999999999</v>
      </c>
      <c r="R1044" t="str">
        <f t="shared" si="16"/>
        <v>Illinois Teachers2012</v>
      </c>
    </row>
    <row r="1045" spans="1:18" x14ac:dyDescent="0.35">
      <c r="A1045" t="s">
        <v>68</v>
      </c>
      <c r="B1045">
        <v>2013</v>
      </c>
      <c r="C1045">
        <v>0.128</v>
      </c>
      <c r="D1045">
        <v>0.12</v>
      </c>
      <c r="E1045">
        <v>4.2000000000000003E-2</v>
      </c>
      <c r="F1045">
        <v>7.1999999999999995E-2</v>
      </c>
      <c r="G1045">
        <v>5.271E-2</v>
      </c>
      <c r="H1045">
        <v>0.439</v>
      </c>
      <c r="I1045">
        <v>0.18</v>
      </c>
      <c r="J1045">
        <v>0.11899999999999999</v>
      </c>
      <c r="K1045">
        <v>5.2999999999999999E-2</v>
      </c>
      <c r="L1045">
        <v>8.8999999999999996E-2</v>
      </c>
      <c r="M1045">
        <v>0.12</v>
      </c>
      <c r="N1045">
        <v>0</v>
      </c>
      <c r="O1045">
        <v>0</v>
      </c>
      <c r="P1045">
        <v>0</v>
      </c>
      <c r="Q1045" s="3">
        <v>0.40600000000000003</v>
      </c>
      <c r="R1045" t="str">
        <f t="shared" si="16"/>
        <v>Illinois Teachers2013</v>
      </c>
    </row>
    <row r="1046" spans="1:18" x14ac:dyDescent="0.35">
      <c r="A1046" t="s">
        <v>68</v>
      </c>
      <c r="B1046">
        <v>2014</v>
      </c>
      <c r="C1046">
        <v>0.17399999999999999</v>
      </c>
      <c r="D1046">
        <v>0.10100000000000001</v>
      </c>
      <c r="E1046">
        <v>0.13200000000000001</v>
      </c>
      <c r="F1046">
        <v>7.2999999999999995E-2</v>
      </c>
      <c r="G1046">
        <v>6.0940000000000001E-2</v>
      </c>
      <c r="H1046">
        <v>0.42799999999999999</v>
      </c>
      <c r="I1046">
        <v>0.189</v>
      </c>
      <c r="J1046">
        <v>0.111</v>
      </c>
      <c r="K1046">
        <v>5.8000000000000003E-2</v>
      </c>
      <c r="L1046">
        <v>0.09</v>
      </c>
      <c r="M1046">
        <v>0.124</v>
      </c>
      <c r="N1046">
        <v>0</v>
      </c>
      <c r="O1046">
        <v>0</v>
      </c>
      <c r="P1046">
        <v>0</v>
      </c>
      <c r="Q1046" s="3">
        <v>0.40600000000000003</v>
      </c>
      <c r="R1046" t="str">
        <f t="shared" si="16"/>
        <v>Illinois Teachers2014</v>
      </c>
    </row>
    <row r="1047" spans="1:18" x14ac:dyDescent="0.35">
      <c r="A1047" t="s">
        <v>68</v>
      </c>
      <c r="B1047">
        <v>2015</v>
      </c>
      <c r="C1047">
        <v>0.04</v>
      </c>
      <c r="D1047">
        <v>0.112</v>
      </c>
      <c r="E1047">
        <v>0.114</v>
      </c>
      <c r="F1047">
        <v>6.6000000000000003E-2</v>
      </c>
      <c r="G1047">
        <v>5.953E-2</v>
      </c>
      <c r="H1047">
        <v>0.40899999999999997</v>
      </c>
      <c r="I1047">
        <v>0.18</v>
      </c>
      <c r="J1047">
        <v>0.11600000000000001</v>
      </c>
      <c r="K1047">
        <v>7.4999999999999997E-2</v>
      </c>
      <c r="L1047">
        <v>8.4000000000000005E-2</v>
      </c>
      <c r="M1047">
        <v>0.13600000000000001</v>
      </c>
      <c r="N1047">
        <v>0</v>
      </c>
      <c r="O1047">
        <v>0</v>
      </c>
      <c r="P1047">
        <v>0</v>
      </c>
      <c r="Q1047" s="3">
        <v>0.42</v>
      </c>
      <c r="R1047" t="str">
        <f t="shared" si="16"/>
        <v>Illinois Teachers2015</v>
      </c>
    </row>
    <row r="1048" spans="1:18" x14ac:dyDescent="0.35">
      <c r="A1048" t="s">
        <v>68</v>
      </c>
      <c r="B1048">
        <v>2016</v>
      </c>
      <c r="C1048">
        <v>1E-4</v>
      </c>
      <c r="D1048">
        <v>6.9000000000000006E-2</v>
      </c>
      <c r="E1048">
        <v>6.8000000000000005E-2</v>
      </c>
      <c r="F1048">
        <v>5.3999999999999999E-2</v>
      </c>
      <c r="G1048">
        <v>5.5710000000000003E-2</v>
      </c>
      <c r="H1048">
        <v>0.36499999999999999</v>
      </c>
      <c r="I1048">
        <v>0.20599999999999999</v>
      </c>
      <c r="J1048">
        <v>0.123</v>
      </c>
      <c r="K1048">
        <v>7.2999999999999995E-2</v>
      </c>
      <c r="L1048">
        <v>7.8E-2</v>
      </c>
      <c r="M1048">
        <v>0.155</v>
      </c>
      <c r="N1048">
        <v>0</v>
      </c>
      <c r="O1048">
        <v>0</v>
      </c>
      <c r="P1048">
        <v>0</v>
      </c>
      <c r="Q1048" s="3">
        <v>0.39800000000000002</v>
      </c>
      <c r="R1048" t="str">
        <f t="shared" si="16"/>
        <v>Illinois Teachers2016</v>
      </c>
    </row>
    <row r="1049" spans="1:18" x14ac:dyDescent="0.35">
      <c r="A1049" t="s">
        <v>68</v>
      </c>
      <c r="B1049">
        <v>2017</v>
      </c>
      <c r="C1049">
        <v>0.126</v>
      </c>
      <c r="D1049">
        <v>5.3999999999999999E-2</v>
      </c>
      <c r="E1049">
        <v>9.1999999999999998E-2</v>
      </c>
      <c r="F1049">
        <v>4.8000000000000001E-2</v>
      </c>
      <c r="G1049">
        <v>5.9720000000000002E-2</v>
      </c>
      <c r="H1049">
        <v>0.36499999999999999</v>
      </c>
      <c r="I1049">
        <v>0.215</v>
      </c>
      <c r="J1049">
        <v>0.13200000000000001</v>
      </c>
      <c r="K1049">
        <v>6.3E-2</v>
      </c>
      <c r="L1049">
        <v>5.7000000000000002E-2</v>
      </c>
      <c r="M1049">
        <v>0.16800000000000001</v>
      </c>
      <c r="N1049">
        <v>0</v>
      </c>
      <c r="O1049">
        <v>0</v>
      </c>
      <c r="P1049">
        <v>0</v>
      </c>
      <c r="Q1049" s="3">
        <v>0.40200000000000002</v>
      </c>
      <c r="R1049" t="str">
        <f t="shared" si="16"/>
        <v>Illinois Teachers2017</v>
      </c>
    </row>
    <row r="1050" spans="1:18" x14ac:dyDescent="0.35">
      <c r="A1050" t="s">
        <v>68</v>
      </c>
      <c r="B1050">
        <v>2018</v>
      </c>
      <c r="C1050">
        <v>8.5000000000000006E-2</v>
      </c>
      <c r="D1050">
        <v>6.9000000000000006E-2</v>
      </c>
      <c r="E1050">
        <v>8.3000000000000004E-2</v>
      </c>
      <c r="F1050">
        <v>6.2E-2</v>
      </c>
      <c r="G1050">
        <v>6.1109999999999998E-2</v>
      </c>
      <c r="H1050">
        <v>0.35899999999999999</v>
      </c>
      <c r="I1050">
        <v>0.20699999999999999</v>
      </c>
      <c r="J1050">
        <v>0.13200000000000001</v>
      </c>
      <c r="K1050">
        <v>0.114</v>
      </c>
      <c r="L1050">
        <v>2.5000000000000001E-2</v>
      </c>
      <c r="M1050">
        <v>0.14000000000000001</v>
      </c>
      <c r="N1050">
        <v>0</v>
      </c>
      <c r="O1050">
        <v>2.3E-2</v>
      </c>
      <c r="P1050">
        <v>0</v>
      </c>
      <c r="Q1050" s="3">
        <v>0.40699999999999997</v>
      </c>
      <c r="R1050" t="str">
        <f t="shared" si="16"/>
        <v>Illinois Teachers2018</v>
      </c>
    </row>
    <row r="1051" spans="1:18" x14ac:dyDescent="0.35">
      <c r="A1051" t="s">
        <v>68</v>
      </c>
      <c r="B1051">
        <v>2019</v>
      </c>
      <c r="C1051">
        <v>5.1999999999999998E-2</v>
      </c>
      <c r="D1051">
        <v>8.6999999999999994E-2</v>
      </c>
      <c r="E1051">
        <v>5.8999999999999997E-2</v>
      </c>
      <c r="F1051">
        <v>9.5000000000000001E-2</v>
      </c>
      <c r="G1051">
        <v>6.0630000000000003E-2</v>
      </c>
      <c r="H1051">
        <v>0.34399999999999997</v>
      </c>
      <c r="I1051">
        <v>0.248</v>
      </c>
      <c r="J1051">
        <v>0.13700000000000001</v>
      </c>
      <c r="K1051">
        <v>0.104</v>
      </c>
      <c r="L1051">
        <v>0.01</v>
      </c>
      <c r="M1051">
        <v>0.14000000000000001</v>
      </c>
      <c r="N1051">
        <v>0</v>
      </c>
      <c r="O1051">
        <v>1.7000000000000001E-2</v>
      </c>
      <c r="P1051">
        <v>0</v>
      </c>
      <c r="Q1051" s="3">
        <v>0.40600000000000003</v>
      </c>
      <c r="R1051" t="str">
        <f t="shared" si="16"/>
        <v>Illinois Teachers2019</v>
      </c>
    </row>
    <row r="1052" spans="1:18" x14ac:dyDescent="0.35">
      <c r="A1052" t="s">
        <v>68</v>
      </c>
      <c r="B1052">
        <v>2020</v>
      </c>
      <c r="C1052">
        <v>6.0000000000000001E-3</v>
      </c>
      <c r="D1052">
        <v>4.7E-2</v>
      </c>
      <c r="E1052">
        <v>5.1999999999999998E-2</v>
      </c>
      <c r="F1052">
        <v>8.3000000000000004E-2</v>
      </c>
      <c r="G1052">
        <v>5.7829999999999999E-2</v>
      </c>
      <c r="H1052">
        <v>0.32900000000000001</v>
      </c>
      <c r="I1052">
        <v>0.252</v>
      </c>
      <c r="J1052">
        <v>0.126</v>
      </c>
      <c r="K1052">
        <v>0.108</v>
      </c>
      <c r="L1052">
        <v>7.0000000000000001E-3</v>
      </c>
      <c r="M1052">
        <v>0.15</v>
      </c>
      <c r="N1052">
        <v>0</v>
      </c>
      <c r="O1052">
        <v>2.8000000000000001E-2</v>
      </c>
      <c r="P1052">
        <v>0</v>
      </c>
      <c r="Q1052" s="3">
        <v>0.40500000000000003</v>
      </c>
      <c r="R1052" t="str">
        <f t="shared" si="16"/>
        <v>Illinois Teachers2020</v>
      </c>
    </row>
    <row r="1053" spans="1:18" x14ac:dyDescent="0.35">
      <c r="A1053" t="s">
        <v>69</v>
      </c>
      <c r="B1053">
        <v>2001</v>
      </c>
      <c r="C1053">
        <v>-6.08E-2</v>
      </c>
      <c r="D1053">
        <v>4.9799999999999997E-2</v>
      </c>
      <c r="E1053">
        <v>8.5800000000000001E-2</v>
      </c>
      <c r="F1053">
        <v>9.7199999999999995E-2</v>
      </c>
      <c r="G1053">
        <v>-6.08E-2</v>
      </c>
      <c r="H1053">
        <v>0.55500000000000005</v>
      </c>
      <c r="I1053">
        <v>0.33200000000000002</v>
      </c>
      <c r="J1053">
        <v>0</v>
      </c>
      <c r="K1053">
        <v>0</v>
      </c>
      <c r="L1053">
        <v>0</v>
      </c>
      <c r="M1053">
        <v>3.7999999999999999E-2</v>
      </c>
      <c r="N1053">
        <v>3.2000000000000001E-2</v>
      </c>
      <c r="O1053">
        <v>4.2999999999999997E-2</v>
      </c>
      <c r="P1053">
        <v>0</v>
      </c>
      <c r="Q1053" s="3">
        <v>1.0640000000000001</v>
      </c>
      <c r="R1053" t="str">
        <f t="shared" si="16"/>
        <v>Illinois Municipal2001</v>
      </c>
    </row>
    <row r="1054" spans="1:18" x14ac:dyDescent="0.35">
      <c r="A1054" t="s">
        <v>69</v>
      </c>
      <c r="B1054">
        <v>2002</v>
      </c>
      <c r="C1054">
        <v>-8.72E-2</v>
      </c>
      <c r="D1054">
        <v>-4.4200000000000003E-2</v>
      </c>
      <c r="E1054">
        <v>3.5299999999999998E-2</v>
      </c>
      <c r="F1054">
        <v>8.0799999999999997E-2</v>
      </c>
      <c r="G1054">
        <v>-7.4090000000000003E-2</v>
      </c>
      <c r="H1054">
        <v>0.50700000000000001</v>
      </c>
      <c r="I1054">
        <v>0.38300000000000001</v>
      </c>
      <c r="J1054">
        <v>0</v>
      </c>
      <c r="K1054">
        <v>0</v>
      </c>
      <c r="L1054">
        <v>0</v>
      </c>
      <c r="M1054">
        <v>4.2000000000000003E-2</v>
      </c>
      <c r="N1054">
        <v>3.4000000000000002E-2</v>
      </c>
      <c r="O1054">
        <v>3.4000000000000002E-2</v>
      </c>
      <c r="P1054">
        <v>0</v>
      </c>
      <c r="Q1054" s="3">
        <v>1.0149999999999999</v>
      </c>
      <c r="R1054" t="str">
        <f t="shared" si="16"/>
        <v>Illinois Municipal2002</v>
      </c>
    </row>
    <row r="1055" spans="1:18" x14ac:dyDescent="0.35">
      <c r="A1055" t="s">
        <v>69</v>
      </c>
      <c r="B1055">
        <v>2003</v>
      </c>
      <c r="C1055">
        <v>0.22559999999999999</v>
      </c>
      <c r="D1055">
        <v>1.66E-2</v>
      </c>
      <c r="E1055">
        <v>5.2900000000000003E-2</v>
      </c>
      <c r="F1055">
        <v>8.9599999999999999E-2</v>
      </c>
      <c r="G1055">
        <v>1.6629999999999999E-2</v>
      </c>
      <c r="H1055">
        <v>0.58399999999999996</v>
      </c>
      <c r="I1055">
        <v>0.309</v>
      </c>
      <c r="J1055">
        <v>0</v>
      </c>
      <c r="K1055">
        <v>0</v>
      </c>
      <c r="L1055">
        <v>0</v>
      </c>
      <c r="M1055">
        <v>3.5000000000000003E-2</v>
      </c>
      <c r="N1055">
        <v>3.1E-2</v>
      </c>
      <c r="O1055">
        <v>0.04</v>
      </c>
      <c r="P1055">
        <v>0</v>
      </c>
      <c r="Q1055" s="3">
        <v>0.97599999999999998</v>
      </c>
      <c r="R1055" t="str">
        <f t="shared" si="16"/>
        <v>Illinois Municipal2003</v>
      </c>
    </row>
    <row r="1056" spans="1:18" x14ac:dyDescent="0.35">
      <c r="A1056" t="s">
        <v>69</v>
      </c>
      <c r="B1056">
        <v>2004</v>
      </c>
      <c r="C1056">
        <v>0.12379999999999999</v>
      </c>
      <c r="D1056">
        <v>7.9299999999999995E-2</v>
      </c>
      <c r="E1056">
        <v>3.7600000000000001E-2</v>
      </c>
      <c r="F1056">
        <v>0.1031</v>
      </c>
      <c r="G1056">
        <v>4.2419999999999999E-2</v>
      </c>
      <c r="H1056">
        <v>0.61399999999999999</v>
      </c>
      <c r="I1056">
        <v>0.30099999999999999</v>
      </c>
      <c r="J1056">
        <v>0</v>
      </c>
      <c r="K1056">
        <v>0</v>
      </c>
      <c r="L1056">
        <v>0</v>
      </c>
      <c r="M1056">
        <v>3.4000000000000002E-2</v>
      </c>
      <c r="N1056">
        <v>3.1E-2</v>
      </c>
      <c r="O1056">
        <v>0.02</v>
      </c>
      <c r="P1056">
        <v>0</v>
      </c>
      <c r="Q1056" s="3">
        <v>0.94299999999999995</v>
      </c>
      <c r="R1056" t="str">
        <f t="shared" si="16"/>
        <v>Illinois Municipal2004</v>
      </c>
    </row>
    <row r="1057" spans="1:18" x14ac:dyDescent="0.35">
      <c r="A1057" t="s">
        <v>69</v>
      </c>
      <c r="B1057">
        <v>2005</v>
      </c>
      <c r="C1057">
        <v>8.4900000000000003E-2</v>
      </c>
      <c r="D1057">
        <v>0.14399999999999999</v>
      </c>
      <c r="E1057">
        <v>5.1200000000000002E-2</v>
      </c>
      <c r="F1057">
        <v>9.1200000000000003E-2</v>
      </c>
      <c r="G1057">
        <v>5.0779999999999999E-2</v>
      </c>
      <c r="H1057">
        <v>0.60499999999999998</v>
      </c>
      <c r="I1057">
        <v>0.30299999999999999</v>
      </c>
      <c r="J1057">
        <v>0</v>
      </c>
      <c r="K1057">
        <v>0</v>
      </c>
      <c r="L1057">
        <v>0</v>
      </c>
      <c r="M1057">
        <v>3.5000000000000003E-2</v>
      </c>
      <c r="N1057">
        <v>3.1E-2</v>
      </c>
      <c r="O1057">
        <v>2.5999999999999999E-2</v>
      </c>
      <c r="P1057">
        <v>0</v>
      </c>
      <c r="Q1057" s="3">
        <v>0.94599999999999995</v>
      </c>
      <c r="R1057" t="str">
        <f t="shared" si="16"/>
        <v>Illinois Municipal2005</v>
      </c>
    </row>
    <row r="1058" spans="1:18" x14ac:dyDescent="0.35">
      <c r="A1058" t="s">
        <v>69</v>
      </c>
      <c r="B1058">
        <v>2006</v>
      </c>
      <c r="C1058">
        <v>0.13600000000000001</v>
      </c>
      <c r="D1058">
        <v>0.1163</v>
      </c>
      <c r="E1058">
        <v>9.2499999999999999E-2</v>
      </c>
      <c r="F1058">
        <v>8.9099999999999999E-2</v>
      </c>
      <c r="G1058">
        <v>6.4530000000000004E-2</v>
      </c>
      <c r="H1058">
        <v>0.59399999999999997</v>
      </c>
      <c r="I1058">
        <v>0.31900000000000001</v>
      </c>
      <c r="J1058">
        <v>0</v>
      </c>
      <c r="K1058">
        <v>0</v>
      </c>
      <c r="L1058">
        <v>0</v>
      </c>
      <c r="M1058">
        <v>0.03</v>
      </c>
      <c r="N1058">
        <v>3.2000000000000001E-2</v>
      </c>
      <c r="O1058">
        <v>2.5000000000000001E-2</v>
      </c>
      <c r="P1058">
        <v>0</v>
      </c>
      <c r="Q1058" s="3">
        <v>0.95299999999999996</v>
      </c>
      <c r="R1058" t="str">
        <f t="shared" si="16"/>
        <v>Illinois Municipal2006</v>
      </c>
    </row>
    <row r="1059" spans="1:18" x14ac:dyDescent="0.35">
      <c r="A1059" t="s">
        <v>69</v>
      </c>
      <c r="B1059">
        <v>2007</v>
      </c>
      <c r="C1059">
        <v>8.2799999999999999E-2</v>
      </c>
      <c r="D1059">
        <v>0.10340000000000001</v>
      </c>
      <c r="E1059">
        <v>0.13089999999999999</v>
      </c>
      <c r="F1059">
        <v>8.2100000000000006E-2</v>
      </c>
      <c r="G1059">
        <v>6.7119999999999999E-2</v>
      </c>
      <c r="H1059">
        <v>0.57099999999999995</v>
      </c>
      <c r="I1059">
        <v>0.33400000000000002</v>
      </c>
      <c r="J1059">
        <v>0</v>
      </c>
      <c r="K1059">
        <v>0</v>
      </c>
      <c r="L1059">
        <v>0</v>
      </c>
      <c r="M1059">
        <v>2.5000000000000001E-2</v>
      </c>
      <c r="N1059">
        <v>3.7999999999999999E-2</v>
      </c>
      <c r="O1059">
        <v>3.2000000000000001E-2</v>
      </c>
      <c r="P1059">
        <v>0</v>
      </c>
      <c r="Q1059" s="3">
        <v>0.96099999999999997</v>
      </c>
      <c r="R1059" t="str">
        <f t="shared" si="16"/>
        <v>Illinois Municipal2007</v>
      </c>
    </row>
    <row r="1060" spans="1:18" x14ac:dyDescent="0.35">
      <c r="A1060" t="s">
        <v>69</v>
      </c>
      <c r="B1060">
        <v>2008</v>
      </c>
      <c r="C1060">
        <v>-0.24970000000000001</v>
      </c>
      <c r="D1060">
        <v>-2.4199999999999999E-2</v>
      </c>
      <c r="E1060">
        <v>2.5700000000000001E-2</v>
      </c>
      <c r="F1060">
        <v>3.9199999999999999E-2</v>
      </c>
      <c r="G1060">
        <v>2.1149999999999999E-2</v>
      </c>
      <c r="H1060">
        <v>0.44400000000000001</v>
      </c>
      <c r="I1060">
        <v>0.442</v>
      </c>
      <c r="J1060">
        <v>0</v>
      </c>
      <c r="K1060">
        <v>0</v>
      </c>
      <c r="L1060">
        <v>0</v>
      </c>
      <c r="M1060">
        <v>2.8000000000000001E-2</v>
      </c>
      <c r="N1060">
        <v>4.7E-2</v>
      </c>
      <c r="O1060">
        <v>3.9E-2</v>
      </c>
      <c r="P1060">
        <v>0</v>
      </c>
      <c r="Q1060" s="3">
        <v>0.84299999999999997</v>
      </c>
      <c r="R1060" t="str">
        <f t="shared" si="16"/>
        <v>Illinois Municipal2008</v>
      </c>
    </row>
    <row r="1061" spans="1:18" x14ac:dyDescent="0.35">
      <c r="A1061" t="s">
        <v>69</v>
      </c>
      <c r="B1061">
        <v>2009</v>
      </c>
      <c r="C1061">
        <v>0.24279999999999999</v>
      </c>
      <c r="D1061">
        <v>3.2000000000000002E-3</v>
      </c>
      <c r="E1061">
        <v>4.4699999999999997E-2</v>
      </c>
      <c r="G1061">
        <v>4.369E-2</v>
      </c>
      <c r="H1061">
        <v>0.63500000000000001</v>
      </c>
      <c r="I1061">
        <v>0.27600000000000002</v>
      </c>
      <c r="J1061">
        <v>0</v>
      </c>
      <c r="K1061">
        <v>0</v>
      </c>
      <c r="L1061">
        <v>0</v>
      </c>
      <c r="M1061">
        <v>1.7999999999999999E-2</v>
      </c>
      <c r="N1061">
        <v>4.1000000000000002E-2</v>
      </c>
      <c r="O1061">
        <v>0.03</v>
      </c>
      <c r="P1061">
        <v>0</v>
      </c>
      <c r="Q1061" s="3">
        <v>0.83199999999999996</v>
      </c>
      <c r="R1061" t="str">
        <f t="shared" si="16"/>
        <v>Illinois Municipal2009</v>
      </c>
    </row>
    <row r="1062" spans="1:18" x14ac:dyDescent="0.35">
      <c r="A1062" t="s">
        <v>69</v>
      </c>
      <c r="B1062">
        <v>2010</v>
      </c>
      <c r="C1062">
        <v>0.1336</v>
      </c>
      <c r="D1062">
        <v>1.8700000000000001E-2</v>
      </c>
      <c r="E1062">
        <v>5.3900000000000003E-2</v>
      </c>
      <c r="F1062">
        <v>5.2350000000000001E-2</v>
      </c>
      <c r="G1062">
        <v>5.2350000000000001E-2</v>
      </c>
      <c r="H1062">
        <v>0.64300000000000002</v>
      </c>
      <c r="I1062">
        <v>0.27700000000000002</v>
      </c>
      <c r="J1062">
        <v>0</v>
      </c>
      <c r="K1062">
        <v>0</v>
      </c>
      <c r="L1062">
        <v>0</v>
      </c>
      <c r="M1062">
        <v>1.7999999999999999E-2</v>
      </c>
      <c r="N1062">
        <v>3.7999999999999999E-2</v>
      </c>
      <c r="O1062">
        <v>2.4E-2</v>
      </c>
      <c r="P1062">
        <v>0</v>
      </c>
      <c r="Q1062" s="3">
        <v>0.83299999999999996</v>
      </c>
      <c r="R1062" t="str">
        <f t="shared" si="16"/>
        <v>Illinois Municipal2010</v>
      </c>
    </row>
    <row r="1063" spans="1:18" x14ac:dyDescent="0.35">
      <c r="A1063" t="s">
        <v>69</v>
      </c>
      <c r="B1063">
        <v>2011</v>
      </c>
      <c r="C1063">
        <v>-5.0000000000000001E-3</v>
      </c>
      <c r="D1063">
        <v>0.1192</v>
      </c>
      <c r="E1063">
        <v>2.64E-2</v>
      </c>
      <c r="F1063">
        <v>5.8439999999999999E-2</v>
      </c>
      <c r="G1063">
        <v>4.7E-2</v>
      </c>
      <c r="H1063">
        <v>0.61299999999999999</v>
      </c>
      <c r="I1063">
        <v>0.28399999999999997</v>
      </c>
      <c r="J1063">
        <v>0</v>
      </c>
      <c r="K1063">
        <v>0</v>
      </c>
      <c r="L1063">
        <v>0</v>
      </c>
      <c r="M1063">
        <v>2.9000000000000001E-2</v>
      </c>
      <c r="N1063">
        <v>0.04</v>
      </c>
      <c r="O1063">
        <v>3.4000000000000002E-2</v>
      </c>
      <c r="P1063">
        <v>0</v>
      </c>
      <c r="Q1063" s="3">
        <v>0.83</v>
      </c>
      <c r="R1063" t="str">
        <f t="shared" si="16"/>
        <v>Illinois Municipal2011</v>
      </c>
    </row>
    <row r="1064" spans="1:18" x14ac:dyDescent="0.35">
      <c r="A1064" t="s">
        <v>69</v>
      </c>
      <c r="B1064">
        <v>2012</v>
      </c>
      <c r="C1064">
        <v>0.1351</v>
      </c>
      <c r="D1064">
        <v>8.5900000000000004E-2</v>
      </c>
      <c r="E1064">
        <v>3.61E-2</v>
      </c>
      <c r="F1064">
        <v>8.1759999999999999E-2</v>
      </c>
      <c r="G1064">
        <v>5.407E-2</v>
      </c>
      <c r="H1064">
        <v>0.60299999999999998</v>
      </c>
      <c r="I1064">
        <v>0.30099999999999999</v>
      </c>
      <c r="J1064">
        <v>0</v>
      </c>
      <c r="K1064">
        <v>0</v>
      </c>
      <c r="L1064">
        <v>0</v>
      </c>
      <c r="M1064">
        <v>2.8000000000000001E-2</v>
      </c>
      <c r="N1064">
        <v>4.4999999999999998E-2</v>
      </c>
      <c r="O1064">
        <v>2.3E-2</v>
      </c>
      <c r="P1064">
        <v>0</v>
      </c>
      <c r="Q1064" s="3">
        <v>0.84299999999999997</v>
      </c>
      <c r="R1064" t="str">
        <f t="shared" si="16"/>
        <v>Illinois Municipal2012</v>
      </c>
    </row>
    <row r="1065" spans="1:18" x14ac:dyDescent="0.35">
      <c r="A1065" t="s">
        <v>69</v>
      </c>
      <c r="B1065">
        <v>2013</v>
      </c>
      <c r="C1065">
        <v>0.19989999999999999</v>
      </c>
      <c r="D1065">
        <v>0.10680000000000001</v>
      </c>
      <c r="E1065">
        <v>0.13819999999999999</v>
      </c>
      <c r="F1065">
        <v>7.9469999999999999E-2</v>
      </c>
      <c r="G1065">
        <v>6.4630000000000007E-2</v>
      </c>
      <c r="H1065">
        <v>0.64600000000000002</v>
      </c>
      <c r="I1065">
        <v>0.26</v>
      </c>
      <c r="J1065">
        <v>0</v>
      </c>
      <c r="K1065">
        <v>0</v>
      </c>
      <c r="L1065">
        <v>0</v>
      </c>
      <c r="M1065">
        <v>3.3000000000000002E-2</v>
      </c>
      <c r="N1065">
        <v>3.6999999999999998E-2</v>
      </c>
      <c r="O1065">
        <v>2.4E-2</v>
      </c>
      <c r="P1065">
        <v>0</v>
      </c>
      <c r="Q1065" s="3">
        <v>0.876</v>
      </c>
      <c r="R1065" t="str">
        <f t="shared" si="16"/>
        <v>Illinois Municipal2013</v>
      </c>
    </row>
    <row r="1066" spans="1:18" x14ac:dyDescent="0.35">
      <c r="A1066" t="s">
        <v>69</v>
      </c>
      <c r="B1066">
        <v>2014</v>
      </c>
      <c r="C1066">
        <v>5.7599999999999998E-2</v>
      </c>
      <c r="D1066">
        <v>0.12939999999999999</v>
      </c>
      <c r="E1066">
        <v>0.10199999999999999</v>
      </c>
      <c r="F1066">
        <v>7.2999999999999995E-2</v>
      </c>
      <c r="G1066">
        <v>6.4130000000000006E-2</v>
      </c>
      <c r="H1066">
        <v>0.63200000000000001</v>
      </c>
      <c r="I1066">
        <v>0.26100000000000001</v>
      </c>
      <c r="J1066">
        <v>0</v>
      </c>
      <c r="K1066">
        <v>0</v>
      </c>
      <c r="L1066">
        <v>0</v>
      </c>
      <c r="M1066">
        <v>4.2999999999999997E-2</v>
      </c>
      <c r="N1066">
        <v>4.4999999999999998E-2</v>
      </c>
      <c r="O1066">
        <v>1.9E-2</v>
      </c>
      <c r="P1066">
        <v>0</v>
      </c>
      <c r="Q1066" s="3">
        <v>0.873</v>
      </c>
      <c r="R1066" t="str">
        <f t="shared" si="16"/>
        <v>Illinois Municipal2014</v>
      </c>
    </row>
    <row r="1067" spans="1:18" x14ac:dyDescent="0.35">
      <c r="A1067" t="s">
        <v>69</v>
      </c>
      <c r="B1067">
        <v>2015</v>
      </c>
      <c r="C1067">
        <v>2E-3</v>
      </c>
      <c r="D1067">
        <v>8.3699999999999997E-2</v>
      </c>
      <c r="E1067">
        <v>7.5399999999999995E-2</v>
      </c>
      <c r="F1067">
        <v>6.4600000000000005E-2</v>
      </c>
      <c r="G1067">
        <v>5.987E-2</v>
      </c>
      <c r="H1067">
        <v>0.61399999999999999</v>
      </c>
      <c r="I1067">
        <v>0.28299999999999997</v>
      </c>
      <c r="J1067">
        <v>0</v>
      </c>
      <c r="K1067">
        <v>0</v>
      </c>
      <c r="L1067">
        <v>0</v>
      </c>
      <c r="M1067">
        <v>5.1999999999999998E-2</v>
      </c>
      <c r="N1067">
        <v>4.4999999999999998E-2</v>
      </c>
      <c r="O1067">
        <v>6.0000000000000001E-3</v>
      </c>
      <c r="P1067">
        <v>0</v>
      </c>
      <c r="Q1067" s="3">
        <v>0.88400000000000001</v>
      </c>
      <c r="R1067" t="str">
        <f t="shared" si="16"/>
        <v>Illinois Municipal2015</v>
      </c>
    </row>
    <row r="1068" spans="1:18" x14ac:dyDescent="0.35">
      <c r="A1068" t="s">
        <v>69</v>
      </c>
      <c r="B1068">
        <v>2016</v>
      </c>
      <c r="C1068">
        <v>7.7700000000000005E-2</v>
      </c>
      <c r="D1068">
        <v>4.5999999999999999E-2</v>
      </c>
      <c r="E1068">
        <v>9.2899999999999996E-2</v>
      </c>
      <c r="F1068">
        <v>5.91E-2</v>
      </c>
      <c r="G1068">
        <v>6.0970000000000003E-2</v>
      </c>
      <c r="H1068">
        <v>0.621</v>
      </c>
      <c r="I1068">
        <v>0.28199999999999997</v>
      </c>
      <c r="J1068">
        <v>0</v>
      </c>
      <c r="K1068">
        <v>0</v>
      </c>
      <c r="L1068">
        <v>0</v>
      </c>
      <c r="M1068">
        <v>5.5E-2</v>
      </c>
      <c r="N1068">
        <v>3.7999999999999999E-2</v>
      </c>
      <c r="O1068">
        <v>4.0000000000000001E-3</v>
      </c>
      <c r="P1068">
        <v>0</v>
      </c>
      <c r="Q1068" s="3">
        <v>0.88900000000000001</v>
      </c>
      <c r="R1068" t="str">
        <f t="shared" si="16"/>
        <v>Illinois Municipal2016</v>
      </c>
    </row>
    <row r="1069" spans="1:18" x14ac:dyDescent="0.35">
      <c r="A1069" t="s">
        <v>69</v>
      </c>
      <c r="B1069">
        <v>2017</v>
      </c>
      <c r="C1069">
        <v>0.1573</v>
      </c>
      <c r="D1069">
        <v>7.7499999999999999E-2</v>
      </c>
      <c r="E1069">
        <v>9.7000000000000003E-2</v>
      </c>
      <c r="F1069">
        <v>6.6199999999999995E-2</v>
      </c>
      <c r="G1069">
        <v>6.6409999999999997E-2</v>
      </c>
      <c r="H1069">
        <v>0.628</v>
      </c>
      <c r="I1069">
        <v>0.26200000000000001</v>
      </c>
      <c r="J1069">
        <v>0</v>
      </c>
      <c r="K1069">
        <v>0</v>
      </c>
      <c r="L1069">
        <v>0</v>
      </c>
      <c r="M1069">
        <v>6.2E-2</v>
      </c>
      <c r="N1069">
        <v>3.2000000000000001E-2</v>
      </c>
      <c r="O1069">
        <v>1.6E-2</v>
      </c>
      <c r="P1069">
        <v>0</v>
      </c>
      <c r="Q1069" s="3">
        <v>0.92900000000000005</v>
      </c>
      <c r="R1069" t="str">
        <f t="shared" si="16"/>
        <v>Illinois Municipal2017</v>
      </c>
    </row>
    <row r="1070" spans="1:18" x14ac:dyDescent="0.35">
      <c r="A1070" t="s">
        <v>69</v>
      </c>
      <c r="B1070">
        <v>2018</v>
      </c>
      <c r="C1070">
        <v>-4.41E-2</v>
      </c>
      <c r="D1070">
        <v>6.0499999999999998E-2</v>
      </c>
      <c r="E1070">
        <v>4.8399999999999999E-2</v>
      </c>
      <c r="F1070">
        <v>9.2050000000000007E-2</v>
      </c>
      <c r="G1070">
        <v>5.9950000000000003E-2</v>
      </c>
      <c r="H1070">
        <v>0.57599999999999996</v>
      </c>
      <c r="I1070">
        <v>0.29499999999999998</v>
      </c>
      <c r="J1070">
        <v>0</v>
      </c>
      <c r="K1070">
        <v>0</v>
      </c>
      <c r="L1070">
        <v>0</v>
      </c>
      <c r="M1070">
        <v>7.1999999999999995E-2</v>
      </c>
      <c r="N1070">
        <v>0.04</v>
      </c>
      <c r="O1070">
        <v>1.7000000000000001E-2</v>
      </c>
      <c r="P1070">
        <v>0</v>
      </c>
      <c r="Q1070" s="3">
        <v>0.9</v>
      </c>
      <c r="R1070" t="str">
        <f t="shared" si="16"/>
        <v>Illinois Municipal2018</v>
      </c>
    </row>
    <row r="1071" spans="1:18" x14ac:dyDescent="0.35">
      <c r="A1071" t="s">
        <v>69</v>
      </c>
      <c r="B1071">
        <v>2019</v>
      </c>
      <c r="C1071">
        <v>0.19570000000000001</v>
      </c>
      <c r="D1071">
        <v>9.7900000000000001E-2</v>
      </c>
      <c r="E1071">
        <v>7.4200000000000002E-2</v>
      </c>
      <c r="F1071">
        <v>8.7840000000000001E-2</v>
      </c>
      <c r="G1071">
        <v>6.6689999999999999E-2</v>
      </c>
      <c r="H1071">
        <v>0.58499999999999996</v>
      </c>
      <c r="I1071">
        <v>0.27700000000000002</v>
      </c>
      <c r="J1071">
        <v>0</v>
      </c>
      <c r="K1071">
        <v>0</v>
      </c>
      <c r="L1071">
        <v>0</v>
      </c>
      <c r="M1071">
        <v>7.2999999999999995E-2</v>
      </c>
      <c r="N1071">
        <v>0.05</v>
      </c>
      <c r="O1071">
        <v>1.4999999999999999E-2</v>
      </c>
      <c r="P1071">
        <v>0</v>
      </c>
      <c r="Q1071" s="3">
        <v>0.90700000000000003</v>
      </c>
      <c r="R1071" t="str">
        <f t="shared" si="16"/>
        <v>Illinois Municipal2019</v>
      </c>
    </row>
    <row r="1072" spans="1:18" x14ac:dyDescent="0.35">
      <c r="A1072" t="s">
        <v>69</v>
      </c>
      <c r="B1072">
        <v>2020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 s="3">
        <v>0</v>
      </c>
      <c r="R1072" t="str">
        <f t="shared" si="16"/>
        <v>Illinois Municipal2020</v>
      </c>
    </row>
    <row r="1073" spans="1:18" x14ac:dyDescent="0.35">
      <c r="A1073" t="s">
        <v>70</v>
      </c>
      <c r="B1073">
        <v>2001</v>
      </c>
      <c r="C1073">
        <v>-9.4E-2</v>
      </c>
      <c r="D1073">
        <v>3.1E-2</v>
      </c>
      <c r="E1073">
        <v>8.6999999999999994E-2</v>
      </c>
      <c r="F1073">
        <v>0.10299999999999999</v>
      </c>
      <c r="G1073">
        <v>-9.4E-2</v>
      </c>
      <c r="H1073">
        <v>0.65700000000000003</v>
      </c>
      <c r="I1073">
        <v>0.27600000000000002</v>
      </c>
      <c r="J1073">
        <v>0</v>
      </c>
      <c r="K1073">
        <v>0</v>
      </c>
      <c r="L1073">
        <v>0</v>
      </c>
      <c r="M1073">
        <v>0.05</v>
      </c>
      <c r="N1073">
        <v>0</v>
      </c>
      <c r="O1073">
        <v>1.4999999999999999E-2</v>
      </c>
      <c r="P1073">
        <v>0</v>
      </c>
      <c r="Q1073" s="3">
        <v>1.0215000000000001</v>
      </c>
      <c r="R1073" t="str">
        <f t="shared" si="16"/>
        <v>Maryland PERS2001</v>
      </c>
    </row>
    <row r="1074" spans="1:18" x14ac:dyDescent="0.35">
      <c r="A1074" t="s">
        <v>70</v>
      </c>
      <c r="B1074">
        <v>2002</v>
      </c>
      <c r="C1074">
        <v>-7.5999999999999998E-2</v>
      </c>
      <c r="D1074">
        <v>-2.1999999999999999E-2</v>
      </c>
      <c r="E1074">
        <v>3.2000000000000001E-2</v>
      </c>
      <c r="F1074">
        <v>7.9000000000000001E-2</v>
      </c>
      <c r="G1074">
        <v>-8.5040000000000004E-2</v>
      </c>
      <c r="H1074">
        <v>0.625</v>
      </c>
      <c r="I1074">
        <v>0.3</v>
      </c>
      <c r="J1074">
        <v>0</v>
      </c>
      <c r="K1074">
        <v>0</v>
      </c>
      <c r="L1074">
        <v>0</v>
      </c>
      <c r="M1074">
        <v>6.0999999999999999E-2</v>
      </c>
      <c r="N1074">
        <v>0</v>
      </c>
      <c r="O1074">
        <v>1.2E-2</v>
      </c>
      <c r="P1074">
        <v>0</v>
      </c>
      <c r="Q1074" s="3">
        <v>0.98040000000000005</v>
      </c>
      <c r="R1074" t="str">
        <f t="shared" si="16"/>
        <v>Maryland PERS2002</v>
      </c>
    </row>
    <row r="1075" spans="1:18" x14ac:dyDescent="0.35">
      <c r="A1075" t="s">
        <v>70</v>
      </c>
      <c r="B1075">
        <v>2003</v>
      </c>
      <c r="C1075">
        <v>3.2000000000000001E-2</v>
      </c>
      <c r="D1075">
        <v>4.7699999999999999E-2</v>
      </c>
      <c r="E1075">
        <v>8.8999999999999999E-3</v>
      </c>
      <c r="F1075">
        <v>5.3999999999999999E-2</v>
      </c>
      <c r="G1075">
        <v>-4.7579999999999997E-2</v>
      </c>
      <c r="H1075">
        <v>0.57099999999999995</v>
      </c>
      <c r="I1075">
        <v>0.313</v>
      </c>
      <c r="J1075">
        <v>0</v>
      </c>
      <c r="K1075">
        <v>0</v>
      </c>
      <c r="L1075">
        <v>0</v>
      </c>
      <c r="M1075">
        <v>6.4000000000000001E-2</v>
      </c>
      <c r="N1075">
        <v>0</v>
      </c>
      <c r="O1075">
        <v>4.9000000000000002E-2</v>
      </c>
      <c r="P1075">
        <v>0</v>
      </c>
      <c r="Q1075" s="3">
        <v>0.93049999999999999</v>
      </c>
      <c r="R1075" t="str">
        <f t="shared" si="16"/>
        <v>Maryland PERS2003</v>
      </c>
    </row>
    <row r="1076" spans="1:18" x14ac:dyDescent="0.35">
      <c r="A1076" t="s">
        <v>70</v>
      </c>
      <c r="B1076">
        <v>2004</v>
      </c>
      <c r="C1076">
        <v>0.16200000000000001</v>
      </c>
      <c r="D1076">
        <v>3.5000000000000003E-2</v>
      </c>
      <c r="E1076">
        <v>2.3E-2</v>
      </c>
      <c r="F1076">
        <v>8.2000000000000003E-2</v>
      </c>
      <c r="G1076">
        <v>9.7000000000000005E-4</v>
      </c>
      <c r="H1076">
        <v>0.63400000000000001</v>
      </c>
      <c r="I1076">
        <v>0.28899999999999998</v>
      </c>
      <c r="J1076">
        <v>0</v>
      </c>
      <c r="K1076">
        <v>0</v>
      </c>
      <c r="L1076">
        <v>0</v>
      </c>
      <c r="M1076">
        <v>6.8000000000000005E-2</v>
      </c>
      <c r="N1076">
        <v>0</v>
      </c>
      <c r="O1076">
        <v>5.0000000000000001E-3</v>
      </c>
      <c r="P1076">
        <v>0</v>
      </c>
      <c r="Q1076" s="3">
        <v>0.9123</v>
      </c>
      <c r="R1076" t="str">
        <f t="shared" si="16"/>
        <v>Maryland PERS2004</v>
      </c>
    </row>
    <row r="1077" spans="1:18" x14ac:dyDescent="0.35">
      <c r="A1077" t="s">
        <v>70</v>
      </c>
      <c r="B1077">
        <v>2005</v>
      </c>
      <c r="C1077">
        <v>9.5000000000000001E-2</v>
      </c>
      <c r="D1077">
        <v>9.5000000000000001E-2</v>
      </c>
      <c r="E1077">
        <v>1.9E-2</v>
      </c>
      <c r="F1077">
        <v>7.5999999999999998E-2</v>
      </c>
      <c r="G1077">
        <v>1.9109999999999999E-2</v>
      </c>
      <c r="H1077">
        <v>0.63900000000000001</v>
      </c>
      <c r="I1077">
        <v>0.29699999999999999</v>
      </c>
      <c r="J1077">
        <v>0</v>
      </c>
      <c r="K1077">
        <v>0</v>
      </c>
      <c r="L1077">
        <v>0</v>
      </c>
      <c r="M1077">
        <v>5.0999999999999997E-2</v>
      </c>
      <c r="N1077">
        <v>0</v>
      </c>
      <c r="O1077">
        <v>8.0000000000000002E-3</v>
      </c>
      <c r="P1077">
        <v>0</v>
      </c>
      <c r="Q1077" s="3">
        <v>0.86719999999999997</v>
      </c>
      <c r="R1077" t="str">
        <f t="shared" si="16"/>
        <v>Maryland PERS2005</v>
      </c>
    </row>
    <row r="1078" spans="1:18" x14ac:dyDescent="0.35">
      <c r="A1078" t="s">
        <v>70</v>
      </c>
      <c r="B1078">
        <v>2006</v>
      </c>
      <c r="C1078">
        <v>0.104</v>
      </c>
      <c r="D1078">
        <v>0.12</v>
      </c>
      <c r="E1078">
        <v>0.06</v>
      </c>
      <c r="F1078">
        <v>7.2999999999999995E-2</v>
      </c>
      <c r="G1078">
        <v>3.279E-2</v>
      </c>
      <c r="H1078">
        <v>0.63500000000000001</v>
      </c>
      <c r="I1078">
        <v>0.30199999999999999</v>
      </c>
      <c r="J1078">
        <v>6.0000000000000001E-3</v>
      </c>
      <c r="K1078">
        <v>0</v>
      </c>
      <c r="L1078">
        <v>0</v>
      </c>
      <c r="M1078">
        <v>5.2999999999999999E-2</v>
      </c>
      <c r="N1078">
        <v>0</v>
      </c>
      <c r="O1078">
        <v>4.0000000000000001E-3</v>
      </c>
      <c r="P1078">
        <v>0</v>
      </c>
      <c r="Q1078" s="3">
        <v>0.80359999999999998</v>
      </c>
      <c r="R1078" t="str">
        <f t="shared" si="16"/>
        <v>Maryland PERS2006</v>
      </c>
    </row>
    <row r="1079" spans="1:18" x14ac:dyDescent="0.35">
      <c r="A1079" t="s">
        <v>70</v>
      </c>
      <c r="B1079">
        <v>2007</v>
      </c>
      <c r="C1079">
        <v>0.17599999999999999</v>
      </c>
      <c r="D1079">
        <v>0.124</v>
      </c>
      <c r="E1079">
        <v>0.113</v>
      </c>
      <c r="F1079">
        <v>7.1999999999999995E-2</v>
      </c>
      <c r="G1079">
        <v>5.2130000000000003E-2</v>
      </c>
      <c r="H1079">
        <v>0.64</v>
      </c>
      <c r="I1079">
        <v>0.29399999999999998</v>
      </c>
      <c r="J1079">
        <v>0.01</v>
      </c>
      <c r="K1079">
        <v>0</v>
      </c>
      <c r="L1079">
        <v>0</v>
      </c>
      <c r="M1079">
        <v>4.9000000000000002E-2</v>
      </c>
      <c r="N1079">
        <v>0</v>
      </c>
      <c r="O1079">
        <v>7.0000000000000001E-3</v>
      </c>
      <c r="P1079">
        <v>0</v>
      </c>
      <c r="Q1079" s="3">
        <v>0.79500000000000004</v>
      </c>
      <c r="R1079" t="str">
        <f t="shared" si="16"/>
        <v>Maryland PERS2007</v>
      </c>
    </row>
    <row r="1080" spans="1:18" x14ac:dyDescent="0.35">
      <c r="A1080" t="s">
        <v>70</v>
      </c>
      <c r="B1080">
        <v>2008</v>
      </c>
      <c r="C1080">
        <v>-5.3999999999999999E-2</v>
      </c>
      <c r="D1080">
        <v>7.0999999999999994E-2</v>
      </c>
      <c r="E1080">
        <v>9.2999999999999999E-2</v>
      </c>
      <c r="F1080">
        <v>0.05</v>
      </c>
      <c r="G1080">
        <v>3.8240000000000003E-2</v>
      </c>
      <c r="H1080">
        <v>0.61038999999999999</v>
      </c>
      <c r="I1080">
        <v>0.24376</v>
      </c>
      <c r="J1080">
        <v>1.6979999999999999E-2</v>
      </c>
      <c r="K1080">
        <v>2.198E-2</v>
      </c>
      <c r="L1080">
        <v>4.1959999999999997E-2</v>
      </c>
      <c r="M1080">
        <v>6.4939999999999998E-2</v>
      </c>
      <c r="N1080">
        <v>0</v>
      </c>
      <c r="O1080">
        <v>0</v>
      </c>
      <c r="P1080">
        <v>0</v>
      </c>
      <c r="Q1080" s="3">
        <v>0.77229999999999999</v>
      </c>
      <c r="R1080" t="str">
        <f t="shared" si="16"/>
        <v>Maryland PERS2008</v>
      </c>
    </row>
    <row r="1081" spans="1:18" x14ac:dyDescent="0.35">
      <c r="A1081" t="s">
        <v>70</v>
      </c>
      <c r="B1081">
        <v>2009</v>
      </c>
      <c r="C1081">
        <v>-0.2</v>
      </c>
      <c r="D1081">
        <v>-3.7999999999999999E-2</v>
      </c>
      <c r="E1081">
        <v>1.4999999999999999E-2</v>
      </c>
      <c r="F1081">
        <v>1.9E-2</v>
      </c>
      <c r="G1081">
        <v>8.6E-3</v>
      </c>
      <c r="H1081">
        <v>0.55900000000000005</v>
      </c>
      <c r="I1081">
        <v>0.183</v>
      </c>
      <c r="J1081">
        <v>3.4000000000000002E-2</v>
      </c>
      <c r="K1081">
        <v>5.0999999999999997E-2</v>
      </c>
      <c r="L1081">
        <v>0.05</v>
      </c>
      <c r="M1081">
        <v>5.8999999999999997E-2</v>
      </c>
      <c r="N1081">
        <v>0</v>
      </c>
      <c r="O1081">
        <v>6.4000000000000001E-2</v>
      </c>
      <c r="P1081">
        <v>0</v>
      </c>
      <c r="Q1081" s="3">
        <v>0.63929999999999998</v>
      </c>
      <c r="R1081" t="str">
        <f t="shared" si="16"/>
        <v>Maryland PERS2009</v>
      </c>
    </row>
    <row r="1082" spans="1:18" x14ac:dyDescent="0.35">
      <c r="A1082" t="s">
        <v>70</v>
      </c>
      <c r="B1082">
        <v>2010</v>
      </c>
      <c r="C1082">
        <v>0.14030000000000001</v>
      </c>
      <c r="D1082">
        <v>-4.8000000000000001E-2</v>
      </c>
      <c r="E1082">
        <v>2.3E-2</v>
      </c>
      <c r="F1082">
        <v>2.1000000000000001E-2</v>
      </c>
      <c r="G1082">
        <v>2.1049999999999999E-2</v>
      </c>
      <c r="H1082">
        <v>0.503</v>
      </c>
      <c r="I1082">
        <v>0.185</v>
      </c>
      <c r="J1082">
        <v>3.2000000000000001E-2</v>
      </c>
      <c r="K1082">
        <v>7.9000000000000001E-2</v>
      </c>
      <c r="L1082">
        <v>0.10199999999999999</v>
      </c>
      <c r="M1082">
        <v>6.3E-2</v>
      </c>
      <c r="N1082">
        <v>0</v>
      </c>
      <c r="O1082">
        <v>3.5999999999999997E-2</v>
      </c>
      <c r="P1082">
        <v>0</v>
      </c>
      <c r="Q1082" s="3">
        <v>0.628</v>
      </c>
      <c r="R1082" t="str">
        <f t="shared" si="16"/>
        <v>Maryland PERS2010</v>
      </c>
    </row>
    <row r="1083" spans="1:18" x14ac:dyDescent="0.35">
      <c r="A1083" t="s">
        <v>70</v>
      </c>
      <c r="B1083">
        <v>2011</v>
      </c>
      <c r="C1083">
        <v>0.2</v>
      </c>
      <c r="D1083">
        <v>3.1E-2</v>
      </c>
      <c r="E1083">
        <v>0.04</v>
      </c>
      <c r="F1083">
        <v>0.05</v>
      </c>
      <c r="G1083">
        <v>3.6150000000000002E-2</v>
      </c>
      <c r="H1083">
        <v>0.46700000000000003</v>
      </c>
      <c r="I1083">
        <v>0.215</v>
      </c>
      <c r="J1083">
        <v>4.2999999999999997E-2</v>
      </c>
      <c r="K1083">
        <v>0.10199999999999999</v>
      </c>
      <c r="L1083">
        <v>0.10199999999999999</v>
      </c>
      <c r="M1083">
        <v>5.7000000000000002E-2</v>
      </c>
      <c r="N1083">
        <v>0</v>
      </c>
      <c r="O1083">
        <v>1.4E-2</v>
      </c>
      <c r="P1083">
        <v>0</v>
      </c>
      <c r="Q1083" s="3">
        <v>0.62809999999999999</v>
      </c>
      <c r="R1083" t="str">
        <f t="shared" si="16"/>
        <v>Maryland PERS2011</v>
      </c>
    </row>
    <row r="1084" spans="1:18" x14ac:dyDescent="0.35">
      <c r="A1084" t="s">
        <v>70</v>
      </c>
      <c r="B1084">
        <v>2012</v>
      </c>
      <c r="C1084">
        <v>3.5999999999999999E-3</v>
      </c>
      <c r="D1084">
        <v>0.112</v>
      </c>
      <c r="E1084">
        <v>8.0000000000000002E-3</v>
      </c>
      <c r="F1084">
        <v>5.8999999999999997E-2</v>
      </c>
      <c r="G1084">
        <v>3.3399999999999999E-2</v>
      </c>
      <c r="H1084">
        <v>0.41399999999999998</v>
      </c>
      <c r="I1084">
        <v>0.192</v>
      </c>
      <c r="J1084">
        <v>5.7000000000000002E-2</v>
      </c>
      <c r="K1084">
        <v>0.14599999999999999</v>
      </c>
      <c r="L1084">
        <v>9.1999999999999998E-2</v>
      </c>
      <c r="M1084">
        <v>6.4000000000000001E-2</v>
      </c>
      <c r="N1084">
        <v>0</v>
      </c>
      <c r="O1084">
        <v>3.5000000000000003E-2</v>
      </c>
      <c r="P1084">
        <v>0</v>
      </c>
      <c r="Q1084" s="3">
        <v>0.62450000000000006</v>
      </c>
      <c r="R1084" t="str">
        <f t="shared" si="16"/>
        <v>Maryland PERS2012</v>
      </c>
    </row>
    <row r="1085" spans="1:18" x14ac:dyDescent="0.35">
      <c r="A1085" t="s">
        <v>70</v>
      </c>
      <c r="B1085">
        <v>2013</v>
      </c>
      <c r="C1085">
        <v>0.1057</v>
      </c>
      <c r="D1085">
        <v>0.1</v>
      </c>
      <c r="E1085">
        <v>0.04</v>
      </c>
      <c r="F1085">
        <v>6.6000000000000003E-2</v>
      </c>
      <c r="G1085">
        <v>3.8789999999999998E-2</v>
      </c>
      <c r="H1085">
        <v>0.41599999999999998</v>
      </c>
      <c r="I1085">
        <v>0.16</v>
      </c>
      <c r="J1085">
        <v>6.2E-2</v>
      </c>
      <c r="K1085">
        <v>0.14899999999999999</v>
      </c>
      <c r="L1085">
        <v>0.113</v>
      </c>
      <c r="M1085">
        <v>5.7000000000000002E-2</v>
      </c>
      <c r="N1085">
        <v>0</v>
      </c>
      <c r="O1085">
        <v>4.2999999999999997E-2</v>
      </c>
      <c r="P1085">
        <v>0</v>
      </c>
      <c r="Q1085" s="3">
        <v>0.63319999999999999</v>
      </c>
      <c r="R1085" t="str">
        <f t="shared" si="16"/>
        <v>Maryland PERS2013</v>
      </c>
    </row>
    <row r="1086" spans="1:18" x14ac:dyDescent="0.35">
      <c r="A1086" t="s">
        <v>70</v>
      </c>
      <c r="B1086">
        <v>2014</v>
      </c>
      <c r="C1086">
        <v>0.14369999999999999</v>
      </c>
      <c r="D1086">
        <v>8.3000000000000004E-2</v>
      </c>
      <c r="E1086">
        <v>0.11700000000000001</v>
      </c>
      <c r="F1086">
        <v>6.5000000000000002E-2</v>
      </c>
      <c r="G1086">
        <v>4.5949999999999998E-2</v>
      </c>
      <c r="H1086">
        <v>0.38400000000000001</v>
      </c>
      <c r="I1086">
        <v>0.14699999999999999</v>
      </c>
      <c r="J1086">
        <v>7.0000000000000007E-2</v>
      </c>
      <c r="K1086">
        <v>0.189</v>
      </c>
      <c r="L1086">
        <v>0.112</v>
      </c>
      <c r="M1086">
        <v>6.8000000000000005E-2</v>
      </c>
      <c r="N1086">
        <v>0</v>
      </c>
      <c r="O1086">
        <v>0.03</v>
      </c>
      <c r="P1086">
        <v>0</v>
      </c>
      <c r="Q1086" s="3">
        <v>0.65949999999999998</v>
      </c>
      <c r="R1086" t="str">
        <f t="shared" si="16"/>
        <v>Maryland PERS2014</v>
      </c>
    </row>
    <row r="1087" spans="1:18" x14ac:dyDescent="0.35">
      <c r="A1087" t="s">
        <v>70</v>
      </c>
      <c r="B1087">
        <v>2015</v>
      </c>
      <c r="C1087">
        <v>2.7E-2</v>
      </c>
      <c r="D1087">
        <v>9.0999999999999998E-2</v>
      </c>
      <c r="E1087">
        <v>9.4E-2</v>
      </c>
      <c r="F1087">
        <v>5.8000000000000003E-2</v>
      </c>
      <c r="G1087">
        <v>4.4679999999999997E-2</v>
      </c>
      <c r="H1087">
        <v>0.36799999999999999</v>
      </c>
      <c r="I1087">
        <v>0.13500000000000001</v>
      </c>
      <c r="J1087">
        <v>0.08</v>
      </c>
      <c r="K1087">
        <v>0.19900000000000001</v>
      </c>
      <c r="L1087">
        <v>0.13</v>
      </c>
      <c r="M1087">
        <v>7.3999999999999996E-2</v>
      </c>
      <c r="N1087">
        <v>0</v>
      </c>
      <c r="O1087">
        <v>1.4E-2</v>
      </c>
      <c r="P1087">
        <v>0</v>
      </c>
      <c r="Q1087" s="3">
        <v>0.66720000000000002</v>
      </c>
      <c r="R1087" t="str">
        <f t="shared" si="16"/>
        <v>Maryland PERS2015</v>
      </c>
    </row>
    <row r="1088" spans="1:18" x14ac:dyDescent="0.35">
      <c r="A1088" t="s">
        <v>70</v>
      </c>
      <c r="B1088">
        <v>2016</v>
      </c>
      <c r="C1088">
        <v>1.2E-2</v>
      </c>
      <c r="D1088">
        <v>5.8999999999999997E-2</v>
      </c>
      <c r="E1088">
        <v>5.7000000000000002E-2</v>
      </c>
      <c r="F1088">
        <v>4.9000000000000002E-2</v>
      </c>
      <c r="G1088">
        <v>4.2610000000000002E-2</v>
      </c>
      <c r="H1088">
        <v>0.36899999999999999</v>
      </c>
      <c r="I1088">
        <v>0.22700000000000001</v>
      </c>
      <c r="J1088">
        <v>9.1999999999999998E-2</v>
      </c>
      <c r="K1088">
        <v>0.17899999999999999</v>
      </c>
      <c r="L1088">
        <v>0</v>
      </c>
      <c r="M1088">
        <v>0.127</v>
      </c>
      <c r="N1088">
        <v>0</v>
      </c>
      <c r="O1088">
        <v>6.0000000000000001E-3</v>
      </c>
      <c r="P1088">
        <v>0</v>
      </c>
      <c r="Q1088" s="3">
        <v>0.67730000000000001</v>
      </c>
      <c r="R1088" t="str">
        <f t="shared" si="16"/>
        <v>Maryland PERS2016</v>
      </c>
    </row>
    <row r="1089" spans="1:18" x14ac:dyDescent="0.35">
      <c r="A1089" t="s">
        <v>70</v>
      </c>
      <c r="B1089">
        <v>2017</v>
      </c>
      <c r="C1089">
        <v>0.1</v>
      </c>
      <c r="D1089">
        <v>4.5999999999999999E-2</v>
      </c>
      <c r="E1089">
        <v>7.5999999999999998E-2</v>
      </c>
      <c r="F1089">
        <v>4.2000000000000003E-2</v>
      </c>
      <c r="G1089">
        <v>4.5900000000000003E-2</v>
      </c>
      <c r="H1089">
        <v>0.36731000000000003</v>
      </c>
      <c r="I1089">
        <v>0.21346000000000001</v>
      </c>
      <c r="J1089">
        <v>9.9040000000000003E-2</v>
      </c>
      <c r="K1089">
        <v>0.16058</v>
      </c>
      <c r="L1089">
        <v>3.8460000000000001E-2</v>
      </c>
      <c r="M1089">
        <v>0.11539000000000001</v>
      </c>
      <c r="N1089">
        <v>0</v>
      </c>
      <c r="O1089">
        <v>5.77E-3</v>
      </c>
      <c r="P1089">
        <v>0</v>
      </c>
      <c r="Q1089" s="3">
        <v>0.68920000000000003</v>
      </c>
      <c r="R1089" t="str">
        <f t="shared" si="16"/>
        <v>Maryland PERS2017</v>
      </c>
    </row>
    <row r="1090" spans="1:18" x14ac:dyDescent="0.35">
      <c r="A1090" t="s">
        <v>70</v>
      </c>
      <c r="B1090">
        <v>2018</v>
      </c>
      <c r="C1090">
        <v>8.0600000000000005E-2</v>
      </c>
      <c r="D1090">
        <v>6.3399999999999998E-2</v>
      </c>
      <c r="E1090">
        <v>7.1499999999999994E-2</v>
      </c>
      <c r="F1090">
        <v>5.5509999999999997E-2</v>
      </c>
      <c r="G1090">
        <v>4.7800000000000002E-2</v>
      </c>
      <c r="H1090">
        <v>0.371</v>
      </c>
      <c r="I1090">
        <v>0.217</v>
      </c>
      <c r="J1090">
        <v>0.125</v>
      </c>
      <c r="K1090">
        <v>0.16400000000000001</v>
      </c>
      <c r="L1090">
        <v>2.9000000000000001E-2</v>
      </c>
      <c r="M1090">
        <v>8.8999999999999996E-2</v>
      </c>
      <c r="N1090">
        <v>0</v>
      </c>
      <c r="O1090">
        <v>5.0000000000000001E-3</v>
      </c>
      <c r="P1090">
        <v>0</v>
      </c>
      <c r="Q1090" s="3">
        <v>0.69440000000000002</v>
      </c>
      <c r="R1090" t="str">
        <f t="shared" si="16"/>
        <v>Maryland PERS2018</v>
      </c>
    </row>
    <row r="1091" spans="1:18" x14ac:dyDescent="0.35">
      <c r="A1091" t="s">
        <v>70</v>
      </c>
      <c r="B1091">
        <v>2019</v>
      </c>
      <c r="C1091">
        <v>6.4600000000000005E-2</v>
      </c>
      <c r="D1091">
        <v>8.1699999999999995E-2</v>
      </c>
      <c r="E1091">
        <v>5.62E-2</v>
      </c>
      <c r="F1091">
        <v>8.6099999999999996E-2</v>
      </c>
      <c r="G1091">
        <v>4.8669999999999998E-2</v>
      </c>
      <c r="H1091">
        <v>0.35799999999999998</v>
      </c>
      <c r="I1091">
        <v>0.186</v>
      </c>
      <c r="J1091">
        <v>0.14000000000000001</v>
      </c>
      <c r="K1091">
        <v>0.17599999999999999</v>
      </c>
      <c r="L1091">
        <v>3.9E-2</v>
      </c>
      <c r="M1091">
        <v>9.2999999999999999E-2</v>
      </c>
      <c r="N1091">
        <v>0</v>
      </c>
      <c r="O1091">
        <v>8.0000000000000002E-3</v>
      </c>
      <c r="P1091">
        <v>0</v>
      </c>
      <c r="Q1091" s="3">
        <v>0.68340000000000001</v>
      </c>
      <c r="R1091" t="str">
        <f t="shared" ref="R1091:R1154" si="17">A1091&amp;B1091</f>
        <v>Maryland PERS2019</v>
      </c>
    </row>
    <row r="1092" spans="1:18" x14ac:dyDescent="0.35">
      <c r="A1092" t="s">
        <v>70</v>
      </c>
      <c r="B1092">
        <v>2020</v>
      </c>
      <c r="C1092">
        <v>3.5700000000000003E-2</v>
      </c>
      <c r="D1092">
        <v>6.0100000000000001E-2</v>
      </c>
      <c r="E1092">
        <v>5.8000000000000003E-2</v>
      </c>
      <c r="F1092">
        <v>7.5700000000000003E-2</v>
      </c>
      <c r="H1092">
        <v>0.34714</v>
      </c>
      <c r="I1092">
        <v>0.18343000000000001</v>
      </c>
      <c r="J1092">
        <v>0.14004</v>
      </c>
      <c r="K1092">
        <v>0.16963</v>
      </c>
      <c r="L1092">
        <v>1.4789999999999999E-2</v>
      </c>
      <c r="M1092">
        <v>0.14004</v>
      </c>
      <c r="N1092">
        <v>0</v>
      </c>
      <c r="O1092">
        <v>4.9300000000000004E-3</v>
      </c>
      <c r="P1092">
        <v>0</v>
      </c>
      <c r="Q1092" s="3">
        <v>0.68689999999999996</v>
      </c>
      <c r="R1092" t="str">
        <f t="shared" si="17"/>
        <v>Maryland PERS2020</v>
      </c>
    </row>
    <row r="1093" spans="1:18" x14ac:dyDescent="0.35">
      <c r="A1093" t="s">
        <v>71</v>
      </c>
      <c r="B1093">
        <v>2001</v>
      </c>
      <c r="C1093">
        <v>-7.8E-2</v>
      </c>
      <c r="D1093">
        <v>0.04</v>
      </c>
      <c r="E1093">
        <v>9.5000000000000001E-2</v>
      </c>
      <c r="F1093">
        <v>9.5000000000000001E-2</v>
      </c>
      <c r="G1093">
        <v>-7.8E-2</v>
      </c>
      <c r="H1093">
        <v>0.625</v>
      </c>
      <c r="I1093">
        <v>0.374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 s="3">
        <v>1.0820000000000001</v>
      </c>
      <c r="R1093" t="str">
        <f t="shared" si="17"/>
        <v>Maine Local2001</v>
      </c>
    </row>
    <row r="1094" spans="1:18" x14ac:dyDescent="0.35">
      <c r="A1094" t="s">
        <v>71</v>
      </c>
      <c r="B1094">
        <v>2002</v>
      </c>
      <c r="C1094">
        <v>-7.4999999999999997E-2</v>
      </c>
      <c r="D1094">
        <v>-2.1999999999999999E-2</v>
      </c>
      <c r="E1094">
        <v>4.1000000000000002E-2</v>
      </c>
      <c r="F1094">
        <v>4.1000000000000002E-2</v>
      </c>
      <c r="G1094">
        <v>-7.6499999999999999E-2</v>
      </c>
      <c r="H1094">
        <v>0.61299999999999999</v>
      </c>
      <c r="I1094">
        <v>0.38600000000000001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 s="3">
        <v>1.228</v>
      </c>
      <c r="R1094" t="str">
        <f t="shared" si="17"/>
        <v>Maine Local2002</v>
      </c>
    </row>
    <row r="1095" spans="1:18" x14ac:dyDescent="0.35">
      <c r="A1095" t="s">
        <v>71</v>
      </c>
      <c r="B1095">
        <v>2003</v>
      </c>
      <c r="C1095">
        <v>5.2999999999999999E-2</v>
      </c>
      <c r="D1095">
        <v>-3.5999999999999997E-2</v>
      </c>
      <c r="E1095">
        <v>1.7999999999999999E-2</v>
      </c>
      <c r="F1095">
        <v>1.7999999999999999E-2</v>
      </c>
      <c r="G1095">
        <v>-3.5209999999999998E-2</v>
      </c>
      <c r="H1095">
        <v>0.66700000000000004</v>
      </c>
      <c r="I1095">
        <v>0.33300000000000002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 s="3">
        <v>1.163</v>
      </c>
      <c r="R1095" t="str">
        <f t="shared" si="17"/>
        <v>Maine Local2003</v>
      </c>
    </row>
    <row r="1096" spans="1:18" x14ac:dyDescent="0.35">
      <c r="A1096" t="s">
        <v>71</v>
      </c>
      <c r="B1096">
        <v>2004</v>
      </c>
      <c r="C1096">
        <v>0.16600000000000001</v>
      </c>
      <c r="D1096">
        <v>4.2999999999999997E-2</v>
      </c>
      <c r="E1096">
        <v>2.8000000000000001E-2</v>
      </c>
      <c r="F1096">
        <v>9.4E-2</v>
      </c>
      <c r="G1096">
        <v>1.158E-2</v>
      </c>
      <c r="H1096">
        <v>0.66</v>
      </c>
      <c r="I1096">
        <v>0.33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 s="3">
        <v>1.121</v>
      </c>
      <c r="R1096" t="str">
        <f t="shared" si="17"/>
        <v>Maine Local2004</v>
      </c>
    </row>
    <row r="1097" spans="1:18" x14ac:dyDescent="0.35">
      <c r="A1097" t="s">
        <v>71</v>
      </c>
      <c r="B1097">
        <v>2005</v>
      </c>
      <c r="C1097">
        <v>0.11799999999999999</v>
      </c>
      <c r="D1097">
        <v>0.111</v>
      </c>
      <c r="E1097">
        <v>3.2000000000000001E-2</v>
      </c>
      <c r="F1097">
        <v>8.7999999999999995E-2</v>
      </c>
      <c r="G1097">
        <v>3.202E-2</v>
      </c>
      <c r="H1097">
        <v>0.65</v>
      </c>
      <c r="I1097">
        <v>0.34</v>
      </c>
      <c r="J1097">
        <v>0</v>
      </c>
      <c r="K1097">
        <v>0</v>
      </c>
      <c r="L1097">
        <v>0</v>
      </c>
      <c r="M1097">
        <v>0.01</v>
      </c>
      <c r="N1097">
        <v>0</v>
      </c>
      <c r="O1097">
        <v>0</v>
      </c>
      <c r="P1097">
        <v>0</v>
      </c>
      <c r="Q1097" s="3">
        <v>1.1419999999999999</v>
      </c>
      <c r="R1097" t="str">
        <f t="shared" si="17"/>
        <v>Maine Local2005</v>
      </c>
    </row>
    <row r="1098" spans="1:18" x14ac:dyDescent="0.35">
      <c r="A1098" t="s">
        <v>71</v>
      </c>
      <c r="B1098">
        <v>2006</v>
      </c>
      <c r="C1098">
        <v>7.4999999999999997E-2</v>
      </c>
      <c r="D1098">
        <v>0.11899999999999999</v>
      </c>
      <c r="E1098">
        <v>6.4000000000000001E-2</v>
      </c>
      <c r="F1098">
        <v>7.9000000000000001E-2</v>
      </c>
      <c r="G1098">
        <v>3.9059999999999997E-2</v>
      </c>
      <c r="H1098">
        <v>0.66</v>
      </c>
      <c r="I1098">
        <v>0.31</v>
      </c>
      <c r="J1098">
        <v>0</v>
      </c>
      <c r="K1098">
        <v>0</v>
      </c>
      <c r="L1098">
        <v>0</v>
      </c>
      <c r="M1098">
        <v>0.03</v>
      </c>
      <c r="N1098">
        <v>0</v>
      </c>
      <c r="O1098">
        <v>0</v>
      </c>
      <c r="P1098">
        <v>0</v>
      </c>
      <c r="Q1098" s="3">
        <v>1.1220000000000001</v>
      </c>
      <c r="R1098" t="str">
        <f t="shared" si="17"/>
        <v>Maine Local2006</v>
      </c>
    </row>
    <row r="1099" spans="1:18" x14ac:dyDescent="0.35">
      <c r="A1099" t="s">
        <v>71</v>
      </c>
      <c r="B1099">
        <v>2007</v>
      </c>
      <c r="C1099">
        <v>0.16200000000000001</v>
      </c>
      <c r="D1099">
        <v>0.11799999999999999</v>
      </c>
      <c r="E1099">
        <v>0.114</v>
      </c>
      <c r="F1099">
        <v>7.6999999999999999E-2</v>
      </c>
      <c r="G1099">
        <v>5.5800000000000002E-2</v>
      </c>
      <c r="H1099">
        <v>0.68</v>
      </c>
      <c r="I1099">
        <v>0.27</v>
      </c>
      <c r="J1099">
        <v>0</v>
      </c>
      <c r="K1099">
        <v>0</v>
      </c>
      <c r="L1099">
        <v>0</v>
      </c>
      <c r="M1099">
        <v>0.05</v>
      </c>
      <c r="N1099">
        <v>0</v>
      </c>
      <c r="O1099">
        <v>0</v>
      </c>
      <c r="P1099">
        <v>0</v>
      </c>
      <c r="Q1099" s="3">
        <v>1.1359999999999999</v>
      </c>
      <c r="R1099" t="str">
        <f t="shared" si="17"/>
        <v>Maine Local2007</v>
      </c>
    </row>
    <row r="1100" spans="1:18" x14ac:dyDescent="0.35">
      <c r="A1100" t="s">
        <v>71</v>
      </c>
      <c r="B1100">
        <v>2008</v>
      </c>
      <c r="C1100">
        <v>-3.1E-2</v>
      </c>
      <c r="D1100">
        <v>6.5000000000000002E-2</v>
      </c>
      <c r="E1100">
        <v>9.5000000000000001E-2</v>
      </c>
      <c r="F1100">
        <v>5.6000000000000001E-2</v>
      </c>
      <c r="G1100">
        <v>4.453E-2</v>
      </c>
      <c r="H1100">
        <v>0.60699999999999998</v>
      </c>
      <c r="I1100">
        <v>0.33200000000000002</v>
      </c>
      <c r="J1100">
        <v>0</v>
      </c>
      <c r="K1100">
        <v>0</v>
      </c>
      <c r="L1100">
        <v>3.0000000000000001E-3</v>
      </c>
      <c r="M1100">
        <v>0.05</v>
      </c>
      <c r="N1100">
        <v>0</v>
      </c>
      <c r="O1100">
        <v>8.0000000000000002E-3</v>
      </c>
      <c r="P1100">
        <v>0</v>
      </c>
      <c r="Q1100" s="3">
        <v>1.127</v>
      </c>
      <c r="R1100" t="str">
        <f t="shared" si="17"/>
        <v>Maine Local2008</v>
      </c>
    </row>
    <row r="1101" spans="1:18" x14ac:dyDescent="0.35">
      <c r="A1101" t="s">
        <v>71</v>
      </c>
      <c r="B1101">
        <v>2009</v>
      </c>
      <c r="C1101">
        <v>-0.188</v>
      </c>
      <c r="D1101">
        <v>-2.9000000000000001E-2</v>
      </c>
      <c r="E1101">
        <v>1.9E-2</v>
      </c>
      <c r="F1101">
        <v>2.3E-2</v>
      </c>
      <c r="G1101">
        <v>1.5709999999999998E-2</v>
      </c>
      <c r="H1101">
        <v>0.59699999999999998</v>
      </c>
      <c r="I1101">
        <v>0.28899999999999998</v>
      </c>
      <c r="J1101">
        <v>0</v>
      </c>
      <c r="K1101">
        <v>6.8000000000000005E-2</v>
      </c>
      <c r="L1101">
        <v>4.0000000000000001E-3</v>
      </c>
      <c r="M1101">
        <v>4.1000000000000002E-2</v>
      </c>
      <c r="N1101">
        <v>0</v>
      </c>
      <c r="O1101">
        <v>1E-3</v>
      </c>
      <c r="P1101">
        <v>0</v>
      </c>
      <c r="Q1101" s="3">
        <v>1.0249999999999999</v>
      </c>
      <c r="R1101" t="str">
        <f t="shared" si="17"/>
        <v>Maine Local2009</v>
      </c>
    </row>
    <row r="1102" spans="1:18" x14ac:dyDescent="0.35">
      <c r="A1102" t="s">
        <v>71</v>
      </c>
      <c r="B1102">
        <v>2010</v>
      </c>
      <c r="C1102">
        <v>0.111</v>
      </c>
      <c r="D1102">
        <v>-4.3999999999999997E-2</v>
      </c>
      <c r="E1102">
        <v>1.6E-2</v>
      </c>
      <c r="F1102">
        <v>2.4E-2</v>
      </c>
      <c r="G1102">
        <v>2.486E-2</v>
      </c>
      <c r="H1102">
        <v>0.58599999999999997</v>
      </c>
      <c r="I1102">
        <v>0.29899999999999999</v>
      </c>
      <c r="J1102">
        <v>1E-3</v>
      </c>
      <c r="K1102">
        <v>5.5E-2</v>
      </c>
      <c r="L1102">
        <v>1.0999999999999999E-2</v>
      </c>
      <c r="M1102">
        <v>3.6999999999999998E-2</v>
      </c>
      <c r="N1102">
        <v>0</v>
      </c>
      <c r="O1102">
        <v>1.0999999999999999E-2</v>
      </c>
      <c r="P1102">
        <v>0</v>
      </c>
      <c r="Q1102" s="3">
        <v>0.96299999999999997</v>
      </c>
      <c r="R1102" t="str">
        <f t="shared" si="17"/>
        <v>Maine Local2010</v>
      </c>
    </row>
    <row r="1103" spans="1:18" x14ac:dyDescent="0.35">
      <c r="A1103" t="s">
        <v>71</v>
      </c>
      <c r="B1103">
        <v>2011</v>
      </c>
      <c r="C1103">
        <v>0.224</v>
      </c>
      <c r="D1103">
        <v>3.3000000000000002E-2</v>
      </c>
      <c r="E1103">
        <v>4.3999999999999997E-2</v>
      </c>
      <c r="F1103">
        <v>5.3999999999999999E-2</v>
      </c>
      <c r="G1103">
        <v>4.1540000000000001E-2</v>
      </c>
      <c r="H1103">
        <v>0.62238000000000004</v>
      </c>
      <c r="I1103">
        <v>0.27073000000000003</v>
      </c>
      <c r="J1103">
        <v>5.0000000000000001E-3</v>
      </c>
      <c r="K1103">
        <v>3.8960000000000002E-2</v>
      </c>
      <c r="L1103">
        <v>1.3990000000000001E-2</v>
      </c>
      <c r="M1103">
        <v>4.0960000000000003E-2</v>
      </c>
      <c r="N1103">
        <v>0</v>
      </c>
      <c r="O1103">
        <v>7.9900000000000006E-3</v>
      </c>
      <c r="P1103">
        <v>0</v>
      </c>
      <c r="Q1103" s="3">
        <v>0.93500000000000005</v>
      </c>
      <c r="R1103" t="str">
        <f t="shared" si="17"/>
        <v>Maine Local2011</v>
      </c>
    </row>
    <row r="1104" spans="1:18" x14ac:dyDescent="0.35">
      <c r="A1104" t="s">
        <v>71</v>
      </c>
      <c r="B1104">
        <v>2012</v>
      </c>
      <c r="C1104">
        <v>6.0000000000000001E-3</v>
      </c>
      <c r="D1104">
        <v>0.11</v>
      </c>
      <c r="E1104">
        <v>1.4999999999999999E-2</v>
      </c>
      <c r="F1104">
        <v>6.3E-2</v>
      </c>
      <c r="G1104">
        <v>3.8530000000000002E-2</v>
      </c>
      <c r="H1104">
        <v>0.58740999999999999</v>
      </c>
      <c r="I1104">
        <v>0.28971000000000002</v>
      </c>
      <c r="J1104">
        <v>1.099E-2</v>
      </c>
      <c r="K1104">
        <v>2.997E-2</v>
      </c>
      <c r="L1104">
        <v>2.198E-2</v>
      </c>
      <c r="M1104">
        <v>5.8939999999999999E-2</v>
      </c>
      <c r="N1104">
        <v>0</v>
      </c>
      <c r="O1104">
        <v>1E-3</v>
      </c>
      <c r="P1104">
        <v>0</v>
      </c>
      <c r="Q1104" s="3">
        <v>0.88800000000000001</v>
      </c>
      <c r="R1104" t="str">
        <f t="shared" si="17"/>
        <v>Maine Local2012</v>
      </c>
    </row>
    <row r="1105" spans="1:18" x14ac:dyDescent="0.35">
      <c r="A1105" t="s">
        <v>71</v>
      </c>
      <c r="B1105">
        <v>2013</v>
      </c>
      <c r="C1105">
        <v>0.111</v>
      </c>
      <c r="D1105">
        <v>0.11</v>
      </c>
      <c r="E1105">
        <v>4.2999999999999997E-2</v>
      </c>
      <c r="F1105">
        <v>6.9000000000000006E-2</v>
      </c>
      <c r="G1105">
        <v>4.3929999999999997E-2</v>
      </c>
      <c r="H1105">
        <v>0.58699999999999997</v>
      </c>
      <c r="I1105">
        <v>0.25600000000000001</v>
      </c>
      <c r="J1105">
        <v>1.9E-2</v>
      </c>
      <c r="K1105">
        <v>0.05</v>
      </c>
      <c r="L1105">
        <v>2.5999999999999999E-2</v>
      </c>
      <c r="M1105">
        <v>5.7000000000000002E-2</v>
      </c>
      <c r="N1105">
        <v>0</v>
      </c>
      <c r="O1105">
        <v>5.0000000000000001E-3</v>
      </c>
      <c r="P1105">
        <v>0</v>
      </c>
      <c r="Q1105" s="3">
        <v>0.88400000000000001</v>
      </c>
      <c r="R1105" t="str">
        <f t="shared" si="17"/>
        <v>Maine Local2013</v>
      </c>
    </row>
    <row r="1106" spans="1:18" x14ac:dyDescent="0.35">
      <c r="A1106" t="s">
        <v>71</v>
      </c>
      <c r="B1106">
        <v>2014</v>
      </c>
      <c r="C1106">
        <v>0.16700000000000001</v>
      </c>
      <c r="D1106">
        <v>9.2999999999999999E-2</v>
      </c>
      <c r="E1106">
        <v>0.121</v>
      </c>
      <c r="F1106">
        <v>6.9000000000000006E-2</v>
      </c>
      <c r="G1106">
        <v>5.228E-2</v>
      </c>
      <c r="H1106">
        <v>0.57842000000000005</v>
      </c>
      <c r="I1106">
        <v>0.23477000000000001</v>
      </c>
      <c r="J1106">
        <v>2.8969999999999999E-2</v>
      </c>
      <c r="K1106">
        <v>4.9950000000000001E-2</v>
      </c>
      <c r="L1106">
        <v>3.2969999999999999E-2</v>
      </c>
      <c r="M1106">
        <v>7.2929999999999995E-2</v>
      </c>
      <c r="N1106">
        <v>0</v>
      </c>
      <c r="O1106">
        <v>2E-3</v>
      </c>
      <c r="P1106">
        <v>0</v>
      </c>
      <c r="Q1106" s="3">
        <v>0.91200000000000003</v>
      </c>
      <c r="R1106" t="str">
        <f t="shared" si="17"/>
        <v>Maine Local2014</v>
      </c>
    </row>
    <row r="1107" spans="1:18" x14ac:dyDescent="0.35">
      <c r="A1107" t="s">
        <v>71</v>
      </c>
      <c r="B1107">
        <v>2015</v>
      </c>
      <c r="C1107">
        <v>0.02</v>
      </c>
      <c r="D1107">
        <v>9.8000000000000004E-2</v>
      </c>
      <c r="E1107">
        <v>0.10199999999999999</v>
      </c>
      <c r="F1107">
        <v>5.8999999999999997E-2</v>
      </c>
      <c r="G1107">
        <v>5.0090000000000003E-2</v>
      </c>
      <c r="H1107">
        <v>0.51900000000000002</v>
      </c>
      <c r="I1107">
        <v>0.23599999999999999</v>
      </c>
      <c r="J1107">
        <v>4.9000000000000002E-2</v>
      </c>
      <c r="K1107">
        <v>4.9000000000000002E-2</v>
      </c>
      <c r="L1107">
        <v>4.9000000000000002E-2</v>
      </c>
      <c r="M1107">
        <v>9.7000000000000003E-2</v>
      </c>
      <c r="N1107">
        <v>0</v>
      </c>
      <c r="O1107">
        <v>1E-3</v>
      </c>
      <c r="P1107">
        <v>0</v>
      </c>
      <c r="Q1107" s="3">
        <v>0.89400000000000002</v>
      </c>
      <c r="R1107" t="str">
        <f t="shared" si="17"/>
        <v>Maine Local2015</v>
      </c>
    </row>
    <row r="1108" spans="1:18" x14ac:dyDescent="0.35">
      <c r="A1108" t="s">
        <v>71</v>
      </c>
      <c r="B1108">
        <v>2016</v>
      </c>
      <c r="C1108">
        <v>6.0000000000000001E-3</v>
      </c>
      <c r="D1108">
        <v>6.2E-2</v>
      </c>
      <c r="E1108">
        <v>0.06</v>
      </c>
      <c r="F1108">
        <v>5.1999999999999998E-2</v>
      </c>
      <c r="G1108">
        <v>4.7280000000000003E-2</v>
      </c>
      <c r="H1108">
        <v>0.42099999999999999</v>
      </c>
      <c r="I1108">
        <v>0.247</v>
      </c>
      <c r="J1108">
        <v>7.5999999999999998E-2</v>
      </c>
      <c r="K1108">
        <v>4.9000000000000002E-2</v>
      </c>
      <c r="L1108">
        <v>9.8000000000000004E-2</v>
      </c>
      <c r="M1108">
        <v>0.105</v>
      </c>
      <c r="N1108">
        <v>0</v>
      </c>
      <c r="O1108">
        <v>3.0000000000000001E-3</v>
      </c>
      <c r="P1108">
        <v>0</v>
      </c>
      <c r="Q1108" s="3">
        <v>0.86099999999999999</v>
      </c>
      <c r="R1108" t="str">
        <f t="shared" si="17"/>
        <v>Maine Local2016</v>
      </c>
    </row>
    <row r="1109" spans="1:18" x14ac:dyDescent="0.35">
      <c r="A1109" t="s">
        <v>71</v>
      </c>
      <c r="B1109">
        <v>2017</v>
      </c>
      <c r="C1109">
        <v>0.125</v>
      </c>
      <c r="D1109">
        <v>4.9000000000000002E-2</v>
      </c>
      <c r="E1109">
        <v>8.4000000000000005E-2</v>
      </c>
      <c r="F1109">
        <v>4.9000000000000002E-2</v>
      </c>
      <c r="G1109">
        <v>5.1700000000000003E-2</v>
      </c>
      <c r="H1109">
        <v>0.39960000000000001</v>
      </c>
      <c r="I1109">
        <v>0.23876</v>
      </c>
      <c r="J1109">
        <v>0.10889</v>
      </c>
      <c r="K1109">
        <v>4.895E-2</v>
      </c>
      <c r="L1109">
        <v>0.10789</v>
      </c>
      <c r="M1109">
        <v>9.1910000000000006E-2</v>
      </c>
      <c r="N1109">
        <v>0</v>
      </c>
      <c r="O1109">
        <v>4.0000000000000001E-3</v>
      </c>
      <c r="P1109">
        <v>0</v>
      </c>
      <c r="Q1109" s="3">
        <v>0.86499999999999999</v>
      </c>
      <c r="R1109" t="str">
        <f t="shared" si="17"/>
        <v>Maine Local2017</v>
      </c>
    </row>
    <row r="1110" spans="1:18" x14ac:dyDescent="0.35">
      <c r="A1110" t="s">
        <v>71</v>
      </c>
      <c r="B1110">
        <v>2018</v>
      </c>
      <c r="C1110">
        <v>0.10299999999999999</v>
      </c>
      <c r="D1110">
        <v>7.6999999999999999E-2</v>
      </c>
      <c r="E1110">
        <v>8.2000000000000003E-2</v>
      </c>
      <c r="F1110">
        <v>6.3E-2</v>
      </c>
      <c r="G1110">
        <v>5.4489999999999997E-2</v>
      </c>
      <c r="H1110">
        <v>0.33300000000000002</v>
      </c>
      <c r="I1110">
        <v>0.19400000000000001</v>
      </c>
      <c r="J1110">
        <v>0.13200000000000001</v>
      </c>
      <c r="K1110">
        <v>0.1</v>
      </c>
      <c r="L1110">
        <v>0.14599999999999999</v>
      </c>
      <c r="M1110">
        <v>8.8999999999999996E-2</v>
      </c>
      <c r="N1110">
        <v>0</v>
      </c>
      <c r="O1110">
        <v>6.0000000000000001E-3</v>
      </c>
      <c r="P1110">
        <v>0</v>
      </c>
      <c r="Q1110" s="3">
        <v>0.89500000000000002</v>
      </c>
      <c r="R1110" t="str">
        <f t="shared" si="17"/>
        <v>Maine Local2018</v>
      </c>
    </row>
    <row r="1111" spans="1:18" x14ac:dyDescent="0.35">
      <c r="A1111" t="s">
        <v>71</v>
      </c>
      <c r="B1111">
        <v>2019</v>
      </c>
      <c r="C1111">
        <v>7.2999999999999995E-2</v>
      </c>
      <c r="D1111">
        <v>0.1</v>
      </c>
      <c r="E1111">
        <v>6.4000000000000001E-2</v>
      </c>
      <c r="F1111">
        <v>9.2999999999999999E-2</v>
      </c>
      <c r="G1111">
        <v>5.5449999999999999E-2</v>
      </c>
      <c r="H1111">
        <v>0.308</v>
      </c>
      <c r="I1111">
        <v>0.16</v>
      </c>
      <c r="J1111">
        <v>0.15</v>
      </c>
      <c r="K1111">
        <v>0.11700000000000001</v>
      </c>
      <c r="L1111">
        <v>0.16600000000000001</v>
      </c>
      <c r="M1111">
        <v>9.4E-2</v>
      </c>
      <c r="N1111">
        <v>0</v>
      </c>
      <c r="O1111">
        <v>5.0000000000000001E-3</v>
      </c>
      <c r="P1111">
        <v>0</v>
      </c>
      <c r="Q1111" s="3">
        <v>0.89600000000000002</v>
      </c>
      <c r="R1111" t="str">
        <f t="shared" si="17"/>
        <v>Maine Local2019</v>
      </c>
    </row>
    <row r="1112" spans="1:18" x14ac:dyDescent="0.35">
      <c r="A1112" t="s">
        <v>71</v>
      </c>
      <c r="B1112">
        <v>2020</v>
      </c>
      <c r="C1112">
        <v>1.7999999999999999E-2</v>
      </c>
      <c r="D1112">
        <v>6.4000000000000001E-2</v>
      </c>
      <c r="E1112">
        <v>6.4000000000000001E-2</v>
      </c>
      <c r="F1112">
        <v>8.3000000000000004E-2</v>
      </c>
      <c r="G1112">
        <v>5.355E-2</v>
      </c>
      <c r="H1112">
        <v>0.32600000000000001</v>
      </c>
      <c r="I1112">
        <v>0.13</v>
      </c>
      <c r="J1112">
        <v>0.15</v>
      </c>
      <c r="K1112">
        <v>0.129</v>
      </c>
      <c r="L1112">
        <v>0.15</v>
      </c>
      <c r="M1112">
        <v>9.5000000000000001E-2</v>
      </c>
      <c r="N1112">
        <v>0</v>
      </c>
      <c r="O1112">
        <v>4.0000000000000001E-3</v>
      </c>
      <c r="P1112">
        <v>0</v>
      </c>
      <c r="Q1112" s="3">
        <v>0.89851999999999999</v>
      </c>
      <c r="R1112" t="str">
        <f t="shared" si="17"/>
        <v>Maine Local2020</v>
      </c>
    </row>
    <row r="1113" spans="1:18" x14ac:dyDescent="0.35">
      <c r="A1113" t="s">
        <v>64</v>
      </c>
      <c r="B1113">
        <v>2018</v>
      </c>
      <c r="C1113">
        <v>0.10299999999999999</v>
      </c>
      <c r="D1113">
        <v>8.3000000000000004E-2</v>
      </c>
      <c r="E1113">
        <v>9.5000000000000001E-2</v>
      </c>
      <c r="F1113">
        <v>7.8E-2</v>
      </c>
      <c r="G1113">
        <v>6.3270000000000007E-2</v>
      </c>
      <c r="H1113">
        <v>0.60799999999999998</v>
      </c>
      <c r="I1113">
        <v>0.24299999999999999</v>
      </c>
      <c r="J1113">
        <v>0</v>
      </c>
      <c r="K1113">
        <v>0</v>
      </c>
      <c r="L1113">
        <v>0</v>
      </c>
      <c r="M1113">
        <v>0</v>
      </c>
      <c r="N1113">
        <v>0.13800000000000001</v>
      </c>
      <c r="O1113">
        <v>1.0999999999999999E-2</v>
      </c>
      <c r="P1113">
        <v>0</v>
      </c>
      <c r="Q1113" s="3">
        <v>0.77969999999999995</v>
      </c>
      <c r="R1113" t="str">
        <f t="shared" si="17"/>
        <v>Minnesota GERF2018</v>
      </c>
    </row>
    <row r="1114" spans="1:18" x14ac:dyDescent="0.35">
      <c r="A1114" t="s">
        <v>64</v>
      </c>
      <c r="B1114">
        <v>2019</v>
      </c>
      <c r="C1114">
        <v>7.2999999999999995E-2</v>
      </c>
      <c r="D1114">
        <v>0.109</v>
      </c>
      <c r="E1114">
        <v>7.2999999999999995E-2</v>
      </c>
      <c r="F1114">
        <v>0.109</v>
      </c>
      <c r="G1114">
        <v>6.3780000000000003E-2</v>
      </c>
      <c r="H1114">
        <v>0.623</v>
      </c>
      <c r="I1114">
        <v>0.20399999999999999</v>
      </c>
      <c r="J1114">
        <v>0</v>
      </c>
      <c r="K1114">
        <v>0</v>
      </c>
      <c r="L1114">
        <v>0</v>
      </c>
      <c r="M1114">
        <v>0</v>
      </c>
      <c r="N1114">
        <v>0.14499999999999999</v>
      </c>
      <c r="O1114">
        <v>2.8000000000000001E-2</v>
      </c>
      <c r="P1114">
        <v>0</v>
      </c>
      <c r="Q1114" s="3">
        <v>0.78580000000000005</v>
      </c>
      <c r="R1114" t="str">
        <f t="shared" si="17"/>
        <v>Minnesota GERF2019</v>
      </c>
    </row>
    <row r="1115" spans="1:18" x14ac:dyDescent="0.35">
      <c r="A1115" t="s">
        <v>64</v>
      </c>
      <c r="B1115">
        <v>2020</v>
      </c>
      <c r="C1115">
        <v>4.2000000000000003E-2</v>
      </c>
      <c r="D1115">
        <v>7.2999999999999995E-2</v>
      </c>
      <c r="E1115">
        <v>7.2999999999999995E-2</v>
      </c>
      <c r="F1115">
        <v>9.7000000000000003E-2</v>
      </c>
      <c r="G1115">
        <v>6.268E-2</v>
      </c>
      <c r="H1115">
        <v>0.59599999999999997</v>
      </c>
      <c r="I1115">
        <v>0.20399999999999999</v>
      </c>
      <c r="J1115">
        <v>0</v>
      </c>
      <c r="K1115">
        <v>0</v>
      </c>
      <c r="L1115">
        <v>0</v>
      </c>
      <c r="M1115">
        <v>0</v>
      </c>
      <c r="N1115">
        <v>0.157</v>
      </c>
      <c r="O1115">
        <v>4.2999999999999997E-2</v>
      </c>
      <c r="P1115">
        <v>0</v>
      </c>
      <c r="Q1115" s="3">
        <v>0.79620000000000002</v>
      </c>
      <c r="R1115" t="str">
        <f t="shared" si="17"/>
        <v>Minnesota GERF2020</v>
      </c>
    </row>
    <row r="1116" spans="1:18" x14ac:dyDescent="0.35">
      <c r="A1116" t="s">
        <v>72</v>
      </c>
      <c r="B1116">
        <v>2001</v>
      </c>
      <c r="C1116">
        <v>-7.0999999999999994E-2</v>
      </c>
      <c r="D1116">
        <v>4.3999999999999997E-2</v>
      </c>
      <c r="E1116">
        <v>0.108</v>
      </c>
      <c r="G1116">
        <v>-7.0999999999999994E-2</v>
      </c>
      <c r="H1116">
        <v>0.61799999999999999</v>
      </c>
      <c r="I1116">
        <v>0.24199999999999999</v>
      </c>
      <c r="J1116">
        <v>0</v>
      </c>
      <c r="K1116">
        <v>0</v>
      </c>
      <c r="L1116">
        <v>0</v>
      </c>
      <c r="M1116">
        <v>0.04</v>
      </c>
      <c r="N1116">
        <v>9.0999999999999998E-2</v>
      </c>
      <c r="O1116">
        <v>8.9999999999999993E-3</v>
      </c>
      <c r="P1116">
        <v>0</v>
      </c>
      <c r="Q1116" s="3">
        <v>1.1207</v>
      </c>
      <c r="R1116" t="str">
        <f t="shared" si="17"/>
        <v>Minnesota State Employees2001</v>
      </c>
    </row>
    <row r="1117" spans="1:18" x14ac:dyDescent="0.35">
      <c r="A1117" t="s">
        <v>72</v>
      </c>
      <c r="B1117">
        <v>2002</v>
      </c>
      <c r="C1117">
        <v>-8.2000000000000003E-2</v>
      </c>
      <c r="D1117">
        <v>-0.02</v>
      </c>
      <c r="E1117">
        <v>0.05</v>
      </c>
      <c r="G1117">
        <v>-7.6520000000000005E-2</v>
      </c>
      <c r="H1117">
        <v>0.623</v>
      </c>
      <c r="I1117">
        <v>0.24199999999999999</v>
      </c>
      <c r="J1117">
        <v>0</v>
      </c>
      <c r="K1117">
        <v>0</v>
      </c>
      <c r="L1117">
        <v>0</v>
      </c>
      <c r="M1117">
        <v>0</v>
      </c>
      <c r="N1117">
        <v>0.13300000000000001</v>
      </c>
      <c r="O1117">
        <v>2E-3</v>
      </c>
      <c r="P1117">
        <v>0</v>
      </c>
      <c r="Q1117" s="3">
        <v>1.0452999999999999</v>
      </c>
      <c r="R1117" t="str">
        <f t="shared" si="17"/>
        <v>Minnesota State Employees2002</v>
      </c>
    </row>
    <row r="1118" spans="1:18" x14ac:dyDescent="0.35">
      <c r="A1118" t="s">
        <v>72</v>
      </c>
      <c r="B1118">
        <v>2003</v>
      </c>
      <c r="C1118">
        <v>2.4E-2</v>
      </c>
      <c r="D1118">
        <v>-4.3999999999999997E-2</v>
      </c>
      <c r="E1118">
        <v>1.4E-2</v>
      </c>
      <c r="F1118">
        <v>8.2000000000000003E-2</v>
      </c>
      <c r="G1118">
        <v>-4.4159999999999998E-2</v>
      </c>
      <c r="H1118">
        <v>0.621</v>
      </c>
      <c r="I1118">
        <v>0.23499999999999999</v>
      </c>
      <c r="J1118">
        <v>0</v>
      </c>
      <c r="K1118">
        <v>0</v>
      </c>
      <c r="L1118">
        <v>0</v>
      </c>
      <c r="M1118">
        <v>0</v>
      </c>
      <c r="N1118">
        <v>0.13900000000000001</v>
      </c>
      <c r="O1118">
        <v>5.0000000000000001E-3</v>
      </c>
      <c r="P1118">
        <v>0</v>
      </c>
      <c r="Q1118" s="3">
        <v>0.99060000000000004</v>
      </c>
      <c r="R1118" t="str">
        <f t="shared" si="17"/>
        <v>Minnesota State Employees2003</v>
      </c>
    </row>
    <row r="1119" spans="1:18" x14ac:dyDescent="0.35">
      <c r="A1119" t="s">
        <v>72</v>
      </c>
      <c r="B1119">
        <v>2004</v>
      </c>
      <c r="C1119">
        <v>0.16500000000000001</v>
      </c>
      <c r="D1119">
        <v>3.1E-2</v>
      </c>
      <c r="E1119">
        <v>2.1999999999999999E-2</v>
      </c>
      <c r="F1119">
        <v>9.6000000000000002E-2</v>
      </c>
      <c r="G1119">
        <v>4.3200000000000001E-3</v>
      </c>
      <c r="H1119">
        <v>0.63300000000000001</v>
      </c>
      <c r="I1119">
        <v>0.21</v>
      </c>
      <c r="J1119">
        <v>0</v>
      </c>
      <c r="K1119">
        <v>0</v>
      </c>
      <c r="L1119">
        <v>0</v>
      </c>
      <c r="M1119">
        <v>0</v>
      </c>
      <c r="N1119">
        <v>0.127</v>
      </c>
      <c r="O1119">
        <v>0.01</v>
      </c>
      <c r="P1119">
        <v>0</v>
      </c>
      <c r="Q1119" s="3">
        <v>1.0007999999999999</v>
      </c>
      <c r="R1119" t="str">
        <f t="shared" si="17"/>
        <v>Minnesota State Employees2004</v>
      </c>
    </row>
    <row r="1120" spans="1:18" x14ac:dyDescent="0.35">
      <c r="A1120" t="s">
        <v>72</v>
      </c>
      <c r="B1120">
        <v>2005</v>
      </c>
      <c r="C1120">
        <v>0.107</v>
      </c>
      <c r="D1120">
        <v>9.7000000000000003E-2</v>
      </c>
      <c r="E1120">
        <v>2.4E-2</v>
      </c>
      <c r="F1120">
        <v>9.0999999999999998E-2</v>
      </c>
      <c r="G1120">
        <v>2.4060000000000002E-2</v>
      </c>
      <c r="H1120">
        <v>0.65600000000000003</v>
      </c>
      <c r="I1120">
        <v>0.23400000000000001</v>
      </c>
      <c r="J1120">
        <v>0</v>
      </c>
      <c r="K1120">
        <v>0</v>
      </c>
      <c r="L1120">
        <v>0</v>
      </c>
      <c r="M1120">
        <v>0</v>
      </c>
      <c r="N1120">
        <v>9.8000000000000004E-2</v>
      </c>
      <c r="O1120">
        <v>1.2E-2</v>
      </c>
      <c r="P1120">
        <v>0</v>
      </c>
      <c r="Q1120" s="3">
        <v>0.95579999999999998</v>
      </c>
      <c r="R1120" t="str">
        <f t="shared" si="17"/>
        <v>Minnesota State Employees2005</v>
      </c>
    </row>
    <row r="1121" spans="1:18" x14ac:dyDescent="0.35">
      <c r="A1121" t="s">
        <v>72</v>
      </c>
      <c r="B1121">
        <v>2006</v>
      </c>
      <c r="C1121">
        <v>0.123</v>
      </c>
      <c r="D1121">
        <v>0.13200000000000001</v>
      </c>
      <c r="E1121">
        <v>6.4000000000000001E-2</v>
      </c>
      <c r="F1121">
        <v>8.5999999999999993E-2</v>
      </c>
      <c r="G1121">
        <v>3.993E-2</v>
      </c>
      <c r="H1121">
        <v>0.64800000000000002</v>
      </c>
      <c r="I1121">
        <v>0.23100000000000001</v>
      </c>
      <c r="J1121">
        <v>0</v>
      </c>
      <c r="K1121">
        <v>0</v>
      </c>
      <c r="L1121">
        <v>0</v>
      </c>
      <c r="M1121">
        <v>0</v>
      </c>
      <c r="N1121">
        <v>0.112</v>
      </c>
      <c r="O1121">
        <v>8.9999999999999993E-3</v>
      </c>
      <c r="P1121">
        <v>0</v>
      </c>
      <c r="Q1121" s="3">
        <v>0.96230000000000004</v>
      </c>
      <c r="R1121" t="str">
        <f t="shared" si="17"/>
        <v>Minnesota State Employees2006</v>
      </c>
    </row>
    <row r="1122" spans="1:18" x14ac:dyDescent="0.35">
      <c r="A1122" t="s">
        <v>72</v>
      </c>
      <c r="B1122">
        <v>2007</v>
      </c>
      <c r="C1122">
        <v>0.183</v>
      </c>
      <c r="D1122">
        <v>0.13800000000000001</v>
      </c>
      <c r="E1122">
        <v>0.11899999999999999</v>
      </c>
      <c r="F1122">
        <v>8.3000000000000004E-2</v>
      </c>
      <c r="G1122">
        <v>5.9249999999999997E-2</v>
      </c>
      <c r="H1122">
        <v>0.65900000000000003</v>
      </c>
      <c r="I1122">
        <v>0.221</v>
      </c>
      <c r="J1122">
        <v>0</v>
      </c>
      <c r="K1122">
        <v>0</v>
      </c>
      <c r="L1122">
        <v>0</v>
      </c>
      <c r="M1122">
        <v>0</v>
      </c>
      <c r="N1122">
        <v>0.109</v>
      </c>
      <c r="O1122">
        <v>1.0999999999999999E-2</v>
      </c>
      <c r="P1122">
        <v>0</v>
      </c>
      <c r="Q1122" s="3">
        <v>0.92490000000000006</v>
      </c>
      <c r="R1122" t="str">
        <f t="shared" si="17"/>
        <v>Minnesota State Employees2007</v>
      </c>
    </row>
    <row r="1123" spans="1:18" x14ac:dyDescent="0.35">
      <c r="A1123" t="s">
        <v>72</v>
      </c>
      <c r="B1123">
        <v>2008</v>
      </c>
      <c r="C1123">
        <v>-0.05</v>
      </c>
      <c r="D1123">
        <v>8.1000000000000003E-2</v>
      </c>
      <c r="E1123">
        <v>0.10299999999999999</v>
      </c>
      <c r="F1123">
        <v>5.7000000000000002E-2</v>
      </c>
      <c r="G1123">
        <v>4.4940000000000001E-2</v>
      </c>
      <c r="H1123">
        <v>0.61299999999999999</v>
      </c>
      <c r="I1123">
        <v>0.23599999999999999</v>
      </c>
      <c r="J1123">
        <v>0</v>
      </c>
      <c r="K1123">
        <v>0</v>
      </c>
      <c r="L1123">
        <v>0</v>
      </c>
      <c r="M1123">
        <v>0</v>
      </c>
      <c r="N1123">
        <v>0.14499999999999999</v>
      </c>
      <c r="O1123">
        <v>6.0000000000000001E-3</v>
      </c>
      <c r="P1123">
        <v>0</v>
      </c>
      <c r="Q1123" s="3">
        <v>0.90180000000000005</v>
      </c>
      <c r="R1123" t="str">
        <f t="shared" si="17"/>
        <v>Minnesota State Employees2008</v>
      </c>
    </row>
    <row r="1124" spans="1:18" x14ac:dyDescent="0.35">
      <c r="A1124" t="s">
        <v>72</v>
      </c>
      <c r="B1124">
        <v>2009</v>
      </c>
      <c r="C1124">
        <v>-0.188</v>
      </c>
      <c r="D1124">
        <v>-0.03</v>
      </c>
      <c r="E1124">
        <v>2.5999999999999999E-2</v>
      </c>
      <c r="F1124">
        <v>2.4E-2</v>
      </c>
      <c r="G1124">
        <v>1.6060000000000001E-2</v>
      </c>
      <c r="H1124">
        <v>0.60899999999999999</v>
      </c>
      <c r="I1124">
        <v>0.223</v>
      </c>
      <c r="J1124">
        <v>0</v>
      </c>
      <c r="K1124">
        <v>0</v>
      </c>
      <c r="L1124">
        <v>0</v>
      </c>
      <c r="M1124">
        <v>0</v>
      </c>
      <c r="N1124">
        <v>0.14799999999999999</v>
      </c>
      <c r="O1124">
        <v>0.02</v>
      </c>
      <c r="P1124">
        <v>0</v>
      </c>
      <c r="Q1124" s="3">
        <v>0.85899999999999999</v>
      </c>
      <c r="R1124" t="str">
        <f t="shared" si="17"/>
        <v>Minnesota State Employees2009</v>
      </c>
    </row>
    <row r="1125" spans="1:18" x14ac:dyDescent="0.35">
      <c r="A1125" t="s">
        <v>72</v>
      </c>
      <c r="B1125">
        <v>2010</v>
      </c>
      <c r="C1125">
        <v>0.152</v>
      </c>
      <c r="D1125">
        <v>-3.7999999999999999E-2</v>
      </c>
      <c r="E1125">
        <v>3.4000000000000002E-2</v>
      </c>
      <c r="F1125">
        <v>2.9000000000000001E-2</v>
      </c>
      <c r="G1125">
        <v>2.8899999999999999E-2</v>
      </c>
      <c r="H1125">
        <v>0.57799999999999996</v>
      </c>
      <c r="I1125">
        <v>0.249</v>
      </c>
      <c r="J1125">
        <v>0</v>
      </c>
      <c r="K1125">
        <v>0</v>
      </c>
      <c r="L1125">
        <v>0</v>
      </c>
      <c r="M1125">
        <v>0</v>
      </c>
      <c r="N1125">
        <v>0.153</v>
      </c>
      <c r="O1125">
        <v>0.02</v>
      </c>
      <c r="P1125">
        <v>0</v>
      </c>
      <c r="Q1125" s="3">
        <v>0.873</v>
      </c>
      <c r="R1125" t="str">
        <f t="shared" si="17"/>
        <v>Minnesota State Employees2010</v>
      </c>
    </row>
    <row r="1126" spans="1:18" x14ac:dyDescent="0.35">
      <c r="A1126" t="s">
        <v>72</v>
      </c>
      <c r="B1126">
        <v>2011</v>
      </c>
      <c r="C1126">
        <v>0.23300000000000001</v>
      </c>
      <c r="D1126">
        <v>4.9000000000000002E-2</v>
      </c>
      <c r="E1126">
        <v>5.2999999999999999E-2</v>
      </c>
      <c r="F1126">
        <v>5.8999999999999997E-2</v>
      </c>
      <c r="G1126">
        <v>4.5969999999999997E-2</v>
      </c>
      <c r="H1126">
        <v>0.60799999999999998</v>
      </c>
      <c r="I1126">
        <v>0.222</v>
      </c>
      <c r="J1126">
        <v>0</v>
      </c>
      <c r="K1126">
        <v>0</v>
      </c>
      <c r="L1126">
        <v>0</v>
      </c>
      <c r="M1126">
        <v>0</v>
      </c>
      <c r="N1126">
        <v>0.14599999999999999</v>
      </c>
      <c r="O1126">
        <v>2.4E-2</v>
      </c>
      <c r="P1126">
        <v>0</v>
      </c>
      <c r="Q1126" s="3">
        <v>0.86319999999999997</v>
      </c>
      <c r="R1126" t="str">
        <f t="shared" si="17"/>
        <v>Minnesota State Employees2011</v>
      </c>
    </row>
    <row r="1127" spans="1:18" x14ac:dyDescent="0.35">
      <c r="A1127" t="s">
        <v>72</v>
      </c>
      <c r="B1127">
        <v>2012</v>
      </c>
      <c r="C1127">
        <v>2.4E-2</v>
      </c>
      <c r="D1127">
        <v>0.13300000000000001</v>
      </c>
      <c r="E1127">
        <v>2.3E-2</v>
      </c>
      <c r="F1127">
        <v>7.0000000000000007E-2</v>
      </c>
      <c r="G1127">
        <v>4.4119999999999999E-2</v>
      </c>
      <c r="H1127">
        <v>0.60099999999999998</v>
      </c>
      <c r="I1127">
        <v>0.223</v>
      </c>
      <c r="J1127">
        <v>0</v>
      </c>
      <c r="K1127">
        <v>0</v>
      </c>
      <c r="L1127">
        <v>0</v>
      </c>
      <c r="M1127">
        <v>0</v>
      </c>
      <c r="N1127">
        <v>0.157</v>
      </c>
      <c r="O1127">
        <v>1.9E-2</v>
      </c>
      <c r="P1127">
        <v>0</v>
      </c>
      <c r="Q1127" s="3">
        <v>0.82669999999999999</v>
      </c>
      <c r="R1127" t="str">
        <f t="shared" si="17"/>
        <v>Minnesota State Employees2012</v>
      </c>
    </row>
    <row r="1128" spans="1:18" x14ac:dyDescent="0.35">
      <c r="A1128" t="s">
        <v>72</v>
      </c>
      <c r="B1128">
        <v>2013</v>
      </c>
      <c r="C1128">
        <v>0.14199999999999999</v>
      </c>
      <c r="D1128">
        <v>0.13</v>
      </c>
      <c r="E1128">
        <v>6.2E-2</v>
      </c>
      <c r="F1128">
        <v>8.2000000000000003E-2</v>
      </c>
      <c r="G1128">
        <v>5.1339999999999997E-2</v>
      </c>
      <c r="H1128">
        <v>0.6</v>
      </c>
      <c r="I1128">
        <v>0.23</v>
      </c>
      <c r="J1128">
        <v>0</v>
      </c>
      <c r="K1128">
        <v>0</v>
      </c>
      <c r="L1128">
        <v>0</v>
      </c>
      <c r="M1128">
        <v>0</v>
      </c>
      <c r="N1128">
        <v>0.14499999999999999</v>
      </c>
      <c r="O1128">
        <v>2.5000000000000001E-2</v>
      </c>
      <c r="P1128">
        <v>0</v>
      </c>
      <c r="Q1128" s="3">
        <v>0.82040000000000002</v>
      </c>
      <c r="R1128" t="str">
        <f t="shared" si="17"/>
        <v>Minnesota State Employees2013</v>
      </c>
    </row>
    <row r="1129" spans="1:18" x14ac:dyDescent="0.35">
      <c r="A1129" t="s">
        <v>72</v>
      </c>
      <c r="B1129">
        <v>2014</v>
      </c>
      <c r="C1129">
        <v>0.186</v>
      </c>
      <c r="D1129">
        <v>0.115</v>
      </c>
      <c r="E1129">
        <v>0.14499999999999999</v>
      </c>
      <c r="F1129">
        <v>8.4000000000000005E-2</v>
      </c>
      <c r="G1129">
        <v>6.0429999999999998E-2</v>
      </c>
      <c r="H1129">
        <v>0.61399999999999999</v>
      </c>
      <c r="I1129">
        <v>0.23400000000000001</v>
      </c>
      <c r="J1129">
        <v>0</v>
      </c>
      <c r="K1129">
        <v>0</v>
      </c>
      <c r="L1129">
        <v>0</v>
      </c>
      <c r="M1129">
        <v>0</v>
      </c>
      <c r="N1129">
        <v>0.126</v>
      </c>
      <c r="O1129">
        <v>2.5999999999999999E-2</v>
      </c>
      <c r="P1129">
        <v>0</v>
      </c>
      <c r="Q1129" s="3">
        <v>0.82969999999999999</v>
      </c>
      <c r="R1129" t="str">
        <f t="shared" si="17"/>
        <v>Minnesota State Employees2014</v>
      </c>
    </row>
    <row r="1130" spans="1:18" x14ac:dyDescent="0.35">
      <c r="A1130" t="s">
        <v>72</v>
      </c>
      <c r="B1130">
        <v>2015</v>
      </c>
      <c r="C1130">
        <v>4.3999999999999997E-2</v>
      </c>
      <c r="D1130">
        <v>0.122</v>
      </c>
      <c r="E1130">
        <v>0.123</v>
      </c>
      <c r="F1130">
        <v>7.8E-2</v>
      </c>
      <c r="G1130">
        <v>5.9330000000000001E-2</v>
      </c>
      <c r="H1130">
        <v>0.622</v>
      </c>
      <c r="I1130">
        <v>0.23599999999999999</v>
      </c>
      <c r="J1130">
        <v>0</v>
      </c>
      <c r="K1130">
        <v>0</v>
      </c>
      <c r="L1130">
        <v>0</v>
      </c>
      <c r="M1130">
        <v>0</v>
      </c>
      <c r="N1130">
        <v>0.123</v>
      </c>
      <c r="O1130">
        <v>1.9E-2</v>
      </c>
      <c r="P1130">
        <v>0</v>
      </c>
      <c r="Q1130" s="3">
        <v>0.85719999999999996</v>
      </c>
      <c r="R1130" t="str">
        <f t="shared" si="17"/>
        <v>Minnesota State Employees2015</v>
      </c>
    </row>
    <row r="1131" spans="1:18" x14ac:dyDescent="0.35">
      <c r="A1131" t="s">
        <v>72</v>
      </c>
      <c r="B1131">
        <v>2016</v>
      </c>
      <c r="C1131">
        <v>-1E-3</v>
      </c>
      <c r="D1131">
        <v>7.2999999999999995E-2</v>
      </c>
      <c r="E1131">
        <v>7.6999999999999999E-2</v>
      </c>
      <c r="F1131">
        <v>6.5000000000000002E-2</v>
      </c>
      <c r="G1131">
        <v>5.5449999999999999E-2</v>
      </c>
      <c r="H1131">
        <v>0.60399999999999998</v>
      </c>
      <c r="I1131">
        <v>0.247</v>
      </c>
      <c r="J1131">
        <v>0</v>
      </c>
      <c r="K1131">
        <v>0</v>
      </c>
      <c r="L1131">
        <v>0</v>
      </c>
      <c r="M1131">
        <v>0</v>
      </c>
      <c r="N1131">
        <v>0.128</v>
      </c>
      <c r="O1131">
        <v>2.1000000000000001E-2</v>
      </c>
      <c r="P1131">
        <v>0</v>
      </c>
      <c r="Q1131" s="3">
        <v>0.81559999999999999</v>
      </c>
      <c r="R1131" t="str">
        <f t="shared" si="17"/>
        <v>Minnesota State Employees2016</v>
      </c>
    </row>
    <row r="1132" spans="1:18" x14ac:dyDescent="0.35">
      <c r="A1132" t="s">
        <v>72</v>
      </c>
      <c r="B1132">
        <v>2017</v>
      </c>
      <c r="C1132">
        <v>0.151</v>
      </c>
      <c r="D1132">
        <v>6.3E-2</v>
      </c>
      <c r="E1132">
        <v>0.10199999999999999</v>
      </c>
      <c r="F1132">
        <v>6.2E-2</v>
      </c>
      <c r="G1132">
        <v>6.0850000000000001E-2</v>
      </c>
      <c r="H1132">
        <v>0.64900000000000002</v>
      </c>
      <c r="I1132">
        <v>0.19400000000000001</v>
      </c>
      <c r="J1132">
        <v>0</v>
      </c>
      <c r="K1132">
        <v>0</v>
      </c>
      <c r="L1132">
        <v>0</v>
      </c>
      <c r="M1132">
        <v>0</v>
      </c>
      <c r="N1132">
        <v>0.13100000000000001</v>
      </c>
      <c r="O1132">
        <v>2.5999999999999999E-2</v>
      </c>
      <c r="P1132">
        <v>0</v>
      </c>
      <c r="Q1132" s="3">
        <v>0.85219999999999996</v>
      </c>
      <c r="R1132" t="str">
        <f t="shared" si="17"/>
        <v>Minnesota State Employees2017</v>
      </c>
    </row>
    <row r="1133" spans="1:18" x14ac:dyDescent="0.35">
      <c r="A1133" t="s">
        <v>72</v>
      </c>
      <c r="B1133">
        <v>2018</v>
      </c>
      <c r="C1133">
        <v>0.10299999999999999</v>
      </c>
      <c r="D1133">
        <v>8.3000000000000004E-2</v>
      </c>
      <c r="E1133">
        <v>9.5000000000000001E-2</v>
      </c>
      <c r="F1133">
        <v>7.8E-2</v>
      </c>
      <c r="G1133">
        <v>6.3140000000000002E-2</v>
      </c>
      <c r="H1133">
        <v>0.60699999999999998</v>
      </c>
      <c r="I1133">
        <v>0.24299999999999999</v>
      </c>
      <c r="J1133">
        <v>0</v>
      </c>
      <c r="K1133">
        <v>0</v>
      </c>
      <c r="L1133">
        <v>0</v>
      </c>
      <c r="M1133">
        <v>0</v>
      </c>
      <c r="N1133">
        <v>0.13800000000000001</v>
      </c>
      <c r="O1133">
        <v>1.2E-2</v>
      </c>
      <c r="P1133">
        <v>0</v>
      </c>
      <c r="Q1133" s="3">
        <v>0.88800000000000001</v>
      </c>
      <c r="R1133" t="str">
        <f t="shared" si="17"/>
        <v>Minnesota State Employees2018</v>
      </c>
    </row>
    <row r="1134" spans="1:18" x14ac:dyDescent="0.35">
      <c r="A1134" t="s">
        <v>72</v>
      </c>
      <c r="B1134">
        <v>2019</v>
      </c>
      <c r="C1134">
        <v>7.2999999999999995E-2</v>
      </c>
      <c r="D1134">
        <v>0.109</v>
      </c>
      <c r="E1134">
        <v>7.2999999999999995E-2</v>
      </c>
      <c r="F1134">
        <v>0.109</v>
      </c>
      <c r="G1134">
        <v>6.3659999999999994E-2</v>
      </c>
      <c r="H1134">
        <v>0.622</v>
      </c>
      <c r="I1134">
        <v>0.20300000000000001</v>
      </c>
      <c r="J1134">
        <v>0</v>
      </c>
      <c r="K1134">
        <v>0</v>
      </c>
      <c r="L1134">
        <v>0</v>
      </c>
      <c r="M1134">
        <v>0</v>
      </c>
      <c r="N1134">
        <v>0.14599999999999999</v>
      </c>
      <c r="O1134">
        <v>2.9000000000000001E-2</v>
      </c>
      <c r="P1134">
        <v>0</v>
      </c>
      <c r="Q1134" s="3">
        <v>0.88870000000000005</v>
      </c>
      <c r="R1134" t="str">
        <f t="shared" si="17"/>
        <v>Minnesota State Employees2019</v>
      </c>
    </row>
    <row r="1135" spans="1:18" x14ac:dyDescent="0.35">
      <c r="A1135" t="s">
        <v>72</v>
      </c>
      <c r="B1135">
        <v>2020</v>
      </c>
      <c r="C1135">
        <v>4.2000000000000003E-2</v>
      </c>
      <c r="D1135">
        <v>7.2999999999999995E-2</v>
      </c>
      <c r="E1135">
        <v>7.2999999999999995E-2</v>
      </c>
      <c r="F1135">
        <v>9.7000000000000003E-2</v>
      </c>
      <c r="G1135">
        <v>6.2570000000000001E-2</v>
      </c>
      <c r="H1135">
        <v>0.59599999999999997</v>
      </c>
      <c r="I1135">
        <v>0.20399999999999999</v>
      </c>
      <c r="J1135">
        <v>0</v>
      </c>
      <c r="K1135">
        <v>0</v>
      </c>
      <c r="L1135">
        <v>0</v>
      </c>
      <c r="M1135">
        <v>0</v>
      </c>
      <c r="N1135">
        <v>0.156</v>
      </c>
      <c r="O1135">
        <v>4.3999999999999997E-2</v>
      </c>
      <c r="P1135">
        <v>0</v>
      </c>
      <c r="Q1135" s="3">
        <v>0.91900000000000004</v>
      </c>
      <c r="R1135" t="str">
        <f t="shared" si="17"/>
        <v>Minnesota State Employees2020</v>
      </c>
    </row>
    <row r="1136" spans="1:18" x14ac:dyDescent="0.35">
      <c r="A1136" t="s">
        <v>73</v>
      </c>
      <c r="B1136">
        <v>2001</v>
      </c>
      <c r="C1136">
        <v>-7.0999999999999994E-2</v>
      </c>
      <c r="D1136">
        <v>4.3999999999999997E-2</v>
      </c>
      <c r="E1136">
        <v>0.108</v>
      </c>
      <c r="G1136">
        <v>-7.0999999999999994E-2</v>
      </c>
      <c r="H1136">
        <v>0.64539999999999997</v>
      </c>
      <c r="I1136">
        <v>0.26769999999999999</v>
      </c>
      <c r="J1136">
        <v>7.6910000000000006E-2</v>
      </c>
      <c r="K1136">
        <v>0</v>
      </c>
      <c r="L1136">
        <v>0</v>
      </c>
      <c r="M1136">
        <v>0</v>
      </c>
      <c r="N1136">
        <v>0</v>
      </c>
      <c r="O1136">
        <v>9.9900000000000006E-3</v>
      </c>
      <c r="P1136">
        <v>0</v>
      </c>
      <c r="Q1136" s="3">
        <v>1.0585</v>
      </c>
      <c r="R1136" t="str">
        <f t="shared" si="17"/>
        <v>Minnesota Teachers2001</v>
      </c>
    </row>
    <row r="1137" spans="1:18" x14ac:dyDescent="0.35">
      <c r="A1137" t="s">
        <v>73</v>
      </c>
      <c r="B1137">
        <v>2002</v>
      </c>
      <c r="C1137">
        <v>-8.2000000000000003E-2</v>
      </c>
      <c r="D1137">
        <v>-0.02</v>
      </c>
      <c r="E1137">
        <v>0.05</v>
      </c>
      <c r="G1137">
        <v>-7.6520000000000005E-2</v>
      </c>
      <c r="H1137">
        <v>0.63822000000000001</v>
      </c>
      <c r="I1137">
        <v>0.27383999999999997</v>
      </c>
      <c r="J1137">
        <v>8.1949999999999995E-2</v>
      </c>
      <c r="K1137">
        <v>0</v>
      </c>
      <c r="L1137">
        <v>0</v>
      </c>
      <c r="M1137">
        <v>0</v>
      </c>
      <c r="N1137">
        <v>0</v>
      </c>
      <c r="O1137">
        <v>6.0000000000000001E-3</v>
      </c>
      <c r="P1137">
        <v>0</v>
      </c>
      <c r="Q1137" s="3">
        <v>1.0530999999999999</v>
      </c>
      <c r="R1137" t="str">
        <f t="shared" si="17"/>
        <v>Minnesota Teachers2002</v>
      </c>
    </row>
    <row r="1138" spans="1:18" x14ac:dyDescent="0.35">
      <c r="A1138" t="s">
        <v>73</v>
      </c>
      <c r="B1138">
        <v>2003</v>
      </c>
      <c r="C1138">
        <v>2.4E-2</v>
      </c>
      <c r="D1138">
        <v>-4.3999999999999997E-2</v>
      </c>
      <c r="E1138">
        <v>1.4E-2</v>
      </c>
      <c r="F1138">
        <v>8.2000000000000003E-2</v>
      </c>
      <c r="G1138">
        <v>-4.4159999999999998E-2</v>
      </c>
      <c r="H1138">
        <v>0.64585000000000004</v>
      </c>
      <c r="I1138">
        <v>0.255</v>
      </c>
      <c r="J1138">
        <v>8.7999999999999995E-2</v>
      </c>
      <c r="K1138">
        <v>0</v>
      </c>
      <c r="L1138">
        <v>0</v>
      </c>
      <c r="M1138">
        <v>0</v>
      </c>
      <c r="N1138">
        <v>0</v>
      </c>
      <c r="O1138">
        <v>1.0999999999999999E-2</v>
      </c>
      <c r="P1138">
        <v>0</v>
      </c>
      <c r="Q1138" s="3">
        <v>1.0313000000000001</v>
      </c>
      <c r="R1138" t="str">
        <f t="shared" si="17"/>
        <v>Minnesota Teachers2003</v>
      </c>
    </row>
    <row r="1139" spans="1:18" x14ac:dyDescent="0.35">
      <c r="A1139" t="s">
        <v>73</v>
      </c>
      <c r="B1139">
        <v>2004</v>
      </c>
      <c r="C1139">
        <v>0.16500000000000001</v>
      </c>
      <c r="D1139">
        <v>3.1E-2</v>
      </c>
      <c r="E1139">
        <v>2.1999999999999999E-2</v>
      </c>
      <c r="F1139">
        <v>9.6000000000000002E-2</v>
      </c>
      <c r="G1139">
        <v>4.3200000000000001E-3</v>
      </c>
      <c r="H1139">
        <v>0.65215999999999996</v>
      </c>
      <c r="I1139">
        <v>0.22989000000000001</v>
      </c>
      <c r="J1139">
        <v>0</v>
      </c>
      <c r="K1139">
        <v>0</v>
      </c>
      <c r="L1139">
        <v>0</v>
      </c>
      <c r="M1139">
        <v>0</v>
      </c>
      <c r="N1139">
        <v>8.0960000000000004E-2</v>
      </c>
      <c r="O1139">
        <v>3.6979999999999999E-2</v>
      </c>
      <c r="P1139">
        <v>0</v>
      </c>
      <c r="Q1139" s="3">
        <v>1.0001</v>
      </c>
      <c r="R1139" t="str">
        <f t="shared" si="17"/>
        <v>Minnesota Teachers2004</v>
      </c>
    </row>
    <row r="1140" spans="1:18" x14ac:dyDescent="0.35">
      <c r="A1140" t="s">
        <v>73</v>
      </c>
      <c r="B1140">
        <v>2005</v>
      </c>
      <c r="C1140">
        <v>0.107</v>
      </c>
      <c r="D1140">
        <v>9.7000000000000003E-2</v>
      </c>
      <c r="E1140">
        <v>2.4E-2</v>
      </c>
      <c r="F1140">
        <v>9.0999999999999998E-2</v>
      </c>
      <c r="G1140">
        <v>2.4060000000000002E-2</v>
      </c>
      <c r="H1140">
        <v>0.65512999999999999</v>
      </c>
      <c r="I1140">
        <v>0.24190999999999999</v>
      </c>
      <c r="J1140">
        <v>0</v>
      </c>
      <c r="K1140">
        <v>0</v>
      </c>
      <c r="L1140">
        <v>0</v>
      </c>
      <c r="M1140">
        <v>0</v>
      </c>
      <c r="N1140">
        <v>8.5970000000000005E-2</v>
      </c>
      <c r="O1140">
        <v>1.6990000000000002E-2</v>
      </c>
      <c r="P1140">
        <v>0</v>
      </c>
      <c r="Q1140" s="3">
        <v>0.98509999999999998</v>
      </c>
      <c r="R1140" t="str">
        <f t="shared" si="17"/>
        <v>Minnesota Teachers2005</v>
      </c>
    </row>
    <row r="1141" spans="1:18" x14ac:dyDescent="0.35">
      <c r="A1141" t="s">
        <v>73</v>
      </c>
      <c r="B1141">
        <v>2006</v>
      </c>
      <c r="C1141">
        <v>0.123</v>
      </c>
      <c r="D1141">
        <v>0.13200000000000001</v>
      </c>
      <c r="E1141">
        <v>6.4000000000000001E-2</v>
      </c>
      <c r="F1141">
        <v>8.5999999999999993E-2</v>
      </c>
      <c r="G1141">
        <v>3.993E-2</v>
      </c>
      <c r="H1141">
        <v>0.63451000000000002</v>
      </c>
      <c r="I1141">
        <v>0.23400000000000001</v>
      </c>
      <c r="J1141">
        <v>0</v>
      </c>
      <c r="K1141">
        <v>0</v>
      </c>
      <c r="L1141">
        <v>0</v>
      </c>
      <c r="M1141">
        <v>0</v>
      </c>
      <c r="N1141">
        <v>9.7000000000000003E-2</v>
      </c>
      <c r="O1141">
        <v>3.3000000000000002E-2</v>
      </c>
      <c r="P1141">
        <v>0</v>
      </c>
      <c r="Q1141" s="3">
        <v>0.92049999999999998</v>
      </c>
      <c r="R1141" t="str">
        <f t="shared" si="17"/>
        <v>Minnesota Teachers2006</v>
      </c>
    </row>
    <row r="1142" spans="1:18" x14ac:dyDescent="0.35">
      <c r="A1142" t="s">
        <v>73</v>
      </c>
      <c r="B1142">
        <v>2007</v>
      </c>
      <c r="C1142">
        <v>0.183</v>
      </c>
      <c r="D1142">
        <v>0.13800000000000001</v>
      </c>
      <c r="E1142">
        <v>0.11899999999999999</v>
      </c>
      <c r="F1142">
        <v>8.3000000000000004E-2</v>
      </c>
      <c r="G1142">
        <v>5.9249999999999997E-2</v>
      </c>
      <c r="H1142">
        <v>0.65827999999999998</v>
      </c>
      <c r="I1142">
        <v>0.22881000000000001</v>
      </c>
      <c r="J1142">
        <v>0</v>
      </c>
      <c r="K1142">
        <v>0</v>
      </c>
      <c r="L1142">
        <v>0</v>
      </c>
      <c r="M1142">
        <v>0</v>
      </c>
      <c r="N1142">
        <v>9.4920000000000004E-2</v>
      </c>
      <c r="O1142">
        <v>1.7989999999999999E-2</v>
      </c>
      <c r="P1142">
        <v>0</v>
      </c>
      <c r="Q1142" s="3">
        <v>0.87539999999999996</v>
      </c>
      <c r="R1142" t="str">
        <f t="shared" si="17"/>
        <v>Minnesota Teachers2007</v>
      </c>
    </row>
    <row r="1143" spans="1:18" x14ac:dyDescent="0.35">
      <c r="A1143" t="s">
        <v>73</v>
      </c>
      <c r="B1143">
        <v>2008</v>
      </c>
      <c r="C1143">
        <v>-0.05</v>
      </c>
      <c r="D1143">
        <v>8.1000000000000003E-2</v>
      </c>
      <c r="E1143">
        <v>0.10299999999999999</v>
      </c>
      <c r="F1143">
        <v>5.7000000000000002E-2</v>
      </c>
      <c r="G1143">
        <v>4.4940000000000001E-2</v>
      </c>
      <c r="H1143">
        <v>0.61868999999999996</v>
      </c>
      <c r="I1143">
        <v>0.24399999999999999</v>
      </c>
      <c r="J1143">
        <v>0</v>
      </c>
      <c r="K1143">
        <v>0</v>
      </c>
      <c r="L1143">
        <v>0</v>
      </c>
      <c r="M1143">
        <v>0</v>
      </c>
      <c r="N1143">
        <v>0.126</v>
      </c>
      <c r="O1143">
        <v>1.0999999999999999E-2</v>
      </c>
      <c r="P1143">
        <v>0</v>
      </c>
      <c r="Q1143" s="3">
        <v>0.81989999999999996</v>
      </c>
      <c r="R1143" t="str">
        <f t="shared" si="17"/>
        <v>Minnesota Teachers2008</v>
      </c>
    </row>
    <row r="1144" spans="1:18" x14ac:dyDescent="0.35">
      <c r="A1144" t="s">
        <v>73</v>
      </c>
      <c r="B1144">
        <v>2009</v>
      </c>
      <c r="C1144">
        <v>-0.188</v>
      </c>
      <c r="D1144">
        <v>-0.03</v>
      </c>
      <c r="E1144">
        <v>2.5999999999999999E-2</v>
      </c>
      <c r="F1144">
        <v>2.4E-2</v>
      </c>
      <c r="G1144">
        <v>1.6060000000000001E-2</v>
      </c>
      <c r="H1144">
        <v>0.60899999999999999</v>
      </c>
      <c r="I1144">
        <v>0.223</v>
      </c>
      <c r="J1144">
        <v>0</v>
      </c>
      <c r="K1144">
        <v>0</v>
      </c>
      <c r="L1144">
        <v>0</v>
      </c>
      <c r="M1144">
        <v>0</v>
      </c>
      <c r="N1144">
        <v>0.14799999999999999</v>
      </c>
      <c r="O1144">
        <v>0.02</v>
      </c>
      <c r="P1144">
        <v>0</v>
      </c>
      <c r="Q1144" s="3">
        <v>0.77359999999999995</v>
      </c>
      <c r="R1144" t="str">
        <f t="shared" si="17"/>
        <v>Minnesota Teachers2009</v>
      </c>
    </row>
    <row r="1145" spans="1:18" x14ac:dyDescent="0.35">
      <c r="A1145" t="s">
        <v>73</v>
      </c>
      <c r="B1145">
        <v>2010</v>
      </c>
      <c r="C1145">
        <v>0.152</v>
      </c>
      <c r="D1145">
        <v>-3.7999999999999999E-2</v>
      </c>
      <c r="E1145">
        <v>3.4000000000000002E-2</v>
      </c>
      <c r="F1145">
        <v>2.9000000000000001E-2</v>
      </c>
      <c r="G1145">
        <v>2.8899999999999999E-2</v>
      </c>
      <c r="H1145">
        <v>0.57799999999999996</v>
      </c>
      <c r="I1145">
        <v>0.249</v>
      </c>
      <c r="J1145">
        <v>0</v>
      </c>
      <c r="K1145">
        <v>0</v>
      </c>
      <c r="L1145">
        <v>0</v>
      </c>
      <c r="M1145">
        <v>0</v>
      </c>
      <c r="N1145">
        <v>0.153</v>
      </c>
      <c r="O1145">
        <v>0.02</v>
      </c>
      <c r="P1145">
        <v>0</v>
      </c>
      <c r="Q1145" s="3">
        <v>0.78449999999999998</v>
      </c>
      <c r="R1145" t="str">
        <f t="shared" si="17"/>
        <v>Minnesota Teachers2010</v>
      </c>
    </row>
    <row r="1146" spans="1:18" x14ac:dyDescent="0.35">
      <c r="A1146" t="s">
        <v>73</v>
      </c>
      <c r="B1146">
        <v>2011</v>
      </c>
      <c r="C1146">
        <v>0.23300000000000001</v>
      </c>
      <c r="D1146">
        <v>4.9000000000000002E-2</v>
      </c>
      <c r="E1146">
        <v>5.2999999999999999E-2</v>
      </c>
      <c r="F1146">
        <v>5.8999999999999997E-2</v>
      </c>
      <c r="G1146">
        <v>4.5969999999999997E-2</v>
      </c>
      <c r="H1146">
        <v>0.60799999999999998</v>
      </c>
      <c r="I1146">
        <v>0.222</v>
      </c>
      <c r="J1146">
        <v>0</v>
      </c>
      <c r="K1146">
        <v>0</v>
      </c>
      <c r="L1146">
        <v>0</v>
      </c>
      <c r="M1146">
        <v>0</v>
      </c>
      <c r="N1146">
        <v>0.14599999999999999</v>
      </c>
      <c r="O1146">
        <v>2.4E-2</v>
      </c>
      <c r="P1146">
        <v>0</v>
      </c>
      <c r="Q1146" s="3">
        <v>0.77270000000000005</v>
      </c>
      <c r="R1146" t="str">
        <f t="shared" si="17"/>
        <v>Minnesota Teachers2011</v>
      </c>
    </row>
    <row r="1147" spans="1:18" x14ac:dyDescent="0.35">
      <c r="A1147" t="s">
        <v>73</v>
      </c>
      <c r="B1147">
        <v>2012</v>
      </c>
      <c r="C1147">
        <v>2.4E-2</v>
      </c>
      <c r="D1147">
        <v>0.13300000000000001</v>
      </c>
      <c r="E1147">
        <v>2.3E-2</v>
      </c>
      <c r="F1147">
        <v>7.0000000000000007E-2</v>
      </c>
      <c r="G1147">
        <v>4.4119999999999999E-2</v>
      </c>
      <c r="H1147">
        <v>0.60099999999999998</v>
      </c>
      <c r="I1147">
        <v>0.223</v>
      </c>
      <c r="J1147">
        <v>0</v>
      </c>
      <c r="K1147">
        <v>0</v>
      </c>
      <c r="L1147">
        <v>0</v>
      </c>
      <c r="M1147">
        <v>0</v>
      </c>
      <c r="N1147">
        <v>0.157</v>
      </c>
      <c r="O1147">
        <v>1.9E-2</v>
      </c>
      <c r="P1147">
        <v>0</v>
      </c>
      <c r="Q1147" s="3">
        <v>0.72989999999999999</v>
      </c>
      <c r="R1147" t="str">
        <f t="shared" si="17"/>
        <v>Minnesota Teachers2012</v>
      </c>
    </row>
    <row r="1148" spans="1:18" x14ac:dyDescent="0.35">
      <c r="A1148" t="s">
        <v>73</v>
      </c>
      <c r="B1148">
        <v>2013</v>
      </c>
      <c r="C1148">
        <v>0.14199999999999999</v>
      </c>
      <c r="D1148">
        <v>0.13</v>
      </c>
      <c r="E1148">
        <v>6.2E-2</v>
      </c>
      <c r="F1148">
        <v>8.2000000000000003E-2</v>
      </c>
      <c r="G1148">
        <v>5.1339999999999997E-2</v>
      </c>
      <c r="H1148">
        <v>0.6</v>
      </c>
      <c r="I1148">
        <v>0.23</v>
      </c>
      <c r="J1148">
        <v>0</v>
      </c>
      <c r="K1148">
        <v>0</v>
      </c>
      <c r="L1148">
        <v>0</v>
      </c>
      <c r="M1148">
        <v>0</v>
      </c>
      <c r="N1148">
        <v>0.14499999999999999</v>
      </c>
      <c r="O1148">
        <v>2.5000000000000001E-2</v>
      </c>
      <c r="P1148">
        <v>0</v>
      </c>
      <c r="Q1148" s="3">
        <v>0.71630000000000005</v>
      </c>
      <c r="R1148" t="str">
        <f t="shared" si="17"/>
        <v>Minnesota Teachers2013</v>
      </c>
    </row>
    <row r="1149" spans="1:18" x14ac:dyDescent="0.35">
      <c r="A1149" t="s">
        <v>73</v>
      </c>
      <c r="B1149">
        <v>2014</v>
      </c>
      <c r="C1149">
        <v>0.186</v>
      </c>
      <c r="D1149">
        <v>0.115</v>
      </c>
      <c r="E1149">
        <v>0.14499999999999999</v>
      </c>
      <c r="F1149">
        <v>8.4000000000000005E-2</v>
      </c>
      <c r="G1149">
        <v>6.0429999999999998E-2</v>
      </c>
      <c r="H1149">
        <v>0.61399999999999999</v>
      </c>
      <c r="I1149">
        <v>0.23400000000000001</v>
      </c>
      <c r="J1149">
        <v>0</v>
      </c>
      <c r="K1149">
        <v>0</v>
      </c>
      <c r="L1149">
        <v>0</v>
      </c>
      <c r="M1149">
        <v>0</v>
      </c>
      <c r="N1149">
        <v>0.126</v>
      </c>
      <c r="O1149">
        <v>2.5999999999999999E-2</v>
      </c>
      <c r="P1149">
        <v>0</v>
      </c>
      <c r="Q1149" s="3">
        <v>0.74129999999999996</v>
      </c>
      <c r="R1149" t="str">
        <f t="shared" si="17"/>
        <v>Minnesota Teachers2014</v>
      </c>
    </row>
    <row r="1150" spans="1:18" x14ac:dyDescent="0.35">
      <c r="A1150" t="s">
        <v>73</v>
      </c>
      <c r="B1150">
        <v>2015</v>
      </c>
      <c r="C1150">
        <v>4.3999999999999997E-2</v>
      </c>
      <c r="D1150">
        <v>0.122</v>
      </c>
      <c r="E1150">
        <v>0.123</v>
      </c>
      <c r="F1150">
        <v>7.8E-2</v>
      </c>
      <c r="G1150">
        <v>5.9330000000000001E-2</v>
      </c>
      <c r="H1150">
        <v>0.622</v>
      </c>
      <c r="I1150">
        <v>0.23599999999999999</v>
      </c>
      <c r="J1150">
        <v>0</v>
      </c>
      <c r="K1150">
        <v>0</v>
      </c>
      <c r="L1150">
        <v>0</v>
      </c>
      <c r="M1150">
        <v>0</v>
      </c>
      <c r="N1150">
        <v>0.123</v>
      </c>
      <c r="O1150">
        <v>1.9E-2</v>
      </c>
      <c r="P1150">
        <v>0</v>
      </c>
      <c r="Q1150" s="3">
        <v>0.77049999999999996</v>
      </c>
      <c r="R1150" t="str">
        <f t="shared" si="17"/>
        <v>Minnesota Teachers2015</v>
      </c>
    </row>
    <row r="1151" spans="1:18" x14ac:dyDescent="0.35">
      <c r="A1151" t="s">
        <v>73</v>
      </c>
      <c r="B1151">
        <v>2016</v>
      </c>
      <c r="C1151">
        <v>-1E-3</v>
      </c>
      <c r="D1151">
        <v>7.2999999999999995E-2</v>
      </c>
      <c r="E1151">
        <v>7.6999999999999999E-2</v>
      </c>
      <c r="F1151">
        <v>6.5000000000000002E-2</v>
      </c>
      <c r="G1151">
        <v>5.5449999999999999E-2</v>
      </c>
      <c r="H1151">
        <v>0.60399999999999998</v>
      </c>
      <c r="I1151">
        <v>0.247</v>
      </c>
      <c r="J1151">
        <v>0</v>
      </c>
      <c r="K1151">
        <v>0</v>
      </c>
      <c r="L1151">
        <v>0</v>
      </c>
      <c r="M1151">
        <v>0</v>
      </c>
      <c r="N1151">
        <v>0.128</v>
      </c>
      <c r="O1151">
        <v>2.1000000000000001E-2</v>
      </c>
      <c r="P1151">
        <v>0</v>
      </c>
      <c r="Q1151" s="3">
        <v>0.75590000000000002</v>
      </c>
      <c r="R1151" t="str">
        <f t="shared" si="17"/>
        <v>Minnesota Teachers2016</v>
      </c>
    </row>
    <row r="1152" spans="1:18" x14ac:dyDescent="0.35">
      <c r="A1152" t="s">
        <v>73</v>
      </c>
      <c r="B1152">
        <v>2017</v>
      </c>
      <c r="C1152">
        <v>0.151</v>
      </c>
      <c r="D1152">
        <v>6.3E-2</v>
      </c>
      <c r="E1152">
        <v>0.10199999999999999</v>
      </c>
      <c r="F1152">
        <v>6.2E-2</v>
      </c>
      <c r="G1152">
        <v>6.0850000000000001E-2</v>
      </c>
      <c r="H1152">
        <v>0.64683999999999997</v>
      </c>
      <c r="I1152">
        <v>0.19317999999999999</v>
      </c>
      <c r="J1152">
        <v>0</v>
      </c>
      <c r="K1152">
        <v>0</v>
      </c>
      <c r="L1152">
        <v>0</v>
      </c>
      <c r="M1152">
        <v>0</v>
      </c>
      <c r="N1152">
        <v>0.13069</v>
      </c>
      <c r="O1152">
        <v>2.93E-2</v>
      </c>
      <c r="P1152">
        <v>0</v>
      </c>
      <c r="Q1152" s="3">
        <v>0.76790000000000003</v>
      </c>
      <c r="R1152" t="str">
        <f t="shared" si="17"/>
        <v>Minnesota Teachers2017</v>
      </c>
    </row>
    <row r="1153" spans="1:18" x14ac:dyDescent="0.35">
      <c r="A1153" t="s">
        <v>73</v>
      </c>
      <c r="B1153">
        <v>2018</v>
      </c>
      <c r="C1153">
        <v>0.10299999999999999</v>
      </c>
      <c r="D1153">
        <v>8.3000000000000004E-2</v>
      </c>
      <c r="E1153">
        <v>9.5000000000000001E-2</v>
      </c>
      <c r="F1153">
        <v>7.8E-2</v>
      </c>
      <c r="G1153">
        <v>6.3140000000000002E-2</v>
      </c>
      <c r="H1153">
        <v>0.60468</v>
      </c>
      <c r="I1153">
        <v>0.24185000000000001</v>
      </c>
      <c r="J1153">
        <v>0</v>
      </c>
      <c r="K1153">
        <v>0</v>
      </c>
      <c r="L1153">
        <v>0</v>
      </c>
      <c r="M1153">
        <v>0</v>
      </c>
      <c r="N1153">
        <v>0.13766999999999999</v>
      </c>
      <c r="O1153">
        <v>1.5800000000000002E-2</v>
      </c>
      <c r="P1153">
        <v>0</v>
      </c>
      <c r="Q1153" s="3">
        <v>0.76890000000000003</v>
      </c>
      <c r="R1153" t="str">
        <f t="shared" si="17"/>
        <v>Minnesota Teachers2018</v>
      </c>
    </row>
    <row r="1154" spans="1:18" x14ac:dyDescent="0.35">
      <c r="A1154" t="s">
        <v>73</v>
      </c>
      <c r="B1154">
        <v>2019</v>
      </c>
      <c r="C1154">
        <v>7.2999999999999995E-2</v>
      </c>
      <c r="D1154">
        <v>0.109</v>
      </c>
      <c r="E1154">
        <v>7.2999999999999995E-2</v>
      </c>
      <c r="F1154">
        <v>0.109</v>
      </c>
      <c r="G1154">
        <v>6.3659999999999994E-2</v>
      </c>
      <c r="H1154">
        <v>0.62</v>
      </c>
      <c r="I1154">
        <v>0.20280000000000001</v>
      </c>
      <c r="J1154">
        <v>0</v>
      </c>
      <c r="K1154">
        <v>0</v>
      </c>
      <c r="L1154">
        <v>0</v>
      </c>
      <c r="M1154">
        <v>0</v>
      </c>
      <c r="N1154">
        <v>0.14499999999999999</v>
      </c>
      <c r="O1154">
        <v>3.2199999999999999E-2</v>
      </c>
      <c r="P1154">
        <v>0</v>
      </c>
      <c r="Q1154" s="3">
        <v>0.76819999999999999</v>
      </c>
      <c r="R1154" t="str">
        <f t="shared" si="17"/>
        <v>Minnesota Teachers2019</v>
      </c>
    </row>
    <row r="1155" spans="1:18" x14ac:dyDescent="0.35">
      <c r="A1155" t="s">
        <v>73</v>
      </c>
      <c r="B1155">
        <v>2020</v>
      </c>
      <c r="C1155">
        <v>4.2000000000000003E-2</v>
      </c>
      <c r="E1155">
        <v>7.2999999999999995E-2</v>
      </c>
      <c r="F1155">
        <v>9.7000000000000003E-2</v>
      </c>
      <c r="G1155">
        <v>6.2570000000000001E-2</v>
      </c>
      <c r="H1155">
        <v>0.59450000000000003</v>
      </c>
      <c r="I1155">
        <v>0.20300000000000001</v>
      </c>
      <c r="J1155">
        <v>0</v>
      </c>
      <c r="K1155">
        <v>0</v>
      </c>
      <c r="L1155">
        <v>0</v>
      </c>
      <c r="M1155">
        <v>0</v>
      </c>
      <c r="N1155">
        <v>0.15590000000000001</v>
      </c>
      <c r="O1155">
        <v>4.6600000000000003E-2</v>
      </c>
      <c r="P1155">
        <v>0</v>
      </c>
      <c r="Q1155" s="3">
        <v>0.76129999999999998</v>
      </c>
      <c r="R1155" t="str">
        <f t="shared" ref="R1155:R1218" si="18">A1155&amp;B1155</f>
        <v>Minnesota Teachers2020</v>
      </c>
    </row>
    <row r="1156" spans="1:18" x14ac:dyDescent="0.35">
      <c r="A1156" t="s">
        <v>74</v>
      </c>
      <c r="B1156">
        <v>2001</v>
      </c>
      <c r="C1156">
        <v>-7.0999999999999994E-2</v>
      </c>
      <c r="D1156">
        <v>3.9E-2</v>
      </c>
      <c r="E1156">
        <v>9.9000000000000005E-2</v>
      </c>
      <c r="G1156">
        <v>-7.0999999999999994E-2</v>
      </c>
      <c r="H1156">
        <v>0.66200000000000003</v>
      </c>
      <c r="I1156">
        <v>0.33500000000000002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3.0000000000000001E-3</v>
      </c>
      <c r="P1156">
        <v>0</v>
      </c>
      <c r="Q1156" s="3">
        <v>0.875</v>
      </c>
      <c r="R1156" t="str">
        <f t="shared" si="18"/>
        <v>Mississippi PERS2001</v>
      </c>
    </row>
    <row r="1157" spans="1:18" x14ac:dyDescent="0.35">
      <c r="A1157" t="s">
        <v>74</v>
      </c>
      <c r="B1157">
        <v>2002</v>
      </c>
      <c r="C1157">
        <v>-6.6000000000000003E-2</v>
      </c>
      <c r="D1157">
        <v>-0.02</v>
      </c>
      <c r="E1157">
        <v>4.4999999999999998E-2</v>
      </c>
      <c r="G1157">
        <v>-6.8500000000000005E-2</v>
      </c>
      <c r="H1157">
        <v>0.61299999999999999</v>
      </c>
      <c r="I1157">
        <v>0.38100000000000001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6.0000000000000001E-3</v>
      </c>
      <c r="P1157">
        <v>0</v>
      </c>
      <c r="Q1157" s="3">
        <v>0.83399999999999996</v>
      </c>
      <c r="R1157" t="str">
        <f t="shared" si="18"/>
        <v>Mississippi PERS2002</v>
      </c>
    </row>
    <row r="1158" spans="1:18" x14ac:dyDescent="0.35">
      <c r="A1158" t="s">
        <v>74</v>
      </c>
      <c r="B1158">
        <v>2003</v>
      </c>
      <c r="C1158">
        <v>3.5000000000000003E-2</v>
      </c>
      <c r="D1158">
        <v>-3.5000000000000003E-2</v>
      </c>
      <c r="E1158">
        <v>1.6E-2</v>
      </c>
      <c r="G1158">
        <v>-3.5209999999999998E-2</v>
      </c>
      <c r="H1158">
        <v>0.60399999999999998</v>
      </c>
      <c r="I1158">
        <v>0.38100000000000001</v>
      </c>
      <c r="J1158">
        <v>0</v>
      </c>
      <c r="K1158">
        <v>0</v>
      </c>
      <c r="L1158">
        <v>0</v>
      </c>
      <c r="M1158">
        <v>1.2E-2</v>
      </c>
      <c r="N1158">
        <v>0</v>
      </c>
      <c r="O1158">
        <v>3.0000000000000001E-3</v>
      </c>
      <c r="P1158">
        <v>0</v>
      </c>
      <c r="Q1158" s="3">
        <v>0.79</v>
      </c>
      <c r="R1158" t="str">
        <f t="shared" si="18"/>
        <v>Mississippi PERS2003</v>
      </c>
    </row>
    <row r="1159" spans="1:18" x14ac:dyDescent="0.35">
      <c r="A1159" t="s">
        <v>74</v>
      </c>
      <c r="B1159">
        <v>2004</v>
      </c>
      <c r="C1159">
        <v>0.14599999999999999</v>
      </c>
      <c r="D1159">
        <v>3.5000000000000003E-2</v>
      </c>
      <c r="E1159">
        <v>2.1999999999999999E-2</v>
      </c>
      <c r="G1159">
        <v>7.2100000000000003E-3</v>
      </c>
      <c r="H1159">
        <v>0.63200000000000001</v>
      </c>
      <c r="I1159">
        <v>0.26900000000000002</v>
      </c>
      <c r="J1159">
        <v>0</v>
      </c>
      <c r="K1159">
        <v>0</v>
      </c>
      <c r="L1159">
        <v>0</v>
      </c>
      <c r="M1159">
        <v>1.9E-2</v>
      </c>
      <c r="N1159">
        <v>0</v>
      </c>
      <c r="O1159">
        <v>0.08</v>
      </c>
      <c r="P1159">
        <v>0</v>
      </c>
      <c r="Q1159" s="3">
        <v>0.749</v>
      </c>
      <c r="R1159" t="str">
        <f t="shared" si="18"/>
        <v>Mississippi PERS2004</v>
      </c>
    </row>
    <row r="1160" spans="1:18" x14ac:dyDescent="0.35">
      <c r="A1160" t="s">
        <v>74</v>
      </c>
      <c r="B1160">
        <v>2005</v>
      </c>
      <c r="C1160">
        <v>9.8000000000000004E-2</v>
      </c>
      <c r="D1160">
        <v>9.1999999999999998E-2</v>
      </c>
      <c r="E1160">
        <v>2.5000000000000001E-2</v>
      </c>
      <c r="G1160">
        <v>2.4750000000000001E-2</v>
      </c>
      <c r="H1160">
        <v>0.72499999999999998</v>
      </c>
      <c r="I1160">
        <v>0.24399999999999999</v>
      </c>
      <c r="J1160">
        <v>0</v>
      </c>
      <c r="K1160">
        <v>0</v>
      </c>
      <c r="L1160">
        <v>0</v>
      </c>
      <c r="M1160">
        <v>2.8000000000000001E-2</v>
      </c>
      <c r="N1160">
        <v>0</v>
      </c>
      <c r="O1160">
        <v>3.0000000000000001E-3</v>
      </c>
      <c r="P1160">
        <v>0</v>
      </c>
      <c r="Q1160" s="3">
        <v>0.72399999999999998</v>
      </c>
      <c r="R1160" t="str">
        <f t="shared" si="18"/>
        <v>Mississippi PERS2005</v>
      </c>
    </row>
    <row r="1161" spans="1:18" x14ac:dyDescent="0.35">
      <c r="A1161" t="s">
        <v>74</v>
      </c>
      <c r="B1161">
        <v>2006</v>
      </c>
      <c r="C1161">
        <v>0.107</v>
      </c>
      <c r="D1161">
        <v>0.11700000000000001</v>
      </c>
      <c r="E1161">
        <v>6.0999999999999999E-2</v>
      </c>
      <c r="G1161">
        <v>3.8019999999999998E-2</v>
      </c>
      <c r="H1161">
        <v>0.73099999999999998</v>
      </c>
      <c r="I1161">
        <v>0.222</v>
      </c>
      <c r="J1161">
        <v>0</v>
      </c>
      <c r="K1161">
        <v>0</v>
      </c>
      <c r="L1161">
        <v>0</v>
      </c>
      <c r="M1161">
        <v>3.9E-2</v>
      </c>
      <c r="N1161">
        <v>0</v>
      </c>
      <c r="O1161">
        <v>8.0000000000000002E-3</v>
      </c>
      <c r="P1161">
        <v>0</v>
      </c>
      <c r="Q1161" s="3">
        <v>0.73499999999999999</v>
      </c>
      <c r="R1161" t="str">
        <f t="shared" si="18"/>
        <v>Mississippi PERS2006</v>
      </c>
    </row>
    <row r="1162" spans="1:18" x14ac:dyDescent="0.35">
      <c r="A1162" t="s">
        <v>74</v>
      </c>
      <c r="B1162">
        <v>2007</v>
      </c>
      <c r="C1162">
        <v>0.189</v>
      </c>
      <c r="D1162">
        <v>0.13100000000000001</v>
      </c>
      <c r="E1162">
        <v>0.114</v>
      </c>
      <c r="G1162">
        <v>5.8360000000000002E-2</v>
      </c>
      <c r="H1162">
        <v>0.748</v>
      </c>
      <c r="I1162">
        <v>0.20300000000000001</v>
      </c>
      <c r="J1162">
        <v>0</v>
      </c>
      <c r="K1162">
        <v>0</v>
      </c>
      <c r="L1162">
        <v>0</v>
      </c>
      <c r="M1162">
        <v>0.04</v>
      </c>
      <c r="N1162">
        <v>0</v>
      </c>
      <c r="O1162">
        <v>8.9999999999999993E-3</v>
      </c>
      <c r="P1162">
        <v>0</v>
      </c>
      <c r="Q1162" s="3">
        <v>0.73699999999999999</v>
      </c>
      <c r="R1162" t="str">
        <f t="shared" si="18"/>
        <v>Mississippi PERS2007</v>
      </c>
    </row>
    <row r="1163" spans="1:18" x14ac:dyDescent="0.35">
      <c r="A1163" t="s">
        <v>74</v>
      </c>
      <c r="B1163">
        <v>2008</v>
      </c>
      <c r="C1163">
        <v>-8.2000000000000003E-2</v>
      </c>
      <c r="D1163">
        <v>6.5000000000000002E-2</v>
      </c>
      <c r="E1163">
        <v>8.7999999999999995E-2</v>
      </c>
      <c r="G1163">
        <v>3.9699999999999999E-2</v>
      </c>
      <c r="H1163">
        <v>0.70599999999999996</v>
      </c>
      <c r="I1163">
        <v>0.23699999999999999</v>
      </c>
      <c r="J1163">
        <v>0</v>
      </c>
      <c r="K1163">
        <v>0</v>
      </c>
      <c r="L1163">
        <v>0</v>
      </c>
      <c r="M1163">
        <v>4.7E-2</v>
      </c>
      <c r="N1163">
        <v>0</v>
      </c>
      <c r="O1163">
        <v>0.01</v>
      </c>
      <c r="P1163">
        <v>0</v>
      </c>
      <c r="Q1163" s="3">
        <v>0.72899999999999998</v>
      </c>
      <c r="R1163" t="str">
        <f t="shared" si="18"/>
        <v>Mississippi PERS2008</v>
      </c>
    </row>
    <row r="1164" spans="1:18" x14ac:dyDescent="0.35">
      <c r="A1164" t="s">
        <v>74</v>
      </c>
      <c r="B1164">
        <v>2009</v>
      </c>
      <c r="C1164">
        <v>-0.19400000000000001</v>
      </c>
      <c r="D1164">
        <v>-4.2000000000000003E-2</v>
      </c>
      <c r="E1164">
        <v>1.4E-2</v>
      </c>
      <c r="G1164">
        <v>1.0699999999999999E-2</v>
      </c>
      <c r="H1164">
        <v>0.68500000000000005</v>
      </c>
      <c r="I1164">
        <v>0.26200000000000001</v>
      </c>
      <c r="J1164">
        <v>1E-3</v>
      </c>
      <c r="K1164">
        <v>1E-3</v>
      </c>
      <c r="L1164">
        <v>0</v>
      </c>
      <c r="M1164">
        <v>4.3999999999999997E-2</v>
      </c>
      <c r="N1164">
        <v>0</v>
      </c>
      <c r="O1164">
        <v>7.0000000000000001E-3</v>
      </c>
      <c r="P1164">
        <v>0</v>
      </c>
      <c r="Q1164" s="3">
        <v>0.67300000000000004</v>
      </c>
      <c r="R1164" t="str">
        <f t="shared" si="18"/>
        <v>Mississippi PERS2009</v>
      </c>
    </row>
    <row r="1165" spans="1:18" x14ac:dyDescent="0.35">
      <c r="A1165" t="s">
        <v>74</v>
      </c>
      <c r="B1165">
        <v>2010</v>
      </c>
      <c r="C1165">
        <v>0.14099999999999999</v>
      </c>
      <c r="D1165">
        <v>5.5E-2</v>
      </c>
      <c r="E1165">
        <v>2.1000000000000001E-2</v>
      </c>
      <c r="F1165">
        <v>2.3029999999999998E-2</v>
      </c>
      <c r="G1165">
        <v>2.3029999999999998E-2</v>
      </c>
      <c r="H1165">
        <v>0.68700000000000006</v>
      </c>
      <c r="I1165">
        <v>0.254</v>
      </c>
      <c r="J1165">
        <v>5.0000000000000001E-3</v>
      </c>
      <c r="K1165">
        <v>1E-3</v>
      </c>
      <c r="L1165">
        <v>0</v>
      </c>
      <c r="M1165">
        <v>4.5999999999999999E-2</v>
      </c>
      <c r="N1165">
        <v>0</v>
      </c>
      <c r="O1165">
        <v>7.0000000000000001E-3</v>
      </c>
      <c r="P1165">
        <v>0</v>
      </c>
      <c r="Q1165" s="3">
        <v>0.64200000000000002</v>
      </c>
      <c r="R1165" t="str">
        <f t="shared" si="18"/>
        <v>Mississippi PERS2010</v>
      </c>
    </row>
    <row r="1166" spans="1:18" x14ac:dyDescent="0.35">
      <c r="A1166" t="s">
        <v>74</v>
      </c>
      <c r="B1166">
        <v>2011</v>
      </c>
      <c r="C1166">
        <v>0.254</v>
      </c>
      <c r="D1166">
        <v>4.9000000000000002E-2</v>
      </c>
      <c r="E1166">
        <v>4.7E-2</v>
      </c>
      <c r="F1166">
        <v>5.4179999999999999E-2</v>
      </c>
      <c r="G1166">
        <v>4.2139999999999997E-2</v>
      </c>
      <c r="H1166">
        <v>0.7</v>
      </c>
      <c r="I1166">
        <v>0.22</v>
      </c>
      <c r="J1166">
        <v>0.01</v>
      </c>
      <c r="K1166">
        <v>0</v>
      </c>
      <c r="L1166">
        <v>0</v>
      </c>
      <c r="M1166">
        <v>0.06</v>
      </c>
      <c r="N1166">
        <v>0</v>
      </c>
      <c r="O1166">
        <v>0.01</v>
      </c>
      <c r="P1166">
        <v>0</v>
      </c>
      <c r="Q1166" s="3">
        <v>0.622</v>
      </c>
      <c r="R1166" t="str">
        <f t="shared" si="18"/>
        <v>Mississippi PERS2011</v>
      </c>
    </row>
    <row r="1167" spans="1:18" x14ac:dyDescent="0.35">
      <c r="A1167" t="s">
        <v>74</v>
      </c>
      <c r="B1167">
        <v>2012</v>
      </c>
      <c r="C1167">
        <v>6.0000000000000001E-3</v>
      </c>
      <c r="D1167">
        <v>0.129</v>
      </c>
      <c r="E1167">
        <v>1.2999999999999999E-2</v>
      </c>
      <c r="F1167">
        <v>6.2039999999999998E-2</v>
      </c>
      <c r="G1167">
        <v>3.9079999999999997E-2</v>
      </c>
      <c r="H1167">
        <v>0.64</v>
      </c>
      <c r="I1167">
        <v>0.25</v>
      </c>
      <c r="J1167">
        <v>0.02</v>
      </c>
      <c r="K1167">
        <v>0</v>
      </c>
      <c r="L1167">
        <v>0</v>
      </c>
      <c r="M1167">
        <v>0.08</v>
      </c>
      <c r="N1167">
        <v>0</v>
      </c>
      <c r="O1167">
        <v>0.01</v>
      </c>
      <c r="P1167">
        <v>0</v>
      </c>
      <c r="Q1167" s="3">
        <v>0.57999999999999996</v>
      </c>
      <c r="R1167" t="str">
        <f t="shared" si="18"/>
        <v>Mississippi PERS2012</v>
      </c>
    </row>
    <row r="1168" spans="1:18" x14ac:dyDescent="0.35">
      <c r="A1168" t="s">
        <v>74</v>
      </c>
      <c r="B1168">
        <v>2013</v>
      </c>
      <c r="C1168">
        <v>0.13400000000000001</v>
      </c>
      <c r="D1168">
        <v>0.127</v>
      </c>
      <c r="E1168">
        <v>5.6000000000000001E-2</v>
      </c>
      <c r="F1168">
        <v>7.1790000000000007E-2</v>
      </c>
      <c r="G1168">
        <v>4.6089999999999999E-2</v>
      </c>
      <c r="H1168">
        <v>0.63200000000000001</v>
      </c>
      <c r="I1168">
        <v>0.23899999999999999</v>
      </c>
      <c r="J1168">
        <v>3.2000000000000001E-2</v>
      </c>
      <c r="K1168">
        <v>0</v>
      </c>
      <c r="L1168">
        <v>0</v>
      </c>
      <c r="M1168">
        <v>8.5000000000000006E-2</v>
      </c>
      <c r="N1168">
        <v>0</v>
      </c>
      <c r="O1168">
        <v>1.2E-2</v>
      </c>
      <c r="P1168">
        <v>0</v>
      </c>
      <c r="Q1168" s="3">
        <v>0.57699999999999996</v>
      </c>
      <c r="R1168" t="str">
        <f t="shared" si="18"/>
        <v>Mississippi PERS2013</v>
      </c>
    </row>
    <row r="1169" spans="1:18" x14ac:dyDescent="0.35">
      <c r="A1169" t="s">
        <v>74</v>
      </c>
      <c r="B1169">
        <v>2014</v>
      </c>
      <c r="C1169">
        <v>0.186</v>
      </c>
      <c r="D1169">
        <v>0.106</v>
      </c>
      <c r="E1169">
        <v>0.14099999999999999</v>
      </c>
      <c r="F1169">
        <v>7.5469999999999995E-2</v>
      </c>
      <c r="G1169">
        <v>5.5509999999999997E-2</v>
      </c>
      <c r="H1169">
        <v>0.66</v>
      </c>
      <c r="I1169">
        <v>0.2</v>
      </c>
      <c r="J1169">
        <v>0.04</v>
      </c>
      <c r="K1169">
        <v>0</v>
      </c>
      <c r="L1169">
        <v>0</v>
      </c>
      <c r="M1169">
        <v>0.09</v>
      </c>
      <c r="N1169">
        <v>0</v>
      </c>
      <c r="O1169">
        <v>0.01</v>
      </c>
      <c r="P1169">
        <v>0</v>
      </c>
      <c r="Q1169" s="3">
        <v>0.61</v>
      </c>
      <c r="R1169" t="str">
        <f t="shared" si="18"/>
        <v>Mississippi PERS2014</v>
      </c>
    </row>
    <row r="1170" spans="1:18" x14ac:dyDescent="0.35">
      <c r="A1170" t="s">
        <v>74</v>
      </c>
      <c r="B1170">
        <v>2015</v>
      </c>
      <c r="C1170">
        <v>3.4000000000000002E-2</v>
      </c>
      <c r="D1170">
        <v>0.11600000000000001</v>
      </c>
      <c r="E1170">
        <v>0.11899999999999999</v>
      </c>
      <c r="F1170">
        <v>6.9029999999999994E-2</v>
      </c>
      <c r="G1170">
        <v>5.4059999999999997E-2</v>
      </c>
      <c r="H1170">
        <v>0.57199999999999995</v>
      </c>
      <c r="I1170">
        <v>0.26300000000000001</v>
      </c>
      <c r="J1170">
        <v>4.9000000000000002E-2</v>
      </c>
      <c r="K1170">
        <v>0</v>
      </c>
      <c r="L1170">
        <v>0</v>
      </c>
      <c r="M1170">
        <v>0.09</v>
      </c>
      <c r="N1170">
        <v>0</v>
      </c>
      <c r="O1170">
        <v>2.5999999999999999E-2</v>
      </c>
      <c r="P1170">
        <v>0</v>
      </c>
      <c r="Q1170" s="3">
        <v>0.60399999999999998</v>
      </c>
      <c r="R1170" t="str">
        <f t="shared" si="18"/>
        <v>Mississippi PERS2015</v>
      </c>
    </row>
    <row r="1171" spans="1:18" x14ac:dyDescent="0.35">
      <c r="A1171" t="s">
        <v>74</v>
      </c>
      <c r="B1171">
        <v>2016</v>
      </c>
      <c r="C1171">
        <v>1.2E-2</v>
      </c>
      <c r="D1171">
        <v>7.3999999999999996E-2</v>
      </c>
      <c r="E1171">
        <v>7.1999999999999995E-2</v>
      </c>
      <c r="F1171">
        <v>5.9479999999999998E-2</v>
      </c>
      <c r="G1171">
        <v>5.1380000000000002E-2</v>
      </c>
      <c r="H1171">
        <v>0.53600000000000003</v>
      </c>
      <c r="I1171">
        <v>0.29099999999999998</v>
      </c>
      <c r="J1171">
        <v>5.6000000000000001E-2</v>
      </c>
      <c r="K1171">
        <v>0</v>
      </c>
      <c r="L1171">
        <v>0</v>
      </c>
      <c r="M1171">
        <v>9.5000000000000001E-2</v>
      </c>
      <c r="N1171">
        <v>0</v>
      </c>
      <c r="O1171">
        <v>2.1999999999999999E-2</v>
      </c>
      <c r="P1171">
        <v>0</v>
      </c>
      <c r="Q1171" s="3">
        <v>0.6</v>
      </c>
      <c r="R1171" t="str">
        <f t="shared" si="18"/>
        <v>Mississippi PERS2016</v>
      </c>
    </row>
    <row r="1172" spans="1:18" x14ac:dyDescent="0.35">
      <c r="A1172" t="s">
        <v>74</v>
      </c>
      <c r="B1172">
        <v>2017</v>
      </c>
      <c r="C1172">
        <v>0.14960000000000001</v>
      </c>
      <c r="D1172">
        <v>6.3399999999999998E-2</v>
      </c>
      <c r="E1172">
        <v>0.1008</v>
      </c>
      <c r="F1172">
        <v>5.5919999999999997E-2</v>
      </c>
      <c r="G1172">
        <v>5.6919999999999998E-2</v>
      </c>
      <c r="H1172">
        <v>0.56999999999999995</v>
      </c>
      <c r="I1172">
        <v>0.26100000000000001</v>
      </c>
      <c r="J1172">
        <v>6.0999999999999999E-2</v>
      </c>
      <c r="K1172">
        <v>0</v>
      </c>
      <c r="L1172">
        <v>0</v>
      </c>
      <c r="M1172">
        <v>8.8999999999999996E-2</v>
      </c>
      <c r="N1172">
        <v>0</v>
      </c>
      <c r="O1172">
        <v>1.9E-2</v>
      </c>
      <c r="P1172">
        <v>0</v>
      </c>
      <c r="Q1172" s="3">
        <v>0.61099999999999999</v>
      </c>
      <c r="R1172" t="str">
        <f t="shared" si="18"/>
        <v>Mississippi PERS2017</v>
      </c>
    </row>
    <row r="1173" spans="1:18" x14ac:dyDescent="0.35">
      <c r="A1173" t="s">
        <v>74</v>
      </c>
      <c r="B1173">
        <v>2018</v>
      </c>
      <c r="C1173">
        <v>9.5000000000000001E-2</v>
      </c>
      <c r="D1173">
        <v>8.4000000000000005E-2</v>
      </c>
      <c r="E1173">
        <v>9.2999999999999999E-2</v>
      </c>
      <c r="F1173">
        <v>7.4700000000000003E-2</v>
      </c>
      <c r="G1173">
        <v>5.8999999999999997E-2</v>
      </c>
      <c r="H1173">
        <v>0.53190000000000004</v>
      </c>
      <c r="I1173">
        <v>0.25390000000000001</v>
      </c>
      <c r="J1173">
        <v>6.4600000000000005E-2</v>
      </c>
      <c r="K1173">
        <v>0</v>
      </c>
      <c r="L1173">
        <v>0</v>
      </c>
      <c r="M1173">
        <v>8.8999999999999996E-2</v>
      </c>
      <c r="N1173">
        <v>0</v>
      </c>
      <c r="O1173">
        <v>6.0600000000000001E-2</v>
      </c>
      <c r="P1173">
        <v>0</v>
      </c>
      <c r="Q1173" s="3">
        <v>0.61799999999999999</v>
      </c>
      <c r="R1173" t="str">
        <f t="shared" si="18"/>
        <v>Mississippi PERS2018</v>
      </c>
    </row>
    <row r="1174" spans="1:18" x14ac:dyDescent="0.35">
      <c r="A1174" t="s">
        <v>74</v>
      </c>
      <c r="B1174">
        <v>2019</v>
      </c>
      <c r="C1174">
        <v>6.8699999999999997E-2</v>
      </c>
      <c r="D1174">
        <v>0.1038</v>
      </c>
      <c r="E1174">
        <v>7.0599999999999996E-2</v>
      </c>
      <c r="F1174">
        <v>0.1053</v>
      </c>
      <c r="G1174">
        <v>5.951E-2</v>
      </c>
      <c r="H1174">
        <v>0.53649999999999998</v>
      </c>
      <c r="I1174">
        <v>0.25380000000000003</v>
      </c>
      <c r="J1174">
        <v>7.3400000000000007E-2</v>
      </c>
      <c r="K1174">
        <v>0</v>
      </c>
      <c r="L1174">
        <v>0</v>
      </c>
      <c r="M1174">
        <v>9.1399999999999995E-2</v>
      </c>
      <c r="N1174">
        <v>0</v>
      </c>
      <c r="O1174">
        <v>4.4900000000000002E-2</v>
      </c>
      <c r="P1174">
        <v>0</v>
      </c>
      <c r="Q1174" s="3">
        <v>0.60899999999999999</v>
      </c>
      <c r="R1174" t="str">
        <f t="shared" si="18"/>
        <v>Mississippi PERS2019</v>
      </c>
    </row>
    <row r="1175" spans="1:18" x14ac:dyDescent="0.35">
      <c r="A1175" t="s">
        <v>74</v>
      </c>
      <c r="B1175">
        <v>2020</v>
      </c>
      <c r="C1175">
        <v>3.3500000000000002E-2</v>
      </c>
      <c r="D1175">
        <v>6.5299999999999997E-2</v>
      </c>
      <c r="E1175">
        <v>7.0499999999999993E-2</v>
      </c>
      <c r="F1175">
        <v>9.4399999999999998E-2</v>
      </c>
      <c r="G1175">
        <v>5.8189999999999999E-2</v>
      </c>
      <c r="H1175">
        <v>0.55959999999999999</v>
      </c>
      <c r="I1175">
        <v>0.2334</v>
      </c>
      <c r="J1175">
        <v>7.7499999999999999E-2</v>
      </c>
      <c r="K1175">
        <v>0</v>
      </c>
      <c r="L1175">
        <v>0</v>
      </c>
      <c r="M1175">
        <v>8.6400000000000005E-2</v>
      </c>
      <c r="N1175">
        <v>0</v>
      </c>
      <c r="O1175">
        <v>4.3099999999999999E-2</v>
      </c>
      <c r="P1175">
        <v>0</v>
      </c>
      <c r="Q1175" s="3">
        <v>0.60499999999999998</v>
      </c>
      <c r="R1175" t="str">
        <f t="shared" si="18"/>
        <v>Mississippi PERS2020</v>
      </c>
    </row>
    <row r="1176" spans="1:18" x14ac:dyDescent="0.35">
      <c r="A1176" t="s">
        <v>75</v>
      </c>
      <c r="B1176">
        <v>2001</v>
      </c>
      <c r="C1176">
        <v>-2.5999999999999999E-2</v>
      </c>
      <c r="E1176">
        <v>8.1299999999999997E-2</v>
      </c>
      <c r="F1176">
        <v>9.2100000000000001E-2</v>
      </c>
      <c r="G1176">
        <v>-2.5999999999999999E-2</v>
      </c>
      <c r="H1176">
        <v>0.62470000000000003</v>
      </c>
      <c r="I1176">
        <v>0.318</v>
      </c>
      <c r="J1176">
        <v>0</v>
      </c>
      <c r="K1176">
        <v>0</v>
      </c>
      <c r="L1176">
        <v>0</v>
      </c>
      <c r="M1176">
        <v>2.4899999999999999E-2</v>
      </c>
      <c r="N1176">
        <v>0</v>
      </c>
      <c r="O1176">
        <v>3.2399999999999998E-2</v>
      </c>
      <c r="P1176">
        <v>0</v>
      </c>
      <c r="Q1176" s="3">
        <v>0.66080000000000005</v>
      </c>
      <c r="R1176" t="str">
        <f t="shared" si="18"/>
        <v>Missouri DOT and Highway2001</v>
      </c>
    </row>
    <row r="1177" spans="1:18" x14ac:dyDescent="0.35">
      <c r="A1177" t="s">
        <v>75</v>
      </c>
      <c r="B1177">
        <v>2002</v>
      </c>
      <c r="C1177">
        <v>-5.6899999999999999E-2</v>
      </c>
      <c r="E1177">
        <v>3.9199999999999999E-2</v>
      </c>
      <c r="F1177">
        <v>7.2999999999999995E-2</v>
      </c>
      <c r="G1177">
        <v>-4.1579999999999999E-2</v>
      </c>
      <c r="H1177">
        <v>0.59509999999999996</v>
      </c>
      <c r="I1177">
        <v>0.34350000000000003</v>
      </c>
      <c r="J1177">
        <v>0</v>
      </c>
      <c r="K1177">
        <v>0</v>
      </c>
      <c r="L1177">
        <v>0</v>
      </c>
      <c r="M1177">
        <v>3.1399999999999997E-2</v>
      </c>
      <c r="N1177">
        <v>0</v>
      </c>
      <c r="O1177">
        <v>0.03</v>
      </c>
      <c r="P1177">
        <v>0</v>
      </c>
      <c r="Q1177" s="3">
        <v>0.61499999999999999</v>
      </c>
      <c r="R1177" t="str">
        <f t="shared" si="18"/>
        <v>Missouri DOT and Highway2002</v>
      </c>
    </row>
    <row r="1178" spans="1:18" x14ac:dyDescent="0.35">
      <c r="A1178" t="s">
        <v>75</v>
      </c>
      <c r="B1178">
        <v>2003</v>
      </c>
      <c r="C1178">
        <v>3.2000000000000001E-2</v>
      </c>
      <c r="D1178">
        <v>-2.98E-2</v>
      </c>
      <c r="E1178">
        <v>1.8499999999999999E-2</v>
      </c>
      <c r="G1178">
        <v>-1.7649999999999999E-2</v>
      </c>
      <c r="H1178">
        <v>0.61</v>
      </c>
      <c r="I1178">
        <v>0.34</v>
      </c>
      <c r="J1178">
        <v>0</v>
      </c>
      <c r="K1178">
        <v>0</v>
      </c>
      <c r="L1178">
        <v>0.03</v>
      </c>
      <c r="M1178">
        <v>0</v>
      </c>
      <c r="N1178">
        <v>0</v>
      </c>
      <c r="O1178">
        <v>0.02</v>
      </c>
      <c r="P1178">
        <v>0</v>
      </c>
      <c r="Q1178" s="3">
        <v>0.56200000000000006</v>
      </c>
      <c r="R1178" t="str">
        <f t="shared" si="18"/>
        <v>Missouri DOT and Highway2003</v>
      </c>
    </row>
    <row r="1179" spans="1:18" x14ac:dyDescent="0.35">
      <c r="A1179" t="s">
        <v>75</v>
      </c>
      <c r="B1179">
        <v>2004</v>
      </c>
      <c r="C1179">
        <v>0.15240000000000001</v>
      </c>
      <c r="D1179">
        <v>3.8800000000000001E-2</v>
      </c>
      <c r="E1179">
        <v>2.4799999999999999E-2</v>
      </c>
      <c r="G1179">
        <v>2.2349999999999998E-2</v>
      </c>
      <c r="H1179">
        <v>0.63759999999999994</v>
      </c>
      <c r="I1179">
        <v>0.28810000000000002</v>
      </c>
      <c r="J1179">
        <v>0</v>
      </c>
      <c r="K1179">
        <v>0</v>
      </c>
      <c r="L1179">
        <v>3.04E-2</v>
      </c>
      <c r="M1179">
        <v>3.8100000000000002E-2</v>
      </c>
      <c r="N1179">
        <v>0</v>
      </c>
      <c r="O1179">
        <v>5.7999999999999996E-3</v>
      </c>
      <c r="P1179">
        <v>0</v>
      </c>
      <c r="Q1179" s="3">
        <v>0.53410000000000002</v>
      </c>
      <c r="R1179" t="str">
        <f t="shared" si="18"/>
        <v>Missouri DOT and Highway2004</v>
      </c>
    </row>
    <row r="1180" spans="1:18" x14ac:dyDescent="0.35">
      <c r="A1180" t="s">
        <v>75</v>
      </c>
      <c r="B1180">
        <v>2005</v>
      </c>
      <c r="C1180">
        <v>0.1138</v>
      </c>
      <c r="D1180">
        <v>9.8199999999999996E-2</v>
      </c>
      <c r="E1180">
        <v>3.7999999999999999E-2</v>
      </c>
      <c r="G1180">
        <v>4.002E-2</v>
      </c>
      <c r="H1180">
        <v>0.54600000000000004</v>
      </c>
      <c r="I1180">
        <v>0.309</v>
      </c>
      <c r="J1180">
        <v>0</v>
      </c>
      <c r="K1180">
        <v>0</v>
      </c>
      <c r="L1180">
        <v>1.9E-2</v>
      </c>
      <c r="M1180">
        <v>0.114</v>
      </c>
      <c r="N1180">
        <v>0</v>
      </c>
      <c r="O1180">
        <v>1.2E-2</v>
      </c>
      <c r="P1180">
        <v>0</v>
      </c>
      <c r="Q1180" s="3">
        <v>0.53939999999999999</v>
      </c>
      <c r="R1180" t="str">
        <f t="shared" si="18"/>
        <v>Missouri DOT and Highway2005</v>
      </c>
    </row>
    <row r="1181" spans="1:18" x14ac:dyDescent="0.35">
      <c r="A1181" t="s">
        <v>75</v>
      </c>
      <c r="B1181">
        <v>2006</v>
      </c>
      <c r="C1181">
        <v>0.1497</v>
      </c>
      <c r="D1181">
        <v>0.1361</v>
      </c>
      <c r="E1181">
        <v>7.1999999999999995E-2</v>
      </c>
      <c r="G1181">
        <v>5.7540000000000001E-2</v>
      </c>
      <c r="H1181">
        <v>0.45455000000000001</v>
      </c>
      <c r="I1181">
        <v>0.28771000000000002</v>
      </c>
      <c r="J1181">
        <v>0.1009</v>
      </c>
      <c r="K1181">
        <v>0</v>
      </c>
      <c r="L1181">
        <v>1.5980000000000001E-2</v>
      </c>
      <c r="M1181">
        <v>0.12987000000000001</v>
      </c>
      <c r="N1181">
        <v>0</v>
      </c>
      <c r="O1181">
        <v>1.099E-2</v>
      </c>
      <c r="P1181">
        <v>0</v>
      </c>
      <c r="Q1181" s="3">
        <v>0.55510000000000004</v>
      </c>
      <c r="R1181" t="str">
        <f t="shared" si="18"/>
        <v>Missouri DOT and Highway2006</v>
      </c>
    </row>
    <row r="1182" spans="1:18" x14ac:dyDescent="0.35">
      <c r="A1182" t="s">
        <v>75</v>
      </c>
      <c r="B1182">
        <v>2007</v>
      </c>
      <c r="C1182">
        <v>0.18090000000000001</v>
      </c>
      <c r="D1182">
        <v>0.1464</v>
      </c>
      <c r="E1182">
        <v>0.12280000000000001</v>
      </c>
      <c r="G1182">
        <v>7.4340000000000003E-2</v>
      </c>
      <c r="H1182">
        <v>0.46254000000000001</v>
      </c>
      <c r="I1182">
        <v>0.27372999999999997</v>
      </c>
      <c r="J1182">
        <v>9.7900000000000001E-2</v>
      </c>
      <c r="K1182">
        <v>0</v>
      </c>
      <c r="L1182">
        <v>0</v>
      </c>
      <c r="M1182">
        <v>0.13586000000000001</v>
      </c>
      <c r="N1182">
        <v>0</v>
      </c>
      <c r="O1182">
        <v>2.997E-2</v>
      </c>
      <c r="P1182">
        <v>0</v>
      </c>
      <c r="Q1182" s="3">
        <v>0.58189999999999997</v>
      </c>
      <c r="R1182" t="str">
        <f t="shared" si="18"/>
        <v>Missouri DOT and Highway2007</v>
      </c>
    </row>
    <row r="1183" spans="1:18" x14ac:dyDescent="0.35">
      <c r="A1183" t="s">
        <v>75</v>
      </c>
      <c r="B1183">
        <v>2008</v>
      </c>
      <c r="C1183">
        <v>-2.41E-2</v>
      </c>
      <c r="D1183">
        <v>9.8299999999999998E-2</v>
      </c>
      <c r="E1183">
        <v>0.1106</v>
      </c>
      <c r="G1183">
        <v>6.1519999999999998E-2</v>
      </c>
      <c r="H1183">
        <v>0.44700000000000001</v>
      </c>
      <c r="I1183">
        <v>0.27800000000000002</v>
      </c>
      <c r="J1183">
        <v>9.5000000000000001E-2</v>
      </c>
      <c r="K1183">
        <v>0</v>
      </c>
      <c r="L1183">
        <v>0</v>
      </c>
      <c r="M1183">
        <v>0.13400000000000001</v>
      </c>
      <c r="N1183">
        <v>0</v>
      </c>
      <c r="O1183">
        <v>4.5999999999999999E-2</v>
      </c>
      <c r="P1183">
        <v>0</v>
      </c>
      <c r="Q1183" s="3">
        <v>0.59079999999999999</v>
      </c>
      <c r="R1183" t="str">
        <f t="shared" si="18"/>
        <v>Missouri DOT and Highway2008</v>
      </c>
    </row>
    <row r="1184" spans="1:18" x14ac:dyDescent="0.35">
      <c r="A1184" t="s">
        <v>75</v>
      </c>
      <c r="B1184">
        <v>2009</v>
      </c>
      <c r="C1184">
        <v>-0.247</v>
      </c>
      <c r="D1184">
        <v>-4.6100000000000002E-2</v>
      </c>
      <c r="E1184">
        <v>2.06E-2</v>
      </c>
      <c r="G1184">
        <v>2.1780000000000001E-2</v>
      </c>
      <c r="H1184">
        <v>0.45</v>
      </c>
      <c r="I1184">
        <v>0.28899999999999998</v>
      </c>
      <c r="J1184">
        <v>9.4E-2</v>
      </c>
      <c r="K1184">
        <v>0</v>
      </c>
      <c r="L1184">
        <v>0</v>
      </c>
      <c r="M1184">
        <v>0.127</v>
      </c>
      <c r="N1184">
        <v>0</v>
      </c>
      <c r="O1184">
        <v>0.04</v>
      </c>
      <c r="P1184">
        <v>0</v>
      </c>
      <c r="Q1184" s="3">
        <v>0.47260000000000002</v>
      </c>
      <c r="R1184" t="str">
        <f t="shared" si="18"/>
        <v>Missouri DOT and Highway2009</v>
      </c>
    </row>
    <row r="1185" spans="1:18" x14ac:dyDescent="0.35">
      <c r="A1185" t="s">
        <v>75</v>
      </c>
      <c r="B1185">
        <v>2010</v>
      </c>
      <c r="C1185">
        <v>0.12909999999999999</v>
      </c>
      <c r="D1185">
        <v>-0.06</v>
      </c>
      <c r="E1185">
        <v>2.4E-2</v>
      </c>
      <c r="F1185">
        <v>3.2030000000000003E-2</v>
      </c>
      <c r="G1185">
        <v>3.2030000000000003E-2</v>
      </c>
      <c r="H1185">
        <v>0.41599999999999998</v>
      </c>
      <c r="I1185">
        <v>0.34399999999999997</v>
      </c>
      <c r="J1185">
        <v>0.11899999999999999</v>
      </c>
      <c r="K1185">
        <v>0</v>
      </c>
      <c r="L1185">
        <v>0</v>
      </c>
      <c r="M1185">
        <v>0.111</v>
      </c>
      <c r="N1185">
        <v>0</v>
      </c>
      <c r="O1185">
        <v>0.01</v>
      </c>
      <c r="P1185">
        <v>0</v>
      </c>
      <c r="Q1185" s="3">
        <v>0.42220000000000002</v>
      </c>
      <c r="R1185" t="str">
        <f t="shared" si="18"/>
        <v>Missouri DOT and Highway2010</v>
      </c>
    </row>
    <row r="1186" spans="1:18" x14ac:dyDescent="0.35">
      <c r="A1186" t="s">
        <v>75</v>
      </c>
      <c r="B1186">
        <v>2011</v>
      </c>
      <c r="C1186">
        <v>0.21779999999999999</v>
      </c>
      <c r="D1186">
        <v>1.2E-2</v>
      </c>
      <c r="E1186">
        <v>3.61E-2</v>
      </c>
      <c r="F1186">
        <v>5.5350000000000003E-2</v>
      </c>
      <c r="G1186">
        <v>4.768E-2</v>
      </c>
      <c r="H1186">
        <v>0.315</v>
      </c>
      <c r="I1186">
        <v>0.23</v>
      </c>
      <c r="J1186">
        <v>0.158</v>
      </c>
      <c r="K1186">
        <v>0.111</v>
      </c>
      <c r="L1186">
        <v>0</v>
      </c>
      <c r="M1186">
        <v>0.17</v>
      </c>
      <c r="N1186">
        <v>0</v>
      </c>
      <c r="O1186">
        <v>1.6E-2</v>
      </c>
      <c r="P1186">
        <v>0</v>
      </c>
      <c r="Q1186" s="3">
        <v>0.43280000000000002</v>
      </c>
      <c r="R1186" t="str">
        <f t="shared" si="18"/>
        <v>Missouri DOT and Highway2011</v>
      </c>
    </row>
    <row r="1187" spans="1:18" x14ac:dyDescent="0.35">
      <c r="A1187" t="s">
        <v>75</v>
      </c>
      <c r="B1187">
        <v>2012</v>
      </c>
      <c r="C1187">
        <v>2.75E-2</v>
      </c>
      <c r="D1187">
        <v>0.122</v>
      </c>
      <c r="E1187">
        <v>7.4999999999999997E-3</v>
      </c>
      <c r="F1187">
        <v>6.4430000000000001E-2</v>
      </c>
      <c r="G1187">
        <v>4.598E-2</v>
      </c>
      <c r="H1187">
        <v>0.29499999999999998</v>
      </c>
      <c r="I1187">
        <v>0.23200000000000001</v>
      </c>
      <c r="J1187">
        <v>0.193</v>
      </c>
      <c r="K1187">
        <v>0.108</v>
      </c>
      <c r="L1187">
        <v>0</v>
      </c>
      <c r="M1187">
        <v>0.16900000000000001</v>
      </c>
      <c r="N1187">
        <v>0</v>
      </c>
      <c r="O1187">
        <v>3.0000000000000001E-3</v>
      </c>
      <c r="P1187">
        <v>0</v>
      </c>
      <c r="Q1187" s="3">
        <v>0.46310000000000001</v>
      </c>
      <c r="R1187" t="str">
        <f t="shared" si="18"/>
        <v>Missouri DOT and Highway2012</v>
      </c>
    </row>
    <row r="1188" spans="1:18" x14ac:dyDescent="0.35">
      <c r="A1188" t="s">
        <v>75</v>
      </c>
      <c r="B1188">
        <v>2013</v>
      </c>
      <c r="C1188">
        <v>0.13420000000000001</v>
      </c>
      <c r="D1188">
        <v>0.1236</v>
      </c>
      <c r="E1188">
        <v>3.8199999999999998E-2</v>
      </c>
      <c r="F1188">
        <v>7.3800000000000004E-2</v>
      </c>
      <c r="G1188">
        <v>5.2519999999999997E-2</v>
      </c>
      <c r="H1188">
        <v>0.32300000000000001</v>
      </c>
      <c r="I1188">
        <v>0.20499999999999999</v>
      </c>
      <c r="J1188">
        <v>0.17399999999999999</v>
      </c>
      <c r="K1188">
        <v>0.104</v>
      </c>
      <c r="L1188">
        <v>4.2999999999999997E-2</v>
      </c>
      <c r="M1188">
        <v>0.13900000000000001</v>
      </c>
      <c r="N1188">
        <v>0</v>
      </c>
      <c r="O1188">
        <v>1.2E-2</v>
      </c>
      <c r="P1188">
        <v>0</v>
      </c>
      <c r="Q1188" s="3">
        <v>0.46239999999999998</v>
      </c>
      <c r="R1188" t="str">
        <f t="shared" si="18"/>
        <v>Missouri DOT and Highway2013</v>
      </c>
    </row>
    <row r="1189" spans="1:18" x14ac:dyDescent="0.35">
      <c r="A1189" t="s">
        <v>75</v>
      </c>
      <c r="B1189">
        <v>2014</v>
      </c>
      <c r="C1189">
        <v>0.1759</v>
      </c>
      <c r="D1189">
        <v>0.11070000000000001</v>
      </c>
      <c r="E1189">
        <v>0.13500000000000001</v>
      </c>
      <c r="F1189">
        <v>7.6300000000000007E-2</v>
      </c>
      <c r="G1189">
        <v>6.089E-2</v>
      </c>
      <c r="H1189">
        <v>0.31419999999999998</v>
      </c>
      <c r="I1189">
        <v>0.2205</v>
      </c>
      <c r="J1189">
        <v>0.18340000000000001</v>
      </c>
      <c r="K1189">
        <v>0.10580000000000001</v>
      </c>
      <c r="L1189">
        <v>4.9399999999999999E-2</v>
      </c>
      <c r="M1189">
        <v>0.1227</v>
      </c>
      <c r="N1189">
        <v>0</v>
      </c>
      <c r="O1189">
        <v>4.0000000000000001E-3</v>
      </c>
      <c r="P1189">
        <v>0</v>
      </c>
      <c r="Q1189" s="3">
        <v>0.49180000000000001</v>
      </c>
      <c r="R1189" t="str">
        <f t="shared" si="18"/>
        <v>Missouri DOT and Highway2014</v>
      </c>
    </row>
    <row r="1190" spans="1:18" x14ac:dyDescent="0.35">
      <c r="A1190" t="s">
        <v>75</v>
      </c>
      <c r="B1190">
        <v>2015</v>
      </c>
      <c r="C1190">
        <v>6.6199999999999995E-2</v>
      </c>
      <c r="D1190">
        <v>0.1245</v>
      </c>
      <c r="E1190">
        <v>0.1221</v>
      </c>
      <c r="F1190">
        <v>7.1999999999999995E-2</v>
      </c>
      <c r="G1190">
        <v>6.1240000000000003E-2</v>
      </c>
      <c r="H1190">
        <v>0.29659999999999997</v>
      </c>
      <c r="I1190">
        <v>0.2235</v>
      </c>
      <c r="J1190">
        <v>0.18740000000000001</v>
      </c>
      <c r="K1190">
        <v>0.12139999999999999</v>
      </c>
      <c r="L1190">
        <v>5.0599999999999999E-2</v>
      </c>
      <c r="M1190">
        <v>0.113</v>
      </c>
      <c r="N1190">
        <v>0</v>
      </c>
      <c r="O1190">
        <v>7.4999999999999997E-3</v>
      </c>
      <c r="P1190">
        <v>0</v>
      </c>
      <c r="Q1190" s="3">
        <v>0.52939999999999998</v>
      </c>
      <c r="R1190" t="str">
        <f t="shared" si="18"/>
        <v>Missouri DOT and Highway2015</v>
      </c>
    </row>
    <row r="1191" spans="1:18" x14ac:dyDescent="0.35">
      <c r="A1191" t="s">
        <v>75</v>
      </c>
      <c r="B1191">
        <v>2016</v>
      </c>
      <c r="C1191">
        <v>1.01E-2</v>
      </c>
      <c r="D1191">
        <v>8.1900000000000001E-2</v>
      </c>
      <c r="E1191">
        <v>8.1000000000000003E-2</v>
      </c>
      <c r="F1191">
        <v>5.7700000000000001E-2</v>
      </c>
      <c r="G1191">
        <v>5.7970000000000001E-2</v>
      </c>
      <c r="H1191">
        <v>0.28989999999999999</v>
      </c>
      <c r="I1191">
        <v>0.2301</v>
      </c>
      <c r="J1191">
        <v>0.1757</v>
      </c>
      <c r="K1191">
        <v>7.8299999999999995E-2</v>
      </c>
      <c r="L1191">
        <v>7.4800000000000005E-2</v>
      </c>
      <c r="M1191">
        <v>0.12540000000000001</v>
      </c>
      <c r="N1191">
        <v>0</v>
      </c>
      <c r="O1191">
        <v>2.5700000000000001E-2</v>
      </c>
      <c r="P1191">
        <v>0</v>
      </c>
      <c r="Q1191" s="3">
        <v>0.55469999999999997</v>
      </c>
      <c r="R1191" t="str">
        <f t="shared" si="18"/>
        <v>Missouri DOT and Highway2016</v>
      </c>
    </row>
    <row r="1192" spans="1:18" x14ac:dyDescent="0.35">
      <c r="A1192" t="s">
        <v>75</v>
      </c>
      <c r="B1192">
        <v>2017</v>
      </c>
      <c r="C1192">
        <v>0.11219999999999999</v>
      </c>
      <c r="D1192">
        <v>6.2E-2</v>
      </c>
      <c r="E1192">
        <v>9.8199999999999996E-2</v>
      </c>
      <c r="F1192">
        <v>5.1900000000000002E-2</v>
      </c>
      <c r="G1192">
        <v>6.1080000000000002E-2</v>
      </c>
      <c r="H1192">
        <v>0.307</v>
      </c>
      <c r="I1192">
        <v>0.24199999999999999</v>
      </c>
      <c r="J1192">
        <v>0.1613</v>
      </c>
      <c r="K1192">
        <v>6.9000000000000006E-2</v>
      </c>
      <c r="L1192">
        <v>0.10249999999999999</v>
      </c>
      <c r="M1192">
        <v>0.1043</v>
      </c>
      <c r="N1192">
        <v>0</v>
      </c>
      <c r="O1192">
        <v>1.3899999999999999E-2</v>
      </c>
      <c r="P1192">
        <v>0</v>
      </c>
      <c r="Q1192" s="3">
        <v>0.57140000000000002</v>
      </c>
      <c r="R1192" t="str">
        <f t="shared" si="18"/>
        <v>Missouri DOT and Highway2017</v>
      </c>
    </row>
    <row r="1193" spans="1:18" x14ac:dyDescent="0.35">
      <c r="A1193" t="s">
        <v>75</v>
      </c>
      <c r="B1193">
        <v>2018</v>
      </c>
      <c r="C1193">
        <v>9.4200000000000006E-2</v>
      </c>
      <c r="D1193">
        <v>7.1199999999999999E-2</v>
      </c>
      <c r="E1193">
        <v>9.0399999999999994E-2</v>
      </c>
      <c r="F1193">
        <v>6.4000000000000001E-2</v>
      </c>
      <c r="G1193">
        <v>6.2899999999999998E-2</v>
      </c>
      <c r="H1193">
        <v>0.29459999999999997</v>
      </c>
      <c r="I1193">
        <v>0.2651</v>
      </c>
      <c r="J1193">
        <v>0.15989999999999999</v>
      </c>
      <c r="K1193">
        <v>6.3600000000000004E-2</v>
      </c>
      <c r="L1193">
        <v>0.1108</v>
      </c>
      <c r="M1193">
        <v>9.7299999999999998E-2</v>
      </c>
      <c r="N1193">
        <v>0</v>
      </c>
      <c r="O1193">
        <v>8.6999999999999994E-3</v>
      </c>
      <c r="P1193">
        <v>0</v>
      </c>
      <c r="Q1193" s="3">
        <v>0.57120000000000004</v>
      </c>
      <c r="R1193" t="str">
        <f t="shared" si="18"/>
        <v>Missouri DOT and Highway2018</v>
      </c>
    </row>
    <row r="1194" spans="1:18" x14ac:dyDescent="0.35">
      <c r="A1194" t="s">
        <v>75</v>
      </c>
      <c r="B1194">
        <v>2019</v>
      </c>
      <c r="C1194">
        <v>6.8400000000000002E-2</v>
      </c>
      <c r="D1194">
        <v>9.1499999999999998E-2</v>
      </c>
      <c r="E1194">
        <v>6.9699999999999998E-2</v>
      </c>
      <c r="F1194">
        <v>0.1018</v>
      </c>
      <c r="G1194">
        <v>6.3189999999999996E-2</v>
      </c>
      <c r="H1194">
        <v>0.29349999999999998</v>
      </c>
      <c r="I1194">
        <v>0.27029999999999998</v>
      </c>
      <c r="J1194">
        <v>0.1532</v>
      </c>
      <c r="K1194">
        <v>5.5899999999999998E-2</v>
      </c>
      <c r="L1194">
        <v>0.12139999999999999</v>
      </c>
      <c r="M1194">
        <v>0.1017</v>
      </c>
      <c r="N1194">
        <v>0</v>
      </c>
      <c r="O1194">
        <v>4.0000000000000001E-3</v>
      </c>
      <c r="P1194">
        <v>0</v>
      </c>
      <c r="Q1194" s="3">
        <v>0.59819999999999995</v>
      </c>
      <c r="R1194" t="str">
        <f t="shared" si="18"/>
        <v>Missouri DOT and Highway2019</v>
      </c>
    </row>
    <row r="1195" spans="1:18" x14ac:dyDescent="0.35">
      <c r="A1195" t="s">
        <v>75</v>
      </c>
      <c r="B1195">
        <v>2020</v>
      </c>
      <c r="C1195">
        <v>-4.5999999999999999E-3</v>
      </c>
      <c r="D1195">
        <v>5.1799999999999999E-2</v>
      </c>
      <c r="E1195">
        <v>5.5100000000000003E-2</v>
      </c>
      <c r="F1195">
        <v>8.7999999999999995E-2</v>
      </c>
      <c r="G1195">
        <v>0</v>
      </c>
      <c r="H1195">
        <v>0.32650000000000001</v>
      </c>
      <c r="I1195">
        <v>0.26279999999999998</v>
      </c>
      <c r="J1195">
        <v>0.1462</v>
      </c>
      <c r="K1195">
        <v>5.2400000000000002E-2</v>
      </c>
      <c r="L1195">
        <v>0.1193</v>
      </c>
      <c r="M1195">
        <v>8.8200000000000001E-2</v>
      </c>
      <c r="N1195">
        <v>0</v>
      </c>
      <c r="O1195">
        <v>4.5999999999999999E-3</v>
      </c>
      <c r="P1195">
        <v>0</v>
      </c>
      <c r="Q1195" s="3">
        <v>0.60640000000000005</v>
      </c>
      <c r="R1195" t="str">
        <f t="shared" si="18"/>
        <v>Missouri DOT and Highway2020</v>
      </c>
    </row>
    <row r="1196" spans="1:18" x14ac:dyDescent="0.35">
      <c r="A1196" t="s">
        <v>76</v>
      </c>
      <c r="B1196">
        <v>2001</v>
      </c>
      <c r="C1196">
        <v>-1.4999999999999999E-2</v>
      </c>
      <c r="G1196">
        <v>-1.4999999999999999E-2</v>
      </c>
      <c r="H1196">
        <v>0.4254</v>
      </c>
      <c r="I1196">
        <v>0.42320000000000002</v>
      </c>
      <c r="J1196">
        <v>0</v>
      </c>
      <c r="K1196">
        <v>0</v>
      </c>
      <c r="L1196">
        <v>0</v>
      </c>
      <c r="M1196">
        <v>0</v>
      </c>
      <c r="N1196">
        <v>0.10929999999999999</v>
      </c>
      <c r="O1196">
        <v>4.19E-2</v>
      </c>
      <c r="P1196">
        <v>0</v>
      </c>
      <c r="Q1196" s="3">
        <v>0.78900000000000003</v>
      </c>
      <c r="R1196" t="str">
        <f t="shared" si="18"/>
        <v>Nevada Police Officer and Firefighter2001</v>
      </c>
    </row>
    <row r="1197" spans="1:18" x14ac:dyDescent="0.35">
      <c r="A1197" t="s">
        <v>76</v>
      </c>
      <c r="B1197">
        <v>2002</v>
      </c>
      <c r="C1197">
        <v>-2.7E-2</v>
      </c>
      <c r="G1197">
        <v>-2.102E-2</v>
      </c>
      <c r="H1197">
        <v>0.40200000000000002</v>
      </c>
      <c r="I1197">
        <v>0.4763</v>
      </c>
      <c r="J1197">
        <v>0</v>
      </c>
      <c r="K1197">
        <v>0</v>
      </c>
      <c r="L1197">
        <v>0</v>
      </c>
      <c r="M1197">
        <v>0</v>
      </c>
      <c r="N1197">
        <v>9.5699999999999993E-2</v>
      </c>
      <c r="O1197">
        <v>2.5899999999999999E-2</v>
      </c>
      <c r="P1197">
        <v>0</v>
      </c>
      <c r="Q1197" s="3">
        <v>0.78100000000000003</v>
      </c>
      <c r="R1197" t="str">
        <f t="shared" si="18"/>
        <v>Nevada Police Officer and Firefighter2002</v>
      </c>
    </row>
    <row r="1198" spans="1:18" x14ac:dyDescent="0.35">
      <c r="A1198" t="s">
        <v>76</v>
      </c>
      <c r="B1198">
        <v>2003</v>
      </c>
      <c r="C1198">
        <v>0.05</v>
      </c>
      <c r="E1198">
        <v>3.7999999999999999E-2</v>
      </c>
      <c r="F1198">
        <v>8.1000000000000003E-2</v>
      </c>
      <c r="G1198">
        <v>2.0999999999999999E-3</v>
      </c>
      <c r="H1198">
        <v>0.43590000000000001</v>
      </c>
      <c r="I1198">
        <v>0.4405</v>
      </c>
      <c r="J1198">
        <v>0</v>
      </c>
      <c r="K1198">
        <v>0</v>
      </c>
      <c r="L1198">
        <v>0</v>
      </c>
      <c r="M1198">
        <v>0</v>
      </c>
      <c r="N1198">
        <v>8.0500000000000002E-2</v>
      </c>
      <c r="O1198">
        <v>4.2900000000000001E-2</v>
      </c>
      <c r="P1198">
        <v>0</v>
      </c>
      <c r="Q1198" s="3">
        <v>0.73899999999999999</v>
      </c>
      <c r="R1198" t="str">
        <f t="shared" si="18"/>
        <v>Nevada Police Officer and Firefighter2003</v>
      </c>
    </row>
    <row r="1199" spans="1:18" x14ac:dyDescent="0.35">
      <c r="A1199" t="s">
        <v>76</v>
      </c>
      <c r="B1199">
        <v>2004</v>
      </c>
      <c r="C1199">
        <v>0.121</v>
      </c>
      <c r="D1199">
        <v>4.7E-2</v>
      </c>
      <c r="E1199">
        <v>0.04</v>
      </c>
      <c r="F1199">
        <v>0.09</v>
      </c>
      <c r="G1199">
        <v>3.0589999999999999E-2</v>
      </c>
      <c r="H1199">
        <v>0.495</v>
      </c>
      <c r="I1199">
        <v>0.40060000000000001</v>
      </c>
      <c r="J1199">
        <v>0</v>
      </c>
      <c r="K1199">
        <v>0</v>
      </c>
      <c r="L1199">
        <v>0</v>
      </c>
      <c r="M1199">
        <v>0</v>
      </c>
      <c r="N1199">
        <v>8.5900000000000004E-2</v>
      </c>
      <c r="O1199">
        <v>1.8499999999999999E-2</v>
      </c>
      <c r="P1199">
        <v>0</v>
      </c>
      <c r="Q1199" s="3">
        <v>0.71699999999999997</v>
      </c>
      <c r="R1199" t="str">
        <f t="shared" si="18"/>
        <v>Nevada Police Officer and Firefighter2004</v>
      </c>
    </row>
    <row r="1200" spans="1:18" x14ac:dyDescent="0.35">
      <c r="A1200" t="s">
        <v>76</v>
      </c>
      <c r="B1200">
        <v>2005</v>
      </c>
      <c r="C1200">
        <v>9.2999999999999999E-2</v>
      </c>
      <c r="D1200">
        <v>8.7999999999999995E-2</v>
      </c>
      <c r="E1200">
        <v>4.2999999999999997E-2</v>
      </c>
      <c r="F1200">
        <v>8.5000000000000006E-2</v>
      </c>
      <c r="G1200">
        <v>4.2779999999999999E-2</v>
      </c>
      <c r="H1200">
        <v>0.53669999999999995</v>
      </c>
      <c r="I1200">
        <v>0.34699999999999998</v>
      </c>
      <c r="J1200">
        <v>0</v>
      </c>
      <c r="K1200">
        <v>0</v>
      </c>
      <c r="L1200">
        <v>0</v>
      </c>
      <c r="M1200">
        <v>0</v>
      </c>
      <c r="N1200">
        <v>9.2100000000000001E-2</v>
      </c>
      <c r="O1200">
        <v>2.4199999999999999E-2</v>
      </c>
      <c r="P1200">
        <v>0</v>
      </c>
      <c r="Q1200" s="3">
        <v>0.69799999999999995</v>
      </c>
      <c r="R1200" t="str">
        <f t="shared" si="18"/>
        <v>Nevada Police Officer and Firefighter2005</v>
      </c>
    </row>
    <row r="1201" spans="1:18" x14ac:dyDescent="0.35">
      <c r="A1201" t="s">
        <v>76</v>
      </c>
      <c r="B1201">
        <v>2006</v>
      </c>
      <c r="C1201">
        <v>8.7999999999999995E-2</v>
      </c>
      <c r="D1201">
        <v>0.10100000000000001</v>
      </c>
      <c r="E1201">
        <v>6.4000000000000001E-2</v>
      </c>
      <c r="F1201">
        <v>0.08</v>
      </c>
      <c r="G1201">
        <v>5.0180000000000002E-2</v>
      </c>
      <c r="H1201">
        <v>0.53029999999999999</v>
      </c>
      <c r="I1201">
        <v>0.35830000000000001</v>
      </c>
      <c r="J1201">
        <v>0</v>
      </c>
      <c r="K1201">
        <v>0</v>
      </c>
      <c r="L1201">
        <v>0</v>
      </c>
      <c r="M1201">
        <v>0</v>
      </c>
      <c r="N1201">
        <v>9.5200000000000007E-2</v>
      </c>
      <c r="O1201">
        <v>1.6199999999999999E-2</v>
      </c>
      <c r="P1201">
        <v>0</v>
      </c>
      <c r="Q1201" s="3">
        <v>0.68899999999999995</v>
      </c>
      <c r="R1201" t="str">
        <f t="shared" si="18"/>
        <v>Nevada Police Officer and Firefighter2006</v>
      </c>
    </row>
    <row r="1202" spans="1:18" x14ac:dyDescent="0.35">
      <c r="A1202" t="s">
        <v>76</v>
      </c>
      <c r="B1202">
        <v>2007</v>
      </c>
      <c r="C1202">
        <v>0.15</v>
      </c>
      <c r="D1202">
        <v>0.11</v>
      </c>
      <c r="E1202">
        <v>0.1</v>
      </c>
      <c r="F1202">
        <v>7.9000000000000001E-2</v>
      </c>
      <c r="G1202">
        <v>6.3899999999999998E-2</v>
      </c>
      <c r="H1202">
        <v>0.55620000000000003</v>
      </c>
      <c r="I1202">
        <v>0.33479999999999999</v>
      </c>
      <c r="J1202">
        <v>0</v>
      </c>
      <c r="K1202">
        <v>0</v>
      </c>
      <c r="L1202">
        <v>0</v>
      </c>
      <c r="M1202">
        <v>0</v>
      </c>
      <c r="N1202">
        <v>9.1600000000000001E-2</v>
      </c>
      <c r="O1202">
        <v>1.7399999999999999E-2</v>
      </c>
      <c r="P1202">
        <v>0</v>
      </c>
      <c r="Q1202" s="3">
        <v>0.71099999999999997</v>
      </c>
      <c r="R1202" t="str">
        <f t="shared" si="18"/>
        <v>Nevada Police Officer and Firefighter2007</v>
      </c>
    </row>
    <row r="1203" spans="1:18" x14ac:dyDescent="0.35">
      <c r="A1203" t="s">
        <v>76</v>
      </c>
      <c r="B1203">
        <v>2008</v>
      </c>
      <c r="C1203">
        <v>-3.2000000000000001E-2</v>
      </c>
      <c r="D1203">
        <v>6.6000000000000003E-2</v>
      </c>
      <c r="E1203">
        <v>8.2000000000000003E-2</v>
      </c>
      <c r="F1203">
        <v>0.06</v>
      </c>
      <c r="G1203">
        <v>5.1409999999999997E-2</v>
      </c>
      <c r="H1203">
        <v>0.54</v>
      </c>
      <c r="I1203">
        <v>0.34599999999999997</v>
      </c>
      <c r="J1203">
        <v>0</v>
      </c>
      <c r="K1203">
        <v>0</v>
      </c>
      <c r="L1203">
        <v>0</v>
      </c>
      <c r="M1203">
        <v>0</v>
      </c>
      <c r="N1203">
        <v>9.8000000000000004E-2</v>
      </c>
      <c r="O1203">
        <v>1.6E-2</v>
      </c>
      <c r="P1203">
        <v>0</v>
      </c>
      <c r="Q1203" s="3">
        <v>0.70799999999999996</v>
      </c>
      <c r="R1203" t="str">
        <f t="shared" si="18"/>
        <v>Nevada Police Officer and Firefighter2008</v>
      </c>
    </row>
    <row r="1204" spans="1:18" x14ac:dyDescent="0.35">
      <c r="A1204" t="s">
        <v>76</v>
      </c>
      <c r="B1204">
        <v>2009</v>
      </c>
      <c r="C1204">
        <v>-0.156</v>
      </c>
      <c r="D1204">
        <v>-2.1000000000000001E-2</v>
      </c>
      <c r="E1204">
        <v>2.1999999999999999E-2</v>
      </c>
      <c r="F1204">
        <v>3.1E-2</v>
      </c>
      <c r="G1204">
        <v>2.605E-2</v>
      </c>
      <c r="H1204">
        <v>0.56100000000000005</v>
      </c>
      <c r="I1204">
        <v>0.34</v>
      </c>
      <c r="J1204">
        <v>0</v>
      </c>
      <c r="K1204">
        <v>0</v>
      </c>
      <c r="L1204">
        <v>0</v>
      </c>
      <c r="M1204">
        <v>0</v>
      </c>
      <c r="N1204">
        <v>7.8E-2</v>
      </c>
      <c r="O1204">
        <v>2.1000000000000001E-2</v>
      </c>
      <c r="P1204">
        <v>0</v>
      </c>
      <c r="Q1204" s="3">
        <v>0.68899999999999995</v>
      </c>
      <c r="R1204" t="str">
        <f t="shared" si="18"/>
        <v>Nevada Police Officer and Firefighter2009</v>
      </c>
    </row>
    <row r="1205" spans="1:18" x14ac:dyDescent="0.35">
      <c r="A1205" t="s">
        <v>76</v>
      </c>
      <c r="B1205">
        <v>2010</v>
      </c>
      <c r="C1205">
        <v>0.11</v>
      </c>
      <c r="D1205">
        <v>-3.2000000000000001E-2</v>
      </c>
      <c r="E1205">
        <v>2.5000000000000001E-2</v>
      </c>
      <c r="F1205">
        <v>3.4000000000000002E-2</v>
      </c>
      <c r="G1205">
        <v>3.415E-2</v>
      </c>
      <c r="H1205">
        <v>0.53800000000000003</v>
      </c>
      <c r="I1205">
        <v>0.371</v>
      </c>
      <c r="J1205">
        <v>0</v>
      </c>
      <c r="K1205">
        <v>0</v>
      </c>
      <c r="L1205">
        <v>0</v>
      </c>
      <c r="M1205">
        <v>0</v>
      </c>
      <c r="N1205">
        <v>7.2999999999999995E-2</v>
      </c>
      <c r="O1205">
        <v>1.7999999999999999E-2</v>
      </c>
      <c r="P1205">
        <v>0</v>
      </c>
      <c r="Q1205" s="3">
        <v>0.67800000000000005</v>
      </c>
      <c r="R1205" t="str">
        <f t="shared" si="18"/>
        <v>Nevada Police Officer and Firefighter2010</v>
      </c>
    </row>
    <row r="1206" spans="1:18" x14ac:dyDescent="0.35">
      <c r="A1206" t="s">
        <v>76</v>
      </c>
      <c r="B1206">
        <v>2011</v>
      </c>
      <c r="C1206">
        <v>0.21099999999999999</v>
      </c>
      <c r="D1206">
        <v>4.2999999999999997E-2</v>
      </c>
      <c r="E1206">
        <v>4.8000000000000001E-2</v>
      </c>
      <c r="F1206">
        <v>5.6000000000000001E-2</v>
      </c>
      <c r="G1206">
        <v>4.9099999999999998E-2</v>
      </c>
      <c r="H1206">
        <v>0.56100000000000005</v>
      </c>
      <c r="I1206">
        <v>0.34</v>
      </c>
      <c r="J1206">
        <v>0</v>
      </c>
      <c r="K1206">
        <v>0</v>
      </c>
      <c r="L1206">
        <v>0</v>
      </c>
      <c r="M1206">
        <v>0</v>
      </c>
      <c r="N1206">
        <v>7.8E-2</v>
      </c>
      <c r="O1206">
        <v>2.1000000000000001E-2</v>
      </c>
      <c r="P1206">
        <v>0</v>
      </c>
      <c r="Q1206" s="3">
        <v>0.68400000000000005</v>
      </c>
      <c r="R1206" t="str">
        <f t="shared" si="18"/>
        <v>Nevada Police Officer and Firefighter2011</v>
      </c>
    </row>
    <row r="1207" spans="1:18" x14ac:dyDescent="0.35">
      <c r="A1207" t="s">
        <v>76</v>
      </c>
      <c r="B1207">
        <v>2012</v>
      </c>
      <c r="C1207">
        <v>3.1E-2</v>
      </c>
      <c r="D1207">
        <v>0.115</v>
      </c>
      <c r="E1207">
        <v>2.5000000000000001E-2</v>
      </c>
      <c r="F1207">
        <v>6.2E-2</v>
      </c>
      <c r="G1207">
        <v>4.7579999999999997E-2</v>
      </c>
      <c r="H1207">
        <v>0.55000000000000004</v>
      </c>
      <c r="I1207">
        <v>0.34699999999999998</v>
      </c>
      <c r="J1207">
        <v>0</v>
      </c>
      <c r="K1207">
        <v>0</v>
      </c>
      <c r="L1207">
        <v>0</v>
      </c>
      <c r="M1207">
        <v>0</v>
      </c>
      <c r="N1207">
        <v>8.1000000000000003E-2</v>
      </c>
      <c r="O1207">
        <v>2.1999999999999999E-2</v>
      </c>
      <c r="P1207">
        <v>0</v>
      </c>
      <c r="Q1207" s="3">
        <v>0.70099999999999996</v>
      </c>
      <c r="R1207" t="str">
        <f t="shared" si="18"/>
        <v>Nevada Police Officer and Firefighter2012</v>
      </c>
    </row>
    <row r="1208" spans="1:18" x14ac:dyDescent="0.35">
      <c r="A1208" t="s">
        <v>76</v>
      </c>
      <c r="B1208">
        <v>2013</v>
      </c>
      <c r="C1208">
        <v>0.124</v>
      </c>
      <c r="D1208">
        <v>0.11899999999999999</v>
      </c>
      <c r="E1208">
        <v>5.6000000000000001E-2</v>
      </c>
      <c r="F1208">
        <v>6.9000000000000006E-2</v>
      </c>
      <c r="G1208">
        <v>5.3269999999999998E-2</v>
      </c>
      <c r="H1208">
        <v>0.61299999999999999</v>
      </c>
      <c r="I1208">
        <v>0.28899999999999998</v>
      </c>
      <c r="J1208">
        <v>0</v>
      </c>
      <c r="K1208">
        <v>0</v>
      </c>
      <c r="L1208">
        <v>0</v>
      </c>
      <c r="M1208">
        <v>0</v>
      </c>
      <c r="N1208">
        <v>7.4999999999999997E-2</v>
      </c>
      <c r="O1208">
        <v>2.3E-2</v>
      </c>
      <c r="P1208">
        <v>0</v>
      </c>
      <c r="Q1208" s="3">
        <v>0.71099999999999997</v>
      </c>
      <c r="R1208" t="str">
        <f t="shared" si="18"/>
        <v>Nevada Police Officer and Firefighter2013</v>
      </c>
    </row>
    <row r="1209" spans="1:18" x14ac:dyDescent="0.35">
      <c r="A1209" t="s">
        <v>76</v>
      </c>
      <c r="B1209">
        <v>2014</v>
      </c>
      <c r="C1209">
        <v>0.17599999999999999</v>
      </c>
      <c r="D1209">
        <v>0.109</v>
      </c>
      <c r="E1209">
        <v>0.129</v>
      </c>
      <c r="F1209">
        <v>7.3999999999999996E-2</v>
      </c>
      <c r="G1209">
        <v>6.1589999999999999E-2</v>
      </c>
      <c r="H1209">
        <v>0.61799999999999999</v>
      </c>
      <c r="I1209">
        <v>0.28100000000000003</v>
      </c>
      <c r="J1209">
        <v>0</v>
      </c>
      <c r="K1209">
        <v>0</v>
      </c>
      <c r="L1209">
        <v>0</v>
      </c>
      <c r="M1209">
        <v>0</v>
      </c>
      <c r="N1209">
        <v>7.0999999999999994E-2</v>
      </c>
      <c r="O1209">
        <v>0.03</v>
      </c>
      <c r="P1209">
        <v>0</v>
      </c>
      <c r="Q1209" s="3">
        <v>0.74299999999999999</v>
      </c>
      <c r="R1209" t="str">
        <f t="shared" si="18"/>
        <v>Nevada Police Officer and Firefighter2014</v>
      </c>
    </row>
    <row r="1210" spans="1:18" x14ac:dyDescent="0.35">
      <c r="A1210" t="s">
        <v>76</v>
      </c>
      <c r="B1210">
        <v>2015</v>
      </c>
      <c r="C1210">
        <v>4.2000000000000003E-2</v>
      </c>
      <c r="D1210">
        <v>0.113</v>
      </c>
      <c r="E1210">
        <v>0.114</v>
      </c>
      <c r="F1210">
        <v>6.9000000000000006E-2</v>
      </c>
      <c r="G1210">
        <v>6.028E-2</v>
      </c>
      <c r="H1210">
        <v>0.63700000000000001</v>
      </c>
      <c r="I1210">
        <v>0.27500000000000002</v>
      </c>
      <c r="J1210">
        <v>0</v>
      </c>
      <c r="K1210">
        <v>0</v>
      </c>
      <c r="L1210">
        <v>0</v>
      </c>
      <c r="M1210">
        <v>0</v>
      </c>
      <c r="N1210">
        <v>0.08</v>
      </c>
      <c r="O1210">
        <v>8.0000000000000002E-3</v>
      </c>
      <c r="P1210">
        <v>0</v>
      </c>
      <c r="Q1210" s="3">
        <v>0.76300000000000001</v>
      </c>
      <c r="R1210" t="str">
        <f t="shared" si="18"/>
        <v>Nevada Police Officer and Firefighter2015</v>
      </c>
    </row>
    <row r="1211" spans="1:18" x14ac:dyDescent="0.35">
      <c r="A1211" t="s">
        <v>76</v>
      </c>
      <c r="B1211">
        <v>2016</v>
      </c>
      <c r="C1211">
        <v>2.3E-2</v>
      </c>
      <c r="D1211">
        <v>7.9000000000000001E-2</v>
      </c>
      <c r="E1211">
        <v>7.8E-2</v>
      </c>
      <c r="F1211">
        <v>6.3E-2</v>
      </c>
      <c r="G1211">
        <v>5.7910000000000003E-2</v>
      </c>
      <c r="H1211">
        <v>0.625</v>
      </c>
      <c r="I1211">
        <v>0.28199999999999997</v>
      </c>
      <c r="J1211">
        <v>0</v>
      </c>
      <c r="K1211">
        <v>0</v>
      </c>
      <c r="L1211">
        <v>0</v>
      </c>
      <c r="M1211">
        <v>0</v>
      </c>
      <c r="N1211">
        <v>8.6999999999999994E-2</v>
      </c>
      <c r="O1211">
        <v>6.0000000000000001E-3</v>
      </c>
      <c r="P1211">
        <v>0</v>
      </c>
      <c r="Q1211" s="3">
        <v>0.77100000000000002</v>
      </c>
      <c r="R1211" t="str">
        <f t="shared" si="18"/>
        <v>Nevada Police Officer and Firefighter2016</v>
      </c>
    </row>
    <row r="1212" spans="1:18" x14ac:dyDescent="0.35">
      <c r="A1212" t="s">
        <v>76</v>
      </c>
      <c r="B1212">
        <v>2017</v>
      </c>
      <c r="C1212">
        <v>0.11899999999999999</v>
      </c>
      <c r="D1212">
        <v>6.0999999999999999E-2</v>
      </c>
      <c r="E1212">
        <v>9.6000000000000002E-2</v>
      </c>
      <c r="F1212">
        <v>0.06</v>
      </c>
      <c r="G1212">
        <v>6.1409999999999999E-2</v>
      </c>
      <c r="H1212">
        <v>0.63200000000000001</v>
      </c>
      <c r="I1212">
        <v>0.27300000000000002</v>
      </c>
      <c r="J1212">
        <v>0</v>
      </c>
      <c r="K1212">
        <v>0</v>
      </c>
      <c r="L1212">
        <v>0</v>
      </c>
      <c r="M1212">
        <v>0</v>
      </c>
      <c r="N1212">
        <v>9.0999999999999998E-2</v>
      </c>
      <c r="O1212">
        <v>4.0000000000000001E-3</v>
      </c>
      <c r="P1212">
        <v>0</v>
      </c>
      <c r="Q1212" s="3">
        <v>0.76400000000000001</v>
      </c>
      <c r="R1212" t="str">
        <f t="shared" si="18"/>
        <v>Nevada Police Officer and Firefighter2017</v>
      </c>
    </row>
    <row r="1213" spans="1:18" x14ac:dyDescent="0.35">
      <c r="A1213" t="s">
        <v>76</v>
      </c>
      <c r="B1213">
        <v>2018</v>
      </c>
      <c r="C1213">
        <v>8.5999999999999993E-2</v>
      </c>
      <c r="D1213">
        <v>7.4999999999999997E-2</v>
      </c>
      <c r="E1213">
        <v>8.7999999999999995E-2</v>
      </c>
      <c r="F1213">
        <v>7.1999999999999995E-2</v>
      </c>
      <c r="G1213">
        <v>6.2759999999999996E-2</v>
      </c>
      <c r="H1213">
        <v>0.61299999999999999</v>
      </c>
      <c r="I1213">
        <v>0.28999999999999998</v>
      </c>
      <c r="J1213">
        <v>0</v>
      </c>
      <c r="K1213">
        <v>0</v>
      </c>
      <c r="L1213">
        <v>0</v>
      </c>
      <c r="M1213">
        <v>0</v>
      </c>
      <c r="N1213">
        <v>9.1999999999999998E-2</v>
      </c>
      <c r="O1213">
        <v>5.0000000000000001E-3</v>
      </c>
      <c r="P1213">
        <v>0</v>
      </c>
      <c r="Q1213" s="3">
        <v>0.76500000000000001</v>
      </c>
      <c r="R1213" t="str">
        <f t="shared" si="18"/>
        <v>Nevada Police Officer and Firefighter2018</v>
      </c>
    </row>
    <row r="1214" spans="1:18" x14ac:dyDescent="0.35">
      <c r="A1214" t="s">
        <v>76</v>
      </c>
      <c r="B1214">
        <v>2019</v>
      </c>
      <c r="C1214">
        <v>8.5000000000000006E-2</v>
      </c>
      <c r="D1214">
        <v>9.7000000000000003E-2</v>
      </c>
      <c r="E1214">
        <v>7.0999999999999994E-2</v>
      </c>
      <c r="F1214">
        <v>9.9000000000000005E-2</v>
      </c>
      <c r="G1214">
        <v>6.3920000000000005E-2</v>
      </c>
      <c r="H1214">
        <v>0.64400000000000002</v>
      </c>
      <c r="I1214">
        <v>0.252</v>
      </c>
      <c r="J1214">
        <v>0</v>
      </c>
      <c r="K1214">
        <v>0</v>
      </c>
      <c r="L1214">
        <v>0</v>
      </c>
      <c r="M1214">
        <v>0</v>
      </c>
      <c r="N1214">
        <v>0.1</v>
      </c>
      <c r="O1214">
        <v>4.0000000000000001E-3</v>
      </c>
      <c r="P1214">
        <v>0</v>
      </c>
      <c r="Q1214" s="3">
        <v>0.76500000000000001</v>
      </c>
      <c r="R1214" t="str">
        <f t="shared" si="18"/>
        <v>Nevada Police Officer and Firefighter2019</v>
      </c>
    </row>
    <row r="1215" spans="1:18" x14ac:dyDescent="0.35">
      <c r="A1215" t="s">
        <v>76</v>
      </c>
      <c r="B1215">
        <v>2020</v>
      </c>
      <c r="C1215">
        <v>7.1999999999999995E-2</v>
      </c>
      <c r="D1215">
        <v>8.1000000000000003E-2</v>
      </c>
      <c r="E1215">
        <v>7.6999999999999999E-2</v>
      </c>
      <c r="F1215">
        <v>9.6000000000000002E-2</v>
      </c>
      <c r="G1215">
        <v>6.4320000000000002E-2</v>
      </c>
      <c r="H1215">
        <v>0.60799999999999998</v>
      </c>
      <c r="I1215">
        <v>0.27300000000000002</v>
      </c>
      <c r="J1215">
        <v>0</v>
      </c>
      <c r="K1215">
        <v>0</v>
      </c>
      <c r="L1215">
        <v>0</v>
      </c>
      <c r="M1215">
        <v>0</v>
      </c>
      <c r="N1215">
        <v>0.10299999999999999</v>
      </c>
      <c r="O1215">
        <v>1.6E-2</v>
      </c>
      <c r="P1215">
        <v>0</v>
      </c>
      <c r="Q1215" s="3">
        <v>0.77500000000000002</v>
      </c>
      <c r="R1215" t="str">
        <f t="shared" si="18"/>
        <v>Nevada Police Officer and Firefighter2020</v>
      </c>
    </row>
    <row r="1216" spans="1:18" x14ac:dyDescent="0.35">
      <c r="A1216" t="s">
        <v>77</v>
      </c>
      <c r="B1216">
        <v>2001</v>
      </c>
      <c r="C1216">
        <v>-6.7000000000000004E-2</v>
      </c>
      <c r="D1216">
        <v>6.2E-2</v>
      </c>
      <c r="E1216">
        <v>0.108</v>
      </c>
      <c r="G1216">
        <v>-6.7000000000000004E-2</v>
      </c>
      <c r="H1216">
        <v>0.54800000000000004</v>
      </c>
      <c r="I1216">
        <v>0.26100000000000001</v>
      </c>
      <c r="J1216">
        <v>0</v>
      </c>
      <c r="K1216">
        <v>0</v>
      </c>
      <c r="L1216">
        <v>0</v>
      </c>
      <c r="M1216">
        <v>9.5000000000000001E-2</v>
      </c>
      <c r="N1216">
        <v>9.6000000000000002E-2</v>
      </c>
      <c r="O1216">
        <v>0</v>
      </c>
      <c r="P1216">
        <v>0</v>
      </c>
      <c r="Q1216" s="3">
        <v>0.84970000000000001</v>
      </c>
      <c r="R1216" t="str">
        <f t="shared" si="18"/>
        <v>New Hampshire RS2001</v>
      </c>
    </row>
    <row r="1217" spans="1:18" x14ac:dyDescent="0.35">
      <c r="A1217" t="s">
        <v>77</v>
      </c>
      <c r="B1217">
        <v>2002</v>
      </c>
      <c r="C1217">
        <v>-6.4000000000000001E-2</v>
      </c>
      <c r="D1217">
        <v>-8.9999999999999993E-3</v>
      </c>
      <c r="E1217">
        <v>5.6000000000000001E-2</v>
      </c>
      <c r="G1217">
        <v>-6.5500000000000003E-2</v>
      </c>
      <c r="H1217">
        <v>0.52900000000000003</v>
      </c>
      <c r="I1217">
        <v>0.29499999999999998</v>
      </c>
      <c r="J1217">
        <v>0</v>
      </c>
      <c r="K1217">
        <v>0</v>
      </c>
      <c r="L1217">
        <v>0</v>
      </c>
      <c r="M1217">
        <v>9.9000000000000005E-2</v>
      </c>
      <c r="N1217">
        <v>7.6999999999999999E-2</v>
      </c>
      <c r="O1217">
        <v>0</v>
      </c>
      <c r="P1217">
        <v>0</v>
      </c>
      <c r="Q1217" s="3">
        <v>0.8206</v>
      </c>
      <c r="R1217" t="str">
        <f t="shared" si="18"/>
        <v>New Hampshire RS2002</v>
      </c>
    </row>
    <row r="1218" spans="1:18" x14ac:dyDescent="0.35">
      <c r="A1218" t="s">
        <v>77</v>
      </c>
      <c r="B1218">
        <v>2003</v>
      </c>
      <c r="C1218">
        <v>2.5000000000000001E-2</v>
      </c>
      <c r="D1218">
        <v>-3.5999999999999997E-2</v>
      </c>
      <c r="E1218">
        <v>2.8000000000000001E-2</v>
      </c>
      <c r="G1218">
        <v>-3.6260000000000001E-2</v>
      </c>
      <c r="H1218">
        <v>0.55000000000000004</v>
      </c>
      <c r="I1218">
        <v>0.27400000000000002</v>
      </c>
      <c r="J1218">
        <v>0</v>
      </c>
      <c r="K1218">
        <v>0</v>
      </c>
      <c r="L1218">
        <v>0</v>
      </c>
      <c r="M1218">
        <v>9.1999999999999998E-2</v>
      </c>
      <c r="N1218">
        <v>8.4000000000000005E-2</v>
      </c>
      <c r="O1218">
        <v>0</v>
      </c>
      <c r="P1218">
        <v>0</v>
      </c>
      <c r="Q1218" s="3">
        <v>0.74960000000000004</v>
      </c>
      <c r="R1218" t="str">
        <f t="shared" si="18"/>
        <v>New Hampshire RS2003</v>
      </c>
    </row>
    <row r="1219" spans="1:18" x14ac:dyDescent="0.35">
      <c r="A1219" t="s">
        <v>77</v>
      </c>
      <c r="B1219">
        <v>2004</v>
      </c>
      <c r="C1219">
        <v>0.14899999999999999</v>
      </c>
      <c r="D1219">
        <v>3.3000000000000002E-2</v>
      </c>
      <c r="E1219">
        <v>2.8000000000000001E-2</v>
      </c>
      <c r="G1219">
        <v>7.0499999999999998E-3</v>
      </c>
      <c r="H1219">
        <v>0.60499999999999998</v>
      </c>
      <c r="I1219">
        <v>0.24299999999999999</v>
      </c>
      <c r="J1219">
        <v>0</v>
      </c>
      <c r="K1219">
        <v>0</v>
      </c>
      <c r="L1219">
        <v>0</v>
      </c>
      <c r="M1219">
        <v>7.1999999999999995E-2</v>
      </c>
      <c r="N1219">
        <v>0.08</v>
      </c>
      <c r="O1219">
        <v>0</v>
      </c>
      <c r="P1219">
        <v>0</v>
      </c>
      <c r="Q1219" s="3">
        <v>0.71089999999999998</v>
      </c>
      <c r="R1219" t="str">
        <f t="shared" ref="R1219:R1282" si="19">A1219&amp;B1219</f>
        <v>New Hampshire RS2004</v>
      </c>
    </row>
    <row r="1220" spans="1:18" x14ac:dyDescent="0.35">
      <c r="A1220" t="s">
        <v>77</v>
      </c>
      <c r="B1220">
        <v>2005</v>
      </c>
      <c r="C1220">
        <v>0.10100000000000001</v>
      </c>
      <c r="D1220">
        <v>9.0999999999999998E-2</v>
      </c>
      <c r="E1220">
        <v>2.5000000000000001E-2</v>
      </c>
      <c r="G1220">
        <v>2.5170000000000001E-2</v>
      </c>
      <c r="H1220">
        <v>0.61299999999999999</v>
      </c>
      <c r="I1220">
        <v>0.23100000000000001</v>
      </c>
      <c r="J1220">
        <v>0</v>
      </c>
      <c r="K1220">
        <v>0</v>
      </c>
      <c r="L1220">
        <v>0</v>
      </c>
      <c r="M1220">
        <v>7.3999999999999996E-2</v>
      </c>
      <c r="N1220">
        <v>8.2000000000000003E-2</v>
      </c>
      <c r="O1220">
        <v>0</v>
      </c>
      <c r="P1220">
        <v>0</v>
      </c>
      <c r="Q1220" s="3">
        <v>0.60270000000000001</v>
      </c>
      <c r="R1220" t="str">
        <f t="shared" si="19"/>
        <v>New Hampshire RS2005</v>
      </c>
    </row>
    <row r="1221" spans="1:18" x14ac:dyDescent="0.35">
      <c r="A1221" t="s">
        <v>77</v>
      </c>
      <c r="B1221">
        <v>2006</v>
      </c>
      <c r="C1221">
        <v>0.1</v>
      </c>
      <c r="D1221">
        <v>0.114</v>
      </c>
      <c r="E1221">
        <v>5.6000000000000001E-2</v>
      </c>
      <c r="G1221">
        <v>3.7280000000000001E-2</v>
      </c>
      <c r="H1221">
        <v>0.62</v>
      </c>
      <c r="I1221">
        <v>0.23599999999999999</v>
      </c>
      <c r="J1221">
        <v>0</v>
      </c>
      <c r="K1221">
        <v>0</v>
      </c>
      <c r="L1221">
        <v>0</v>
      </c>
      <c r="M1221">
        <v>7.8E-2</v>
      </c>
      <c r="N1221">
        <v>6.6000000000000003E-2</v>
      </c>
      <c r="O1221">
        <v>0</v>
      </c>
      <c r="P1221">
        <v>0</v>
      </c>
      <c r="Q1221" s="3">
        <v>0.61350000000000005</v>
      </c>
      <c r="R1221" t="str">
        <f t="shared" si="19"/>
        <v>New Hampshire RS2006</v>
      </c>
    </row>
    <row r="1222" spans="1:18" x14ac:dyDescent="0.35">
      <c r="A1222" t="s">
        <v>77</v>
      </c>
      <c r="B1222">
        <v>2007</v>
      </c>
      <c r="C1222">
        <v>0.16</v>
      </c>
      <c r="D1222">
        <v>0.11899999999999999</v>
      </c>
      <c r="E1222">
        <v>0.104</v>
      </c>
      <c r="G1222">
        <v>5.398E-2</v>
      </c>
      <c r="H1222">
        <v>0.60299999999999998</v>
      </c>
      <c r="I1222">
        <v>0.28199999999999997</v>
      </c>
      <c r="J1222">
        <v>0</v>
      </c>
      <c r="K1222">
        <v>0</v>
      </c>
      <c r="L1222">
        <v>0</v>
      </c>
      <c r="M1222">
        <v>6.7000000000000004E-2</v>
      </c>
      <c r="N1222">
        <v>4.8000000000000001E-2</v>
      </c>
      <c r="O1222">
        <v>0</v>
      </c>
      <c r="P1222">
        <v>0</v>
      </c>
      <c r="Q1222" s="3">
        <v>0.67</v>
      </c>
      <c r="R1222" t="str">
        <f t="shared" si="19"/>
        <v>New Hampshire RS2007</v>
      </c>
    </row>
    <row r="1223" spans="1:18" x14ac:dyDescent="0.35">
      <c r="A1223" t="s">
        <v>77</v>
      </c>
      <c r="B1223">
        <v>2008</v>
      </c>
      <c r="C1223">
        <v>-4.5999999999999999E-2</v>
      </c>
      <c r="D1223">
        <v>6.8000000000000005E-2</v>
      </c>
      <c r="E1223">
        <v>8.8999999999999996E-2</v>
      </c>
      <c r="G1223">
        <v>4.0939999999999997E-2</v>
      </c>
      <c r="H1223">
        <v>0.57399999999999995</v>
      </c>
      <c r="I1223">
        <v>0.32500000000000001</v>
      </c>
      <c r="J1223">
        <v>0</v>
      </c>
      <c r="K1223">
        <v>0</v>
      </c>
      <c r="L1223">
        <v>0</v>
      </c>
      <c r="M1223">
        <v>7.3999999999999996E-2</v>
      </c>
      <c r="N1223">
        <v>2.7E-2</v>
      </c>
      <c r="O1223">
        <v>0</v>
      </c>
      <c r="P1223">
        <v>0</v>
      </c>
      <c r="Q1223" s="3">
        <v>0.67800000000000005</v>
      </c>
      <c r="R1223" t="str">
        <f t="shared" si="19"/>
        <v>New Hampshire RS2008</v>
      </c>
    </row>
    <row r="1224" spans="1:18" x14ac:dyDescent="0.35">
      <c r="A1224" t="s">
        <v>77</v>
      </c>
      <c r="B1224">
        <v>2009</v>
      </c>
      <c r="C1224">
        <v>-0.18099999999999999</v>
      </c>
      <c r="D1224">
        <v>-3.2000000000000001E-2</v>
      </c>
      <c r="E1224">
        <v>1.7999999999999999E-2</v>
      </c>
      <c r="F1224">
        <v>2.1000000000000001E-2</v>
      </c>
      <c r="G1224">
        <v>1.357E-2</v>
      </c>
      <c r="H1224">
        <v>0.59199999999999997</v>
      </c>
      <c r="I1224">
        <v>0.32300000000000001</v>
      </c>
      <c r="J1224">
        <v>0</v>
      </c>
      <c r="K1224">
        <v>0</v>
      </c>
      <c r="L1224">
        <v>0</v>
      </c>
      <c r="M1224">
        <v>6.2E-2</v>
      </c>
      <c r="N1224">
        <v>2.3E-2</v>
      </c>
      <c r="O1224">
        <v>0</v>
      </c>
      <c r="P1224">
        <v>0</v>
      </c>
      <c r="Q1224" s="3">
        <v>0.58299999999999996</v>
      </c>
      <c r="R1224" t="str">
        <f t="shared" si="19"/>
        <v>New Hampshire RS2009</v>
      </c>
    </row>
    <row r="1225" spans="1:18" x14ac:dyDescent="0.35">
      <c r="A1225" t="s">
        <v>77</v>
      </c>
      <c r="B1225">
        <v>2010</v>
      </c>
      <c r="C1225">
        <v>0.129</v>
      </c>
      <c r="D1225">
        <v>-4.1000000000000002E-2</v>
      </c>
      <c r="E1225">
        <v>2.4E-2</v>
      </c>
      <c r="F1225">
        <v>2.3E-2</v>
      </c>
      <c r="G1225">
        <v>2.4559999999999998E-2</v>
      </c>
      <c r="H1225">
        <v>0.622</v>
      </c>
      <c r="I1225">
        <v>0.308</v>
      </c>
      <c r="J1225">
        <v>0</v>
      </c>
      <c r="K1225">
        <v>0</v>
      </c>
      <c r="L1225">
        <v>0</v>
      </c>
      <c r="M1225">
        <v>5.0999999999999997E-2</v>
      </c>
      <c r="N1225">
        <v>1.9E-2</v>
      </c>
      <c r="O1225">
        <v>0</v>
      </c>
      <c r="P1225">
        <v>0</v>
      </c>
      <c r="Q1225" s="3">
        <v>0.58499999999999996</v>
      </c>
      <c r="R1225" t="str">
        <f t="shared" si="19"/>
        <v>New Hampshire RS2010</v>
      </c>
    </row>
    <row r="1226" spans="1:18" x14ac:dyDescent="0.35">
      <c r="A1226" t="s">
        <v>77</v>
      </c>
      <c r="B1226">
        <v>2011</v>
      </c>
      <c r="C1226">
        <v>0.23</v>
      </c>
      <c r="D1226">
        <v>4.3999999999999997E-2</v>
      </c>
      <c r="E1226">
        <v>4.7E-2</v>
      </c>
      <c r="F1226">
        <v>5.1999999999999998E-2</v>
      </c>
      <c r="G1226">
        <v>4.172E-2</v>
      </c>
      <c r="H1226">
        <v>0.64500000000000002</v>
      </c>
      <c r="I1226">
        <v>0.27800000000000002</v>
      </c>
      <c r="J1226">
        <v>0</v>
      </c>
      <c r="K1226">
        <v>0</v>
      </c>
      <c r="L1226">
        <v>0</v>
      </c>
      <c r="M1226">
        <v>5.6000000000000001E-2</v>
      </c>
      <c r="N1226">
        <v>2.1000000000000001E-2</v>
      </c>
      <c r="O1226">
        <v>0</v>
      </c>
      <c r="P1226">
        <v>0</v>
      </c>
      <c r="Q1226" s="3">
        <v>0.57399999999999995</v>
      </c>
      <c r="R1226" t="str">
        <f t="shared" si="19"/>
        <v>New Hampshire RS2011</v>
      </c>
    </row>
    <row r="1227" spans="1:18" x14ac:dyDescent="0.35">
      <c r="A1227" t="s">
        <v>77</v>
      </c>
      <c r="B1227">
        <v>2012</v>
      </c>
      <c r="C1227">
        <v>8.9999999999999993E-3</v>
      </c>
      <c r="D1227">
        <v>0.11899999999999999</v>
      </c>
      <c r="E1227">
        <v>1.7999999999999999E-2</v>
      </c>
      <c r="F1227">
        <v>0.06</v>
      </c>
      <c r="G1227">
        <v>3.8960000000000002E-2</v>
      </c>
      <c r="H1227">
        <v>0.60599999999999998</v>
      </c>
      <c r="I1227">
        <v>0.27900000000000003</v>
      </c>
      <c r="J1227">
        <v>0</v>
      </c>
      <c r="K1227">
        <v>0</v>
      </c>
      <c r="L1227">
        <v>0</v>
      </c>
      <c r="M1227">
        <v>0.09</v>
      </c>
      <c r="N1227">
        <v>2.5000000000000001E-2</v>
      </c>
      <c r="O1227">
        <v>0</v>
      </c>
      <c r="P1227">
        <v>0</v>
      </c>
      <c r="Q1227" s="3">
        <v>0.56100000000000005</v>
      </c>
      <c r="R1227" t="str">
        <f t="shared" si="19"/>
        <v>New Hampshire RS2012</v>
      </c>
    </row>
    <row r="1228" spans="1:18" x14ac:dyDescent="0.35">
      <c r="A1228" t="s">
        <v>77</v>
      </c>
      <c r="B1228">
        <v>2013</v>
      </c>
      <c r="C1228">
        <v>0.14499999999999999</v>
      </c>
      <c r="D1228">
        <v>0.124</v>
      </c>
      <c r="E1228">
        <v>5.6000000000000001E-2</v>
      </c>
      <c r="F1228">
        <v>7.1999999999999995E-2</v>
      </c>
      <c r="G1228">
        <v>4.675E-2</v>
      </c>
      <c r="H1228">
        <v>0.64400000000000002</v>
      </c>
      <c r="I1228">
        <v>0.23100000000000001</v>
      </c>
      <c r="J1228">
        <v>0</v>
      </c>
      <c r="K1228">
        <v>0</v>
      </c>
      <c r="L1228">
        <v>0</v>
      </c>
      <c r="M1228">
        <v>0.09</v>
      </c>
      <c r="N1228">
        <v>3.5000000000000003E-2</v>
      </c>
      <c r="O1228">
        <v>0</v>
      </c>
      <c r="P1228">
        <v>0</v>
      </c>
      <c r="Q1228" s="3">
        <v>0.56699999999999995</v>
      </c>
      <c r="R1228" t="str">
        <f t="shared" si="19"/>
        <v>New Hampshire RS2013</v>
      </c>
    </row>
    <row r="1229" spans="1:18" x14ac:dyDescent="0.35">
      <c r="A1229" t="s">
        <v>77</v>
      </c>
      <c r="B1229">
        <v>2014</v>
      </c>
      <c r="C1229">
        <v>0.17599999999999999</v>
      </c>
      <c r="D1229">
        <v>0.107</v>
      </c>
      <c r="E1229">
        <v>0.13500000000000001</v>
      </c>
      <c r="F1229">
        <v>7.4999999999999997E-2</v>
      </c>
      <c r="G1229">
        <v>5.5489999999999998E-2</v>
      </c>
      <c r="H1229">
        <v>0.63</v>
      </c>
      <c r="I1229">
        <v>0.215</v>
      </c>
      <c r="J1229">
        <v>0</v>
      </c>
      <c r="K1229">
        <v>0</v>
      </c>
      <c r="L1229">
        <v>0</v>
      </c>
      <c r="M1229">
        <v>0.09</v>
      </c>
      <c r="N1229">
        <v>6.5000000000000002E-2</v>
      </c>
      <c r="O1229">
        <v>0</v>
      </c>
      <c r="P1229">
        <v>0</v>
      </c>
      <c r="Q1229" s="3">
        <v>0.60699999999999998</v>
      </c>
      <c r="R1229" t="str">
        <f t="shared" si="19"/>
        <v>New Hampshire RS2014</v>
      </c>
    </row>
    <row r="1230" spans="1:18" x14ac:dyDescent="0.35">
      <c r="A1230" t="s">
        <v>77</v>
      </c>
      <c r="B1230">
        <v>2015</v>
      </c>
      <c r="C1230">
        <v>3.5000000000000003E-2</v>
      </c>
      <c r="D1230">
        <v>0.11700000000000001</v>
      </c>
      <c r="E1230">
        <v>0.11600000000000001</v>
      </c>
      <c r="F1230">
        <v>6.9000000000000006E-2</v>
      </c>
      <c r="G1230">
        <v>5.4109999999999998E-2</v>
      </c>
      <c r="H1230">
        <v>0.57699999999999996</v>
      </c>
      <c r="I1230">
        <v>0.23400000000000001</v>
      </c>
      <c r="J1230">
        <v>0</v>
      </c>
      <c r="K1230">
        <v>0</v>
      </c>
      <c r="L1230">
        <v>0</v>
      </c>
      <c r="M1230">
        <v>9.0999999999999998E-2</v>
      </c>
      <c r="N1230">
        <v>9.8000000000000004E-2</v>
      </c>
      <c r="O1230">
        <v>0</v>
      </c>
      <c r="P1230">
        <v>0</v>
      </c>
      <c r="Q1230" s="3">
        <v>0.59199999999999997</v>
      </c>
      <c r="R1230" t="str">
        <f t="shared" si="19"/>
        <v>New Hampshire RS2015</v>
      </c>
    </row>
    <row r="1231" spans="1:18" x14ac:dyDescent="0.35">
      <c r="A1231" t="s">
        <v>77</v>
      </c>
      <c r="B1231">
        <v>2016</v>
      </c>
      <c r="C1231">
        <v>0.01</v>
      </c>
      <c r="D1231">
        <v>7.0999999999999994E-2</v>
      </c>
      <c r="E1231">
        <v>7.1999999999999995E-2</v>
      </c>
      <c r="F1231">
        <v>0.06</v>
      </c>
      <c r="G1231">
        <v>5.1299999999999998E-2</v>
      </c>
      <c r="H1231">
        <v>0.51300000000000001</v>
      </c>
      <c r="I1231">
        <v>0.246</v>
      </c>
      <c r="J1231">
        <v>0</v>
      </c>
      <c r="K1231">
        <v>0</v>
      </c>
      <c r="L1231">
        <v>0</v>
      </c>
      <c r="M1231">
        <v>0.107</v>
      </c>
      <c r="N1231">
        <v>0.13400000000000001</v>
      </c>
      <c r="O1231">
        <v>0</v>
      </c>
      <c r="P1231">
        <v>0</v>
      </c>
      <c r="Q1231" s="3">
        <v>0.6</v>
      </c>
      <c r="R1231" t="str">
        <f t="shared" si="19"/>
        <v>New Hampshire RS2016</v>
      </c>
    </row>
    <row r="1232" spans="1:18" x14ac:dyDescent="0.35">
      <c r="A1232" t="s">
        <v>77</v>
      </c>
      <c r="B1232">
        <v>2017</v>
      </c>
      <c r="C1232">
        <v>0.13500000000000001</v>
      </c>
      <c r="D1232">
        <v>5.8000000000000003E-2</v>
      </c>
      <c r="E1232">
        <v>9.8000000000000004E-2</v>
      </c>
      <c r="F1232">
        <v>5.7000000000000002E-2</v>
      </c>
      <c r="G1232">
        <v>5.6050000000000003E-2</v>
      </c>
      <c r="H1232">
        <v>0.51800000000000002</v>
      </c>
      <c r="I1232">
        <v>0.23100000000000001</v>
      </c>
      <c r="J1232">
        <v>0</v>
      </c>
      <c r="K1232">
        <v>0</v>
      </c>
      <c r="L1232">
        <v>0</v>
      </c>
      <c r="M1232">
        <v>9.9000000000000005E-2</v>
      </c>
      <c r="N1232">
        <v>0.152</v>
      </c>
      <c r="O1232">
        <v>0</v>
      </c>
      <c r="P1232">
        <v>0</v>
      </c>
      <c r="Q1232" s="3">
        <v>0.61799999999999999</v>
      </c>
      <c r="R1232" t="str">
        <f t="shared" si="19"/>
        <v>New Hampshire RS2017</v>
      </c>
    </row>
    <row r="1233" spans="1:18" x14ac:dyDescent="0.35">
      <c r="A1233" t="s">
        <v>77</v>
      </c>
      <c r="B1233">
        <v>2018</v>
      </c>
      <c r="C1233">
        <v>8.8999999999999996E-2</v>
      </c>
      <c r="D1233">
        <v>7.6999999999999999E-2</v>
      </c>
      <c r="E1233">
        <v>8.6999999999999994E-2</v>
      </c>
      <c r="F1233">
        <v>7.0999999999999994E-2</v>
      </c>
      <c r="G1233">
        <v>5.7849999999999999E-2</v>
      </c>
      <c r="H1233">
        <v>0.497</v>
      </c>
      <c r="I1233">
        <v>0.22</v>
      </c>
      <c r="J1233">
        <v>0</v>
      </c>
      <c r="K1233">
        <v>0</v>
      </c>
      <c r="L1233">
        <v>0</v>
      </c>
      <c r="M1233">
        <v>9.4E-2</v>
      </c>
      <c r="N1233">
        <v>0.189</v>
      </c>
      <c r="O1233">
        <v>0</v>
      </c>
      <c r="P1233">
        <v>0</v>
      </c>
      <c r="Q1233" s="3">
        <v>0.63600000000000001</v>
      </c>
      <c r="R1233" t="str">
        <f t="shared" si="19"/>
        <v>New Hampshire RS2018</v>
      </c>
    </row>
    <row r="1234" spans="1:18" x14ac:dyDescent="0.35">
      <c r="A1234" t="s">
        <v>77</v>
      </c>
      <c r="B1234">
        <v>2019</v>
      </c>
      <c r="C1234">
        <v>6.7000000000000004E-2</v>
      </c>
      <c r="D1234">
        <v>9.2999999999999999E-2</v>
      </c>
      <c r="E1234">
        <v>6.4000000000000001E-2</v>
      </c>
      <c r="F1234">
        <v>9.9000000000000005E-2</v>
      </c>
      <c r="G1234">
        <v>5.833E-2</v>
      </c>
      <c r="H1234">
        <v>0.47</v>
      </c>
      <c r="I1234">
        <v>0.24299999999999999</v>
      </c>
      <c r="J1234">
        <v>0</v>
      </c>
      <c r="K1234">
        <v>0</v>
      </c>
      <c r="L1234">
        <v>0</v>
      </c>
      <c r="M1234">
        <v>0.10199999999999999</v>
      </c>
      <c r="N1234">
        <v>0.185</v>
      </c>
      <c r="O1234">
        <v>0</v>
      </c>
      <c r="P1234">
        <v>0</v>
      </c>
      <c r="Q1234" s="3">
        <v>0.60799999999999998</v>
      </c>
      <c r="R1234" t="str">
        <f t="shared" si="19"/>
        <v>New Hampshire RS2019</v>
      </c>
    </row>
    <row r="1235" spans="1:18" x14ac:dyDescent="0.35">
      <c r="A1235" t="s">
        <v>77</v>
      </c>
      <c r="B1235">
        <v>2020</v>
      </c>
      <c r="C1235">
        <v>1.0999999999999999E-2</v>
      </c>
      <c r="D1235">
        <v>5.1999999999999998E-2</v>
      </c>
      <c r="E1235">
        <v>5.8999999999999997E-2</v>
      </c>
      <c r="F1235">
        <v>8.6999999999999994E-2</v>
      </c>
      <c r="G1235">
        <v>5.5919999999999997E-2</v>
      </c>
      <c r="H1235">
        <v>0.46100000000000002</v>
      </c>
      <c r="I1235">
        <v>0.23400000000000001</v>
      </c>
      <c r="J1235">
        <v>0</v>
      </c>
      <c r="K1235">
        <v>0</v>
      </c>
      <c r="L1235">
        <v>0</v>
      </c>
      <c r="M1235">
        <v>0.11</v>
      </c>
      <c r="N1235">
        <v>0.19500000000000001</v>
      </c>
      <c r="O1235">
        <v>0</v>
      </c>
      <c r="P1235">
        <v>0</v>
      </c>
      <c r="Q1235" s="3">
        <v>0.60799999999999998</v>
      </c>
      <c r="R1235" t="str">
        <f t="shared" si="19"/>
        <v>New Hampshire RS2020</v>
      </c>
    </row>
    <row r="1236" spans="1:18" x14ac:dyDescent="0.35">
      <c r="A1236" t="s">
        <v>78</v>
      </c>
      <c r="B1236">
        <v>2001</v>
      </c>
      <c r="C1236">
        <v>-0.104</v>
      </c>
      <c r="D1236">
        <v>5.1999999999999998E-2</v>
      </c>
      <c r="E1236">
        <v>0.11799999999999999</v>
      </c>
      <c r="G1236">
        <v>-0.104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 s="3">
        <v>1.17058</v>
      </c>
      <c r="R1236" t="str">
        <f t="shared" si="19"/>
        <v>New Jersey PERS2001</v>
      </c>
    </row>
    <row r="1237" spans="1:18" x14ac:dyDescent="0.35">
      <c r="A1237" t="s">
        <v>78</v>
      </c>
      <c r="B1237">
        <v>2002</v>
      </c>
      <c r="C1237">
        <v>-0.09</v>
      </c>
      <c r="D1237">
        <v>-0.03</v>
      </c>
      <c r="E1237">
        <v>5.3999999999999999E-2</v>
      </c>
      <c r="G1237">
        <v>-9.7030000000000005E-2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 s="3">
        <v>1.0734300000000001</v>
      </c>
      <c r="R1237" t="str">
        <f t="shared" si="19"/>
        <v>New Jersey PERS2002</v>
      </c>
    </row>
    <row r="1238" spans="1:18" x14ac:dyDescent="0.35">
      <c r="A1238" t="s">
        <v>78</v>
      </c>
      <c r="B1238">
        <v>2003</v>
      </c>
      <c r="C1238">
        <v>3.3000000000000002E-2</v>
      </c>
      <c r="D1238">
        <v>-5.6000000000000001E-2</v>
      </c>
      <c r="E1238">
        <v>1.7999999999999999E-2</v>
      </c>
      <c r="G1238">
        <v>-5.561E-2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 s="3">
        <v>0.97868999999999995</v>
      </c>
      <c r="R1238" t="str">
        <f t="shared" si="19"/>
        <v>New Jersey PERS2003</v>
      </c>
    </row>
    <row r="1239" spans="1:18" x14ac:dyDescent="0.35">
      <c r="A1239" t="s">
        <v>78</v>
      </c>
      <c r="B1239">
        <v>2004</v>
      </c>
      <c r="C1239">
        <v>0.14099999999999999</v>
      </c>
      <c r="D1239">
        <v>2.4E-2</v>
      </c>
      <c r="E1239">
        <v>1.4999999999999999E-2</v>
      </c>
      <c r="G1239">
        <v>-9.8899999999999995E-3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 s="3">
        <v>0.91276000000000002</v>
      </c>
      <c r="R1239" t="str">
        <f t="shared" si="19"/>
        <v>New Jersey PERS2004</v>
      </c>
    </row>
    <row r="1240" spans="1:18" x14ac:dyDescent="0.35">
      <c r="A1240" t="s">
        <v>78</v>
      </c>
      <c r="B1240">
        <v>2005</v>
      </c>
      <c r="C1240">
        <v>8.6999999999999994E-2</v>
      </c>
      <c r="D1240">
        <v>8.5999999999999993E-2</v>
      </c>
      <c r="E1240">
        <v>8.9999999999999993E-3</v>
      </c>
      <c r="G1240">
        <v>8.77E-3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 s="3">
        <v>0.85331000000000001</v>
      </c>
      <c r="R1240" t="str">
        <f t="shared" si="19"/>
        <v>New Jersey PERS2005</v>
      </c>
    </row>
    <row r="1241" spans="1:18" x14ac:dyDescent="0.35">
      <c r="A1241" t="s">
        <v>78</v>
      </c>
      <c r="B1241">
        <v>2006</v>
      </c>
      <c r="C1241">
        <v>9.8000000000000004E-2</v>
      </c>
      <c r="D1241">
        <v>0.109</v>
      </c>
      <c r="E1241">
        <v>5.0999999999999997E-2</v>
      </c>
      <c r="G1241">
        <v>2.3120000000000002E-2</v>
      </c>
      <c r="H1241">
        <v>0.67132999999999998</v>
      </c>
      <c r="I1241">
        <v>0.24476000000000001</v>
      </c>
      <c r="J1241">
        <v>0</v>
      </c>
      <c r="K1241">
        <v>7.9900000000000006E-3</v>
      </c>
      <c r="L1241">
        <v>0</v>
      </c>
      <c r="M1241">
        <v>1.6979999999999999E-2</v>
      </c>
      <c r="N1241">
        <v>0</v>
      </c>
      <c r="O1241">
        <v>5.8939999999999999E-2</v>
      </c>
      <c r="P1241">
        <v>0</v>
      </c>
      <c r="Q1241" s="3">
        <v>0.78036000000000005</v>
      </c>
      <c r="R1241" t="str">
        <f t="shared" si="19"/>
        <v>New Jersey PERS2006</v>
      </c>
    </row>
    <row r="1242" spans="1:18" x14ac:dyDescent="0.35">
      <c r="A1242" t="s">
        <v>78</v>
      </c>
      <c r="B1242">
        <v>2007</v>
      </c>
      <c r="C1242">
        <v>0.17100000000000001</v>
      </c>
      <c r="D1242">
        <v>0.11799999999999999</v>
      </c>
      <c r="E1242">
        <v>0.105</v>
      </c>
      <c r="G1242">
        <v>4.3049999999999998E-2</v>
      </c>
      <c r="H1242">
        <v>0.59199999999999997</v>
      </c>
      <c r="I1242">
        <v>0.251</v>
      </c>
      <c r="J1242">
        <v>0</v>
      </c>
      <c r="K1242">
        <v>6.0999999999999999E-2</v>
      </c>
      <c r="L1242">
        <v>0</v>
      </c>
      <c r="M1242">
        <v>1.4E-2</v>
      </c>
      <c r="N1242">
        <v>0</v>
      </c>
      <c r="O1242">
        <v>8.2000000000000003E-2</v>
      </c>
      <c r="P1242">
        <v>0</v>
      </c>
      <c r="Q1242" s="3">
        <v>0.75978999999999997</v>
      </c>
      <c r="R1242" t="str">
        <f t="shared" si="19"/>
        <v>New Jersey PERS2007</v>
      </c>
    </row>
    <row r="1243" spans="1:18" x14ac:dyDescent="0.35">
      <c r="A1243" t="s">
        <v>78</v>
      </c>
      <c r="B1243">
        <v>2008</v>
      </c>
      <c r="C1243">
        <v>-2.6599999999999999E-2</v>
      </c>
      <c r="D1243">
        <v>7.7799999999999994E-2</v>
      </c>
      <c r="E1243">
        <v>9.2200000000000004E-2</v>
      </c>
      <c r="G1243">
        <v>3.4079999999999999E-2</v>
      </c>
      <c r="H1243">
        <v>0.49299999999999999</v>
      </c>
      <c r="I1243">
        <v>0.29699999999999999</v>
      </c>
      <c r="J1243">
        <v>0</v>
      </c>
      <c r="K1243">
        <v>0.121</v>
      </c>
      <c r="L1243">
        <v>0</v>
      </c>
      <c r="M1243">
        <v>1.6E-2</v>
      </c>
      <c r="N1243">
        <v>0</v>
      </c>
      <c r="O1243">
        <v>7.1999999999999995E-2</v>
      </c>
      <c r="P1243">
        <v>0</v>
      </c>
      <c r="Q1243" s="3">
        <v>0.73097000000000001</v>
      </c>
      <c r="R1243" t="str">
        <f t="shared" si="19"/>
        <v>New Jersey PERS2008</v>
      </c>
    </row>
    <row r="1244" spans="1:18" x14ac:dyDescent="0.35">
      <c r="A1244" t="s">
        <v>78</v>
      </c>
      <c r="B1244">
        <v>2009</v>
      </c>
      <c r="C1244">
        <v>-0.14269999999999999</v>
      </c>
      <c r="D1244">
        <v>-7.6E-3</v>
      </c>
      <c r="E1244">
        <v>3.15E-2</v>
      </c>
      <c r="G1244">
        <v>1.2760000000000001E-2</v>
      </c>
      <c r="H1244">
        <v>0.44789000000000001</v>
      </c>
      <c r="I1244">
        <v>0.35003000000000001</v>
      </c>
      <c r="J1244">
        <v>4.7489999999999997E-2</v>
      </c>
      <c r="K1244">
        <v>4.2709999999999998E-2</v>
      </c>
      <c r="L1244">
        <v>1.0149999999999999E-2</v>
      </c>
      <c r="M1244">
        <v>2.529E-2</v>
      </c>
      <c r="N1244">
        <v>0</v>
      </c>
      <c r="O1244">
        <v>7.646E-2</v>
      </c>
      <c r="P1244">
        <v>0</v>
      </c>
      <c r="Q1244" s="3">
        <v>0.64893000000000001</v>
      </c>
      <c r="R1244" t="str">
        <f t="shared" si="19"/>
        <v>New Jersey PERS2009</v>
      </c>
    </row>
    <row r="1245" spans="1:18" x14ac:dyDescent="0.35">
      <c r="A1245" t="s">
        <v>78</v>
      </c>
      <c r="B1245">
        <v>2010</v>
      </c>
      <c r="C1245">
        <v>0.1336</v>
      </c>
      <c r="D1245">
        <v>-2.2800000000000001E-2</v>
      </c>
      <c r="E1245">
        <v>3.7100000000000001E-2</v>
      </c>
      <c r="F1245">
        <v>2.4240000000000001E-2</v>
      </c>
      <c r="G1245">
        <v>2.4240000000000001E-2</v>
      </c>
      <c r="H1245">
        <v>0.42065999999999998</v>
      </c>
      <c r="I1245">
        <v>0.3503</v>
      </c>
      <c r="J1245">
        <v>6.2869999999999995E-2</v>
      </c>
      <c r="K1245">
        <v>5.0900000000000001E-2</v>
      </c>
      <c r="L1245">
        <v>1.4930000000000001E-2</v>
      </c>
      <c r="M1245">
        <v>2.844E-2</v>
      </c>
      <c r="N1245">
        <v>0</v>
      </c>
      <c r="O1245">
        <v>0</v>
      </c>
      <c r="P1245">
        <v>0</v>
      </c>
      <c r="Q1245" s="3">
        <v>0.69494999999999996</v>
      </c>
      <c r="R1245" t="str">
        <f t="shared" si="19"/>
        <v>New Jersey PERS2010</v>
      </c>
    </row>
    <row r="1246" spans="1:18" x14ac:dyDescent="0.35">
      <c r="A1246" t="s">
        <v>78</v>
      </c>
      <c r="B1246">
        <v>2011</v>
      </c>
      <c r="C1246">
        <v>0.18029999999999999</v>
      </c>
      <c r="D1246">
        <v>4.1799999999999997E-2</v>
      </c>
      <c r="E1246">
        <v>5.2299999999999999E-2</v>
      </c>
      <c r="F1246">
        <v>5.1999999999999998E-2</v>
      </c>
      <c r="G1246">
        <v>3.7530000000000001E-2</v>
      </c>
      <c r="H1246">
        <v>0.45550000000000002</v>
      </c>
      <c r="I1246">
        <v>0.29220000000000002</v>
      </c>
      <c r="J1246">
        <v>7.2999999999999995E-2</v>
      </c>
      <c r="K1246">
        <v>5.2999999999999999E-2</v>
      </c>
      <c r="L1246">
        <v>1.61E-2</v>
      </c>
      <c r="M1246">
        <v>3.6999999999999998E-2</v>
      </c>
      <c r="N1246">
        <v>0</v>
      </c>
      <c r="O1246">
        <v>5.7200000000000001E-2</v>
      </c>
      <c r="P1246">
        <v>1.55E-2</v>
      </c>
      <c r="Q1246" s="3">
        <v>0.66778999999999999</v>
      </c>
      <c r="R1246" t="str">
        <f t="shared" si="19"/>
        <v>New Jersey PERS2011</v>
      </c>
    </row>
    <row r="1247" spans="1:18" x14ac:dyDescent="0.35">
      <c r="A1247" t="s">
        <v>78</v>
      </c>
      <c r="B1247">
        <v>2012</v>
      </c>
      <c r="C1247">
        <v>2.52E-2</v>
      </c>
      <c r="D1247">
        <v>0.1111</v>
      </c>
      <c r="E1247">
        <v>2.46E-2</v>
      </c>
      <c r="F1247">
        <v>6.4199999999999993E-2</v>
      </c>
      <c r="G1247">
        <v>3.6499999999999998E-2</v>
      </c>
      <c r="H1247">
        <v>0.45216000000000001</v>
      </c>
      <c r="I1247">
        <v>0.28011999999999998</v>
      </c>
      <c r="J1247">
        <v>7.8280000000000002E-2</v>
      </c>
      <c r="K1247">
        <v>7.8280000000000002E-2</v>
      </c>
      <c r="L1247">
        <v>2.819E-2</v>
      </c>
      <c r="M1247">
        <v>4.6890000000000001E-2</v>
      </c>
      <c r="N1247">
        <v>0</v>
      </c>
      <c r="O1247">
        <v>1.7100000000000001E-2</v>
      </c>
      <c r="P1247">
        <v>1.899E-2</v>
      </c>
      <c r="Q1247" s="3">
        <v>0.63636999999999999</v>
      </c>
      <c r="R1247" t="str">
        <f t="shared" si="19"/>
        <v>New Jersey PERS2012</v>
      </c>
    </row>
    <row r="1248" spans="1:18" x14ac:dyDescent="0.35">
      <c r="A1248" t="s">
        <v>78</v>
      </c>
      <c r="B1248">
        <v>2013</v>
      </c>
      <c r="C1248">
        <v>0.1178</v>
      </c>
      <c r="D1248">
        <v>0.10589999999999999</v>
      </c>
      <c r="E1248">
        <v>5.3199999999999997E-2</v>
      </c>
      <c r="F1248">
        <v>7.2599999999999998E-2</v>
      </c>
      <c r="G1248">
        <v>4.2529999999999998E-2</v>
      </c>
      <c r="H1248">
        <v>0.46929999999999999</v>
      </c>
      <c r="I1248">
        <v>0.21290000000000001</v>
      </c>
      <c r="J1248">
        <v>8.0699999999999994E-2</v>
      </c>
      <c r="K1248">
        <v>9.8400000000000001E-2</v>
      </c>
      <c r="L1248">
        <v>2.53E-2</v>
      </c>
      <c r="M1248">
        <v>5.0500000000000003E-2</v>
      </c>
      <c r="N1248">
        <v>0</v>
      </c>
      <c r="O1248">
        <v>4.5699999999999998E-2</v>
      </c>
      <c r="P1248">
        <v>1.7000000000000001E-2</v>
      </c>
      <c r="Q1248" s="3">
        <v>0.62058000000000002</v>
      </c>
      <c r="R1248" t="str">
        <f t="shared" si="19"/>
        <v>New Jersey PERS2013</v>
      </c>
    </row>
    <row r="1249" spans="1:18" x14ac:dyDescent="0.35">
      <c r="A1249" t="s">
        <v>78</v>
      </c>
      <c r="B1249">
        <v>2014</v>
      </c>
      <c r="C1249">
        <v>0.16869999999999999</v>
      </c>
      <c r="D1249">
        <v>0.1023</v>
      </c>
      <c r="E1249">
        <v>0.1237</v>
      </c>
      <c r="F1249">
        <v>7.51E-2</v>
      </c>
      <c r="G1249">
        <v>5.108E-2</v>
      </c>
      <c r="H1249">
        <v>0.45136999999999999</v>
      </c>
      <c r="I1249">
        <v>0.19384000000000001</v>
      </c>
      <c r="J1249">
        <v>9.0670000000000001E-2</v>
      </c>
      <c r="K1249">
        <v>0.10667</v>
      </c>
      <c r="L1249">
        <v>2.5690000000000001E-2</v>
      </c>
      <c r="M1249">
        <v>4.5690000000000001E-2</v>
      </c>
      <c r="N1249">
        <v>0</v>
      </c>
      <c r="O1249">
        <v>6.6979999999999998E-2</v>
      </c>
      <c r="P1249">
        <v>1.9089999999999999E-2</v>
      </c>
      <c r="Q1249" s="3">
        <v>0.60889000000000004</v>
      </c>
      <c r="R1249" t="str">
        <f t="shared" si="19"/>
        <v>New Jersey PERS2014</v>
      </c>
    </row>
    <row r="1250" spans="1:18" x14ac:dyDescent="0.35">
      <c r="A1250" t="s">
        <v>78</v>
      </c>
      <c r="B1250">
        <v>2015</v>
      </c>
      <c r="C1250">
        <v>4.1599999999999998E-2</v>
      </c>
      <c r="D1250">
        <v>0.1081</v>
      </c>
      <c r="E1250">
        <v>0.10489999999999999</v>
      </c>
      <c r="F1250">
        <v>7.0499999999999993E-2</v>
      </c>
      <c r="G1250">
        <v>5.0439999999999999E-2</v>
      </c>
      <c r="H1250">
        <v>0.45326</v>
      </c>
      <c r="I1250">
        <v>0.17978</v>
      </c>
      <c r="J1250">
        <v>9.7189999999999999E-2</v>
      </c>
      <c r="K1250">
        <v>0.12249</v>
      </c>
      <c r="L1250">
        <v>2.3300000000000001E-2</v>
      </c>
      <c r="M1250">
        <v>4.7E-2</v>
      </c>
      <c r="N1250">
        <v>0</v>
      </c>
      <c r="O1250">
        <v>5.8290000000000002E-2</v>
      </c>
      <c r="P1250">
        <v>1.8700000000000001E-2</v>
      </c>
      <c r="Q1250" s="3">
        <v>0.59458999999999995</v>
      </c>
      <c r="R1250" t="str">
        <f t="shared" si="19"/>
        <v>New Jersey PERS2015</v>
      </c>
    </row>
    <row r="1251" spans="1:18" x14ac:dyDescent="0.35">
      <c r="A1251" t="s">
        <v>78</v>
      </c>
      <c r="B1251">
        <v>2016</v>
      </c>
      <c r="C1251">
        <v>-9.2999999999999992E-3</v>
      </c>
      <c r="D1251">
        <v>6.4000000000000001E-2</v>
      </c>
      <c r="E1251">
        <v>6.6400000000000001E-2</v>
      </c>
      <c r="F1251">
        <v>5.9200000000000003E-2</v>
      </c>
      <c r="G1251">
        <v>4.6600000000000003E-2</v>
      </c>
      <c r="H1251">
        <v>0.42801</v>
      </c>
      <c r="I1251">
        <v>0.18065999999999999</v>
      </c>
      <c r="J1251">
        <v>0.10588</v>
      </c>
      <c r="K1251">
        <v>0.11518</v>
      </c>
      <c r="L1251">
        <v>2.6100000000000002E-2</v>
      </c>
      <c r="M1251">
        <v>5.9089999999999997E-2</v>
      </c>
      <c r="N1251">
        <v>0</v>
      </c>
      <c r="O1251">
        <v>6.1890000000000001E-2</v>
      </c>
      <c r="P1251">
        <v>2.3199999999999998E-2</v>
      </c>
      <c r="Q1251" s="3">
        <v>0.57203999999999999</v>
      </c>
      <c r="R1251" t="str">
        <f t="shared" si="19"/>
        <v>New Jersey PERS2016</v>
      </c>
    </row>
    <row r="1252" spans="1:18" x14ac:dyDescent="0.35">
      <c r="A1252" t="s">
        <v>78</v>
      </c>
      <c r="B1252">
        <v>2017</v>
      </c>
      <c r="C1252">
        <v>0.13070000000000001</v>
      </c>
      <c r="D1252">
        <v>5.2499999999999998E-2</v>
      </c>
      <c r="E1252">
        <v>8.7499999999999994E-2</v>
      </c>
      <c r="F1252">
        <v>5.5500000000000001E-2</v>
      </c>
      <c r="G1252">
        <v>5.1369999999999999E-2</v>
      </c>
      <c r="H1252">
        <v>0.46279999999999999</v>
      </c>
      <c r="I1252">
        <v>0.19009999999999999</v>
      </c>
      <c r="J1252">
        <v>0.1032</v>
      </c>
      <c r="K1252">
        <v>0.08</v>
      </c>
      <c r="L1252">
        <v>2.6499999999999999E-2</v>
      </c>
      <c r="M1252">
        <v>5.9900000000000002E-2</v>
      </c>
      <c r="N1252">
        <v>0</v>
      </c>
      <c r="O1252">
        <v>5.2499999999999998E-2</v>
      </c>
      <c r="P1252">
        <v>2.5000000000000001E-2</v>
      </c>
      <c r="Q1252" s="3">
        <v>0.60084000000000004</v>
      </c>
      <c r="R1252" t="str">
        <f t="shared" si="19"/>
        <v>New Jersey PERS2017</v>
      </c>
    </row>
    <row r="1253" spans="1:18" x14ac:dyDescent="0.35">
      <c r="A1253" t="s">
        <v>78</v>
      </c>
      <c r="B1253">
        <v>2018</v>
      </c>
      <c r="C1253">
        <v>9.06E-2</v>
      </c>
      <c r="D1253">
        <v>6.9000000000000006E-2</v>
      </c>
      <c r="E1253">
        <v>8.2299999999999998E-2</v>
      </c>
      <c r="F1253">
        <v>6.7500000000000004E-2</v>
      </c>
      <c r="G1253">
        <v>5.3519999999999998E-2</v>
      </c>
      <c r="H1253">
        <v>0.47899999999999998</v>
      </c>
      <c r="I1253">
        <v>0.18010000000000001</v>
      </c>
      <c r="J1253">
        <v>0.1114</v>
      </c>
      <c r="K1253">
        <v>6.3700000000000007E-2</v>
      </c>
      <c r="L1253">
        <v>3.1099999999999999E-2</v>
      </c>
      <c r="M1253">
        <v>6.1499999999999999E-2</v>
      </c>
      <c r="N1253">
        <v>0</v>
      </c>
      <c r="O1253">
        <v>4.9200000000000001E-2</v>
      </c>
      <c r="P1253">
        <v>2.3900000000000001E-2</v>
      </c>
      <c r="Q1253" s="3">
        <v>0.55096000000000001</v>
      </c>
      <c r="R1253" t="str">
        <f t="shared" si="19"/>
        <v>New Jersey PERS2018</v>
      </c>
    </row>
    <row r="1254" spans="1:18" x14ac:dyDescent="0.35">
      <c r="A1254" t="s">
        <v>78</v>
      </c>
      <c r="B1254">
        <v>2019</v>
      </c>
      <c r="C1254">
        <v>6.2700000000000006E-2</v>
      </c>
      <c r="D1254">
        <v>9.4299999999999995E-2</v>
      </c>
      <c r="E1254">
        <v>6.2100000000000002E-2</v>
      </c>
      <c r="F1254">
        <v>9.2200000000000004E-2</v>
      </c>
      <c r="G1254">
        <v>5.3999999999999999E-2</v>
      </c>
      <c r="H1254">
        <v>0.47463</v>
      </c>
      <c r="I1254">
        <v>0.19106999999999999</v>
      </c>
      <c r="J1254">
        <v>0.10934000000000001</v>
      </c>
      <c r="K1254">
        <v>5.851E-2</v>
      </c>
      <c r="L1254">
        <v>2.7609999999999999E-2</v>
      </c>
      <c r="M1254">
        <v>6.1499999999999999E-2</v>
      </c>
      <c r="N1254">
        <v>0</v>
      </c>
      <c r="O1254">
        <v>7.7350000000000002E-2</v>
      </c>
      <c r="P1254">
        <v>0</v>
      </c>
      <c r="Q1254" s="3">
        <v>0.52205000000000001</v>
      </c>
      <c r="R1254" t="str">
        <f t="shared" si="19"/>
        <v>New Jersey PERS2019</v>
      </c>
    </row>
    <row r="1255" spans="1:18" x14ac:dyDescent="0.35">
      <c r="A1255" t="s">
        <v>78</v>
      </c>
      <c r="B1255">
        <v>2020</v>
      </c>
      <c r="C1255">
        <v>1.21E-2</v>
      </c>
      <c r="D1255">
        <v>5.4600000000000003E-2</v>
      </c>
      <c r="E1255">
        <v>5.6099999999999997E-2</v>
      </c>
      <c r="F1255">
        <v>7.9899999999999999E-2</v>
      </c>
      <c r="G1255">
        <v>5.1860000000000003E-2</v>
      </c>
      <c r="H1255">
        <v>0.45619999999999999</v>
      </c>
      <c r="I1255">
        <v>0.18640000000000001</v>
      </c>
      <c r="J1255">
        <v>0.1105</v>
      </c>
      <c r="K1255">
        <v>7.4899999999999994E-2</v>
      </c>
      <c r="L1255">
        <v>2.1999999999999999E-2</v>
      </c>
      <c r="M1255">
        <v>6.2600000000000003E-2</v>
      </c>
      <c r="N1255">
        <v>0</v>
      </c>
      <c r="O1255">
        <v>6.7400000000000002E-2</v>
      </c>
      <c r="P1255">
        <v>1.89E-2</v>
      </c>
      <c r="Q1255" s="3">
        <v>0</v>
      </c>
      <c r="R1255" t="str">
        <f t="shared" si="19"/>
        <v>New Jersey PERS2020</v>
      </c>
    </row>
    <row r="1256" spans="1:18" x14ac:dyDescent="0.35">
      <c r="A1256" t="s">
        <v>79</v>
      </c>
      <c r="B1256">
        <v>2001</v>
      </c>
      <c r="C1256">
        <v>-0.104</v>
      </c>
      <c r="D1256">
        <v>5.1999999999999998E-2</v>
      </c>
      <c r="E1256">
        <v>0.11799999999999999</v>
      </c>
      <c r="G1256">
        <v>-0.104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 s="3">
        <v>1.0085</v>
      </c>
      <c r="R1256" t="str">
        <f t="shared" si="19"/>
        <v>New Jersey Police &amp; Fire2001</v>
      </c>
    </row>
    <row r="1257" spans="1:18" x14ac:dyDescent="0.35">
      <c r="A1257" t="s">
        <v>79</v>
      </c>
      <c r="B1257">
        <v>2002</v>
      </c>
      <c r="C1257">
        <v>-0.09</v>
      </c>
      <c r="D1257">
        <v>-0.03</v>
      </c>
      <c r="E1257">
        <v>5.3999999999999999E-2</v>
      </c>
      <c r="G1257">
        <v>-9.7030000000000005E-2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 s="3">
        <v>0.95820000000000005</v>
      </c>
      <c r="R1257" t="str">
        <f t="shared" si="19"/>
        <v>New Jersey Police &amp; Fire2002</v>
      </c>
    </row>
    <row r="1258" spans="1:18" x14ac:dyDescent="0.35">
      <c r="A1258" t="s">
        <v>79</v>
      </c>
      <c r="B1258">
        <v>2003</v>
      </c>
      <c r="C1258">
        <v>3.3000000000000002E-2</v>
      </c>
      <c r="D1258">
        <v>-5.6000000000000001E-2</v>
      </c>
      <c r="E1258">
        <v>1.7999999999999999E-2</v>
      </c>
      <c r="G1258">
        <v>-5.561E-2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 s="3">
        <v>0.88449999999999995</v>
      </c>
      <c r="R1258" t="str">
        <f t="shared" si="19"/>
        <v>New Jersey Police &amp; Fire2003</v>
      </c>
    </row>
    <row r="1259" spans="1:18" x14ac:dyDescent="0.35">
      <c r="A1259" t="s">
        <v>79</v>
      </c>
      <c r="B1259">
        <v>2004</v>
      </c>
      <c r="C1259">
        <v>0.14099999999999999</v>
      </c>
      <c r="D1259">
        <v>2.4E-2</v>
      </c>
      <c r="E1259">
        <v>1.4999999999999999E-2</v>
      </c>
      <c r="G1259">
        <v>-9.8899999999999995E-3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 s="3">
        <v>0.83950000000000002</v>
      </c>
      <c r="R1259" t="str">
        <f t="shared" si="19"/>
        <v>New Jersey Police &amp; Fire2004</v>
      </c>
    </row>
    <row r="1260" spans="1:18" x14ac:dyDescent="0.35">
      <c r="A1260" t="s">
        <v>79</v>
      </c>
      <c r="B1260">
        <v>2005</v>
      </c>
      <c r="C1260">
        <v>8.6999999999999994E-2</v>
      </c>
      <c r="D1260">
        <v>8.5999999999999993E-2</v>
      </c>
      <c r="E1260">
        <v>8.9999999999999993E-3</v>
      </c>
      <c r="G1260">
        <v>8.77E-3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 s="3">
        <v>0.80059999999999998</v>
      </c>
      <c r="R1260" t="str">
        <f t="shared" si="19"/>
        <v>New Jersey Police &amp; Fire2005</v>
      </c>
    </row>
    <row r="1261" spans="1:18" x14ac:dyDescent="0.35">
      <c r="A1261" t="s">
        <v>79</v>
      </c>
      <c r="B1261">
        <v>2006</v>
      </c>
      <c r="C1261">
        <v>9.8000000000000004E-2</v>
      </c>
      <c r="D1261">
        <v>0.109</v>
      </c>
      <c r="E1261">
        <v>5.0999999999999997E-2</v>
      </c>
      <c r="G1261">
        <v>2.3120000000000002E-2</v>
      </c>
      <c r="H1261">
        <v>0.65254000000000001</v>
      </c>
      <c r="I1261">
        <v>0.31457000000000002</v>
      </c>
      <c r="J1261">
        <v>3.0999999999999999E-3</v>
      </c>
      <c r="K1261">
        <v>3.5000000000000001E-3</v>
      </c>
      <c r="L1261">
        <v>0</v>
      </c>
      <c r="M1261">
        <v>1.1000000000000001E-3</v>
      </c>
      <c r="N1261">
        <v>0</v>
      </c>
      <c r="O1261">
        <v>2.5190000000000001E-2</v>
      </c>
      <c r="P1261">
        <v>0</v>
      </c>
      <c r="Q1261" s="3">
        <v>0.78359999999999996</v>
      </c>
      <c r="R1261" t="str">
        <f t="shared" si="19"/>
        <v>New Jersey Police &amp; Fire2006</v>
      </c>
    </row>
    <row r="1262" spans="1:18" x14ac:dyDescent="0.35">
      <c r="A1262" t="s">
        <v>79</v>
      </c>
      <c r="B1262">
        <v>2007</v>
      </c>
      <c r="C1262">
        <v>0.17100000000000001</v>
      </c>
      <c r="D1262">
        <v>0.11799999999999999</v>
      </c>
      <c r="E1262">
        <v>0.105</v>
      </c>
      <c r="G1262">
        <v>4.3049999999999998E-2</v>
      </c>
      <c r="H1262">
        <v>0.57820000000000005</v>
      </c>
      <c r="I1262">
        <v>0.31790000000000002</v>
      </c>
      <c r="J1262">
        <v>1.38E-2</v>
      </c>
      <c r="K1262">
        <v>2.7799999999999998E-2</v>
      </c>
      <c r="L1262">
        <v>6.0000000000000001E-3</v>
      </c>
      <c r="M1262">
        <v>1.1900000000000001E-2</v>
      </c>
      <c r="N1262">
        <v>0</v>
      </c>
      <c r="O1262">
        <v>4.4400000000000002E-2</v>
      </c>
      <c r="P1262">
        <v>0</v>
      </c>
      <c r="Q1262" s="3">
        <v>0.77590000000000003</v>
      </c>
      <c r="R1262" t="str">
        <f t="shared" si="19"/>
        <v>New Jersey Police &amp; Fire2007</v>
      </c>
    </row>
    <row r="1263" spans="1:18" x14ac:dyDescent="0.35">
      <c r="A1263" t="s">
        <v>79</v>
      </c>
      <c r="B1263">
        <v>2008</v>
      </c>
      <c r="C1263">
        <v>-2.6599999999999999E-2</v>
      </c>
      <c r="D1263">
        <v>7.7799999999999994E-2</v>
      </c>
      <c r="E1263">
        <v>9.2200000000000004E-2</v>
      </c>
      <c r="G1263">
        <v>3.4079999999999999E-2</v>
      </c>
      <c r="H1263">
        <v>0.46015</v>
      </c>
      <c r="I1263">
        <v>0.36176000000000003</v>
      </c>
      <c r="J1263">
        <v>3.4000000000000002E-2</v>
      </c>
      <c r="K1263">
        <v>4.4600000000000001E-2</v>
      </c>
      <c r="L1263">
        <v>1.1599999999999999E-2</v>
      </c>
      <c r="M1263">
        <v>2.29E-2</v>
      </c>
      <c r="N1263">
        <v>0</v>
      </c>
      <c r="O1263">
        <v>6.4990000000000006E-2</v>
      </c>
      <c r="P1263">
        <v>0</v>
      </c>
      <c r="Q1263" s="3">
        <v>0.74309999999999998</v>
      </c>
      <c r="R1263" t="str">
        <f t="shared" si="19"/>
        <v>New Jersey Police &amp; Fire2008</v>
      </c>
    </row>
    <row r="1264" spans="1:18" x14ac:dyDescent="0.35">
      <c r="A1264" t="s">
        <v>79</v>
      </c>
      <c r="B1264">
        <v>2009</v>
      </c>
      <c r="C1264">
        <v>-0.14269999999999999</v>
      </c>
      <c r="D1264">
        <v>-7.6E-3</v>
      </c>
      <c r="E1264">
        <v>3.15E-2</v>
      </c>
      <c r="G1264">
        <v>1.2760000000000001E-2</v>
      </c>
      <c r="H1264">
        <v>0.44789000000000001</v>
      </c>
      <c r="I1264">
        <v>0.35003000000000001</v>
      </c>
      <c r="J1264">
        <v>4.7489999999999997E-2</v>
      </c>
      <c r="K1264">
        <v>4.2709999999999998E-2</v>
      </c>
      <c r="L1264">
        <v>1.0149999999999999E-2</v>
      </c>
      <c r="M1264">
        <v>2.529E-2</v>
      </c>
      <c r="N1264">
        <v>0</v>
      </c>
      <c r="O1264">
        <v>7.646E-2</v>
      </c>
      <c r="P1264">
        <v>0</v>
      </c>
      <c r="Q1264" s="3">
        <v>0.70830000000000004</v>
      </c>
      <c r="R1264" t="str">
        <f t="shared" si="19"/>
        <v>New Jersey Police &amp; Fire2009</v>
      </c>
    </row>
    <row r="1265" spans="1:18" x14ac:dyDescent="0.35">
      <c r="A1265" t="s">
        <v>79</v>
      </c>
      <c r="B1265">
        <v>2010</v>
      </c>
      <c r="C1265">
        <v>0.1336</v>
      </c>
      <c r="D1265">
        <v>-2.2800000000000001E-2</v>
      </c>
      <c r="E1265">
        <v>3.7100000000000001E-2</v>
      </c>
      <c r="F1265">
        <v>2.4240000000000001E-2</v>
      </c>
      <c r="G1265">
        <v>2.4240000000000001E-2</v>
      </c>
      <c r="H1265">
        <v>0.42065999999999998</v>
      </c>
      <c r="I1265">
        <v>0.3503</v>
      </c>
      <c r="J1265">
        <v>6.2869999999999995E-2</v>
      </c>
      <c r="K1265">
        <v>5.0900000000000001E-2</v>
      </c>
      <c r="L1265">
        <v>1.4930000000000001E-2</v>
      </c>
      <c r="M1265">
        <v>2.844E-2</v>
      </c>
      <c r="N1265">
        <v>0</v>
      </c>
      <c r="O1265">
        <v>0</v>
      </c>
      <c r="P1265">
        <v>0</v>
      </c>
      <c r="Q1265" s="3">
        <v>0.77059999999999995</v>
      </c>
      <c r="R1265" t="str">
        <f t="shared" si="19"/>
        <v>New Jersey Police &amp; Fire2010</v>
      </c>
    </row>
    <row r="1266" spans="1:18" x14ac:dyDescent="0.35">
      <c r="A1266" t="s">
        <v>79</v>
      </c>
      <c r="B1266">
        <v>2011</v>
      </c>
      <c r="C1266">
        <v>0.18029999999999999</v>
      </c>
      <c r="D1266">
        <v>4.1799999999999997E-2</v>
      </c>
      <c r="E1266">
        <v>5.2299999999999999E-2</v>
      </c>
      <c r="F1266">
        <v>5.1999999999999998E-2</v>
      </c>
      <c r="G1266">
        <v>3.7530000000000001E-2</v>
      </c>
      <c r="H1266">
        <v>0.45550000000000002</v>
      </c>
      <c r="I1266">
        <v>0.29220000000000002</v>
      </c>
      <c r="J1266">
        <v>7.2999999999999995E-2</v>
      </c>
      <c r="K1266">
        <v>5.2999999999999999E-2</v>
      </c>
      <c r="L1266">
        <v>1.61E-2</v>
      </c>
      <c r="M1266">
        <v>3.6999999999999998E-2</v>
      </c>
      <c r="N1266">
        <v>0</v>
      </c>
      <c r="O1266">
        <v>5.7200000000000001E-2</v>
      </c>
      <c r="P1266">
        <v>1.55E-2</v>
      </c>
      <c r="Q1266" s="3">
        <v>0.74980000000000002</v>
      </c>
      <c r="R1266" t="str">
        <f t="shared" si="19"/>
        <v>New Jersey Police &amp; Fire2011</v>
      </c>
    </row>
    <row r="1267" spans="1:18" x14ac:dyDescent="0.35">
      <c r="A1267" t="s">
        <v>79</v>
      </c>
      <c r="B1267">
        <v>2012</v>
      </c>
      <c r="C1267">
        <v>2.52E-2</v>
      </c>
      <c r="D1267">
        <v>0.1111</v>
      </c>
      <c r="E1267">
        <v>2.46E-2</v>
      </c>
      <c r="F1267">
        <v>6.4199999999999993E-2</v>
      </c>
      <c r="G1267">
        <v>3.6499999999999998E-2</v>
      </c>
      <c r="H1267">
        <v>0.45216000000000001</v>
      </c>
      <c r="I1267">
        <v>0.28011999999999998</v>
      </c>
      <c r="J1267">
        <v>7.8280000000000002E-2</v>
      </c>
      <c r="K1267">
        <v>7.8280000000000002E-2</v>
      </c>
      <c r="L1267">
        <v>2.819E-2</v>
      </c>
      <c r="M1267">
        <v>4.6890000000000001E-2</v>
      </c>
      <c r="N1267">
        <v>0</v>
      </c>
      <c r="O1267">
        <v>1.7100000000000001E-2</v>
      </c>
      <c r="P1267">
        <v>1.899E-2</v>
      </c>
      <c r="Q1267" s="3">
        <v>0.7429</v>
      </c>
      <c r="R1267" t="str">
        <f t="shared" si="19"/>
        <v>New Jersey Police &amp; Fire2012</v>
      </c>
    </row>
    <row r="1268" spans="1:18" x14ac:dyDescent="0.35">
      <c r="A1268" t="s">
        <v>79</v>
      </c>
      <c r="B1268">
        <v>2013</v>
      </c>
      <c r="C1268">
        <v>0.1178</v>
      </c>
      <c r="D1268">
        <v>0.10589999999999999</v>
      </c>
      <c r="E1268">
        <v>5.3199999999999997E-2</v>
      </c>
      <c r="F1268">
        <v>7.2599999999999998E-2</v>
      </c>
      <c r="G1268">
        <v>4.2529999999999998E-2</v>
      </c>
      <c r="H1268">
        <v>0.46929999999999999</v>
      </c>
      <c r="I1268">
        <v>0.21290000000000001</v>
      </c>
      <c r="J1268">
        <v>8.0699999999999994E-2</v>
      </c>
      <c r="K1268">
        <v>9.8400000000000001E-2</v>
      </c>
      <c r="L1268">
        <v>2.53E-2</v>
      </c>
      <c r="M1268">
        <v>5.0500000000000003E-2</v>
      </c>
      <c r="N1268">
        <v>0</v>
      </c>
      <c r="O1268">
        <v>4.5699999999999998E-2</v>
      </c>
      <c r="P1268">
        <v>1.7000000000000001E-2</v>
      </c>
      <c r="Q1268" s="3">
        <v>0.73119999999999996</v>
      </c>
      <c r="R1268" t="str">
        <f t="shared" si="19"/>
        <v>New Jersey Police &amp; Fire2013</v>
      </c>
    </row>
    <row r="1269" spans="1:18" x14ac:dyDescent="0.35">
      <c r="A1269" t="s">
        <v>79</v>
      </c>
      <c r="B1269">
        <v>2014</v>
      </c>
      <c r="C1269">
        <v>0.16869999999999999</v>
      </c>
      <c r="D1269">
        <v>0.1023</v>
      </c>
      <c r="E1269">
        <v>0.1237</v>
      </c>
      <c r="F1269">
        <v>7.51E-2</v>
      </c>
      <c r="G1269">
        <v>5.108E-2</v>
      </c>
      <c r="H1269">
        <v>0.45136999999999999</v>
      </c>
      <c r="I1269">
        <v>0.19384000000000001</v>
      </c>
      <c r="J1269">
        <v>9.0670000000000001E-2</v>
      </c>
      <c r="K1269">
        <v>0.10667</v>
      </c>
      <c r="L1269">
        <v>2.5690000000000001E-2</v>
      </c>
      <c r="M1269">
        <v>4.5690000000000001E-2</v>
      </c>
      <c r="N1269">
        <v>0</v>
      </c>
      <c r="O1269">
        <v>6.6979999999999998E-2</v>
      </c>
      <c r="P1269">
        <v>1.9089999999999999E-2</v>
      </c>
      <c r="Q1269" s="3">
        <v>0.72616000000000003</v>
      </c>
      <c r="R1269" t="str">
        <f t="shared" si="19"/>
        <v>New Jersey Police &amp; Fire2014</v>
      </c>
    </row>
    <row r="1270" spans="1:18" x14ac:dyDescent="0.35">
      <c r="A1270" t="s">
        <v>79</v>
      </c>
      <c r="B1270">
        <v>2015</v>
      </c>
      <c r="C1270">
        <v>4.1599999999999998E-2</v>
      </c>
      <c r="D1270">
        <v>0.1081</v>
      </c>
      <c r="E1270">
        <v>0.10489999999999999</v>
      </c>
      <c r="F1270">
        <v>7.0499999999999993E-2</v>
      </c>
      <c r="G1270">
        <v>5.0439999999999999E-2</v>
      </c>
      <c r="H1270">
        <v>0.45326</v>
      </c>
      <c r="I1270">
        <v>0.17978</v>
      </c>
      <c r="J1270">
        <v>9.7189999999999999E-2</v>
      </c>
      <c r="K1270">
        <v>0.12249</v>
      </c>
      <c r="L1270">
        <v>2.3300000000000001E-2</v>
      </c>
      <c r="M1270">
        <v>4.7E-2</v>
      </c>
      <c r="N1270">
        <v>0</v>
      </c>
      <c r="O1270">
        <v>5.8290000000000002E-2</v>
      </c>
      <c r="P1270">
        <v>1.8700000000000001E-2</v>
      </c>
      <c r="Q1270" s="3">
        <v>0.72614000000000001</v>
      </c>
      <c r="R1270" t="str">
        <f t="shared" si="19"/>
        <v>New Jersey Police &amp; Fire2015</v>
      </c>
    </row>
    <row r="1271" spans="1:18" x14ac:dyDescent="0.35">
      <c r="A1271" t="s">
        <v>79</v>
      </c>
      <c r="B1271">
        <v>2016</v>
      </c>
      <c r="C1271">
        <v>-9.2999999999999992E-3</v>
      </c>
      <c r="D1271">
        <v>6.4000000000000001E-2</v>
      </c>
      <c r="E1271">
        <v>6.6400000000000001E-2</v>
      </c>
      <c r="F1271">
        <v>5.9200000000000003E-2</v>
      </c>
      <c r="G1271">
        <v>4.6600000000000003E-2</v>
      </c>
      <c r="H1271">
        <v>0.42801</v>
      </c>
      <c r="I1271">
        <v>0.18065999999999999</v>
      </c>
      <c r="J1271">
        <v>0.10588</v>
      </c>
      <c r="K1271">
        <v>0.11518</v>
      </c>
      <c r="L1271">
        <v>2.6100000000000002E-2</v>
      </c>
      <c r="M1271">
        <v>5.9089999999999997E-2</v>
      </c>
      <c r="N1271">
        <v>0</v>
      </c>
      <c r="O1271">
        <v>6.1890000000000001E-2</v>
      </c>
      <c r="P1271">
        <v>2.3199999999999998E-2</v>
      </c>
      <c r="Q1271" s="3">
        <v>0.70318999999999998</v>
      </c>
      <c r="R1271" t="str">
        <f t="shared" si="19"/>
        <v>New Jersey Police &amp; Fire2016</v>
      </c>
    </row>
    <row r="1272" spans="1:18" x14ac:dyDescent="0.35">
      <c r="A1272" t="s">
        <v>79</v>
      </c>
      <c r="B1272">
        <v>2017</v>
      </c>
      <c r="C1272">
        <v>0.13070000000000001</v>
      </c>
      <c r="D1272">
        <v>5.2499999999999998E-2</v>
      </c>
      <c r="E1272">
        <v>8.7499999999999994E-2</v>
      </c>
      <c r="F1272">
        <v>5.5500000000000001E-2</v>
      </c>
      <c r="G1272">
        <v>5.1369999999999999E-2</v>
      </c>
      <c r="H1272">
        <v>0.46279999999999999</v>
      </c>
      <c r="I1272">
        <v>0.19009999999999999</v>
      </c>
      <c r="J1272">
        <v>0.1032</v>
      </c>
      <c r="K1272">
        <v>0.08</v>
      </c>
      <c r="L1272">
        <v>2.6499999999999999E-2</v>
      </c>
      <c r="M1272">
        <v>5.9900000000000002E-2</v>
      </c>
      <c r="N1272">
        <v>0</v>
      </c>
      <c r="O1272">
        <v>5.2499999999999998E-2</v>
      </c>
      <c r="P1272">
        <v>2.5000000000000001E-2</v>
      </c>
      <c r="Q1272" s="3">
        <v>0.68801000000000001</v>
      </c>
      <c r="R1272" t="str">
        <f t="shared" si="19"/>
        <v>New Jersey Police &amp; Fire2017</v>
      </c>
    </row>
    <row r="1273" spans="1:18" x14ac:dyDescent="0.35">
      <c r="A1273" t="s">
        <v>79</v>
      </c>
      <c r="B1273">
        <v>2018</v>
      </c>
      <c r="C1273">
        <v>9.06E-2</v>
      </c>
      <c r="D1273">
        <v>6.9000000000000006E-2</v>
      </c>
      <c r="E1273">
        <v>8.2299999999999998E-2</v>
      </c>
      <c r="F1273">
        <v>6.7500000000000004E-2</v>
      </c>
      <c r="G1273">
        <v>5.3519999999999998E-2</v>
      </c>
      <c r="H1273">
        <v>0.47899999999999998</v>
      </c>
      <c r="I1273">
        <v>0.18010000000000001</v>
      </c>
      <c r="J1273">
        <v>0.1114</v>
      </c>
      <c r="K1273">
        <v>6.3700000000000007E-2</v>
      </c>
      <c r="L1273">
        <v>3.1099999999999999E-2</v>
      </c>
      <c r="M1273">
        <v>6.1499999999999999E-2</v>
      </c>
      <c r="N1273">
        <v>0</v>
      </c>
      <c r="O1273">
        <v>4.9200000000000001E-2</v>
      </c>
      <c r="P1273">
        <v>2.3900000000000001E-2</v>
      </c>
      <c r="Q1273" s="3">
        <v>0.69450000000000001</v>
      </c>
      <c r="R1273" t="str">
        <f t="shared" si="19"/>
        <v>New Jersey Police &amp; Fire2018</v>
      </c>
    </row>
    <row r="1274" spans="1:18" x14ac:dyDescent="0.35">
      <c r="A1274" t="s">
        <v>79</v>
      </c>
      <c r="B1274">
        <v>2019</v>
      </c>
      <c r="C1274">
        <v>6.2700000000000006E-2</v>
      </c>
      <c r="D1274">
        <v>9.4299999999999995E-2</v>
      </c>
      <c r="E1274">
        <v>6.2100000000000002E-2</v>
      </c>
      <c r="F1274">
        <v>9.2200000000000004E-2</v>
      </c>
      <c r="G1274">
        <v>5.3999999999999999E-2</v>
      </c>
      <c r="H1274">
        <v>0.47463</v>
      </c>
      <c r="I1274">
        <v>0.19106999999999999</v>
      </c>
      <c r="J1274">
        <v>0.10934000000000001</v>
      </c>
      <c r="K1274">
        <v>5.851E-2</v>
      </c>
      <c r="L1274">
        <v>2.7609999999999999E-2</v>
      </c>
      <c r="M1274">
        <v>6.1499999999999999E-2</v>
      </c>
      <c r="N1274">
        <v>0</v>
      </c>
      <c r="O1274">
        <v>7.7350000000000002E-2</v>
      </c>
      <c r="P1274">
        <v>0</v>
      </c>
      <c r="Q1274" s="3">
        <v>0.67359999999999998</v>
      </c>
      <c r="R1274" t="str">
        <f t="shared" si="19"/>
        <v>New Jersey Police &amp; Fire2019</v>
      </c>
    </row>
    <row r="1275" spans="1:18" x14ac:dyDescent="0.35">
      <c r="A1275" t="s">
        <v>79</v>
      </c>
      <c r="B1275">
        <v>2020</v>
      </c>
      <c r="C1275">
        <v>1.21E-2</v>
      </c>
      <c r="D1275">
        <v>5.4600000000000003E-2</v>
      </c>
      <c r="E1275">
        <v>5.6099999999999997E-2</v>
      </c>
      <c r="F1275">
        <v>7.9899999999999999E-2</v>
      </c>
      <c r="G1275">
        <v>5.1860000000000003E-2</v>
      </c>
      <c r="H1275">
        <v>0.45619999999999999</v>
      </c>
      <c r="I1275">
        <v>0.18640000000000001</v>
      </c>
      <c r="J1275">
        <v>0.1105</v>
      </c>
      <c r="K1275">
        <v>7.4899999999999994E-2</v>
      </c>
      <c r="L1275">
        <v>2.1999999999999999E-2</v>
      </c>
      <c r="M1275">
        <v>6.2600000000000003E-2</v>
      </c>
      <c r="N1275">
        <v>0</v>
      </c>
      <c r="O1275">
        <v>6.7400000000000002E-2</v>
      </c>
      <c r="P1275">
        <v>1.89E-2</v>
      </c>
      <c r="Q1275" s="3">
        <v>0</v>
      </c>
      <c r="R1275" t="str">
        <f t="shared" si="19"/>
        <v>New Jersey Police &amp; Fire2020</v>
      </c>
    </row>
    <row r="1276" spans="1:18" x14ac:dyDescent="0.35">
      <c r="A1276" t="s">
        <v>80</v>
      </c>
      <c r="B1276">
        <v>2001</v>
      </c>
      <c r="C1276">
        <v>-1.8499999999999999E-2</v>
      </c>
      <c r="D1276">
        <v>7.8799999999999995E-2</v>
      </c>
      <c r="E1276">
        <v>0.1227</v>
      </c>
      <c r="G1276">
        <v>-1.8499999999999999E-2</v>
      </c>
      <c r="H1276">
        <v>0.58189999999999997</v>
      </c>
      <c r="I1276">
        <v>0.41270000000000001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1.1999999999999999E-3</v>
      </c>
      <c r="P1276">
        <v>0</v>
      </c>
      <c r="Q1276" s="3">
        <v>1.054</v>
      </c>
      <c r="R1276" t="str">
        <f t="shared" si="19"/>
        <v>New Mexico PERA2001</v>
      </c>
    </row>
    <row r="1277" spans="1:18" x14ac:dyDescent="0.35">
      <c r="A1277" t="s">
        <v>80</v>
      </c>
      <c r="B1277">
        <v>2002</v>
      </c>
      <c r="C1277">
        <v>-2.07E-2</v>
      </c>
      <c r="D1277">
        <v>2.3099999999999999E-2</v>
      </c>
      <c r="E1277">
        <v>7.9200000000000007E-2</v>
      </c>
      <c r="G1277">
        <v>-1.9599999999999999E-2</v>
      </c>
      <c r="H1277">
        <v>0.51329999999999998</v>
      </c>
      <c r="I1277">
        <v>0.43149999999999999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5.0700000000000002E-2</v>
      </c>
      <c r="P1277">
        <v>0</v>
      </c>
      <c r="Q1277" s="3">
        <v>1.0309999999999999</v>
      </c>
      <c r="R1277" t="str">
        <f t="shared" si="19"/>
        <v>New Mexico PERA2002</v>
      </c>
    </row>
    <row r="1278" spans="1:18" x14ac:dyDescent="0.35">
      <c r="A1278" t="s">
        <v>80</v>
      </c>
      <c r="B1278">
        <v>2003</v>
      </c>
      <c r="C1278">
        <v>3.7100000000000001E-2</v>
      </c>
      <c r="D1278">
        <v>-1.1000000000000001E-3</v>
      </c>
      <c r="E1278">
        <v>4.9799999999999997E-2</v>
      </c>
      <c r="G1278">
        <v>-1.0499999999999999E-3</v>
      </c>
      <c r="H1278">
        <v>0.63580000000000003</v>
      </c>
      <c r="I1278">
        <v>0.35909999999999997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8.0000000000000004E-4</v>
      </c>
      <c r="P1278">
        <v>0</v>
      </c>
      <c r="Q1278" s="3">
        <v>0.97299999999999998</v>
      </c>
      <c r="R1278" t="str">
        <f t="shared" si="19"/>
        <v>New Mexico PERA2003</v>
      </c>
    </row>
    <row r="1279" spans="1:18" x14ac:dyDescent="0.35">
      <c r="A1279" t="s">
        <v>80</v>
      </c>
      <c r="B1279">
        <v>2004</v>
      </c>
      <c r="C1279">
        <v>0.1555</v>
      </c>
      <c r="D1279">
        <v>5.4899999999999997E-2</v>
      </c>
      <c r="E1279">
        <v>5.1200000000000002E-2</v>
      </c>
      <c r="G1279">
        <v>3.5979999999999998E-2</v>
      </c>
      <c r="H1279">
        <v>0.64690000000000003</v>
      </c>
      <c r="I1279">
        <v>0.34429999999999999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5.4999999999999997E-3</v>
      </c>
      <c r="P1279">
        <v>0</v>
      </c>
      <c r="Q1279" s="3">
        <v>0.93100000000000005</v>
      </c>
      <c r="R1279" t="str">
        <f t="shared" si="19"/>
        <v>New Mexico PERA2004</v>
      </c>
    </row>
    <row r="1280" spans="1:18" x14ac:dyDescent="0.35">
      <c r="A1280" t="s">
        <v>80</v>
      </c>
      <c r="B1280">
        <v>2005</v>
      </c>
      <c r="C1280">
        <v>9.8500000000000004E-2</v>
      </c>
      <c r="D1280">
        <v>9.6100000000000005E-2</v>
      </c>
      <c r="E1280">
        <v>4.82E-2</v>
      </c>
      <c r="G1280">
        <v>4.8189999999999997E-2</v>
      </c>
      <c r="H1280">
        <v>0.65810000000000002</v>
      </c>
      <c r="I1280">
        <v>0.33750000000000002</v>
      </c>
      <c r="J1280">
        <v>0</v>
      </c>
      <c r="K1280">
        <v>0</v>
      </c>
      <c r="L1280">
        <v>0</v>
      </c>
      <c r="M1280">
        <v>2.3E-3</v>
      </c>
      <c r="N1280">
        <v>0</v>
      </c>
      <c r="O1280">
        <v>2.0999999999999999E-3</v>
      </c>
      <c r="P1280">
        <v>0</v>
      </c>
      <c r="Q1280" s="3">
        <v>0.91700000000000004</v>
      </c>
      <c r="R1280" t="str">
        <f t="shared" si="19"/>
        <v>New Mexico PERA2005</v>
      </c>
    </row>
    <row r="1281" spans="1:18" x14ac:dyDescent="0.35">
      <c r="A1281" t="s">
        <v>80</v>
      </c>
      <c r="B1281">
        <v>2006</v>
      </c>
      <c r="C1281">
        <v>0.1174</v>
      </c>
      <c r="D1281">
        <v>0.1235</v>
      </c>
      <c r="E1281">
        <v>7.5800000000000006E-2</v>
      </c>
      <c r="G1281">
        <v>5.9420000000000001E-2</v>
      </c>
      <c r="H1281">
        <v>0.72938999999999998</v>
      </c>
      <c r="I1281">
        <v>0.26879999999999998</v>
      </c>
      <c r="J1281">
        <v>0</v>
      </c>
      <c r="K1281">
        <v>0</v>
      </c>
      <c r="L1281">
        <v>0</v>
      </c>
      <c r="M1281">
        <v>1.8E-3</v>
      </c>
      <c r="N1281">
        <v>0</v>
      </c>
      <c r="O1281">
        <v>2.0000000000000002E-5</v>
      </c>
      <c r="P1281">
        <v>0</v>
      </c>
      <c r="Q1281" s="3">
        <v>0.92100000000000004</v>
      </c>
      <c r="R1281" t="str">
        <f t="shared" si="19"/>
        <v>New Mexico PERA2006</v>
      </c>
    </row>
    <row r="1282" spans="1:18" x14ac:dyDescent="0.35">
      <c r="A1282" t="s">
        <v>80</v>
      </c>
      <c r="B1282">
        <v>2007</v>
      </c>
      <c r="C1282">
        <v>0.18079999999999999</v>
      </c>
      <c r="D1282">
        <v>0.1318</v>
      </c>
      <c r="E1282">
        <v>0.1168</v>
      </c>
      <c r="G1282">
        <v>7.596E-2</v>
      </c>
      <c r="H1282">
        <v>0.73280000000000001</v>
      </c>
      <c r="I1282">
        <v>0.24790000000000001</v>
      </c>
      <c r="J1282">
        <v>1.9300000000000001E-2</v>
      </c>
      <c r="K1282">
        <v>0</v>
      </c>
      <c r="L1282">
        <v>0</v>
      </c>
      <c r="M1282">
        <v>0</v>
      </c>
      <c r="N1282">
        <v>0</v>
      </c>
      <c r="O1282">
        <v>1.0000000000000001E-5</v>
      </c>
      <c r="P1282">
        <v>0</v>
      </c>
      <c r="Q1282" s="3">
        <v>0.92800000000000005</v>
      </c>
      <c r="R1282" t="str">
        <f t="shared" si="19"/>
        <v>New Mexico PERA2007</v>
      </c>
    </row>
    <row r="1283" spans="1:18" x14ac:dyDescent="0.35">
      <c r="A1283" t="s">
        <v>80</v>
      </c>
      <c r="B1283">
        <v>2008</v>
      </c>
      <c r="C1283">
        <v>-7.3999999999999996E-2</v>
      </c>
      <c r="D1283">
        <v>6.9000000000000006E-2</v>
      </c>
      <c r="E1283">
        <v>9.1700000000000004E-2</v>
      </c>
      <c r="G1283">
        <v>5.5960000000000003E-2</v>
      </c>
      <c r="H1283">
        <v>0.65949999999999998</v>
      </c>
      <c r="I1283">
        <v>0.2472</v>
      </c>
      <c r="J1283">
        <v>7.1400000000000005E-2</v>
      </c>
      <c r="K1283">
        <v>2.0799999999999999E-2</v>
      </c>
      <c r="L1283">
        <v>0</v>
      </c>
      <c r="M1283">
        <v>0</v>
      </c>
      <c r="N1283">
        <v>0</v>
      </c>
      <c r="O1283">
        <v>1.1000000000000001E-3</v>
      </c>
      <c r="P1283">
        <v>0</v>
      </c>
      <c r="Q1283" s="3">
        <v>0.93300000000000005</v>
      </c>
      <c r="R1283" t="str">
        <f t="shared" ref="R1283:R1346" si="20">A1283&amp;B1283</f>
        <v>New Mexico PERA2008</v>
      </c>
    </row>
    <row r="1284" spans="1:18" x14ac:dyDescent="0.35">
      <c r="A1284" t="s">
        <v>80</v>
      </c>
      <c r="B1284">
        <v>2009</v>
      </c>
      <c r="C1284">
        <v>-0.24110000000000001</v>
      </c>
      <c r="D1284">
        <v>-6.0400000000000002E-2</v>
      </c>
      <c r="E1284">
        <v>3.7000000000000002E-3</v>
      </c>
      <c r="G1284">
        <v>1.7909999999999999E-2</v>
      </c>
      <c r="H1284">
        <v>0.57377999999999996</v>
      </c>
      <c r="I1284">
        <v>0.27826000000000001</v>
      </c>
      <c r="J1284">
        <v>8.4650000000000003E-2</v>
      </c>
      <c r="K1284">
        <v>3.6339999999999997E-2</v>
      </c>
      <c r="L1284">
        <v>2.547E-2</v>
      </c>
      <c r="M1284">
        <v>0</v>
      </c>
      <c r="N1284">
        <v>0</v>
      </c>
      <c r="O1284">
        <v>1.5E-3</v>
      </c>
      <c r="P1284">
        <v>0</v>
      </c>
      <c r="Q1284" s="3">
        <v>0.84199999999999997</v>
      </c>
      <c r="R1284" t="str">
        <f t="shared" si="20"/>
        <v>New Mexico PERA2009</v>
      </c>
    </row>
    <row r="1285" spans="1:18" x14ac:dyDescent="0.35">
      <c r="A1285" t="s">
        <v>80</v>
      </c>
      <c r="B1285">
        <v>2010</v>
      </c>
      <c r="C1285">
        <v>0.1502</v>
      </c>
      <c r="D1285">
        <v>-6.8500000000000005E-2</v>
      </c>
      <c r="E1285">
        <v>1.29E-2</v>
      </c>
      <c r="F1285">
        <v>3.0419999999999999E-2</v>
      </c>
      <c r="G1285">
        <v>3.0419999999999999E-2</v>
      </c>
      <c r="H1285">
        <v>0.71136999999999995</v>
      </c>
      <c r="I1285">
        <v>0.11509999999999999</v>
      </c>
      <c r="J1285">
        <v>0</v>
      </c>
      <c r="K1285">
        <v>0</v>
      </c>
      <c r="L1285">
        <v>0</v>
      </c>
      <c r="M1285">
        <v>0</v>
      </c>
      <c r="N1285">
        <v>0.1724</v>
      </c>
      <c r="O1285">
        <v>1.14E-3</v>
      </c>
      <c r="P1285">
        <v>0</v>
      </c>
      <c r="Q1285" s="3">
        <v>0.78500000000000003</v>
      </c>
      <c r="R1285" t="str">
        <f t="shared" si="20"/>
        <v>New Mexico PERA2010</v>
      </c>
    </row>
    <row r="1286" spans="1:18" x14ac:dyDescent="0.35">
      <c r="A1286" t="s">
        <v>80</v>
      </c>
      <c r="B1286">
        <v>2011</v>
      </c>
      <c r="C1286">
        <v>0.22500000000000001</v>
      </c>
      <c r="D1286">
        <v>2.2499999999999999E-2</v>
      </c>
      <c r="E1286">
        <v>3.1699999999999999E-2</v>
      </c>
      <c r="F1286">
        <v>5.3510000000000002E-2</v>
      </c>
      <c r="G1286">
        <v>4.675E-2</v>
      </c>
      <c r="H1286">
        <v>0.66471000000000002</v>
      </c>
      <c r="I1286">
        <v>0.12361999999999999</v>
      </c>
      <c r="J1286">
        <v>0</v>
      </c>
      <c r="K1286">
        <v>0</v>
      </c>
      <c r="L1286">
        <v>0</v>
      </c>
      <c r="M1286">
        <v>0</v>
      </c>
      <c r="N1286">
        <v>0.21095</v>
      </c>
      <c r="O1286">
        <v>7.2000000000000005E-4</v>
      </c>
      <c r="P1286">
        <v>0</v>
      </c>
      <c r="Q1286" s="3">
        <v>0.70499999999999996</v>
      </c>
      <c r="R1286" t="str">
        <f t="shared" si="20"/>
        <v>New Mexico PERA2011</v>
      </c>
    </row>
    <row r="1287" spans="1:18" x14ac:dyDescent="0.35">
      <c r="A1287" t="s">
        <v>80</v>
      </c>
      <c r="B1287">
        <v>2012</v>
      </c>
      <c r="C1287">
        <v>-3.8E-3</v>
      </c>
      <c r="D1287">
        <v>0.1196</v>
      </c>
      <c r="E1287">
        <v>-2.8E-3</v>
      </c>
      <c r="F1287">
        <v>5.5320000000000001E-2</v>
      </c>
      <c r="G1287">
        <v>4.2439999999999999E-2</v>
      </c>
      <c r="H1287">
        <v>0.63558000000000003</v>
      </c>
      <c r="I1287">
        <v>0.10194</v>
      </c>
      <c r="J1287">
        <v>0</v>
      </c>
      <c r="K1287">
        <v>0</v>
      </c>
      <c r="L1287">
        <v>0</v>
      </c>
      <c r="M1287">
        <v>0</v>
      </c>
      <c r="N1287">
        <v>0.22203999999999999</v>
      </c>
      <c r="O1287">
        <v>3.8800000000000001E-2</v>
      </c>
      <c r="P1287">
        <v>0</v>
      </c>
      <c r="Q1287" s="3">
        <v>0.65300000000000002</v>
      </c>
      <c r="R1287" t="str">
        <f t="shared" si="20"/>
        <v>New Mexico PERA2012</v>
      </c>
    </row>
    <row r="1288" spans="1:18" x14ac:dyDescent="0.35">
      <c r="A1288" t="s">
        <v>80</v>
      </c>
      <c r="B1288">
        <v>2013</v>
      </c>
      <c r="C1288">
        <v>0.1326</v>
      </c>
      <c r="D1288">
        <v>0.1139</v>
      </c>
      <c r="E1288">
        <v>3.8199999999999998E-2</v>
      </c>
      <c r="F1288">
        <v>6.4649999999999999E-2</v>
      </c>
      <c r="G1288">
        <v>4.9119999999999997E-2</v>
      </c>
      <c r="H1288">
        <v>0.56855</v>
      </c>
      <c r="I1288">
        <v>0.21551999999999999</v>
      </c>
      <c r="J1288">
        <v>0</v>
      </c>
      <c r="K1288">
        <v>0</v>
      </c>
      <c r="L1288">
        <v>0</v>
      </c>
      <c r="M1288">
        <v>0</v>
      </c>
      <c r="N1288">
        <v>0.21531</v>
      </c>
      <c r="O1288">
        <v>6.2E-4</v>
      </c>
      <c r="P1288">
        <v>0</v>
      </c>
      <c r="Q1288" s="3">
        <v>0.72899999999999998</v>
      </c>
      <c r="R1288" t="str">
        <f t="shared" si="20"/>
        <v>New Mexico PERA2013</v>
      </c>
    </row>
    <row r="1289" spans="1:18" x14ac:dyDescent="0.35">
      <c r="A1289" t="s">
        <v>80</v>
      </c>
      <c r="B1289">
        <v>2014</v>
      </c>
      <c r="C1289">
        <v>0.17399999999999999</v>
      </c>
      <c r="E1289">
        <v>0.13292000000000001</v>
      </c>
      <c r="F1289">
        <v>6.6350000000000006E-2</v>
      </c>
      <c r="G1289">
        <v>5.7579999999999999E-2</v>
      </c>
      <c r="H1289">
        <v>0.49885000000000002</v>
      </c>
      <c r="I1289">
        <v>0.24307999999999999</v>
      </c>
      <c r="J1289">
        <v>4.1500000000000002E-2</v>
      </c>
      <c r="K1289">
        <v>0.10609</v>
      </c>
      <c r="L1289">
        <v>2.1000000000000001E-2</v>
      </c>
      <c r="M1289">
        <v>2.8199999999999999E-2</v>
      </c>
      <c r="N1289">
        <v>0</v>
      </c>
      <c r="O1289">
        <v>6.1289999999999997E-2</v>
      </c>
      <c r="P1289">
        <v>0</v>
      </c>
      <c r="Q1289" s="3">
        <v>0.75800000000000001</v>
      </c>
      <c r="R1289" t="str">
        <f t="shared" si="20"/>
        <v>New Mexico PERA2014</v>
      </c>
    </row>
    <row r="1290" spans="1:18" x14ac:dyDescent="0.35">
      <c r="A1290" t="s">
        <v>80</v>
      </c>
      <c r="B1290">
        <v>2015</v>
      </c>
      <c r="C1290">
        <v>1.84E-2</v>
      </c>
      <c r="D1290">
        <v>0.1046</v>
      </c>
      <c r="E1290">
        <v>0.104</v>
      </c>
      <c r="F1290">
        <v>5.8299999999999998E-2</v>
      </c>
      <c r="G1290">
        <v>5.4919999999999997E-2</v>
      </c>
      <c r="H1290">
        <v>0.47321000000000002</v>
      </c>
      <c r="I1290">
        <v>0.31784000000000001</v>
      </c>
      <c r="J1290">
        <v>4.829E-2</v>
      </c>
      <c r="K1290">
        <v>5.969E-2</v>
      </c>
      <c r="L1290">
        <v>3.1690000000000003E-2</v>
      </c>
      <c r="M1290">
        <v>3.209E-2</v>
      </c>
      <c r="N1290">
        <v>0</v>
      </c>
      <c r="O1290">
        <v>3.7190000000000001E-2</v>
      </c>
      <c r="P1290">
        <v>0</v>
      </c>
      <c r="Q1290" s="3">
        <v>0.749</v>
      </c>
      <c r="R1290" t="str">
        <f t="shared" si="20"/>
        <v>New Mexico PERA2015</v>
      </c>
    </row>
    <row r="1291" spans="1:18" x14ac:dyDescent="0.35">
      <c r="A1291" t="s">
        <v>80</v>
      </c>
      <c r="B1291">
        <v>2016</v>
      </c>
      <c r="C1291">
        <v>4.8999999999999998E-3</v>
      </c>
      <c r="D1291">
        <v>6.25E-2</v>
      </c>
      <c r="E1291">
        <v>6.1800000000000001E-2</v>
      </c>
      <c r="F1291">
        <v>4.7129999999999998E-2</v>
      </c>
      <c r="G1291">
        <v>5.1720000000000002E-2</v>
      </c>
      <c r="H1291">
        <v>0.44690000000000002</v>
      </c>
      <c r="I1291">
        <v>0.30399999999999999</v>
      </c>
      <c r="J1291">
        <v>6.4399999999999999E-2</v>
      </c>
      <c r="K1291">
        <v>3.7199999999999997E-2</v>
      </c>
      <c r="L1291">
        <v>2.5399999999999999E-2</v>
      </c>
      <c r="M1291">
        <v>4.9799999999999997E-2</v>
      </c>
      <c r="N1291">
        <v>0</v>
      </c>
      <c r="O1291">
        <v>7.2300000000000003E-2</v>
      </c>
      <c r="P1291">
        <v>0</v>
      </c>
      <c r="Q1291" s="3">
        <v>0.753</v>
      </c>
      <c r="R1291" t="str">
        <f t="shared" si="20"/>
        <v>New Mexico PERA2016</v>
      </c>
    </row>
    <row r="1292" spans="1:18" x14ac:dyDescent="0.35">
      <c r="A1292" t="s">
        <v>80</v>
      </c>
      <c r="B1292">
        <v>2017</v>
      </c>
      <c r="C1292">
        <v>0.111</v>
      </c>
      <c r="D1292">
        <v>4.3900000000000002E-2</v>
      </c>
      <c r="E1292">
        <v>8.5300000000000001E-2</v>
      </c>
      <c r="F1292">
        <v>4.0770000000000001E-2</v>
      </c>
      <c r="G1292">
        <v>5.5120000000000002E-2</v>
      </c>
      <c r="H1292">
        <v>0.39129999999999998</v>
      </c>
      <c r="I1292">
        <v>0.27800000000000002</v>
      </c>
      <c r="J1292">
        <v>0.1113</v>
      </c>
      <c r="K1292">
        <v>5.2299999999999999E-2</v>
      </c>
      <c r="L1292">
        <v>2.92E-2</v>
      </c>
      <c r="M1292">
        <v>7.1199999999999999E-2</v>
      </c>
      <c r="N1292">
        <v>0</v>
      </c>
      <c r="O1292">
        <v>6.6699999999999995E-2</v>
      </c>
      <c r="P1292">
        <v>0</v>
      </c>
      <c r="Q1292" s="3">
        <v>0.749</v>
      </c>
      <c r="R1292" t="str">
        <f t="shared" si="20"/>
        <v>New Mexico PERA2017</v>
      </c>
    </row>
    <row r="1293" spans="1:18" x14ac:dyDescent="0.35">
      <c r="A1293" t="s">
        <v>80</v>
      </c>
      <c r="B1293">
        <v>2018</v>
      </c>
      <c r="C1293">
        <v>6.9000000000000006E-2</v>
      </c>
      <c r="D1293">
        <v>6.0699999999999997E-2</v>
      </c>
      <c r="E1293">
        <v>7.3099999999999998E-2</v>
      </c>
      <c r="F1293">
        <v>5.5829999999999998E-2</v>
      </c>
      <c r="G1293">
        <v>5.5890000000000002E-2</v>
      </c>
      <c r="H1293">
        <v>0.31974999999999998</v>
      </c>
      <c r="I1293">
        <v>0.35124</v>
      </c>
      <c r="J1293">
        <v>5.7489999999999999E-2</v>
      </c>
      <c r="K1293">
        <v>5.5259999999999997E-2</v>
      </c>
      <c r="L1293">
        <v>0.13685</v>
      </c>
      <c r="M1293">
        <v>6.7269999999999996E-2</v>
      </c>
      <c r="N1293">
        <v>0</v>
      </c>
      <c r="O1293">
        <v>1.2149999999999999E-2</v>
      </c>
      <c r="P1293">
        <v>0</v>
      </c>
      <c r="Q1293" s="3">
        <v>0.71599999999999997</v>
      </c>
      <c r="R1293" t="str">
        <f t="shared" si="20"/>
        <v>New Mexico PERA2018</v>
      </c>
    </row>
    <row r="1294" spans="1:18" x14ac:dyDescent="0.35">
      <c r="A1294" t="s">
        <v>80</v>
      </c>
      <c r="B1294">
        <v>2019</v>
      </c>
      <c r="C1294">
        <v>6.3799999999999996E-2</v>
      </c>
      <c r="D1294">
        <v>8.1100000000000005E-2</v>
      </c>
      <c r="E1294">
        <v>5.2900000000000003E-2</v>
      </c>
      <c r="F1294">
        <v>9.1700000000000004E-2</v>
      </c>
      <c r="G1294">
        <v>5.6300000000000003E-2</v>
      </c>
      <c r="H1294">
        <v>0.27990999999999999</v>
      </c>
      <c r="I1294">
        <v>0.35642000000000001</v>
      </c>
      <c r="J1294">
        <v>6.5170000000000006E-2</v>
      </c>
      <c r="K1294">
        <v>6.9900000000000004E-2</v>
      </c>
      <c r="L1294">
        <v>0.15776999999999999</v>
      </c>
      <c r="M1294">
        <v>6.794E-2</v>
      </c>
      <c r="N1294">
        <v>0</v>
      </c>
      <c r="O1294">
        <v>2.8999999999999998E-3</v>
      </c>
      <c r="P1294">
        <v>0</v>
      </c>
      <c r="Q1294" s="3">
        <v>0.69899999999999995</v>
      </c>
      <c r="R1294" t="str">
        <f t="shared" si="20"/>
        <v>New Mexico PERA2019</v>
      </c>
    </row>
    <row r="1295" spans="1:18" x14ac:dyDescent="0.35">
      <c r="A1295" t="s">
        <v>80</v>
      </c>
      <c r="B1295">
        <v>2020</v>
      </c>
      <c r="C1295">
        <v>-1.52E-2</v>
      </c>
      <c r="D1295">
        <v>3.85E-2</v>
      </c>
      <c r="E1295">
        <v>4.5699999999999998E-2</v>
      </c>
      <c r="F1295">
        <v>7.4899999999999994E-2</v>
      </c>
      <c r="G1295">
        <v>0</v>
      </c>
      <c r="H1295">
        <v>0.21906</v>
      </c>
      <c r="I1295">
        <v>0.30607000000000001</v>
      </c>
      <c r="J1295">
        <v>7.6280000000000001E-2</v>
      </c>
      <c r="K1295">
        <v>0.20169999999999999</v>
      </c>
      <c r="L1295">
        <v>0.12379999999999999</v>
      </c>
      <c r="M1295">
        <v>7.0980000000000001E-2</v>
      </c>
      <c r="N1295">
        <v>0</v>
      </c>
      <c r="O1295">
        <v>2.1299999999999999E-3</v>
      </c>
      <c r="P1295">
        <v>0</v>
      </c>
      <c r="Q1295" s="3">
        <v>0.70299999999999996</v>
      </c>
      <c r="R1295" t="str">
        <f t="shared" si="20"/>
        <v>New Mexico PERA2020</v>
      </c>
    </row>
    <row r="1296" spans="1:18" x14ac:dyDescent="0.35">
      <c r="A1296" t="s">
        <v>81</v>
      </c>
      <c r="B1296">
        <v>2001</v>
      </c>
      <c r="C1296">
        <v>-8.3000000000000004E-2</v>
      </c>
      <c r="D1296">
        <v>4.4200000000000003E-2</v>
      </c>
      <c r="E1296">
        <v>0.1108</v>
      </c>
      <c r="F1296">
        <v>0.1235</v>
      </c>
      <c r="G1296">
        <v>-8.3000000000000004E-2</v>
      </c>
      <c r="H1296">
        <v>0.64100000000000001</v>
      </c>
      <c r="I1296">
        <v>0.35699999999999998</v>
      </c>
      <c r="J1296">
        <v>2E-3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 s="3">
        <v>1.17354</v>
      </c>
      <c r="R1296" t="str">
        <f t="shared" si="20"/>
        <v>New York City ERS2001</v>
      </c>
    </row>
    <row r="1297" spans="1:18" x14ac:dyDescent="0.35">
      <c r="A1297" t="s">
        <v>81</v>
      </c>
      <c r="B1297">
        <v>2002</v>
      </c>
      <c r="C1297">
        <v>-8.6400000000000005E-2</v>
      </c>
      <c r="D1297">
        <v>-2.86E-2</v>
      </c>
      <c r="E1297">
        <v>5.57E-2</v>
      </c>
      <c r="F1297">
        <v>9.8199999999999996E-2</v>
      </c>
      <c r="G1297">
        <v>-8.4699999999999998E-2</v>
      </c>
      <c r="H1297">
        <v>0.65500000000000003</v>
      </c>
      <c r="I1297">
        <v>0.34200000000000003</v>
      </c>
      <c r="J1297">
        <v>3.0000000000000001E-3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 s="3">
        <v>1.1196699999999999</v>
      </c>
      <c r="R1297" t="str">
        <f t="shared" si="20"/>
        <v>New York City ERS2002</v>
      </c>
    </row>
    <row r="1298" spans="1:18" x14ac:dyDescent="0.35">
      <c r="A1298" t="s">
        <v>81</v>
      </c>
      <c r="B1298">
        <v>2003</v>
      </c>
      <c r="C1298">
        <v>3.9399999999999998E-2</v>
      </c>
      <c r="D1298">
        <v>-4.8000000000000001E-2</v>
      </c>
      <c r="E1298">
        <v>1.5699999999999999E-2</v>
      </c>
      <c r="F1298">
        <v>8.6900000000000005E-2</v>
      </c>
      <c r="G1298">
        <v>-4.5080000000000002E-2</v>
      </c>
      <c r="H1298">
        <v>0.67900000000000005</v>
      </c>
      <c r="I1298">
        <v>0.315</v>
      </c>
      <c r="J1298">
        <v>6.0000000000000001E-3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 s="3">
        <v>1.0403899999999999</v>
      </c>
      <c r="R1298" t="str">
        <f t="shared" si="20"/>
        <v>New York City ERS2003</v>
      </c>
    </row>
    <row r="1299" spans="1:18" x14ac:dyDescent="0.35">
      <c r="A1299" t="s">
        <v>81</v>
      </c>
      <c r="B1299">
        <v>2004</v>
      </c>
      <c r="C1299">
        <v>0.16300000000000001</v>
      </c>
      <c r="D1299">
        <v>3.3599999999999998E-2</v>
      </c>
      <c r="E1299">
        <v>2.07E-2</v>
      </c>
      <c r="F1299">
        <v>0.1013</v>
      </c>
      <c r="G1299">
        <v>3.16E-3</v>
      </c>
      <c r="H1299">
        <v>0.69499999999999995</v>
      </c>
      <c r="I1299">
        <v>0.29699999999999999</v>
      </c>
      <c r="J1299">
        <v>8.0000000000000002E-3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 s="3">
        <v>0.94486000000000003</v>
      </c>
      <c r="R1299" t="str">
        <f t="shared" si="20"/>
        <v>New York City ERS2004</v>
      </c>
    </row>
    <row r="1300" spans="1:18" x14ac:dyDescent="0.35">
      <c r="A1300" t="s">
        <v>81</v>
      </c>
      <c r="B1300">
        <v>2005</v>
      </c>
      <c r="C1300">
        <v>9.2200000000000004E-2</v>
      </c>
      <c r="E1300">
        <v>2.0369999999999999E-2</v>
      </c>
      <c r="G1300">
        <v>2.0369999999999999E-2</v>
      </c>
      <c r="H1300">
        <v>0.71499999999999997</v>
      </c>
      <c r="I1300">
        <v>0.23400000000000001</v>
      </c>
      <c r="J1300">
        <v>1.2999999999999999E-2</v>
      </c>
      <c r="K1300">
        <v>0</v>
      </c>
      <c r="L1300">
        <v>0</v>
      </c>
      <c r="M1300">
        <v>0</v>
      </c>
      <c r="N1300">
        <v>0</v>
      </c>
      <c r="O1300">
        <v>2.8000000000000001E-2</v>
      </c>
      <c r="P1300">
        <v>0</v>
      </c>
      <c r="Q1300" s="3">
        <v>0.88439000000000001</v>
      </c>
      <c r="R1300" t="str">
        <f t="shared" si="20"/>
        <v>New York City ERS2005</v>
      </c>
    </row>
    <row r="1301" spans="1:18" x14ac:dyDescent="0.35">
      <c r="A1301" t="s">
        <v>81</v>
      </c>
      <c r="B1301">
        <v>2006</v>
      </c>
      <c r="C1301">
        <v>9.8299999999999998E-2</v>
      </c>
      <c r="D1301">
        <v>0.1179</v>
      </c>
      <c r="E1301">
        <v>5.79E-2</v>
      </c>
      <c r="F1301">
        <v>8.4000000000000005E-2</v>
      </c>
      <c r="G1301">
        <v>3.2960000000000003E-2</v>
      </c>
      <c r="H1301">
        <v>0.71799999999999997</v>
      </c>
      <c r="I1301">
        <v>0.249</v>
      </c>
      <c r="J1301">
        <v>1.9E-2</v>
      </c>
      <c r="K1301">
        <v>0</v>
      </c>
      <c r="L1301">
        <v>0</v>
      </c>
      <c r="M1301">
        <v>0</v>
      </c>
      <c r="N1301">
        <v>0</v>
      </c>
      <c r="O1301">
        <v>1.4E-2</v>
      </c>
      <c r="P1301">
        <v>0</v>
      </c>
      <c r="Q1301" s="3">
        <v>0.82328999999999997</v>
      </c>
      <c r="R1301" t="str">
        <f t="shared" si="20"/>
        <v>New York City ERS2006</v>
      </c>
    </row>
    <row r="1302" spans="1:18" x14ac:dyDescent="0.35">
      <c r="A1302" t="s">
        <v>81</v>
      </c>
      <c r="B1302">
        <v>2007</v>
      </c>
      <c r="C1302">
        <v>0.18390000000000001</v>
      </c>
      <c r="D1302">
        <v>0.1241</v>
      </c>
      <c r="E1302">
        <v>0.1142</v>
      </c>
      <c r="F1302">
        <v>8.0399999999999999E-2</v>
      </c>
      <c r="G1302">
        <v>5.3289999999999997E-2</v>
      </c>
      <c r="H1302">
        <v>0.70099999999999996</v>
      </c>
      <c r="I1302">
        <v>0.24199999999999999</v>
      </c>
      <c r="J1302">
        <v>3.6999999999999998E-2</v>
      </c>
      <c r="K1302">
        <v>0</v>
      </c>
      <c r="L1302">
        <v>0</v>
      </c>
      <c r="M1302">
        <v>0</v>
      </c>
      <c r="N1302">
        <v>0</v>
      </c>
      <c r="O1302">
        <v>0.02</v>
      </c>
      <c r="P1302">
        <v>0</v>
      </c>
      <c r="Q1302" s="3">
        <v>0.79032000000000002</v>
      </c>
      <c r="R1302" t="str">
        <f t="shared" si="20"/>
        <v>New York City ERS2007</v>
      </c>
    </row>
    <row r="1303" spans="1:18" x14ac:dyDescent="0.35">
      <c r="A1303" t="s">
        <v>81</v>
      </c>
      <c r="B1303">
        <v>2008</v>
      </c>
      <c r="C1303">
        <v>-4.9599999999999998E-2</v>
      </c>
      <c r="D1303">
        <v>7.3099999999999998E-2</v>
      </c>
      <c r="E1303">
        <v>9.4399999999999998E-2</v>
      </c>
      <c r="F1303">
        <v>5.4300000000000001E-2</v>
      </c>
      <c r="G1303">
        <v>3.984E-2</v>
      </c>
      <c r="H1303">
        <v>0.64900000000000002</v>
      </c>
      <c r="I1303">
        <v>0.26700000000000002</v>
      </c>
      <c r="J1303">
        <v>6.4000000000000001E-2</v>
      </c>
      <c r="K1303">
        <v>0</v>
      </c>
      <c r="L1303">
        <v>0</v>
      </c>
      <c r="M1303">
        <v>0</v>
      </c>
      <c r="N1303">
        <v>0</v>
      </c>
      <c r="O1303">
        <v>0.02</v>
      </c>
      <c r="P1303">
        <v>0</v>
      </c>
      <c r="Q1303" s="3">
        <v>0.79669000000000001</v>
      </c>
      <c r="R1303" t="str">
        <f t="shared" si="20"/>
        <v>New York City ERS2008</v>
      </c>
    </row>
    <row r="1304" spans="1:18" x14ac:dyDescent="0.35">
      <c r="A1304" t="s">
        <v>81</v>
      </c>
      <c r="B1304">
        <v>2009</v>
      </c>
      <c r="C1304">
        <v>-0.18179999999999999</v>
      </c>
      <c r="D1304">
        <v>-2.7199999999999998E-2</v>
      </c>
      <c r="E1304">
        <v>2.01E-2</v>
      </c>
      <c r="F1304">
        <v>2.0400000000000001E-2</v>
      </c>
      <c r="G1304">
        <v>1.251E-2</v>
      </c>
      <c r="H1304">
        <v>0.59399999999999997</v>
      </c>
      <c r="I1304">
        <v>0.29499999999999998</v>
      </c>
      <c r="J1304">
        <v>9.4E-2</v>
      </c>
      <c r="K1304">
        <v>0</v>
      </c>
      <c r="L1304">
        <v>0</v>
      </c>
      <c r="M1304">
        <v>0</v>
      </c>
      <c r="N1304">
        <v>0</v>
      </c>
      <c r="O1304">
        <v>1.6E-2</v>
      </c>
      <c r="P1304">
        <v>0</v>
      </c>
      <c r="Q1304" s="3">
        <v>0.78620000000000001</v>
      </c>
      <c r="R1304" t="str">
        <f t="shared" si="20"/>
        <v>New York City ERS2009</v>
      </c>
    </row>
    <row r="1305" spans="1:18" x14ac:dyDescent="0.35">
      <c r="A1305" t="s">
        <v>81</v>
      </c>
      <c r="B1305">
        <v>2010</v>
      </c>
      <c r="C1305">
        <v>0.1409</v>
      </c>
      <c r="D1305">
        <v>-3.9100000000000003E-2</v>
      </c>
      <c r="E1305">
        <v>2.9000000000000001E-2</v>
      </c>
      <c r="F1305">
        <v>2.46E-2</v>
      </c>
      <c r="G1305">
        <v>2.4670000000000001E-2</v>
      </c>
      <c r="H1305">
        <v>0.59399999999999997</v>
      </c>
      <c r="I1305">
        <v>0.248</v>
      </c>
      <c r="J1305">
        <v>0.106</v>
      </c>
      <c r="K1305">
        <v>0</v>
      </c>
      <c r="L1305">
        <v>0</v>
      </c>
      <c r="M1305">
        <v>0</v>
      </c>
      <c r="N1305">
        <v>0</v>
      </c>
      <c r="O1305">
        <v>5.0999999999999997E-2</v>
      </c>
      <c r="P1305">
        <v>0</v>
      </c>
      <c r="Q1305" s="3">
        <v>0.64246000000000003</v>
      </c>
      <c r="R1305" t="str">
        <f t="shared" si="20"/>
        <v>New York City ERS2010</v>
      </c>
    </row>
    <row r="1306" spans="1:18" x14ac:dyDescent="0.35">
      <c r="A1306" t="s">
        <v>81</v>
      </c>
      <c r="B1306">
        <v>2011</v>
      </c>
      <c r="C1306">
        <v>0.23119999999999999</v>
      </c>
      <c r="D1306">
        <v>4.7500000000000001E-2</v>
      </c>
      <c r="E1306">
        <v>5.2699999999999997E-2</v>
      </c>
      <c r="F1306">
        <v>5.5300000000000002E-2</v>
      </c>
      <c r="G1306">
        <v>4.1919999999999999E-2</v>
      </c>
      <c r="H1306">
        <v>0.58799999999999997</v>
      </c>
      <c r="I1306">
        <v>0.22600000000000001</v>
      </c>
      <c r="J1306">
        <v>0.112</v>
      </c>
      <c r="K1306">
        <v>0</v>
      </c>
      <c r="L1306">
        <v>0</v>
      </c>
      <c r="M1306">
        <v>0</v>
      </c>
      <c r="N1306">
        <v>0</v>
      </c>
      <c r="O1306">
        <v>7.2999999999999995E-2</v>
      </c>
      <c r="P1306">
        <v>0</v>
      </c>
      <c r="Q1306" s="3">
        <v>0.64976</v>
      </c>
      <c r="R1306" t="str">
        <f t="shared" si="20"/>
        <v>New York City ERS2011</v>
      </c>
    </row>
    <row r="1307" spans="1:18" x14ac:dyDescent="0.35">
      <c r="A1307" t="s">
        <v>81</v>
      </c>
      <c r="B1307">
        <v>2012</v>
      </c>
      <c r="C1307">
        <v>1.32E-2</v>
      </c>
      <c r="D1307">
        <v>0.12479999999999999</v>
      </c>
      <c r="E1307">
        <v>2.0500000000000001E-2</v>
      </c>
      <c r="F1307">
        <v>6.6299999999999998E-2</v>
      </c>
      <c r="G1307">
        <v>3.9489999999999997E-2</v>
      </c>
      <c r="H1307">
        <v>0.54400000000000004</v>
      </c>
      <c r="I1307">
        <v>0.25600000000000001</v>
      </c>
      <c r="J1307">
        <v>0.128</v>
      </c>
      <c r="K1307">
        <v>1.7999999999999999E-2</v>
      </c>
      <c r="L1307">
        <v>0</v>
      </c>
      <c r="M1307">
        <v>0</v>
      </c>
      <c r="N1307">
        <v>0</v>
      </c>
      <c r="O1307">
        <v>5.2999999999999999E-2</v>
      </c>
      <c r="P1307">
        <v>0</v>
      </c>
      <c r="Q1307" s="3">
        <v>0.66269</v>
      </c>
      <c r="R1307" t="str">
        <f t="shared" si="20"/>
        <v>New York City ERS2012</v>
      </c>
    </row>
    <row r="1308" spans="1:18" x14ac:dyDescent="0.35">
      <c r="A1308" t="s">
        <v>81</v>
      </c>
      <c r="B1308">
        <v>2013</v>
      </c>
      <c r="C1308">
        <v>0.12239999999999999</v>
      </c>
      <c r="D1308">
        <v>0.1187</v>
      </c>
      <c r="E1308">
        <v>5.5E-2</v>
      </c>
      <c r="F1308">
        <v>7.4499999999999997E-2</v>
      </c>
      <c r="G1308">
        <v>4.5650000000000003E-2</v>
      </c>
      <c r="H1308">
        <v>0.55800000000000005</v>
      </c>
      <c r="I1308">
        <v>0.249</v>
      </c>
      <c r="J1308">
        <v>0.129</v>
      </c>
      <c r="K1308">
        <v>2.9000000000000001E-2</v>
      </c>
      <c r="L1308">
        <v>0</v>
      </c>
      <c r="M1308">
        <v>0</v>
      </c>
      <c r="N1308">
        <v>0</v>
      </c>
      <c r="O1308">
        <v>3.4000000000000002E-2</v>
      </c>
      <c r="P1308">
        <v>0</v>
      </c>
      <c r="Q1308" s="3">
        <v>0.68400000000000005</v>
      </c>
      <c r="R1308" t="str">
        <f t="shared" si="20"/>
        <v>New York City ERS2013</v>
      </c>
    </row>
    <row r="1309" spans="1:18" x14ac:dyDescent="0.35">
      <c r="A1309" t="s">
        <v>81</v>
      </c>
      <c r="B1309">
        <v>2014</v>
      </c>
      <c r="C1309">
        <v>0.1704</v>
      </c>
      <c r="D1309">
        <v>0.1</v>
      </c>
      <c r="E1309">
        <v>0.1333</v>
      </c>
      <c r="F1309">
        <v>7.5200000000000003E-2</v>
      </c>
      <c r="G1309">
        <v>5.4100000000000002E-2</v>
      </c>
      <c r="H1309">
        <v>0.57399999999999995</v>
      </c>
      <c r="I1309">
        <v>0.23</v>
      </c>
      <c r="J1309">
        <v>0.128</v>
      </c>
      <c r="K1309">
        <v>0.03</v>
      </c>
      <c r="L1309">
        <v>0</v>
      </c>
      <c r="M1309">
        <v>0</v>
      </c>
      <c r="N1309">
        <v>0</v>
      </c>
      <c r="O1309">
        <v>3.7999999999999999E-2</v>
      </c>
      <c r="P1309">
        <v>0</v>
      </c>
      <c r="Q1309" s="3">
        <v>0.70299999999999996</v>
      </c>
      <c r="R1309" t="str">
        <f t="shared" si="20"/>
        <v>New York City ERS2014</v>
      </c>
    </row>
    <row r="1310" spans="1:18" x14ac:dyDescent="0.35">
      <c r="A1310" t="s">
        <v>81</v>
      </c>
      <c r="B1310">
        <v>2015</v>
      </c>
      <c r="C1310">
        <v>3.1099999999999999E-2</v>
      </c>
      <c r="D1310">
        <v>0.1074</v>
      </c>
      <c r="E1310">
        <v>0.11119999999999999</v>
      </c>
      <c r="F1310">
        <v>6.93E-2</v>
      </c>
      <c r="G1310">
        <v>5.2549999999999999E-2</v>
      </c>
      <c r="H1310">
        <v>0.53700000000000003</v>
      </c>
      <c r="I1310">
        <v>0.25700000000000001</v>
      </c>
      <c r="J1310">
        <v>0.13400000000000001</v>
      </c>
      <c r="K1310">
        <v>2.8000000000000001E-2</v>
      </c>
      <c r="L1310">
        <v>0</v>
      </c>
      <c r="M1310">
        <v>0</v>
      </c>
      <c r="N1310">
        <v>0</v>
      </c>
      <c r="O1310">
        <v>4.3999999999999997E-2</v>
      </c>
      <c r="P1310">
        <v>0</v>
      </c>
      <c r="Q1310" s="3">
        <v>0.69899999999999995</v>
      </c>
      <c r="R1310" t="str">
        <f t="shared" si="20"/>
        <v>New York City ERS2015</v>
      </c>
    </row>
    <row r="1311" spans="1:18" x14ac:dyDescent="0.35">
      <c r="A1311" t="s">
        <v>81</v>
      </c>
      <c r="B1311">
        <v>2016</v>
      </c>
      <c r="C1311">
        <v>1.52E-2</v>
      </c>
      <c r="D1311">
        <v>7.1800000000000003E-2</v>
      </c>
      <c r="E1311">
        <v>6.9599999999999995E-2</v>
      </c>
      <c r="F1311">
        <v>6.1199999999999997E-2</v>
      </c>
      <c r="G1311">
        <v>5.0180000000000002E-2</v>
      </c>
      <c r="H1311">
        <v>0.50600000000000001</v>
      </c>
      <c r="I1311">
        <v>0.313</v>
      </c>
      <c r="J1311">
        <v>0.16</v>
      </c>
      <c r="K1311">
        <v>2.1000000000000001E-2</v>
      </c>
      <c r="L1311">
        <v>0</v>
      </c>
      <c r="M1311">
        <v>0</v>
      </c>
      <c r="N1311">
        <v>0</v>
      </c>
      <c r="O1311">
        <v>0</v>
      </c>
      <c r="P1311">
        <v>0</v>
      </c>
      <c r="Q1311" s="3">
        <v>0.71399999999999997</v>
      </c>
      <c r="R1311" t="str">
        <f t="shared" si="20"/>
        <v>New York City ERS2016</v>
      </c>
    </row>
    <row r="1312" spans="1:18" x14ac:dyDescent="0.35">
      <c r="A1312" t="s">
        <v>81</v>
      </c>
      <c r="B1312">
        <v>2017</v>
      </c>
      <c r="C1312">
        <v>0.12989999999999999</v>
      </c>
      <c r="D1312">
        <v>6.0100000000000001E-2</v>
      </c>
      <c r="E1312">
        <v>9.3700000000000006E-2</v>
      </c>
      <c r="F1312">
        <v>5.6500000000000002E-2</v>
      </c>
      <c r="G1312">
        <v>5.4710000000000002E-2</v>
      </c>
      <c r="H1312">
        <v>0.53700000000000003</v>
      </c>
      <c r="I1312">
        <v>0.311</v>
      </c>
      <c r="J1312">
        <v>0.151</v>
      </c>
      <c r="K1312">
        <v>1E-3</v>
      </c>
      <c r="L1312">
        <v>0</v>
      </c>
      <c r="M1312">
        <v>0</v>
      </c>
      <c r="N1312">
        <v>0</v>
      </c>
      <c r="O1312">
        <v>0</v>
      </c>
      <c r="P1312">
        <v>0</v>
      </c>
      <c r="Q1312" s="3">
        <v>0.72199999999999998</v>
      </c>
      <c r="R1312" t="str">
        <f t="shared" si="20"/>
        <v>New York City ERS2017</v>
      </c>
    </row>
    <row r="1313" spans="1:18" x14ac:dyDescent="0.35">
      <c r="A1313" t="s">
        <v>81</v>
      </c>
      <c r="B1313">
        <v>2018</v>
      </c>
      <c r="C1313">
        <v>8.5599999999999996E-2</v>
      </c>
      <c r="D1313">
        <v>7.8200000000000006E-2</v>
      </c>
      <c r="E1313">
        <v>8.6900000000000005E-2</v>
      </c>
      <c r="F1313">
        <v>7.0800000000000002E-2</v>
      </c>
      <c r="G1313">
        <v>5.6399999999999999E-2</v>
      </c>
      <c r="H1313">
        <v>0.56999999999999995</v>
      </c>
      <c r="I1313">
        <v>0.27500000000000002</v>
      </c>
      <c r="J1313">
        <v>0.154</v>
      </c>
      <c r="K1313">
        <v>1E-3</v>
      </c>
      <c r="L1313">
        <v>0</v>
      </c>
      <c r="M1313">
        <v>0</v>
      </c>
      <c r="N1313">
        <v>0</v>
      </c>
      <c r="O1313">
        <v>0</v>
      </c>
      <c r="P1313">
        <v>0</v>
      </c>
      <c r="Q1313" s="3">
        <v>0</v>
      </c>
      <c r="R1313" t="str">
        <f t="shared" si="20"/>
        <v>New York City ERS2018</v>
      </c>
    </row>
    <row r="1314" spans="1:18" x14ac:dyDescent="0.35">
      <c r="A1314" t="s">
        <v>81</v>
      </c>
      <c r="B1314">
        <v>2019</v>
      </c>
      <c r="C1314">
        <v>7.1300000000000002E-2</v>
      </c>
      <c r="D1314">
        <v>9.7699999999999995E-2</v>
      </c>
      <c r="E1314">
        <v>6.83E-2</v>
      </c>
      <c r="F1314">
        <v>0.1003</v>
      </c>
      <c r="G1314">
        <v>5.7180000000000002E-2</v>
      </c>
      <c r="H1314">
        <v>0.502</v>
      </c>
      <c r="I1314">
        <v>0.377</v>
      </c>
      <c r="J1314">
        <v>6.9000000000000006E-2</v>
      </c>
      <c r="K1314">
        <v>0</v>
      </c>
      <c r="L1314">
        <v>0</v>
      </c>
      <c r="M1314">
        <v>5.1999999999999998E-2</v>
      </c>
      <c r="N1314">
        <v>0</v>
      </c>
      <c r="O1314">
        <v>0</v>
      </c>
      <c r="P1314">
        <v>0</v>
      </c>
      <c r="Q1314" s="3">
        <v>0</v>
      </c>
      <c r="R1314" t="str">
        <f t="shared" si="20"/>
        <v>New York City ERS2019</v>
      </c>
    </row>
    <row r="1315" spans="1:18" x14ac:dyDescent="0.35">
      <c r="A1315" t="s">
        <v>81</v>
      </c>
      <c r="B1315">
        <v>2020</v>
      </c>
      <c r="C1315">
        <v>3.5799999999999998E-2</v>
      </c>
      <c r="D1315">
        <v>6.6199999999999995E-2</v>
      </c>
      <c r="E1315">
        <v>6.9099999999999995E-2</v>
      </c>
      <c r="F1315">
        <v>0.09</v>
      </c>
      <c r="G1315">
        <v>5.6099999999999997E-2</v>
      </c>
      <c r="H1315">
        <v>0.48899999999999999</v>
      </c>
      <c r="I1315">
        <v>0.38700000000000001</v>
      </c>
      <c r="J1315">
        <v>6.8000000000000005E-2</v>
      </c>
      <c r="K1315">
        <v>0</v>
      </c>
      <c r="L1315">
        <v>0</v>
      </c>
      <c r="M1315">
        <v>5.6000000000000001E-2</v>
      </c>
      <c r="N1315">
        <v>0</v>
      </c>
      <c r="O1315">
        <v>0</v>
      </c>
      <c r="P1315">
        <v>0</v>
      </c>
      <c r="Q1315" s="3">
        <v>0</v>
      </c>
      <c r="R1315" t="str">
        <f t="shared" si="20"/>
        <v>New York City ERS2020</v>
      </c>
    </row>
    <row r="1316" spans="1:18" x14ac:dyDescent="0.35">
      <c r="A1316" t="s">
        <v>82</v>
      </c>
      <c r="B1316">
        <v>2001</v>
      </c>
      <c r="C1316">
        <v>-8.2000000000000003E-2</v>
      </c>
      <c r="G1316">
        <v>-8.2000000000000003E-2</v>
      </c>
      <c r="H1316">
        <v>0.57709999999999995</v>
      </c>
      <c r="I1316">
        <v>0.2339</v>
      </c>
      <c r="J1316">
        <v>0.1469</v>
      </c>
      <c r="K1316">
        <v>0</v>
      </c>
      <c r="L1316">
        <v>0</v>
      </c>
      <c r="M1316">
        <v>0</v>
      </c>
      <c r="N1316">
        <v>0</v>
      </c>
      <c r="O1316">
        <v>4.2099999999999999E-2</v>
      </c>
      <c r="P1316">
        <v>0</v>
      </c>
      <c r="Q1316" s="3">
        <v>0.9798</v>
      </c>
      <c r="R1316" t="str">
        <f t="shared" si="20"/>
        <v>New York City Teachers2001</v>
      </c>
    </row>
    <row r="1317" spans="1:18" x14ac:dyDescent="0.35">
      <c r="A1317" t="s">
        <v>82</v>
      </c>
      <c r="B1317">
        <v>2002</v>
      </c>
      <c r="C1317">
        <v>-8.1000000000000003E-2</v>
      </c>
      <c r="G1317">
        <v>-8.1500000000000003E-2</v>
      </c>
      <c r="H1317">
        <v>0.5464</v>
      </c>
      <c r="I1317">
        <v>0.25700000000000001</v>
      </c>
      <c r="J1317">
        <v>0.15540000000000001</v>
      </c>
      <c r="K1317">
        <v>0</v>
      </c>
      <c r="L1317">
        <v>0</v>
      </c>
      <c r="M1317">
        <v>0</v>
      </c>
      <c r="N1317">
        <v>0</v>
      </c>
      <c r="O1317">
        <v>4.1200000000000001E-2</v>
      </c>
      <c r="P1317">
        <v>0</v>
      </c>
      <c r="Q1317" s="3">
        <v>0.93557999999999997</v>
      </c>
      <c r="R1317" t="str">
        <f t="shared" si="20"/>
        <v>New York City Teachers2002</v>
      </c>
    </row>
    <row r="1318" spans="1:18" x14ac:dyDescent="0.35">
      <c r="A1318" t="s">
        <v>82</v>
      </c>
      <c r="B1318">
        <v>2003</v>
      </c>
      <c r="C1318">
        <v>0.04</v>
      </c>
      <c r="G1318">
        <v>-4.267E-2</v>
      </c>
      <c r="H1318">
        <v>0.59099999999999997</v>
      </c>
      <c r="I1318">
        <v>0.24340000000000001</v>
      </c>
      <c r="J1318">
        <v>0.1193</v>
      </c>
      <c r="K1318">
        <v>0</v>
      </c>
      <c r="L1318">
        <v>0</v>
      </c>
      <c r="M1318">
        <v>0</v>
      </c>
      <c r="N1318">
        <v>0</v>
      </c>
      <c r="O1318">
        <v>4.6300000000000001E-2</v>
      </c>
      <c r="P1318">
        <v>0</v>
      </c>
      <c r="Q1318" s="3">
        <v>0.88161999999999996</v>
      </c>
      <c r="R1318" t="str">
        <f t="shared" si="20"/>
        <v>New York City Teachers2003</v>
      </c>
    </row>
    <row r="1319" spans="1:18" x14ac:dyDescent="0.35">
      <c r="A1319" t="s">
        <v>82</v>
      </c>
      <c r="B1319">
        <v>2004</v>
      </c>
      <c r="C1319">
        <v>0.159</v>
      </c>
      <c r="G1319">
        <v>4.1999999999999997E-3</v>
      </c>
      <c r="H1319">
        <v>0.5998</v>
      </c>
      <c r="I1319">
        <v>0.2286</v>
      </c>
      <c r="J1319">
        <v>0.1401</v>
      </c>
      <c r="K1319">
        <v>0</v>
      </c>
      <c r="L1319">
        <v>0</v>
      </c>
      <c r="M1319">
        <v>0</v>
      </c>
      <c r="N1319">
        <v>0</v>
      </c>
      <c r="O1319">
        <v>3.15E-2</v>
      </c>
      <c r="P1319">
        <v>0</v>
      </c>
      <c r="Q1319" s="3">
        <v>0.81105000000000005</v>
      </c>
      <c r="R1319" t="str">
        <f t="shared" si="20"/>
        <v>New York City Teachers2004</v>
      </c>
    </row>
    <row r="1320" spans="1:18" x14ac:dyDescent="0.35">
      <c r="A1320" t="s">
        <v>82</v>
      </c>
      <c r="B1320">
        <v>2005</v>
      </c>
      <c r="C1320">
        <v>0.106</v>
      </c>
      <c r="E1320">
        <v>2.3779999999999999E-2</v>
      </c>
      <c r="G1320">
        <v>2.3779999999999999E-2</v>
      </c>
      <c r="H1320">
        <v>0.58150000000000002</v>
      </c>
      <c r="I1320">
        <v>0.21199999999999999</v>
      </c>
      <c r="J1320">
        <v>0.16750000000000001</v>
      </c>
      <c r="K1320">
        <v>0</v>
      </c>
      <c r="L1320">
        <v>0</v>
      </c>
      <c r="M1320">
        <v>0</v>
      </c>
      <c r="N1320">
        <v>0</v>
      </c>
      <c r="O1320">
        <v>3.9E-2</v>
      </c>
      <c r="P1320">
        <v>0</v>
      </c>
      <c r="Q1320" s="3">
        <v>0.77068000000000003</v>
      </c>
      <c r="R1320" t="str">
        <f t="shared" si="20"/>
        <v>New York City Teachers2005</v>
      </c>
    </row>
    <row r="1321" spans="1:18" x14ac:dyDescent="0.35">
      <c r="A1321" t="s">
        <v>82</v>
      </c>
      <c r="B1321">
        <v>2006</v>
      </c>
      <c r="C1321">
        <v>9.9500000000000005E-2</v>
      </c>
      <c r="D1321">
        <v>0.1212</v>
      </c>
      <c r="E1321">
        <v>6.1400000000000003E-2</v>
      </c>
      <c r="F1321">
        <v>8.2699999999999996E-2</v>
      </c>
      <c r="G1321">
        <v>3.603E-2</v>
      </c>
      <c r="H1321">
        <v>0.61399999999999999</v>
      </c>
      <c r="I1321">
        <v>0.17899999999999999</v>
      </c>
      <c r="J1321">
        <v>0.17399999999999999</v>
      </c>
      <c r="K1321">
        <v>0</v>
      </c>
      <c r="L1321">
        <v>0</v>
      </c>
      <c r="M1321">
        <v>0</v>
      </c>
      <c r="N1321">
        <v>0</v>
      </c>
      <c r="O1321">
        <v>3.3000000000000002E-2</v>
      </c>
      <c r="P1321">
        <v>0</v>
      </c>
      <c r="Q1321" s="3">
        <v>0.71791000000000005</v>
      </c>
      <c r="R1321" t="str">
        <f t="shared" si="20"/>
        <v>New York City Teachers2006</v>
      </c>
    </row>
    <row r="1322" spans="1:18" x14ac:dyDescent="0.35">
      <c r="A1322" t="s">
        <v>82</v>
      </c>
      <c r="B1322">
        <v>2007</v>
      </c>
      <c r="C1322">
        <v>0.17460000000000001</v>
      </c>
      <c r="D1322">
        <v>0.1263</v>
      </c>
      <c r="E1322">
        <v>0.1147</v>
      </c>
      <c r="F1322">
        <v>0.08</v>
      </c>
      <c r="G1322">
        <v>5.4769999999999999E-2</v>
      </c>
      <c r="H1322">
        <v>0.59599999999999997</v>
      </c>
      <c r="I1322">
        <v>0.182</v>
      </c>
      <c r="J1322">
        <v>0.188</v>
      </c>
      <c r="K1322">
        <v>0</v>
      </c>
      <c r="L1322">
        <v>0</v>
      </c>
      <c r="M1322">
        <v>0</v>
      </c>
      <c r="N1322">
        <v>0</v>
      </c>
      <c r="O1322">
        <v>3.4000000000000002E-2</v>
      </c>
      <c r="P1322">
        <v>0</v>
      </c>
      <c r="Q1322" s="3">
        <v>0.69623000000000002</v>
      </c>
      <c r="R1322" t="str">
        <f t="shared" si="20"/>
        <v>New York City Teachers2007</v>
      </c>
    </row>
    <row r="1323" spans="1:18" x14ac:dyDescent="0.35">
      <c r="A1323" t="s">
        <v>82</v>
      </c>
      <c r="B1323">
        <v>2008</v>
      </c>
      <c r="C1323">
        <v>-6.2100000000000002E-2</v>
      </c>
      <c r="D1323">
        <v>6.6000000000000003E-2</v>
      </c>
      <c r="E1323">
        <v>9.1999999999999998E-2</v>
      </c>
      <c r="F1323">
        <v>5.3999999999999999E-2</v>
      </c>
      <c r="G1323">
        <v>3.9399999999999998E-2</v>
      </c>
      <c r="H1323">
        <v>0.56299999999999994</v>
      </c>
      <c r="I1323">
        <v>0.20200000000000001</v>
      </c>
      <c r="J1323">
        <v>0.20200000000000001</v>
      </c>
      <c r="K1323">
        <v>0</v>
      </c>
      <c r="L1323">
        <v>0</v>
      </c>
      <c r="M1323">
        <v>0</v>
      </c>
      <c r="N1323">
        <v>0</v>
      </c>
      <c r="O1323">
        <v>3.3000000000000002E-2</v>
      </c>
      <c r="P1323">
        <v>0</v>
      </c>
      <c r="Q1323" s="3">
        <v>0.65237000000000001</v>
      </c>
      <c r="R1323" t="str">
        <f t="shared" si="20"/>
        <v>New York City Teachers2008</v>
      </c>
    </row>
    <row r="1324" spans="1:18" x14ac:dyDescent="0.35">
      <c r="A1324" t="s">
        <v>82</v>
      </c>
      <c r="B1324">
        <v>2009</v>
      </c>
      <c r="C1324">
        <v>-0.1812</v>
      </c>
      <c r="D1324">
        <v>-3.3700000000000001E-2</v>
      </c>
      <c r="E1324">
        <v>1.8700000000000001E-2</v>
      </c>
      <c r="G1324">
        <v>1.221E-2</v>
      </c>
      <c r="H1324">
        <v>0.48159999999999997</v>
      </c>
      <c r="I1324">
        <v>0.24879999999999999</v>
      </c>
      <c r="J1324">
        <v>0.23130000000000001</v>
      </c>
      <c r="K1324">
        <v>0</v>
      </c>
      <c r="L1324">
        <v>0</v>
      </c>
      <c r="M1324">
        <v>0</v>
      </c>
      <c r="N1324">
        <v>0</v>
      </c>
      <c r="O1324">
        <v>3.8300000000000001E-2</v>
      </c>
      <c r="P1324">
        <v>0</v>
      </c>
      <c r="Q1324" s="3">
        <v>0.64114000000000004</v>
      </c>
      <c r="R1324" t="str">
        <f t="shared" si="20"/>
        <v>New York City Teachers2009</v>
      </c>
    </row>
    <row r="1325" spans="1:18" x14ac:dyDescent="0.35">
      <c r="A1325" t="s">
        <v>82</v>
      </c>
      <c r="B1325">
        <v>2010</v>
      </c>
      <c r="C1325">
        <v>0.14380000000000001</v>
      </c>
      <c r="D1325">
        <v>-4.2299999999999997E-2</v>
      </c>
      <c r="E1325">
        <v>2.5499999999999998E-2</v>
      </c>
      <c r="F1325">
        <v>2.4660000000000001E-2</v>
      </c>
      <c r="G1325">
        <v>2.4660000000000001E-2</v>
      </c>
      <c r="H1325">
        <v>0.61350000000000005</v>
      </c>
      <c r="I1325">
        <v>0.2331</v>
      </c>
      <c r="J1325">
        <v>9.8199999999999996E-2</v>
      </c>
      <c r="K1325">
        <v>0</v>
      </c>
      <c r="L1325">
        <v>0</v>
      </c>
      <c r="M1325">
        <v>0</v>
      </c>
      <c r="N1325">
        <v>0</v>
      </c>
      <c r="O1325">
        <v>5.5199999999999999E-2</v>
      </c>
      <c r="P1325">
        <v>0</v>
      </c>
      <c r="Q1325" s="3">
        <v>0.58901999999999999</v>
      </c>
      <c r="R1325" t="str">
        <f t="shared" si="20"/>
        <v>New York City Teachers2010</v>
      </c>
    </row>
    <row r="1326" spans="1:18" x14ac:dyDescent="0.35">
      <c r="A1326" t="s">
        <v>82</v>
      </c>
      <c r="B1326">
        <v>2011</v>
      </c>
      <c r="C1326">
        <v>0.23280000000000001</v>
      </c>
      <c r="D1326">
        <v>4.9299999999999997E-2</v>
      </c>
      <c r="E1326">
        <v>4.9399999999999999E-2</v>
      </c>
      <c r="F1326">
        <v>5.5320000000000001E-2</v>
      </c>
      <c r="G1326">
        <v>4.2029999999999998E-2</v>
      </c>
      <c r="H1326">
        <v>0.63400000000000001</v>
      </c>
      <c r="I1326">
        <v>0.1966</v>
      </c>
      <c r="J1326">
        <v>9.9000000000000005E-2</v>
      </c>
      <c r="K1326">
        <v>0</v>
      </c>
      <c r="L1326">
        <v>0</v>
      </c>
      <c r="M1326">
        <v>0</v>
      </c>
      <c r="N1326">
        <v>0</v>
      </c>
      <c r="O1326">
        <v>7.0400000000000004E-2</v>
      </c>
      <c r="P1326">
        <v>0</v>
      </c>
      <c r="Q1326" s="3">
        <v>0.58231999999999995</v>
      </c>
      <c r="R1326" t="str">
        <f t="shared" si="20"/>
        <v>New York City Teachers2011</v>
      </c>
    </row>
    <row r="1327" spans="1:18" x14ac:dyDescent="0.35">
      <c r="A1327" t="s">
        <v>82</v>
      </c>
      <c r="B1327">
        <v>2012</v>
      </c>
      <c r="C1327">
        <v>1.8499999999999999E-2</v>
      </c>
      <c r="D1327">
        <v>0.1285</v>
      </c>
      <c r="E1327">
        <v>1.9900000000000001E-2</v>
      </c>
      <c r="F1327">
        <v>6.6229999999999997E-2</v>
      </c>
      <c r="G1327">
        <v>4.0050000000000002E-2</v>
      </c>
      <c r="H1327">
        <v>0.61499999999999999</v>
      </c>
      <c r="I1327">
        <v>0.2697</v>
      </c>
      <c r="J1327">
        <v>7.3499999999999996E-2</v>
      </c>
      <c r="K1327">
        <v>0</v>
      </c>
      <c r="L1327">
        <v>0</v>
      </c>
      <c r="M1327">
        <v>0</v>
      </c>
      <c r="N1327">
        <v>0</v>
      </c>
      <c r="O1327">
        <v>4.1799999999999997E-2</v>
      </c>
      <c r="P1327">
        <v>0</v>
      </c>
      <c r="Q1327" s="3">
        <v>0.57620000000000005</v>
      </c>
      <c r="R1327" t="str">
        <f t="shared" si="20"/>
        <v>New York City Teachers2012</v>
      </c>
    </row>
    <row r="1328" spans="1:18" x14ac:dyDescent="0.35">
      <c r="A1328" t="s">
        <v>82</v>
      </c>
      <c r="B1328">
        <v>2013</v>
      </c>
      <c r="C1328">
        <v>0.11899999999999999</v>
      </c>
      <c r="D1328">
        <v>0.12</v>
      </c>
      <c r="E1328">
        <v>5.6500000000000002E-2</v>
      </c>
      <c r="F1328">
        <v>7.4060000000000001E-2</v>
      </c>
      <c r="G1328">
        <v>4.5920000000000002E-2</v>
      </c>
      <c r="H1328">
        <v>0.64039999999999997</v>
      </c>
      <c r="I1328">
        <v>0.25380000000000003</v>
      </c>
      <c r="J1328">
        <v>7.8700000000000006E-2</v>
      </c>
      <c r="K1328">
        <v>0</v>
      </c>
      <c r="L1328">
        <v>0</v>
      </c>
      <c r="M1328">
        <v>0</v>
      </c>
      <c r="N1328">
        <v>0</v>
      </c>
      <c r="O1328">
        <v>2.7099999999999999E-2</v>
      </c>
      <c r="P1328">
        <v>0</v>
      </c>
      <c r="Q1328" s="3">
        <v>0.57699999999999996</v>
      </c>
      <c r="R1328" t="str">
        <f t="shared" si="20"/>
        <v>New York City Teachers2013</v>
      </c>
    </row>
    <row r="1329" spans="1:18" x14ac:dyDescent="0.35">
      <c r="A1329" t="s">
        <v>82</v>
      </c>
      <c r="B1329">
        <v>2014</v>
      </c>
      <c r="C1329">
        <v>0.1762</v>
      </c>
      <c r="D1329">
        <v>0.1026</v>
      </c>
      <c r="E1329">
        <v>0.13600000000000001</v>
      </c>
      <c r="F1329">
        <v>7.5700000000000003E-2</v>
      </c>
      <c r="G1329">
        <v>5.4730000000000001E-2</v>
      </c>
      <c r="H1329">
        <v>0.65973000000000004</v>
      </c>
      <c r="I1329">
        <v>0.22747999999999999</v>
      </c>
      <c r="J1329">
        <v>7.4590000000000004E-2</v>
      </c>
      <c r="K1329">
        <v>0</v>
      </c>
      <c r="L1329">
        <v>0</v>
      </c>
      <c r="M1329">
        <v>0</v>
      </c>
      <c r="N1329">
        <v>0</v>
      </c>
      <c r="O1329">
        <v>3.8199999999999998E-2</v>
      </c>
      <c r="P1329">
        <v>0</v>
      </c>
      <c r="Q1329" s="3">
        <v>0.57699999999999996</v>
      </c>
      <c r="R1329" t="str">
        <f t="shared" si="20"/>
        <v>New York City Teachers2014</v>
      </c>
    </row>
    <row r="1330" spans="1:18" x14ac:dyDescent="0.35">
      <c r="A1330" t="s">
        <v>82</v>
      </c>
      <c r="B1330">
        <v>2015</v>
      </c>
      <c r="C1330">
        <v>2.9899999999999999E-2</v>
      </c>
      <c r="D1330">
        <v>0.1067</v>
      </c>
      <c r="E1330">
        <v>0.11219999999999999</v>
      </c>
      <c r="F1330">
        <v>6.8000000000000005E-2</v>
      </c>
      <c r="G1330">
        <v>5.305E-2</v>
      </c>
      <c r="H1330">
        <v>0.60540000000000005</v>
      </c>
      <c r="I1330">
        <v>0.25869999999999999</v>
      </c>
      <c r="J1330">
        <v>8.2000000000000003E-2</v>
      </c>
      <c r="K1330">
        <v>0</v>
      </c>
      <c r="L1330">
        <v>0</v>
      </c>
      <c r="M1330">
        <v>0</v>
      </c>
      <c r="N1330">
        <v>0</v>
      </c>
      <c r="O1330">
        <v>5.3900000000000003E-2</v>
      </c>
      <c r="P1330">
        <v>0</v>
      </c>
      <c r="Q1330" s="3">
        <v>0.56399999999999995</v>
      </c>
      <c r="R1330" t="str">
        <f t="shared" si="20"/>
        <v>New York City Teachers2015</v>
      </c>
    </row>
    <row r="1331" spans="1:18" x14ac:dyDescent="0.35">
      <c r="A1331" t="s">
        <v>82</v>
      </c>
      <c r="B1331">
        <v>2016</v>
      </c>
      <c r="C1331">
        <v>1.8599999999999998E-2</v>
      </c>
      <c r="D1331">
        <v>7.2599999999999998E-2</v>
      </c>
      <c r="E1331">
        <v>7.0599999999999996E-2</v>
      </c>
      <c r="F1331">
        <v>5.9900000000000002E-2</v>
      </c>
      <c r="G1331">
        <v>5.0869999999999999E-2</v>
      </c>
      <c r="H1331">
        <v>0.59970000000000001</v>
      </c>
      <c r="I1331">
        <v>0.27329999999999999</v>
      </c>
      <c r="J1331">
        <v>9.5000000000000001E-2</v>
      </c>
      <c r="K1331">
        <v>0</v>
      </c>
      <c r="L1331">
        <v>0</v>
      </c>
      <c r="M1331">
        <v>0</v>
      </c>
      <c r="N1331">
        <v>0</v>
      </c>
      <c r="O1331">
        <v>3.2000000000000001E-2</v>
      </c>
      <c r="P1331">
        <v>0</v>
      </c>
      <c r="Q1331" s="3">
        <v>0.58599999999999997</v>
      </c>
      <c r="R1331" t="str">
        <f t="shared" si="20"/>
        <v>New York City Teachers2016</v>
      </c>
    </row>
    <row r="1332" spans="1:18" x14ac:dyDescent="0.35">
      <c r="A1332" t="s">
        <v>82</v>
      </c>
      <c r="B1332">
        <v>2017</v>
      </c>
      <c r="C1332">
        <v>0.12889999999999999</v>
      </c>
      <c r="D1332">
        <v>5.8000000000000003E-2</v>
      </c>
      <c r="E1332">
        <v>9.2899999999999996E-2</v>
      </c>
      <c r="F1332">
        <v>5.57E-2</v>
      </c>
      <c r="G1332">
        <v>5.5300000000000002E-2</v>
      </c>
      <c r="H1332">
        <v>0.62990000000000002</v>
      </c>
      <c r="I1332">
        <v>0.2621</v>
      </c>
      <c r="J1332">
        <v>9.2600000000000002E-2</v>
      </c>
      <c r="K1332">
        <v>0</v>
      </c>
      <c r="L1332">
        <v>0</v>
      </c>
      <c r="M1332">
        <v>0</v>
      </c>
      <c r="N1332">
        <v>0</v>
      </c>
      <c r="O1332">
        <v>1.54E-2</v>
      </c>
      <c r="P1332">
        <v>0</v>
      </c>
      <c r="Q1332" s="3">
        <v>0.63800000000000001</v>
      </c>
      <c r="R1332" t="str">
        <f t="shared" si="20"/>
        <v>New York City Teachers2017</v>
      </c>
    </row>
    <row r="1333" spans="1:18" x14ac:dyDescent="0.35">
      <c r="A1333" t="s">
        <v>82</v>
      </c>
      <c r="B1333">
        <v>2018</v>
      </c>
      <c r="C1333">
        <v>8.3299999999999999E-2</v>
      </c>
      <c r="D1333">
        <v>7.5999999999999998E-2</v>
      </c>
      <c r="E1333">
        <v>8.5800000000000001E-2</v>
      </c>
      <c r="F1333">
        <v>7.1099999999999997E-2</v>
      </c>
      <c r="G1333">
        <v>5.6840000000000002E-2</v>
      </c>
      <c r="H1333">
        <v>0.58089999999999997</v>
      </c>
      <c r="I1333">
        <v>0.29570000000000002</v>
      </c>
      <c r="J1333">
        <v>0.1011</v>
      </c>
      <c r="K1333">
        <v>0</v>
      </c>
      <c r="L1333">
        <v>0</v>
      </c>
      <c r="M1333">
        <v>0</v>
      </c>
      <c r="N1333">
        <v>0</v>
      </c>
      <c r="O1333">
        <v>2.23E-2</v>
      </c>
      <c r="P1333">
        <v>0</v>
      </c>
      <c r="Q1333" s="3">
        <v>0.69299999999999995</v>
      </c>
      <c r="R1333" t="str">
        <f t="shared" si="20"/>
        <v>New York City Teachers2018</v>
      </c>
    </row>
    <row r="1334" spans="1:18" x14ac:dyDescent="0.35">
      <c r="A1334" t="s">
        <v>82</v>
      </c>
      <c r="B1334">
        <v>2019</v>
      </c>
      <c r="C1334">
        <v>7.7600000000000002E-2</v>
      </c>
      <c r="D1334">
        <v>9.6299999999999997E-2</v>
      </c>
      <c r="E1334">
        <v>6.6900000000000001E-2</v>
      </c>
      <c r="F1334">
        <v>0.1009</v>
      </c>
      <c r="G1334">
        <v>5.7919999999999999E-2</v>
      </c>
      <c r="H1334">
        <v>0.58650000000000002</v>
      </c>
      <c r="I1334">
        <v>0.28539999999999999</v>
      </c>
      <c r="J1334">
        <v>0.10780000000000001</v>
      </c>
      <c r="K1334">
        <v>0</v>
      </c>
      <c r="L1334">
        <v>0</v>
      </c>
      <c r="M1334">
        <v>0</v>
      </c>
      <c r="N1334">
        <v>0</v>
      </c>
      <c r="O1334">
        <v>2.0299999999999999E-2</v>
      </c>
      <c r="P1334">
        <v>0</v>
      </c>
      <c r="Q1334" s="3">
        <v>0.69299999999999995</v>
      </c>
      <c r="R1334" t="str">
        <f t="shared" si="20"/>
        <v>New York City Teachers2019</v>
      </c>
    </row>
    <row r="1335" spans="1:18" x14ac:dyDescent="0.35">
      <c r="A1335" t="s">
        <v>82</v>
      </c>
      <c r="B1335">
        <v>2020</v>
      </c>
      <c r="C1335">
        <v>5.0999999999999997E-2</v>
      </c>
      <c r="D1335">
        <v>7.0499999999999993E-2</v>
      </c>
      <c r="E1335">
        <v>7.1300000000000002E-2</v>
      </c>
      <c r="F1335">
        <v>9.1600000000000001E-2</v>
      </c>
      <c r="G1335">
        <v>5.7579999999999999E-2</v>
      </c>
      <c r="H1335">
        <v>0.5645</v>
      </c>
      <c r="I1335">
        <v>0.28860000000000002</v>
      </c>
      <c r="J1335">
        <v>0.11070000000000001</v>
      </c>
      <c r="K1335">
        <v>0</v>
      </c>
      <c r="L1335">
        <v>0</v>
      </c>
      <c r="M1335">
        <v>0</v>
      </c>
      <c r="N1335">
        <v>0</v>
      </c>
      <c r="O1335">
        <v>3.6200000000000003E-2</v>
      </c>
      <c r="P1335">
        <v>0</v>
      </c>
      <c r="Q1335" s="3">
        <v>0.69299999999999995</v>
      </c>
      <c r="R1335" t="str">
        <f t="shared" si="20"/>
        <v>New York City Teachers2020</v>
      </c>
    </row>
    <row r="1336" spans="1:18" x14ac:dyDescent="0.35">
      <c r="A1336" t="s">
        <v>83</v>
      </c>
      <c r="B1336">
        <v>2001</v>
      </c>
      <c r="C1336">
        <v>-2.0400000000000001E-2</v>
      </c>
      <c r="G1336">
        <v>-2.0400000000000001E-2</v>
      </c>
      <c r="H1336">
        <v>0.56000000000000005</v>
      </c>
      <c r="I1336">
        <v>0.41299999999999998</v>
      </c>
      <c r="J1336">
        <v>2E-3</v>
      </c>
      <c r="K1336">
        <v>0</v>
      </c>
      <c r="L1336">
        <v>0</v>
      </c>
      <c r="M1336">
        <v>1.9E-2</v>
      </c>
      <c r="N1336">
        <v>0</v>
      </c>
      <c r="O1336">
        <v>0</v>
      </c>
      <c r="P1336">
        <v>0</v>
      </c>
      <c r="Q1336" s="3">
        <v>0</v>
      </c>
      <c r="R1336" t="str">
        <f t="shared" si="20"/>
        <v>North Carolina Local Government2001</v>
      </c>
    </row>
    <row r="1337" spans="1:18" x14ac:dyDescent="0.35">
      <c r="A1337" t="s">
        <v>83</v>
      </c>
      <c r="B1337">
        <v>2002</v>
      </c>
      <c r="C1337">
        <v>-4.0399999999999998E-2</v>
      </c>
      <c r="G1337">
        <v>-3.0450000000000001E-2</v>
      </c>
      <c r="H1337">
        <v>0.51373999999999997</v>
      </c>
      <c r="I1337">
        <v>0.45477000000000001</v>
      </c>
      <c r="J1337">
        <v>1.5E-3</v>
      </c>
      <c r="K1337">
        <v>0</v>
      </c>
      <c r="L1337">
        <v>0</v>
      </c>
      <c r="M1337">
        <v>2.9989999999999999E-2</v>
      </c>
      <c r="N1337">
        <v>0</v>
      </c>
      <c r="O1337">
        <v>0</v>
      </c>
      <c r="P1337">
        <v>0</v>
      </c>
      <c r="Q1337" s="3">
        <v>0.99299999999999999</v>
      </c>
      <c r="R1337" t="str">
        <f t="shared" si="20"/>
        <v>North Carolina Local Government2002</v>
      </c>
    </row>
    <row r="1338" spans="1:18" x14ac:dyDescent="0.35">
      <c r="A1338" t="s">
        <v>83</v>
      </c>
      <c r="B1338">
        <v>2003</v>
      </c>
      <c r="C1338">
        <v>7.5600000000000001E-2</v>
      </c>
      <c r="D1338">
        <v>1.2999999999999999E-3</v>
      </c>
      <c r="E1338">
        <v>0.04</v>
      </c>
      <c r="G1338">
        <v>3.6800000000000001E-3</v>
      </c>
      <c r="H1338">
        <v>0.50954999999999995</v>
      </c>
      <c r="I1338">
        <v>0.45245999999999997</v>
      </c>
      <c r="J1338">
        <v>1.31E-3</v>
      </c>
      <c r="K1338">
        <v>7.3899999999999999E-3</v>
      </c>
      <c r="L1338">
        <v>0</v>
      </c>
      <c r="M1338">
        <v>2.93E-2</v>
      </c>
      <c r="N1338">
        <v>0</v>
      </c>
      <c r="O1338">
        <v>0</v>
      </c>
      <c r="P1338">
        <v>0</v>
      </c>
      <c r="Q1338" s="3">
        <v>0.99399999999999999</v>
      </c>
      <c r="R1338" t="str">
        <f t="shared" si="20"/>
        <v>North Carolina Local Government2003</v>
      </c>
    </row>
    <row r="1339" spans="1:18" x14ac:dyDescent="0.35">
      <c r="A1339" t="s">
        <v>83</v>
      </c>
      <c r="B1339">
        <v>2004</v>
      </c>
      <c r="C1339">
        <v>0.121</v>
      </c>
      <c r="D1339">
        <v>4.8500000000000001E-2</v>
      </c>
      <c r="E1339">
        <v>4.1799999999999997E-2</v>
      </c>
      <c r="G1339">
        <v>3.1809999999999998E-2</v>
      </c>
      <c r="H1339">
        <v>0.57930000000000004</v>
      </c>
      <c r="I1339">
        <v>0.37819999999999998</v>
      </c>
      <c r="J1339">
        <v>3.7799999999999999E-3</v>
      </c>
      <c r="K1339">
        <v>8.8199999999999997E-3</v>
      </c>
      <c r="L1339">
        <v>0</v>
      </c>
      <c r="M1339">
        <v>2.9899999999999999E-2</v>
      </c>
      <c r="N1339">
        <v>0</v>
      </c>
      <c r="O1339">
        <v>0</v>
      </c>
      <c r="P1339">
        <v>0</v>
      </c>
      <c r="Q1339" s="3">
        <v>0.99299999999999999</v>
      </c>
      <c r="R1339" t="str">
        <f t="shared" si="20"/>
        <v>North Carolina Local Government2004</v>
      </c>
    </row>
    <row r="1340" spans="1:18" x14ac:dyDescent="0.35">
      <c r="A1340" t="s">
        <v>83</v>
      </c>
      <c r="B1340">
        <v>2005</v>
      </c>
      <c r="C1340">
        <v>9.8500000000000004E-2</v>
      </c>
      <c r="D1340">
        <v>9.7900000000000001E-2</v>
      </c>
      <c r="E1340">
        <v>4.3099999999999999E-2</v>
      </c>
      <c r="G1340">
        <v>4.4810000000000003E-2</v>
      </c>
      <c r="H1340">
        <v>0.58230000000000004</v>
      </c>
      <c r="I1340">
        <v>0.37509999999999999</v>
      </c>
      <c r="J1340">
        <v>4.79E-3</v>
      </c>
      <c r="K1340">
        <v>1.231E-2</v>
      </c>
      <c r="L1340">
        <v>0</v>
      </c>
      <c r="M1340">
        <v>2.5499999999999998E-2</v>
      </c>
      <c r="N1340">
        <v>0</v>
      </c>
      <c r="O1340">
        <v>0</v>
      </c>
      <c r="P1340">
        <v>0</v>
      </c>
      <c r="Q1340" s="3">
        <v>0.99299999999999999</v>
      </c>
      <c r="R1340" t="str">
        <f t="shared" si="20"/>
        <v>North Carolina Local Government2005</v>
      </c>
    </row>
    <row r="1341" spans="1:18" x14ac:dyDescent="0.35">
      <c r="A1341" t="s">
        <v>83</v>
      </c>
      <c r="B1341">
        <v>2006</v>
      </c>
      <c r="C1341">
        <v>7.2300000000000003E-2</v>
      </c>
      <c r="D1341">
        <v>9.6799999999999997E-2</v>
      </c>
      <c r="E1341">
        <v>6.3100000000000003E-2</v>
      </c>
      <c r="G1341">
        <v>4.9349999999999998E-2</v>
      </c>
      <c r="H1341">
        <v>0.56100000000000005</v>
      </c>
      <c r="I1341">
        <v>0.38</v>
      </c>
      <c r="J1341">
        <v>8.8000000000000005E-3</v>
      </c>
      <c r="K1341">
        <v>1.32E-2</v>
      </c>
      <c r="L1341">
        <v>0</v>
      </c>
      <c r="M1341">
        <v>3.5999999999999997E-2</v>
      </c>
      <c r="N1341">
        <v>0</v>
      </c>
      <c r="O1341">
        <v>0</v>
      </c>
      <c r="P1341">
        <v>0</v>
      </c>
      <c r="Q1341" s="3">
        <v>0.99399999999999999</v>
      </c>
      <c r="R1341" t="str">
        <f t="shared" si="20"/>
        <v>North Carolina Local Government2006</v>
      </c>
    </row>
    <row r="1342" spans="1:18" x14ac:dyDescent="0.35">
      <c r="A1342" t="s">
        <v>83</v>
      </c>
      <c r="B1342">
        <v>2007</v>
      </c>
      <c r="C1342">
        <v>0.14799999999999999</v>
      </c>
      <c r="D1342">
        <v>0.106</v>
      </c>
      <c r="E1342">
        <v>0.10299999999999999</v>
      </c>
      <c r="G1342">
        <v>6.2899999999999998E-2</v>
      </c>
      <c r="H1342">
        <v>0.57099999999999995</v>
      </c>
      <c r="I1342">
        <v>0.35499999999999998</v>
      </c>
      <c r="J1342">
        <v>1.6240000000000001E-2</v>
      </c>
      <c r="K1342">
        <v>1.2760000000000001E-2</v>
      </c>
      <c r="L1342">
        <v>0</v>
      </c>
      <c r="M1342">
        <v>4.4999999999999998E-2</v>
      </c>
      <c r="N1342">
        <v>0</v>
      </c>
      <c r="O1342">
        <v>0</v>
      </c>
      <c r="P1342">
        <v>0</v>
      </c>
      <c r="Q1342" s="3">
        <v>0.995</v>
      </c>
      <c r="R1342" t="str">
        <f t="shared" si="20"/>
        <v>North Carolina Local Government2007</v>
      </c>
    </row>
    <row r="1343" spans="1:18" x14ac:dyDescent="0.35">
      <c r="A1343" t="s">
        <v>83</v>
      </c>
      <c r="B1343">
        <v>2008</v>
      </c>
      <c r="C1343">
        <v>-2.1000000000000001E-2</v>
      </c>
      <c r="D1343">
        <v>6.4000000000000001E-2</v>
      </c>
      <c r="E1343">
        <v>8.2000000000000003E-2</v>
      </c>
      <c r="F1343">
        <v>6.0999999999999999E-2</v>
      </c>
      <c r="G1343">
        <v>5.203E-2</v>
      </c>
      <c r="H1343">
        <v>0.4995</v>
      </c>
      <c r="I1343">
        <v>0.39461000000000002</v>
      </c>
      <c r="J1343">
        <v>3.4529999999999998E-2</v>
      </c>
      <c r="K1343">
        <v>1.3429999999999999E-2</v>
      </c>
      <c r="L1343">
        <v>0</v>
      </c>
      <c r="M1343">
        <v>5.7939999999999998E-2</v>
      </c>
      <c r="N1343">
        <v>0</v>
      </c>
      <c r="O1343">
        <v>0</v>
      </c>
      <c r="P1343">
        <v>0</v>
      </c>
      <c r="Q1343" s="3">
        <v>0.995</v>
      </c>
      <c r="R1343" t="str">
        <f t="shared" si="20"/>
        <v>North Carolina Local Government2008</v>
      </c>
    </row>
    <row r="1344" spans="1:18" x14ac:dyDescent="0.35">
      <c r="A1344" t="s">
        <v>83</v>
      </c>
      <c r="B1344">
        <v>2009</v>
      </c>
      <c r="C1344">
        <v>-0.14199999999999999</v>
      </c>
      <c r="D1344">
        <v>1.2E-2</v>
      </c>
      <c r="E1344">
        <v>2.5999999999999999E-2</v>
      </c>
      <c r="F1344">
        <v>3.4000000000000002E-2</v>
      </c>
      <c r="G1344">
        <v>2.8469999999999999E-2</v>
      </c>
      <c r="H1344">
        <v>0.47053</v>
      </c>
      <c r="I1344">
        <v>0.42058000000000001</v>
      </c>
      <c r="J1344">
        <v>4.3959999999999999E-2</v>
      </c>
      <c r="K1344">
        <v>1.099E-2</v>
      </c>
      <c r="L1344">
        <v>0</v>
      </c>
      <c r="M1344">
        <v>5.3949999999999998E-2</v>
      </c>
      <c r="N1344">
        <v>0</v>
      </c>
      <c r="O1344">
        <v>0</v>
      </c>
      <c r="P1344">
        <v>0</v>
      </c>
      <c r="Q1344" s="3">
        <v>0.996</v>
      </c>
      <c r="R1344" t="str">
        <f t="shared" si="20"/>
        <v>North Carolina Local Government2009</v>
      </c>
    </row>
    <row r="1345" spans="1:18" x14ac:dyDescent="0.35">
      <c r="A1345" t="s">
        <v>83</v>
      </c>
      <c r="B1345">
        <v>2010</v>
      </c>
      <c r="C1345">
        <v>0.12</v>
      </c>
      <c r="D1345">
        <v>0.02</v>
      </c>
      <c r="E1345">
        <v>0.03</v>
      </c>
      <c r="F1345">
        <v>3.6999999999999998E-2</v>
      </c>
      <c r="G1345">
        <v>3.7280000000000001E-2</v>
      </c>
      <c r="H1345">
        <v>0.47852</v>
      </c>
      <c r="I1345">
        <v>0.40060000000000001</v>
      </c>
      <c r="J1345">
        <v>4.1959999999999997E-2</v>
      </c>
      <c r="K1345">
        <v>3.397E-2</v>
      </c>
      <c r="L1345">
        <v>0</v>
      </c>
      <c r="M1345">
        <v>4.496E-2</v>
      </c>
      <c r="N1345">
        <v>0</v>
      </c>
      <c r="O1345">
        <v>0</v>
      </c>
      <c r="P1345">
        <v>0</v>
      </c>
      <c r="Q1345" s="3">
        <v>0.995</v>
      </c>
      <c r="R1345" t="str">
        <f t="shared" si="20"/>
        <v>North Carolina Local Government2010</v>
      </c>
    </row>
    <row r="1346" spans="1:18" x14ac:dyDescent="0.35">
      <c r="A1346" t="s">
        <v>83</v>
      </c>
      <c r="B1346">
        <v>2011</v>
      </c>
      <c r="C1346">
        <v>0.18479999999999999</v>
      </c>
      <c r="D1346">
        <v>4.3999999999999997E-2</v>
      </c>
      <c r="E1346">
        <v>5.0999999999999997E-2</v>
      </c>
      <c r="F1346">
        <v>5.7000000000000002E-2</v>
      </c>
      <c r="G1346">
        <v>4.9889999999999997E-2</v>
      </c>
      <c r="H1346">
        <v>0.45300000000000001</v>
      </c>
      <c r="I1346">
        <v>0.378</v>
      </c>
      <c r="J1346">
        <v>4.2000000000000003E-2</v>
      </c>
      <c r="K1346">
        <v>7.0999999999999994E-2</v>
      </c>
      <c r="L1346">
        <v>0</v>
      </c>
      <c r="M1346">
        <v>5.6000000000000001E-2</v>
      </c>
      <c r="N1346">
        <v>0</v>
      </c>
      <c r="O1346">
        <v>0</v>
      </c>
      <c r="P1346">
        <v>0</v>
      </c>
      <c r="Q1346" s="3">
        <v>0.996</v>
      </c>
      <c r="R1346" t="str">
        <f t="shared" si="20"/>
        <v>North Carolina Local Government2011</v>
      </c>
    </row>
    <row r="1347" spans="1:18" x14ac:dyDescent="0.35">
      <c r="A1347" t="s">
        <v>83</v>
      </c>
      <c r="B1347">
        <v>2012</v>
      </c>
      <c r="C1347">
        <v>2.2100000000000002E-2</v>
      </c>
      <c r="D1347">
        <v>0.10680000000000001</v>
      </c>
      <c r="E1347">
        <v>2.64E-2</v>
      </c>
      <c r="F1347">
        <v>6.3799999999999996E-2</v>
      </c>
      <c r="G1347">
        <v>4.7550000000000002E-2</v>
      </c>
      <c r="H1347">
        <v>0.42970000000000003</v>
      </c>
      <c r="I1347">
        <v>0.36980000000000002</v>
      </c>
      <c r="J1347">
        <v>4.7899999999999998E-2</v>
      </c>
      <c r="K1347">
        <v>7.51E-2</v>
      </c>
      <c r="L1347">
        <v>0</v>
      </c>
      <c r="M1347">
        <v>7.7499999999999999E-2</v>
      </c>
      <c r="N1347">
        <v>0</v>
      </c>
      <c r="O1347">
        <v>0</v>
      </c>
      <c r="P1347">
        <v>0</v>
      </c>
      <c r="Q1347" s="3">
        <v>0.998</v>
      </c>
      <c r="R1347" t="str">
        <f t="shared" ref="R1347:R1410" si="21">A1347&amp;B1347</f>
        <v>North Carolina Local Government2012</v>
      </c>
    </row>
    <row r="1348" spans="1:18" x14ac:dyDescent="0.35">
      <c r="A1348" t="s">
        <v>83</v>
      </c>
      <c r="B1348">
        <v>2013</v>
      </c>
      <c r="C1348">
        <v>9.5000000000000001E-2</v>
      </c>
      <c r="D1348">
        <v>9.9000000000000005E-2</v>
      </c>
      <c r="E1348">
        <v>0.05</v>
      </c>
      <c r="F1348">
        <v>6.6000000000000003E-2</v>
      </c>
      <c r="G1348">
        <v>5.1119999999999999E-2</v>
      </c>
      <c r="H1348">
        <v>0.46400000000000002</v>
      </c>
      <c r="I1348">
        <v>0.33800000000000002</v>
      </c>
      <c r="J1348">
        <v>4.2999999999999997E-2</v>
      </c>
      <c r="K1348">
        <v>7.2999999999999995E-2</v>
      </c>
      <c r="L1348">
        <v>0</v>
      </c>
      <c r="M1348">
        <v>8.1000000000000003E-2</v>
      </c>
      <c r="N1348">
        <v>0</v>
      </c>
      <c r="O1348">
        <v>0</v>
      </c>
      <c r="P1348">
        <v>0</v>
      </c>
      <c r="Q1348" s="3">
        <v>0.998</v>
      </c>
      <c r="R1348" t="str">
        <f t="shared" si="21"/>
        <v>North Carolina Local Government2013</v>
      </c>
    </row>
    <row r="1349" spans="1:18" x14ac:dyDescent="0.35">
      <c r="A1349" t="s">
        <v>83</v>
      </c>
      <c r="B1349">
        <v>2014</v>
      </c>
      <c r="C1349">
        <v>0.159</v>
      </c>
      <c r="D1349">
        <v>9.0999999999999998E-2</v>
      </c>
      <c r="E1349">
        <v>0.115</v>
      </c>
      <c r="F1349">
        <v>6.9000000000000006E-2</v>
      </c>
      <c r="G1349">
        <v>5.8479999999999997E-2</v>
      </c>
      <c r="H1349">
        <v>0.46839999999999998</v>
      </c>
      <c r="I1349">
        <v>0.30409999999999998</v>
      </c>
      <c r="J1349">
        <v>4.4400000000000002E-2</v>
      </c>
      <c r="K1349">
        <v>8.9899999999999994E-2</v>
      </c>
      <c r="L1349">
        <v>0</v>
      </c>
      <c r="M1349">
        <v>8.3900000000000002E-2</v>
      </c>
      <c r="N1349">
        <v>0</v>
      </c>
      <c r="O1349">
        <v>9.2999999999999992E-3</v>
      </c>
      <c r="P1349">
        <v>0</v>
      </c>
      <c r="Q1349" s="3">
        <v>0.998</v>
      </c>
      <c r="R1349" t="str">
        <f t="shared" si="21"/>
        <v>North Carolina Local Government2014</v>
      </c>
    </row>
    <row r="1350" spans="1:18" x14ac:dyDescent="0.35">
      <c r="A1350" t="s">
        <v>83</v>
      </c>
      <c r="B1350">
        <v>2015</v>
      </c>
      <c r="C1350">
        <v>2.3E-2</v>
      </c>
      <c r="D1350">
        <v>9.0999999999999998E-2</v>
      </c>
      <c r="E1350">
        <v>9.5000000000000001E-2</v>
      </c>
      <c r="F1350">
        <v>6.2E-2</v>
      </c>
      <c r="G1350">
        <v>5.6079999999999998E-2</v>
      </c>
      <c r="H1350">
        <v>0.44429999999999997</v>
      </c>
      <c r="I1350">
        <v>0.28370000000000001</v>
      </c>
      <c r="J1350">
        <v>4.6600000000000003E-2</v>
      </c>
      <c r="K1350">
        <v>0.13270000000000001</v>
      </c>
      <c r="L1350">
        <v>0</v>
      </c>
      <c r="M1350">
        <v>8.09E-2</v>
      </c>
      <c r="N1350">
        <v>0</v>
      </c>
      <c r="O1350">
        <v>1.18E-2</v>
      </c>
      <c r="P1350">
        <v>0</v>
      </c>
      <c r="Q1350" s="3">
        <v>0.998</v>
      </c>
      <c r="R1350" t="str">
        <f t="shared" si="21"/>
        <v>North Carolina Local Government2015</v>
      </c>
    </row>
    <row r="1351" spans="1:18" x14ac:dyDescent="0.35">
      <c r="A1351" t="s">
        <v>83</v>
      </c>
      <c r="B1351">
        <v>2016</v>
      </c>
      <c r="C1351">
        <v>8.0000000000000002E-3</v>
      </c>
      <c r="D1351">
        <v>6.0999999999999999E-2</v>
      </c>
      <c r="E1351">
        <v>0.06</v>
      </c>
      <c r="F1351">
        <v>5.5E-2</v>
      </c>
      <c r="G1351">
        <v>5.3010000000000002E-2</v>
      </c>
      <c r="H1351">
        <v>0.42499999999999999</v>
      </c>
      <c r="I1351">
        <v>0.28199999999999997</v>
      </c>
      <c r="J1351">
        <v>0.05</v>
      </c>
      <c r="K1351">
        <v>0.13700000000000001</v>
      </c>
      <c r="L1351">
        <v>0</v>
      </c>
      <c r="M1351">
        <v>9.6000000000000002E-2</v>
      </c>
      <c r="N1351">
        <v>0</v>
      </c>
      <c r="O1351">
        <v>0.01</v>
      </c>
      <c r="P1351">
        <v>0</v>
      </c>
      <c r="Q1351" s="3">
        <v>0.97099999999999997</v>
      </c>
      <c r="R1351" t="str">
        <f t="shared" si="21"/>
        <v>North Carolina Local Government2016</v>
      </c>
    </row>
    <row r="1352" spans="1:18" x14ac:dyDescent="0.35">
      <c r="A1352" t="s">
        <v>83</v>
      </c>
      <c r="B1352">
        <v>2017</v>
      </c>
      <c r="C1352">
        <v>0.1077</v>
      </c>
      <c r="D1352">
        <v>4.5199999999999997E-2</v>
      </c>
      <c r="E1352">
        <v>7.6999999999999999E-2</v>
      </c>
      <c r="F1352">
        <v>5.1400000000000001E-2</v>
      </c>
      <c r="G1352">
        <v>5.6149999999999999E-2</v>
      </c>
      <c r="H1352">
        <v>0.376</v>
      </c>
      <c r="I1352">
        <v>0.3</v>
      </c>
      <c r="J1352">
        <v>5.0999999999999997E-2</v>
      </c>
      <c r="K1352">
        <v>0.14699999999999999</v>
      </c>
      <c r="L1352">
        <v>0</v>
      </c>
      <c r="M1352">
        <v>8.6999999999999994E-2</v>
      </c>
      <c r="N1352">
        <v>0</v>
      </c>
      <c r="O1352">
        <v>3.9E-2</v>
      </c>
      <c r="P1352">
        <v>0</v>
      </c>
      <c r="Q1352" s="3">
        <v>0.95199999999999996</v>
      </c>
      <c r="R1352" t="str">
        <f t="shared" si="21"/>
        <v>North Carolina Local Government2017</v>
      </c>
    </row>
    <row r="1353" spans="1:18" x14ac:dyDescent="0.35">
      <c r="A1353" t="s">
        <v>83</v>
      </c>
      <c r="B1353">
        <v>2018</v>
      </c>
      <c r="C1353">
        <v>7.5899999999999995E-2</v>
      </c>
      <c r="E1353">
        <v>7.3300000000000004E-2</v>
      </c>
      <c r="F1353">
        <v>6.1420000000000002E-2</v>
      </c>
      <c r="H1353">
        <v>0.40243000000000001</v>
      </c>
      <c r="I1353">
        <v>0.33926000000000001</v>
      </c>
      <c r="J1353">
        <v>5.1970000000000002E-2</v>
      </c>
      <c r="K1353">
        <v>8.4419999999999995E-2</v>
      </c>
      <c r="L1353">
        <v>0</v>
      </c>
      <c r="M1353">
        <v>8.6629999999999999E-2</v>
      </c>
      <c r="N1353">
        <v>0</v>
      </c>
      <c r="O1353">
        <v>3.5279999999999999E-2</v>
      </c>
      <c r="P1353">
        <v>0</v>
      </c>
      <c r="Q1353" s="3">
        <v>0.92</v>
      </c>
      <c r="R1353" t="str">
        <f t="shared" si="21"/>
        <v>North Carolina Local Government2018</v>
      </c>
    </row>
    <row r="1354" spans="1:18" x14ac:dyDescent="0.35">
      <c r="A1354" t="s">
        <v>83</v>
      </c>
      <c r="B1354">
        <v>2019</v>
      </c>
      <c r="C1354">
        <v>6.5699999999999995E-2</v>
      </c>
      <c r="E1354">
        <v>5.5440000000000003E-2</v>
      </c>
      <c r="F1354">
        <v>8.4680000000000005E-2</v>
      </c>
      <c r="H1354">
        <v>0.39491999999999999</v>
      </c>
      <c r="I1354">
        <v>0.35142000000000001</v>
      </c>
      <c r="J1354">
        <v>5.3499999999999999E-2</v>
      </c>
      <c r="K1354">
        <v>8.1640000000000004E-2</v>
      </c>
      <c r="L1354">
        <v>0</v>
      </c>
      <c r="M1354">
        <v>8.7940000000000004E-2</v>
      </c>
      <c r="N1354">
        <v>0</v>
      </c>
      <c r="O1354">
        <v>3.0599999999999999E-2</v>
      </c>
      <c r="P1354">
        <v>0</v>
      </c>
      <c r="Q1354" s="3">
        <v>0.9</v>
      </c>
      <c r="R1354" t="str">
        <f t="shared" si="21"/>
        <v>North Carolina Local Government2019</v>
      </c>
    </row>
    <row r="1355" spans="1:18" x14ac:dyDescent="0.35">
      <c r="A1355" t="s">
        <v>83</v>
      </c>
      <c r="B1355">
        <v>2020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 s="3">
        <v>0.89400000000000002</v>
      </c>
      <c r="R1355" t="str">
        <f t="shared" si="21"/>
        <v>North Carolina Local Government2020</v>
      </c>
    </row>
    <row r="1356" spans="1:18" x14ac:dyDescent="0.35">
      <c r="A1356" t="s">
        <v>84</v>
      </c>
      <c r="B1356">
        <v>2001</v>
      </c>
      <c r="C1356">
        <v>-2.0400000000000001E-2</v>
      </c>
      <c r="G1356">
        <v>-2.0400000000000001E-2</v>
      </c>
      <c r="H1356">
        <v>0.56000000000000005</v>
      </c>
      <c r="I1356">
        <v>0.41299999999999998</v>
      </c>
      <c r="J1356">
        <v>2E-3</v>
      </c>
      <c r="K1356">
        <v>0</v>
      </c>
      <c r="L1356">
        <v>0</v>
      </c>
      <c r="M1356">
        <v>1.9E-2</v>
      </c>
      <c r="N1356">
        <v>0</v>
      </c>
      <c r="O1356">
        <v>0</v>
      </c>
      <c r="P1356">
        <v>0</v>
      </c>
      <c r="Q1356" s="3">
        <v>0</v>
      </c>
      <c r="R1356" t="str">
        <f t="shared" si="21"/>
        <v>North Carolina Teachers and State Employees2001</v>
      </c>
    </row>
    <row r="1357" spans="1:18" x14ac:dyDescent="0.35">
      <c r="A1357" t="s">
        <v>84</v>
      </c>
      <c r="B1357">
        <v>2002</v>
      </c>
      <c r="C1357">
        <v>-4.0399999999999998E-2</v>
      </c>
      <c r="G1357">
        <v>-3.0450000000000001E-2</v>
      </c>
      <c r="H1357">
        <v>0.51373999999999997</v>
      </c>
      <c r="I1357">
        <v>0.45477000000000001</v>
      </c>
      <c r="J1357">
        <v>1.5E-3</v>
      </c>
      <c r="K1357">
        <v>0</v>
      </c>
      <c r="L1357">
        <v>0</v>
      </c>
      <c r="M1357">
        <v>2.9989999999999999E-2</v>
      </c>
      <c r="N1357">
        <v>0</v>
      </c>
      <c r="O1357">
        <v>0</v>
      </c>
      <c r="P1357">
        <v>0</v>
      </c>
      <c r="Q1357" s="3">
        <v>1.1160000000000001</v>
      </c>
      <c r="R1357" t="str">
        <f t="shared" si="21"/>
        <v>North Carolina Teachers and State Employees2002</v>
      </c>
    </row>
    <row r="1358" spans="1:18" x14ac:dyDescent="0.35">
      <c r="A1358" t="s">
        <v>84</v>
      </c>
      <c r="B1358">
        <v>2003</v>
      </c>
      <c r="C1358">
        <v>7.5600000000000001E-2</v>
      </c>
      <c r="D1358">
        <v>1.2999999999999999E-3</v>
      </c>
      <c r="E1358">
        <v>0.04</v>
      </c>
      <c r="G1358">
        <v>3.6800000000000001E-3</v>
      </c>
      <c r="H1358">
        <v>0.50954999999999995</v>
      </c>
      <c r="I1358">
        <v>0.45245999999999997</v>
      </c>
      <c r="J1358">
        <v>1.31E-3</v>
      </c>
      <c r="K1358">
        <v>7.3899999999999999E-3</v>
      </c>
      <c r="L1358">
        <v>0</v>
      </c>
      <c r="M1358">
        <v>2.93E-2</v>
      </c>
      <c r="N1358">
        <v>0</v>
      </c>
      <c r="O1358">
        <v>0</v>
      </c>
      <c r="P1358">
        <v>0</v>
      </c>
      <c r="Q1358" s="3">
        <v>1.0840000000000001</v>
      </c>
      <c r="R1358" t="str">
        <f t="shared" si="21"/>
        <v>North Carolina Teachers and State Employees2003</v>
      </c>
    </row>
    <row r="1359" spans="1:18" x14ac:dyDescent="0.35">
      <c r="A1359" t="s">
        <v>84</v>
      </c>
      <c r="B1359">
        <v>2004</v>
      </c>
      <c r="C1359">
        <v>0.121</v>
      </c>
      <c r="D1359">
        <v>4.8500000000000001E-2</v>
      </c>
      <c r="E1359">
        <v>4.1799999999999997E-2</v>
      </c>
      <c r="G1359">
        <v>3.1809999999999998E-2</v>
      </c>
      <c r="H1359">
        <v>0.57930000000000004</v>
      </c>
      <c r="I1359">
        <v>0.37819999999999998</v>
      </c>
      <c r="J1359">
        <v>3.7799999999999999E-3</v>
      </c>
      <c r="K1359">
        <v>8.8199999999999997E-3</v>
      </c>
      <c r="L1359">
        <v>0</v>
      </c>
      <c r="M1359">
        <v>2.9899999999999999E-2</v>
      </c>
      <c r="N1359">
        <v>0</v>
      </c>
      <c r="O1359">
        <v>0</v>
      </c>
      <c r="P1359">
        <v>0</v>
      </c>
      <c r="Q1359" s="3">
        <v>1.081</v>
      </c>
      <c r="R1359" t="str">
        <f t="shared" si="21"/>
        <v>North Carolina Teachers and State Employees2004</v>
      </c>
    </row>
    <row r="1360" spans="1:18" x14ac:dyDescent="0.35">
      <c r="A1360" t="s">
        <v>84</v>
      </c>
      <c r="B1360">
        <v>2005</v>
      </c>
      <c r="C1360">
        <v>9.8500000000000004E-2</v>
      </c>
      <c r="D1360">
        <v>9.7900000000000001E-2</v>
      </c>
      <c r="E1360">
        <v>4.3099999999999999E-2</v>
      </c>
      <c r="G1360">
        <v>4.4810000000000003E-2</v>
      </c>
      <c r="H1360">
        <v>0.58230000000000004</v>
      </c>
      <c r="I1360">
        <v>0.37509999999999999</v>
      </c>
      <c r="J1360">
        <v>4.79E-3</v>
      </c>
      <c r="K1360">
        <v>1.231E-2</v>
      </c>
      <c r="L1360">
        <v>0</v>
      </c>
      <c r="M1360">
        <v>2.5499999999999998E-2</v>
      </c>
      <c r="N1360">
        <v>0</v>
      </c>
      <c r="O1360">
        <v>0</v>
      </c>
      <c r="P1360">
        <v>0</v>
      </c>
      <c r="Q1360" s="3">
        <v>1.081</v>
      </c>
      <c r="R1360" t="str">
        <f t="shared" si="21"/>
        <v>North Carolina Teachers and State Employees2005</v>
      </c>
    </row>
    <row r="1361" spans="1:18" x14ac:dyDescent="0.35">
      <c r="A1361" t="s">
        <v>84</v>
      </c>
      <c r="B1361">
        <v>2006</v>
      </c>
      <c r="C1361">
        <v>7.2300000000000003E-2</v>
      </c>
      <c r="D1361">
        <v>9.6799999999999997E-2</v>
      </c>
      <c r="E1361">
        <v>6.3100000000000003E-2</v>
      </c>
      <c r="G1361">
        <v>4.9349999999999998E-2</v>
      </c>
      <c r="H1361">
        <v>0.56100000000000005</v>
      </c>
      <c r="I1361">
        <v>0.38</v>
      </c>
      <c r="J1361">
        <v>8.8000000000000005E-3</v>
      </c>
      <c r="K1361">
        <v>1.32E-2</v>
      </c>
      <c r="L1361">
        <v>0</v>
      </c>
      <c r="M1361">
        <v>3.5999999999999997E-2</v>
      </c>
      <c r="N1361">
        <v>0</v>
      </c>
      <c r="O1361">
        <v>0</v>
      </c>
      <c r="P1361">
        <v>0</v>
      </c>
      <c r="Q1361" s="3">
        <v>1.0649999999999999</v>
      </c>
      <c r="R1361" t="str">
        <f t="shared" si="21"/>
        <v>North Carolina Teachers and State Employees2006</v>
      </c>
    </row>
    <row r="1362" spans="1:18" x14ac:dyDescent="0.35">
      <c r="A1362" t="s">
        <v>84</v>
      </c>
      <c r="B1362">
        <v>2007</v>
      </c>
      <c r="C1362">
        <v>0.14799999999999999</v>
      </c>
      <c r="D1362">
        <v>0.106</v>
      </c>
      <c r="E1362">
        <v>0.10299999999999999</v>
      </c>
      <c r="G1362">
        <v>6.2899999999999998E-2</v>
      </c>
      <c r="H1362">
        <v>0.57099999999999995</v>
      </c>
      <c r="I1362">
        <v>0.35499999999999998</v>
      </c>
      <c r="J1362">
        <v>1.6240000000000001E-2</v>
      </c>
      <c r="K1362">
        <v>1.2760000000000001E-2</v>
      </c>
      <c r="L1362">
        <v>0</v>
      </c>
      <c r="M1362">
        <v>4.4999999999999998E-2</v>
      </c>
      <c r="N1362">
        <v>0</v>
      </c>
      <c r="O1362">
        <v>0</v>
      </c>
      <c r="P1362">
        <v>0</v>
      </c>
      <c r="Q1362" s="3">
        <v>1.0609999999999999</v>
      </c>
      <c r="R1362" t="str">
        <f t="shared" si="21"/>
        <v>North Carolina Teachers and State Employees2007</v>
      </c>
    </row>
    <row r="1363" spans="1:18" x14ac:dyDescent="0.35">
      <c r="A1363" t="s">
        <v>84</v>
      </c>
      <c r="B1363">
        <v>2008</v>
      </c>
      <c r="C1363">
        <v>-2.1000000000000001E-2</v>
      </c>
      <c r="D1363">
        <v>6.4000000000000001E-2</v>
      </c>
      <c r="E1363">
        <v>8.2000000000000003E-2</v>
      </c>
      <c r="F1363">
        <v>6.0999999999999999E-2</v>
      </c>
      <c r="G1363">
        <v>5.203E-2</v>
      </c>
      <c r="H1363">
        <v>0.4995</v>
      </c>
      <c r="I1363">
        <v>0.39461000000000002</v>
      </c>
      <c r="J1363">
        <v>3.4529999999999998E-2</v>
      </c>
      <c r="K1363">
        <v>1.3429999999999999E-2</v>
      </c>
      <c r="L1363">
        <v>0</v>
      </c>
      <c r="M1363">
        <v>5.7939999999999998E-2</v>
      </c>
      <c r="N1363">
        <v>0</v>
      </c>
      <c r="O1363">
        <v>0</v>
      </c>
      <c r="P1363">
        <v>0</v>
      </c>
      <c r="Q1363" s="3">
        <v>1.0469999999999999</v>
      </c>
      <c r="R1363" t="str">
        <f t="shared" si="21"/>
        <v>North Carolina Teachers and State Employees2008</v>
      </c>
    </row>
    <row r="1364" spans="1:18" x14ac:dyDescent="0.35">
      <c r="A1364" t="s">
        <v>84</v>
      </c>
      <c r="B1364">
        <v>2009</v>
      </c>
      <c r="C1364">
        <v>-0.14199999999999999</v>
      </c>
      <c r="D1364">
        <v>1.2E-2</v>
      </c>
      <c r="E1364">
        <v>2.5999999999999999E-2</v>
      </c>
      <c r="F1364">
        <v>3.4000000000000002E-2</v>
      </c>
      <c r="G1364">
        <v>2.8469999999999999E-2</v>
      </c>
      <c r="H1364">
        <v>0.47053</v>
      </c>
      <c r="I1364">
        <v>0.42058000000000001</v>
      </c>
      <c r="J1364">
        <v>4.3959999999999999E-2</v>
      </c>
      <c r="K1364">
        <v>1.099E-2</v>
      </c>
      <c r="L1364">
        <v>0</v>
      </c>
      <c r="M1364">
        <v>5.3949999999999998E-2</v>
      </c>
      <c r="N1364">
        <v>0</v>
      </c>
      <c r="O1364">
        <v>0</v>
      </c>
      <c r="P1364">
        <v>0</v>
      </c>
      <c r="Q1364" s="3">
        <v>0.99299999999999999</v>
      </c>
      <c r="R1364" t="str">
        <f t="shared" si="21"/>
        <v>North Carolina Teachers and State Employees2009</v>
      </c>
    </row>
    <row r="1365" spans="1:18" x14ac:dyDescent="0.35">
      <c r="A1365" t="s">
        <v>84</v>
      </c>
      <c r="B1365">
        <v>2010</v>
      </c>
      <c r="C1365">
        <v>0.12</v>
      </c>
      <c r="D1365">
        <v>0.02</v>
      </c>
      <c r="E1365">
        <v>0.03</v>
      </c>
      <c r="F1365">
        <v>3.6999999999999998E-2</v>
      </c>
      <c r="G1365">
        <v>3.7280000000000001E-2</v>
      </c>
      <c r="H1365">
        <v>0.47852</v>
      </c>
      <c r="I1365">
        <v>0.40060000000000001</v>
      </c>
      <c r="J1365">
        <v>4.1959999999999997E-2</v>
      </c>
      <c r="K1365">
        <v>3.397E-2</v>
      </c>
      <c r="L1365">
        <v>0</v>
      </c>
      <c r="M1365">
        <v>4.496E-2</v>
      </c>
      <c r="N1365">
        <v>0</v>
      </c>
      <c r="O1365">
        <v>0</v>
      </c>
      <c r="P1365">
        <v>0</v>
      </c>
      <c r="Q1365" s="3">
        <v>0.95899999999999996</v>
      </c>
      <c r="R1365" t="str">
        <f t="shared" si="21"/>
        <v>North Carolina Teachers and State Employees2010</v>
      </c>
    </row>
    <row r="1366" spans="1:18" x14ac:dyDescent="0.35">
      <c r="A1366" t="s">
        <v>84</v>
      </c>
      <c r="B1366">
        <v>2011</v>
      </c>
      <c r="C1366">
        <v>0.18479999999999999</v>
      </c>
      <c r="D1366">
        <v>4.3999999999999997E-2</v>
      </c>
      <c r="E1366">
        <v>5.0999999999999997E-2</v>
      </c>
      <c r="F1366">
        <v>5.7000000000000002E-2</v>
      </c>
      <c r="G1366">
        <v>4.9889999999999997E-2</v>
      </c>
      <c r="H1366">
        <v>0.45300000000000001</v>
      </c>
      <c r="I1366">
        <v>0.378</v>
      </c>
      <c r="J1366">
        <v>4.2000000000000003E-2</v>
      </c>
      <c r="K1366">
        <v>7.0999999999999994E-2</v>
      </c>
      <c r="L1366">
        <v>0</v>
      </c>
      <c r="M1366">
        <v>5.6000000000000001E-2</v>
      </c>
      <c r="N1366">
        <v>0</v>
      </c>
      <c r="O1366">
        <v>0</v>
      </c>
      <c r="P1366">
        <v>0</v>
      </c>
      <c r="Q1366" s="3">
        <v>0.95399999999999996</v>
      </c>
      <c r="R1366" t="str">
        <f t="shared" si="21"/>
        <v>North Carolina Teachers and State Employees2011</v>
      </c>
    </row>
    <row r="1367" spans="1:18" x14ac:dyDescent="0.35">
      <c r="A1367" t="s">
        <v>84</v>
      </c>
      <c r="B1367">
        <v>2012</v>
      </c>
      <c r="C1367">
        <v>2.2100000000000002E-2</v>
      </c>
      <c r="D1367">
        <v>0.10680000000000001</v>
      </c>
      <c r="E1367">
        <v>2.64E-2</v>
      </c>
      <c r="F1367">
        <v>6.3799999999999996E-2</v>
      </c>
      <c r="G1367">
        <v>4.7550000000000002E-2</v>
      </c>
      <c r="H1367">
        <v>0.42970000000000003</v>
      </c>
      <c r="I1367">
        <v>0.36980000000000002</v>
      </c>
      <c r="J1367">
        <v>4.7899999999999998E-2</v>
      </c>
      <c r="K1367">
        <v>7.51E-2</v>
      </c>
      <c r="L1367">
        <v>0</v>
      </c>
      <c r="M1367">
        <v>7.7499999999999999E-2</v>
      </c>
      <c r="N1367">
        <v>0</v>
      </c>
      <c r="O1367">
        <v>0</v>
      </c>
      <c r="P1367">
        <v>0</v>
      </c>
      <c r="Q1367" s="3">
        <v>0.94</v>
      </c>
      <c r="R1367" t="str">
        <f t="shared" si="21"/>
        <v>North Carolina Teachers and State Employees2012</v>
      </c>
    </row>
    <row r="1368" spans="1:18" x14ac:dyDescent="0.35">
      <c r="A1368" t="s">
        <v>84</v>
      </c>
      <c r="B1368">
        <v>2013</v>
      </c>
      <c r="C1368">
        <v>9.5000000000000001E-2</v>
      </c>
      <c r="D1368">
        <v>9.9000000000000005E-2</v>
      </c>
      <c r="E1368">
        <v>0.05</v>
      </c>
      <c r="F1368">
        <v>6.6000000000000003E-2</v>
      </c>
      <c r="G1368">
        <v>5.1119999999999999E-2</v>
      </c>
      <c r="H1368">
        <v>0.46400000000000002</v>
      </c>
      <c r="I1368">
        <v>0.33800000000000002</v>
      </c>
      <c r="J1368">
        <v>4.2999999999999997E-2</v>
      </c>
      <c r="K1368">
        <v>7.2999999999999995E-2</v>
      </c>
      <c r="L1368">
        <v>0</v>
      </c>
      <c r="M1368">
        <v>8.1000000000000003E-2</v>
      </c>
      <c r="N1368">
        <v>0</v>
      </c>
      <c r="O1368">
        <v>0</v>
      </c>
      <c r="P1368">
        <v>0</v>
      </c>
      <c r="Q1368" s="3">
        <v>0.94199999999999995</v>
      </c>
      <c r="R1368" t="str">
        <f t="shared" si="21"/>
        <v>North Carolina Teachers and State Employees2013</v>
      </c>
    </row>
    <row r="1369" spans="1:18" x14ac:dyDescent="0.35">
      <c r="A1369" t="s">
        <v>84</v>
      </c>
      <c r="B1369">
        <v>2014</v>
      </c>
      <c r="C1369">
        <v>0.159</v>
      </c>
      <c r="D1369">
        <v>9.0999999999999998E-2</v>
      </c>
      <c r="E1369">
        <v>0.115</v>
      </c>
      <c r="F1369">
        <v>6.9000000000000006E-2</v>
      </c>
      <c r="G1369">
        <v>5.8479999999999997E-2</v>
      </c>
      <c r="H1369">
        <v>0.46839999999999998</v>
      </c>
      <c r="I1369">
        <v>0.30409999999999998</v>
      </c>
      <c r="J1369">
        <v>4.4400000000000002E-2</v>
      </c>
      <c r="K1369">
        <v>8.9899999999999994E-2</v>
      </c>
      <c r="L1369">
        <v>0</v>
      </c>
      <c r="M1369">
        <v>8.3900000000000002E-2</v>
      </c>
      <c r="N1369">
        <v>0</v>
      </c>
      <c r="O1369">
        <v>9.2999999999999992E-3</v>
      </c>
      <c r="P1369">
        <v>0</v>
      </c>
      <c r="Q1369" s="3">
        <v>0.94799999999999995</v>
      </c>
      <c r="R1369" t="str">
        <f t="shared" si="21"/>
        <v>North Carolina Teachers and State Employees2014</v>
      </c>
    </row>
    <row r="1370" spans="1:18" x14ac:dyDescent="0.35">
      <c r="A1370" t="s">
        <v>84</v>
      </c>
      <c r="B1370">
        <v>2015</v>
      </c>
      <c r="C1370">
        <v>2.3E-2</v>
      </c>
      <c r="D1370">
        <v>9.0999999999999998E-2</v>
      </c>
      <c r="E1370">
        <v>9.5000000000000001E-2</v>
      </c>
      <c r="F1370">
        <v>6.2E-2</v>
      </c>
      <c r="G1370">
        <v>5.6079999999999998E-2</v>
      </c>
      <c r="H1370">
        <v>0.44429999999999997</v>
      </c>
      <c r="I1370">
        <v>0.28370000000000001</v>
      </c>
      <c r="J1370">
        <v>4.6600000000000003E-2</v>
      </c>
      <c r="K1370">
        <v>0.13270000000000001</v>
      </c>
      <c r="L1370">
        <v>0</v>
      </c>
      <c r="M1370">
        <v>8.09E-2</v>
      </c>
      <c r="N1370">
        <v>0</v>
      </c>
      <c r="O1370">
        <v>1.18E-2</v>
      </c>
      <c r="P1370">
        <v>0</v>
      </c>
      <c r="Q1370" s="3">
        <v>0.95599999999999996</v>
      </c>
      <c r="R1370" t="str">
        <f t="shared" si="21"/>
        <v>North Carolina Teachers and State Employees2015</v>
      </c>
    </row>
    <row r="1371" spans="1:18" x14ac:dyDescent="0.35">
      <c r="A1371" t="s">
        <v>84</v>
      </c>
      <c r="B1371">
        <v>2016</v>
      </c>
      <c r="C1371">
        <v>8.0000000000000002E-3</v>
      </c>
      <c r="D1371">
        <v>6.0999999999999999E-2</v>
      </c>
      <c r="E1371">
        <v>0.06</v>
      </c>
      <c r="F1371">
        <v>5.5E-2</v>
      </c>
      <c r="G1371">
        <v>5.3010000000000002E-2</v>
      </c>
      <c r="H1371">
        <v>0.42499999999999999</v>
      </c>
      <c r="I1371">
        <v>0.28199999999999997</v>
      </c>
      <c r="J1371">
        <v>0.05</v>
      </c>
      <c r="K1371">
        <v>0.13700000000000001</v>
      </c>
      <c r="L1371">
        <v>0</v>
      </c>
      <c r="M1371">
        <v>9.6000000000000002E-2</v>
      </c>
      <c r="N1371">
        <v>0</v>
      </c>
      <c r="O1371">
        <v>0.01</v>
      </c>
      <c r="P1371">
        <v>0</v>
      </c>
      <c r="Q1371" s="3">
        <v>0.92500000000000004</v>
      </c>
      <c r="R1371" t="str">
        <f t="shared" si="21"/>
        <v>North Carolina Teachers and State Employees2016</v>
      </c>
    </row>
    <row r="1372" spans="1:18" x14ac:dyDescent="0.35">
      <c r="A1372" t="s">
        <v>84</v>
      </c>
      <c r="B1372">
        <v>2017</v>
      </c>
      <c r="C1372">
        <v>0.1077</v>
      </c>
      <c r="D1372">
        <v>4.5199999999999997E-2</v>
      </c>
      <c r="E1372">
        <v>7.6999999999999999E-2</v>
      </c>
      <c r="F1372">
        <v>5.1400000000000001E-2</v>
      </c>
      <c r="G1372">
        <v>5.6149999999999999E-2</v>
      </c>
      <c r="H1372">
        <v>0.376</v>
      </c>
      <c r="I1372">
        <v>0.3</v>
      </c>
      <c r="J1372">
        <v>5.0999999999999997E-2</v>
      </c>
      <c r="K1372">
        <v>0.14699999999999999</v>
      </c>
      <c r="L1372">
        <v>0</v>
      </c>
      <c r="M1372">
        <v>8.6999999999999994E-2</v>
      </c>
      <c r="N1372">
        <v>0</v>
      </c>
      <c r="O1372">
        <v>3.9E-2</v>
      </c>
      <c r="P1372">
        <v>0</v>
      </c>
      <c r="Q1372" s="3">
        <v>0.90400000000000003</v>
      </c>
      <c r="R1372" t="str">
        <f t="shared" si="21"/>
        <v>North Carolina Teachers and State Employees2017</v>
      </c>
    </row>
    <row r="1373" spans="1:18" x14ac:dyDescent="0.35">
      <c r="A1373" t="s">
        <v>84</v>
      </c>
      <c r="B1373">
        <v>2018</v>
      </c>
      <c r="C1373">
        <v>7.3330000000000006E-2</v>
      </c>
      <c r="E1373">
        <v>7.2789999999999994E-2</v>
      </c>
      <c r="F1373">
        <v>6.1170000000000002E-2</v>
      </c>
      <c r="H1373">
        <v>0.40243000000000001</v>
      </c>
      <c r="I1373">
        <v>0.33926000000000001</v>
      </c>
      <c r="J1373">
        <v>5.1970000000000002E-2</v>
      </c>
      <c r="K1373">
        <v>8.4419999999999995E-2</v>
      </c>
      <c r="L1373">
        <v>0</v>
      </c>
      <c r="M1373">
        <v>8.6629999999999999E-2</v>
      </c>
      <c r="N1373">
        <v>0</v>
      </c>
      <c r="O1373">
        <v>3.5279999999999999E-2</v>
      </c>
      <c r="P1373">
        <v>0</v>
      </c>
      <c r="Q1373" s="3">
        <v>0.878</v>
      </c>
      <c r="R1373" t="str">
        <f t="shared" si="21"/>
        <v>North Carolina Teachers and State Employees2018</v>
      </c>
    </row>
    <row r="1374" spans="1:18" x14ac:dyDescent="0.35">
      <c r="A1374" t="s">
        <v>84</v>
      </c>
      <c r="B1374">
        <v>2019</v>
      </c>
      <c r="C1374">
        <v>6.5019999999999994E-2</v>
      </c>
      <c r="E1374">
        <v>5.4800000000000001E-2</v>
      </c>
      <c r="F1374">
        <v>8.4349999999999994E-2</v>
      </c>
      <c r="H1374">
        <v>0.39491999999999999</v>
      </c>
      <c r="I1374">
        <v>0.35142000000000001</v>
      </c>
      <c r="J1374">
        <v>5.3499999999999999E-2</v>
      </c>
      <c r="K1374">
        <v>8.1640000000000004E-2</v>
      </c>
      <c r="L1374">
        <v>0</v>
      </c>
      <c r="M1374">
        <v>8.7940000000000004E-2</v>
      </c>
      <c r="N1374">
        <v>0</v>
      </c>
      <c r="O1374">
        <v>3.0599999999999999E-2</v>
      </c>
      <c r="P1374">
        <v>0</v>
      </c>
      <c r="Q1374" s="3">
        <v>0.86399999999999999</v>
      </c>
      <c r="R1374" t="str">
        <f t="shared" si="21"/>
        <v>North Carolina Teachers and State Employees2019</v>
      </c>
    </row>
    <row r="1375" spans="1:18" x14ac:dyDescent="0.35">
      <c r="A1375" t="s">
        <v>84</v>
      </c>
      <c r="B1375">
        <v>2020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 s="3">
        <v>0.86399999999999999</v>
      </c>
      <c r="R1375" t="str">
        <f t="shared" si="21"/>
        <v>North Carolina Teachers and State Employees2020</v>
      </c>
    </row>
    <row r="1376" spans="1:18" x14ac:dyDescent="0.35">
      <c r="A1376" t="s">
        <v>85</v>
      </c>
      <c r="B1376">
        <v>2001</v>
      </c>
      <c r="C1376">
        <v>-4.1200000000000001E-2</v>
      </c>
      <c r="G1376">
        <v>-4.1200000000000001E-2</v>
      </c>
      <c r="H1376">
        <v>0.51</v>
      </c>
      <c r="I1376">
        <v>0.39500000000000002</v>
      </c>
      <c r="J1376">
        <v>3.5000000000000003E-2</v>
      </c>
      <c r="K1376">
        <v>0</v>
      </c>
      <c r="L1376">
        <v>0</v>
      </c>
      <c r="M1376">
        <v>5.8000000000000003E-2</v>
      </c>
      <c r="N1376">
        <v>0</v>
      </c>
      <c r="O1376">
        <v>2E-3</v>
      </c>
      <c r="P1376">
        <v>0</v>
      </c>
      <c r="Q1376" s="3">
        <v>1.1060000000000001</v>
      </c>
      <c r="R1376" t="str">
        <f t="shared" si="21"/>
        <v>North Dakota PERS2001</v>
      </c>
    </row>
    <row r="1377" spans="1:18" x14ac:dyDescent="0.35">
      <c r="A1377" t="s">
        <v>85</v>
      </c>
      <c r="B1377">
        <v>2002</v>
      </c>
      <c r="C1377">
        <v>-6.83E-2</v>
      </c>
      <c r="D1377">
        <v>-2.1499999999999998E-2</v>
      </c>
      <c r="E1377">
        <v>0.25659999999999999</v>
      </c>
      <c r="G1377">
        <v>-5.4850000000000003E-2</v>
      </c>
      <c r="H1377">
        <v>0.495</v>
      </c>
      <c r="I1377">
        <v>0.41699999999999998</v>
      </c>
      <c r="J1377">
        <v>2.9000000000000001E-2</v>
      </c>
      <c r="K1377">
        <v>0</v>
      </c>
      <c r="L1377">
        <v>0</v>
      </c>
      <c r="M1377">
        <v>5.1999999999999998E-2</v>
      </c>
      <c r="N1377">
        <v>0</v>
      </c>
      <c r="O1377">
        <v>7.0000000000000001E-3</v>
      </c>
      <c r="P1377">
        <v>0</v>
      </c>
      <c r="Q1377" s="3">
        <v>1.042</v>
      </c>
      <c r="R1377" t="str">
        <f t="shared" si="21"/>
        <v>North Dakota PERS2002</v>
      </c>
    </row>
    <row r="1378" spans="1:18" x14ac:dyDescent="0.35">
      <c r="A1378" t="s">
        <v>85</v>
      </c>
      <c r="B1378">
        <v>2003</v>
      </c>
      <c r="C1378">
        <v>5.4600000000000003E-2</v>
      </c>
      <c r="D1378">
        <v>-1.9099999999999999E-2</v>
      </c>
      <c r="E1378">
        <v>2.6800000000000001E-2</v>
      </c>
      <c r="G1378">
        <v>-1.9689999999999999E-2</v>
      </c>
      <c r="H1378">
        <v>0.56399999999999995</v>
      </c>
      <c r="I1378">
        <v>0.33300000000000002</v>
      </c>
      <c r="J1378">
        <v>4.4999999999999998E-2</v>
      </c>
      <c r="K1378">
        <v>0</v>
      </c>
      <c r="L1378">
        <v>0</v>
      </c>
      <c r="M1378">
        <v>5.0999999999999997E-2</v>
      </c>
      <c r="N1378">
        <v>0</v>
      </c>
      <c r="O1378">
        <v>7.0000000000000001E-3</v>
      </c>
      <c r="P1378">
        <v>0</v>
      </c>
      <c r="Q1378" s="3">
        <v>0.98099999999999998</v>
      </c>
      <c r="R1378" t="str">
        <f t="shared" si="21"/>
        <v>North Dakota PERS2003</v>
      </c>
    </row>
    <row r="1379" spans="1:18" x14ac:dyDescent="0.35">
      <c r="A1379" t="s">
        <v>85</v>
      </c>
      <c r="B1379">
        <v>2004</v>
      </c>
      <c r="C1379">
        <v>0.1666</v>
      </c>
      <c r="D1379">
        <v>4.6600000000000003E-2</v>
      </c>
      <c r="E1379">
        <v>3.78E-2</v>
      </c>
      <c r="G1379">
        <v>2.3890000000000002E-2</v>
      </c>
      <c r="H1379">
        <v>0.56799999999999995</v>
      </c>
      <c r="I1379">
        <v>0.32400000000000001</v>
      </c>
      <c r="J1379">
        <v>4.4999999999999998E-2</v>
      </c>
      <c r="K1379">
        <v>0</v>
      </c>
      <c r="L1379">
        <v>0</v>
      </c>
      <c r="M1379">
        <v>4.7E-2</v>
      </c>
      <c r="N1379">
        <v>0</v>
      </c>
      <c r="O1379">
        <v>1.4999999999999999E-2</v>
      </c>
      <c r="P1379">
        <v>0</v>
      </c>
      <c r="Q1379" s="3">
        <v>0.94</v>
      </c>
      <c r="R1379" t="str">
        <f t="shared" si="21"/>
        <v>North Dakota PERS2004</v>
      </c>
    </row>
    <row r="1380" spans="1:18" x14ac:dyDescent="0.35">
      <c r="A1380" t="s">
        <v>85</v>
      </c>
      <c r="B1380">
        <v>2005</v>
      </c>
      <c r="C1380">
        <v>0.14069999999999999</v>
      </c>
      <c r="D1380">
        <v>0.1196</v>
      </c>
      <c r="E1380">
        <v>4.6600000000000003E-2</v>
      </c>
      <c r="G1380">
        <v>4.6249999999999999E-2</v>
      </c>
      <c r="H1380">
        <v>0.56399999999999995</v>
      </c>
      <c r="I1380">
        <v>0.33200000000000002</v>
      </c>
      <c r="J1380">
        <v>4.1000000000000002E-2</v>
      </c>
      <c r="K1380">
        <v>0</v>
      </c>
      <c r="L1380">
        <v>0</v>
      </c>
      <c r="M1380">
        <v>5.0999999999999997E-2</v>
      </c>
      <c r="N1380">
        <v>0</v>
      </c>
      <c r="O1380">
        <v>1.2E-2</v>
      </c>
      <c r="P1380">
        <v>0</v>
      </c>
      <c r="Q1380" s="3">
        <v>0.90800000000000003</v>
      </c>
      <c r="R1380" t="str">
        <f t="shared" si="21"/>
        <v>North Dakota PERS2005</v>
      </c>
    </row>
    <row r="1381" spans="1:18" x14ac:dyDescent="0.35">
      <c r="A1381" t="s">
        <v>85</v>
      </c>
      <c r="B1381">
        <v>2006</v>
      </c>
      <c r="C1381">
        <v>0.12</v>
      </c>
      <c r="D1381">
        <v>0.14230000000000001</v>
      </c>
      <c r="E1381">
        <v>7.9299999999999995E-2</v>
      </c>
      <c r="G1381">
        <v>5.8200000000000002E-2</v>
      </c>
      <c r="H1381">
        <v>0.55600000000000005</v>
      </c>
      <c r="I1381">
        <v>0.33300000000000002</v>
      </c>
      <c r="J1381">
        <v>4.1000000000000002E-2</v>
      </c>
      <c r="K1381">
        <v>0</v>
      </c>
      <c r="L1381">
        <v>0</v>
      </c>
      <c r="M1381">
        <v>0.06</v>
      </c>
      <c r="N1381">
        <v>0</v>
      </c>
      <c r="O1381">
        <v>0.01</v>
      </c>
      <c r="P1381">
        <v>0</v>
      </c>
      <c r="Q1381" s="3">
        <v>0.86799999999999999</v>
      </c>
      <c r="R1381" t="str">
        <f t="shared" si="21"/>
        <v>North Dakota PERS2006</v>
      </c>
    </row>
    <row r="1382" spans="1:18" x14ac:dyDescent="0.35">
      <c r="A1382" t="s">
        <v>85</v>
      </c>
      <c r="B1382">
        <v>2007</v>
      </c>
      <c r="C1382">
        <v>0.18959999999999999</v>
      </c>
      <c r="D1382">
        <v>0.1497</v>
      </c>
      <c r="E1382">
        <v>0.1333</v>
      </c>
      <c r="G1382">
        <v>7.6039999999999996E-2</v>
      </c>
      <c r="H1382">
        <v>0.57299999999999995</v>
      </c>
      <c r="I1382">
        <v>0.314</v>
      </c>
      <c r="J1382">
        <v>4.3999999999999997E-2</v>
      </c>
      <c r="K1382">
        <v>0</v>
      </c>
      <c r="L1382">
        <v>0</v>
      </c>
      <c r="M1382">
        <v>5.8999999999999997E-2</v>
      </c>
      <c r="N1382">
        <v>0</v>
      </c>
      <c r="O1382">
        <v>0.01</v>
      </c>
      <c r="P1382">
        <v>0</v>
      </c>
      <c r="Q1382" s="3">
        <v>0.93400000000000005</v>
      </c>
      <c r="R1382" t="str">
        <f t="shared" si="21"/>
        <v>North Dakota PERS2007</v>
      </c>
    </row>
    <row r="1383" spans="1:18" x14ac:dyDescent="0.35">
      <c r="A1383" t="s">
        <v>85</v>
      </c>
      <c r="B1383">
        <v>2008</v>
      </c>
      <c r="C1383">
        <v>-5.6000000000000001E-2</v>
      </c>
      <c r="D1383">
        <v>7.9399999999999998E-2</v>
      </c>
      <c r="E1383">
        <v>0.1085</v>
      </c>
      <c r="G1383">
        <v>5.858E-2</v>
      </c>
      <c r="H1383">
        <v>0.51600000000000001</v>
      </c>
      <c r="I1383">
        <v>0.35699999999999998</v>
      </c>
      <c r="J1383">
        <v>5.5E-2</v>
      </c>
      <c r="K1383">
        <v>0</v>
      </c>
      <c r="L1383">
        <v>0</v>
      </c>
      <c r="M1383">
        <v>6.7000000000000004E-2</v>
      </c>
      <c r="N1383">
        <v>0</v>
      </c>
      <c r="O1383">
        <v>5.0000000000000001E-3</v>
      </c>
      <c r="P1383">
        <v>0</v>
      </c>
      <c r="Q1383" s="3">
        <v>0.92600000000000005</v>
      </c>
      <c r="R1383" t="str">
        <f t="shared" si="21"/>
        <v>North Dakota PERS2008</v>
      </c>
    </row>
    <row r="1384" spans="1:18" x14ac:dyDescent="0.35">
      <c r="A1384" t="s">
        <v>85</v>
      </c>
      <c r="B1384">
        <v>2009</v>
      </c>
      <c r="C1384">
        <v>-0.2442</v>
      </c>
      <c r="D1384">
        <v>-5.3199999999999997E-2</v>
      </c>
      <c r="E1384">
        <v>1.6299999999999999E-2</v>
      </c>
      <c r="G1384">
        <v>1.968E-2</v>
      </c>
      <c r="H1384">
        <v>0.44500000000000001</v>
      </c>
      <c r="I1384">
        <v>0.44</v>
      </c>
      <c r="J1384">
        <v>5.1999999999999998E-2</v>
      </c>
      <c r="K1384">
        <v>0</v>
      </c>
      <c r="L1384">
        <v>0</v>
      </c>
      <c r="M1384">
        <v>5.7000000000000002E-2</v>
      </c>
      <c r="N1384">
        <v>0</v>
      </c>
      <c r="O1384">
        <v>6.0000000000000001E-3</v>
      </c>
      <c r="P1384">
        <v>0</v>
      </c>
      <c r="Q1384" s="3">
        <v>0.85099999999999998</v>
      </c>
      <c r="R1384" t="str">
        <f t="shared" si="21"/>
        <v>North Dakota PERS2009</v>
      </c>
    </row>
    <row r="1385" spans="1:18" x14ac:dyDescent="0.35">
      <c r="A1385" t="s">
        <v>85</v>
      </c>
      <c r="B1385">
        <v>2010</v>
      </c>
      <c r="C1385">
        <v>0.13669999999999999</v>
      </c>
      <c r="D1385">
        <v>-6.7799999999999999E-2</v>
      </c>
      <c r="E1385">
        <v>1.54E-2</v>
      </c>
      <c r="F1385">
        <v>3.082E-2</v>
      </c>
      <c r="G1385">
        <v>3.082E-2</v>
      </c>
      <c r="H1385">
        <v>0.498</v>
      </c>
      <c r="I1385">
        <v>0.39800000000000002</v>
      </c>
      <c r="J1385">
        <v>4.2000000000000003E-2</v>
      </c>
      <c r="K1385">
        <v>0</v>
      </c>
      <c r="L1385">
        <v>0</v>
      </c>
      <c r="M1385">
        <v>4.9000000000000002E-2</v>
      </c>
      <c r="N1385">
        <v>0</v>
      </c>
      <c r="O1385">
        <v>1.2999999999999999E-2</v>
      </c>
      <c r="P1385">
        <v>0</v>
      </c>
      <c r="Q1385" s="3">
        <v>0.73399999999999999</v>
      </c>
      <c r="R1385" t="str">
        <f t="shared" si="21"/>
        <v>North Dakota PERS2010</v>
      </c>
    </row>
    <row r="1386" spans="1:18" x14ac:dyDescent="0.35">
      <c r="A1386" t="s">
        <v>85</v>
      </c>
      <c r="B1386">
        <v>2011</v>
      </c>
      <c r="C1386">
        <v>0.21429999999999999</v>
      </c>
      <c r="D1386">
        <v>1.3899999999999999E-2</v>
      </c>
      <c r="E1386">
        <v>3.1899999999999998E-2</v>
      </c>
      <c r="F1386">
        <v>5.5460000000000002E-2</v>
      </c>
      <c r="G1386">
        <v>4.6289999999999998E-2</v>
      </c>
      <c r="H1386">
        <v>0.55200000000000005</v>
      </c>
      <c r="I1386">
        <v>0.34200000000000003</v>
      </c>
      <c r="J1386">
        <v>3.5000000000000003E-2</v>
      </c>
      <c r="K1386">
        <v>0</v>
      </c>
      <c r="L1386">
        <v>0</v>
      </c>
      <c r="M1386">
        <v>5.7000000000000002E-2</v>
      </c>
      <c r="N1386">
        <v>0</v>
      </c>
      <c r="O1386">
        <v>1.4E-2</v>
      </c>
      <c r="P1386">
        <v>0</v>
      </c>
      <c r="Q1386" s="3">
        <v>0.70499999999999996</v>
      </c>
      <c r="R1386" t="str">
        <f t="shared" si="21"/>
        <v>North Dakota PERS2011</v>
      </c>
    </row>
    <row r="1387" spans="1:18" x14ac:dyDescent="0.35">
      <c r="A1387" t="s">
        <v>85</v>
      </c>
      <c r="B1387">
        <v>2012</v>
      </c>
      <c r="C1387">
        <v>5.9999999999999995E-4</v>
      </c>
      <c r="D1387">
        <v>0.11360000000000001</v>
      </c>
      <c r="E1387">
        <v>3.2000000000000002E-3</v>
      </c>
      <c r="F1387">
        <v>6.3020000000000007E-2</v>
      </c>
      <c r="G1387">
        <v>4.24E-2</v>
      </c>
      <c r="H1387">
        <v>0.503</v>
      </c>
      <c r="I1387">
        <v>0.22800000000000001</v>
      </c>
      <c r="J1387">
        <v>5.8000000000000003E-2</v>
      </c>
      <c r="K1387">
        <v>0</v>
      </c>
      <c r="L1387">
        <v>9.4E-2</v>
      </c>
      <c r="M1387">
        <v>0.10100000000000001</v>
      </c>
      <c r="N1387">
        <v>0</v>
      </c>
      <c r="O1387">
        <v>1.6E-2</v>
      </c>
      <c r="P1387">
        <v>0</v>
      </c>
      <c r="Q1387" s="3">
        <v>0.65100000000000002</v>
      </c>
      <c r="R1387" t="str">
        <f t="shared" si="21"/>
        <v>North Dakota PERS2012</v>
      </c>
    </row>
    <row r="1388" spans="1:18" x14ac:dyDescent="0.35">
      <c r="A1388" t="s">
        <v>85</v>
      </c>
      <c r="B1388">
        <v>2013</v>
      </c>
      <c r="C1388">
        <v>0.13500000000000001</v>
      </c>
      <c r="D1388">
        <v>0.11310000000000001</v>
      </c>
      <c r="E1388">
        <v>3.4299999999999997E-2</v>
      </c>
      <c r="F1388">
        <v>7.0860000000000006E-2</v>
      </c>
      <c r="G1388">
        <v>4.9250000000000002E-2</v>
      </c>
      <c r="H1388">
        <v>0.52600000000000002</v>
      </c>
      <c r="I1388">
        <v>0.221</v>
      </c>
      <c r="J1388">
        <v>5.1999999999999998E-2</v>
      </c>
      <c r="K1388">
        <v>0</v>
      </c>
      <c r="L1388">
        <v>8.8999999999999996E-2</v>
      </c>
      <c r="M1388">
        <v>9.9000000000000005E-2</v>
      </c>
      <c r="N1388">
        <v>0</v>
      </c>
      <c r="O1388">
        <v>1.2999999999999999E-2</v>
      </c>
      <c r="P1388">
        <v>0</v>
      </c>
      <c r="Q1388" s="3">
        <v>0.62</v>
      </c>
      <c r="R1388" t="str">
        <f t="shared" si="21"/>
        <v>North Dakota PERS2013</v>
      </c>
    </row>
    <row r="1389" spans="1:18" x14ac:dyDescent="0.35">
      <c r="A1389" t="s">
        <v>85</v>
      </c>
      <c r="B1389">
        <v>2014</v>
      </c>
      <c r="C1389">
        <v>0.1638</v>
      </c>
      <c r="D1389">
        <v>9.6600000000000005E-2</v>
      </c>
      <c r="E1389">
        <v>0.127</v>
      </c>
      <c r="F1389">
        <v>7.0599999999999996E-2</v>
      </c>
      <c r="G1389">
        <v>5.704E-2</v>
      </c>
      <c r="H1389">
        <v>0.53300000000000003</v>
      </c>
      <c r="I1389">
        <v>0.23599999999999999</v>
      </c>
      <c r="J1389">
        <v>4.4999999999999998E-2</v>
      </c>
      <c r="K1389">
        <v>0</v>
      </c>
      <c r="L1389">
        <v>8.1000000000000003E-2</v>
      </c>
      <c r="M1389">
        <v>9.4E-2</v>
      </c>
      <c r="N1389">
        <v>0</v>
      </c>
      <c r="O1389">
        <v>1.0999999999999999E-2</v>
      </c>
      <c r="P1389">
        <v>0</v>
      </c>
      <c r="Q1389" s="3">
        <v>0.64500000000000002</v>
      </c>
      <c r="R1389" t="str">
        <f t="shared" si="21"/>
        <v>North Dakota PERS2014</v>
      </c>
    </row>
    <row r="1390" spans="1:18" x14ac:dyDescent="0.35">
      <c r="A1390" t="s">
        <v>85</v>
      </c>
      <c r="B1390">
        <v>2015</v>
      </c>
      <c r="C1390">
        <v>3.5299999999999998E-2</v>
      </c>
      <c r="D1390">
        <v>0.10979999999999999</v>
      </c>
      <c r="E1390">
        <v>0.1061</v>
      </c>
      <c r="F1390">
        <v>6.0269999999999997E-2</v>
      </c>
      <c r="G1390">
        <v>5.5579999999999997E-2</v>
      </c>
      <c r="H1390">
        <v>0.53700000000000003</v>
      </c>
      <c r="I1390">
        <v>0.23100000000000001</v>
      </c>
      <c r="J1390">
        <v>3.6999999999999998E-2</v>
      </c>
      <c r="K1390">
        <v>0</v>
      </c>
      <c r="L1390">
        <v>0.08</v>
      </c>
      <c r="M1390">
        <v>9.8000000000000004E-2</v>
      </c>
      <c r="N1390">
        <v>0</v>
      </c>
      <c r="O1390">
        <v>1.7000000000000001E-2</v>
      </c>
      <c r="P1390">
        <v>0</v>
      </c>
      <c r="Q1390" s="3">
        <v>0.68600000000000005</v>
      </c>
      <c r="R1390" t="str">
        <f t="shared" si="21"/>
        <v>North Dakota PERS2015</v>
      </c>
    </row>
    <row r="1391" spans="1:18" x14ac:dyDescent="0.35">
      <c r="A1391" t="s">
        <v>85</v>
      </c>
      <c r="B1391">
        <v>2016</v>
      </c>
      <c r="C1391">
        <v>2.8E-3</v>
      </c>
      <c r="D1391">
        <v>6.5100000000000005E-2</v>
      </c>
      <c r="E1391">
        <v>6.4899999999999999E-2</v>
      </c>
      <c r="F1391">
        <v>4.8619999999999997E-2</v>
      </c>
      <c r="G1391">
        <v>5.2200000000000003E-2</v>
      </c>
      <c r="H1391">
        <v>0.53500000000000003</v>
      </c>
      <c r="I1391">
        <v>0.22800000000000001</v>
      </c>
      <c r="J1391">
        <v>3.3000000000000002E-2</v>
      </c>
      <c r="K1391">
        <v>0</v>
      </c>
      <c r="L1391">
        <v>7.5999999999999998E-2</v>
      </c>
      <c r="M1391">
        <v>0.112</v>
      </c>
      <c r="N1391">
        <v>0</v>
      </c>
      <c r="O1391">
        <v>1.6E-2</v>
      </c>
      <c r="P1391">
        <v>0</v>
      </c>
      <c r="Q1391" s="3">
        <v>0.66700000000000004</v>
      </c>
      <c r="R1391" t="str">
        <f t="shared" si="21"/>
        <v>North Dakota PERS2016</v>
      </c>
    </row>
    <row r="1392" spans="1:18" x14ac:dyDescent="0.35">
      <c r="A1392" t="s">
        <v>85</v>
      </c>
      <c r="B1392">
        <v>2017</v>
      </c>
      <c r="C1392">
        <v>0.1305</v>
      </c>
      <c r="D1392">
        <v>5.4899999999999997E-2</v>
      </c>
      <c r="E1392">
        <v>9.1600000000000001E-2</v>
      </c>
      <c r="F1392">
        <v>4.3290000000000002E-2</v>
      </c>
      <c r="G1392">
        <v>5.6649999999999999E-2</v>
      </c>
      <c r="H1392">
        <v>0.55600000000000005</v>
      </c>
      <c r="I1392">
        <v>0.22800000000000001</v>
      </c>
      <c r="J1392">
        <v>0.03</v>
      </c>
      <c r="K1392">
        <v>0</v>
      </c>
      <c r="L1392">
        <v>7.0000000000000007E-2</v>
      </c>
      <c r="M1392">
        <v>0.112</v>
      </c>
      <c r="N1392">
        <v>0</v>
      </c>
      <c r="O1392">
        <v>4.0000000000000001E-3</v>
      </c>
      <c r="P1392">
        <v>0</v>
      </c>
      <c r="Q1392" s="3">
        <v>0.70699999999999996</v>
      </c>
      <c r="R1392" t="str">
        <f t="shared" si="21"/>
        <v>North Dakota PERS2017</v>
      </c>
    </row>
    <row r="1393" spans="1:18" x14ac:dyDescent="0.35">
      <c r="A1393" t="s">
        <v>85</v>
      </c>
      <c r="B1393">
        <v>2018</v>
      </c>
      <c r="C1393">
        <v>9.1899999999999996E-2</v>
      </c>
      <c r="D1393">
        <v>7.3700000000000002E-2</v>
      </c>
      <c r="E1393">
        <v>8.3299999999999999E-2</v>
      </c>
      <c r="F1393">
        <v>5.858E-2</v>
      </c>
      <c r="G1393">
        <v>5.858E-2</v>
      </c>
      <c r="H1393">
        <v>0.55100000000000005</v>
      </c>
      <c r="I1393">
        <v>0.23499999999999999</v>
      </c>
      <c r="J1393">
        <v>3.2000000000000001E-2</v>
      </c>
      <c r="K1393">
        <v>0</v>
      </c>
      <c r="L1393">
        <v>6.8000000000000005E-2</v>
      </c>
      <c r="M1393">
        <v>0.106</v>
      </c>
      <c r="N1393">
        <v>0</v>
      </c>
      <c r="O1393">
        <v>8.0000000000000002E-3</v>
      </c>
      <c r="P1393">
        <v>0</v>
      </c>
      <c r="Q1393" s="3">
        <v>0.72499999999999998</v>
      </c>
      <c r="R1393" t="str">
        <f t="shared" si="21"/>
        <v>North Dakota PERS2018</v>
      </c>
    </row>
    <row r="1394" spans="1:18" x14ac:dyDescent="0.35">
      <c r="A1394" t="s">
        <v>85</v>
      </c>
      <c r="B1394">
        <v>2019</v>
      </c>
      <c r="C1394">
        <v>5.6000000000000001E-2</v>
      </c>
      <c r="D1394">
        <v>9.2100000000000001E-2</v>
      </c>
      <c r="E1394">
        <v>6.2199999999999998E-2</v>
      </c>
      <c r="F1394">
        <v>9.4589999999999994E-2</v>
      </c>
      <c r="G1394">
        <v>5.8439999999999999E-2</v>
      </c>
      <c r="H1394">
        <v>0.54600000000000004</v>
      </c>
      <c r="I1394">
        <v>0.22600000000000001</v>
      </c>
      <c r="J1394">
        <v>3.6999999999999998E-2</v>
      </c>
      <c r="K1394">
        <v>0</v>
      </c>
      <c r="L1394">
        <v>6.8000000000000005E-2</v>
      </c>
      <c r="M1394">
        <v>0.11700000000000001</v>
      </c>
      <c r="N1394">
        <v>0</v>
      </c>
      <c r="O1394">
        <v>6.0000000000000001E-3</v>
      </c>
      <c r="P1394">
        <v>0</v>
      </c>
      <c r="Q1394" s="3">
        <v>0.72199999999999998</v>
      </c>
      <c r="R1394" t="str">
        <f t="shared" si="21"/>
        <v>North Dakota PERS2019</v>
      </c>
    </row>
    <row r="1395" spans="1:18" x14ac:dyDescent="0.35">
      <c r="A1395" t="s">
        <v>85</v>
      </c>
      <c r="B1395">
        <v>2020</v>
      </c>
      <c r="C1395">
        <v>3.4099999999999998E-2</v>
      </c>
      <c r="D1395">
        <v>6.0100000000000001E-2</v>
      </c>
      <c r="E1395">
        <v>6.2E-2</v>
      </c>
      <c r="F1395">
        <v>8.4279999999999994E-2</v>
      </c>
      <c r="G1395">
        <v>5.7209999999999997E-2</v>
      </c>
      <c r="H1395">
        <v>0.53100000000000003</v>
      </c>
      <c r="I1395">
        <v>0.23</v>
      </c>
      <c r="J1395">
        <v>4.4999999999999998E-2</v>
      </c>
      <c r="K1395">
        <v>0</v>
      </c>
      <c r="L1395">
        <v>7.3999999999999996E-2</v>
      </c>
      <c r="M1395">
        <v>0.115</v>
      </c>
      <c r="N1395">
        <v>0</v>
      </c>
      <c r="O1395">
        <v>5.0000000000000001E-3</v>
      </c>
      <c r="P1395">
        <v>0</v>
      </c>
      <c r="Q1395" s="3">
        <v>0.69099999999999995</v>
      </c>
      <c r="R1395" t="str">
        <f t="shared" si="21"/>
        <v>North Dakota PERS2020</v>
      </c>
    </row>
    <row r="1396" spans="1:18" x14ac:dyDescent="0.35">
      <c r="A1396" t="s">
        <v>86</v>
      </c>
      <c r="B1396">
        <v>2001</v>
      </c>
      <c r="C1396">
        <v>-7.2999999999999995E-2</v>
      </c>
      <c r="D1396">
        <v>4.7500000000000001E-2</v>
      </c>
      <c r="E1396">
        <v>9.3600000000000003E-2</v>
      </c>
      <c r="G1396">
        <v>-7.2999999999999995E-2</v>
      </c>
      <c r="H1396">
        <v>0.64</v>
      </c>
      <c r="I1396">
        <v>0.19</v>
      </c>
      <c r="J1396">
        <v>0.04</v>
      </c>
      <c r="K1396">
        <v>0</v>
      </c>
      <c r="L1396">
        <v>0</v>
      </c>
      <c r="M1396">
        <v>0.11</v>
      </c>
      <c r="N1396">
        <v>0</v>
      </c>
      <c r="O1396">
        <v>0.02</v>
      </c>
      <c r="P1396">
        <v>0</v>
      </c>
      <c r="Q1396" s="3">
        <v>0.96399999999999997</v>
      </c>
      <c r="R1396" t="str">
        <f t="shared" si="21"/>
        <v>North Dakota Teachers2001</v>
      </c>
    </row>
    <row r="1397" spans="1:18" x14ac:dyDescent="0.35">
      <c r="A1397" t="s">
        <v>86</v>
      </c>
      <c r="B1397">
        <v>2002</v>
      </c>
      <c r="C1397">
        <v>-8.8800000000000004E-2</v>
      </c>
      <c r="D1397">
        <v>-1.83E-2</v>
      </c>
      <c r="E1397">
        <v>3.6799999999999999E-2</v>
      </c>
      <c r="G1397">
        <v>-8.0930000000000002E-2</v>
      </c>
      <c r="H1397">
        <v>0.66</v>
      </c>
      <c r="I1397">
        <v>0.2</v>
      </c>
      <c r="J1397">
        <v>0.03</v>
      </c>
      <c r="K1397">
        <v>0</v>
      </c>
      <c r="L1397">
        <v>0</v>
      </c>
      <c r="M1397">
        <v>0.09</v>
      </c>
      <c r="N1397">
        <v>0</v>
      </c>
      <c r="O1397">
        <v>0.02</v>
      </c>
      <c r="P1397">
        <v>0</v>
      </c>
      <c r="Q1397" s="3">
        <v>0.91600000000000004</v>
      </c>
      <c r="R1397" t="str">
        <f t="shared" si="21"/>
        <v>North Dakota Teachers2002</v>
      </c>
    </row>
    <row r="1398" spans="1:18" x14ac:dyDescent="0.35">
      <c r="A1398" t="s">
        <v>86</v>
      </c>
      <c r="B1398">
        <v>2003</v>
      </c>
      <c r="C1398">
        <v>2.2800000000000001E-2</v>
      </c>
      <c r="D1398">
        <v>-4.6600000000000003E-2</v>
      </c>
      <c r="E1398">
        <v>1.145E-2</v>
      </c>
      <c r="G1398">
        <v>-4.7579999999999997E-2</v>
      </c>
      <c r="H1398">
        <v>0.67</v>
      </c>
      <c r="I1398">
        <v>0.18</v>
      </c>
      <c r="J1398">
        <v>0.04</v>
      </c>
      <c r="K1398">
        <v>0</v>
      </c>
      <c r="L1398">
        <v>0</v>
      </c>
      <c r="M1398">
        <v>0.09</v>
      </c>
      <c r="N1398">
        <v>0</v>
      </c>
      <c r="O1398">
        <v>0.02</v>
      </c>
      <c r="P1398">
        <v>0</v>
      </c>
      <c r="Q1398" s="3">
        <v>0.85099999999999998</v>
      </c>
      <c r="R1398" t="str">
        <f t="shared" si="21"/>
        <v>North Dakota Teachers2003</v>
      </c>
    </row>
    <row r="1399" spans="1:18" x14ac:dyDescent="0.35">
      <c r="A1399" t="s">
        <v>86</v>
      </c>
      <c r="B1399">
        <v>2004</v>
      </c>
      <c r="C1399">
        <v>0.193</v>
      </c>
      <c r="D1399">
        <v>3.5999999999999997E-2</v>
      </c>
      <c r="E1399">
        <v>2.9100000000000001E-2</v>
      </c>
      <c r="G1399">
        <v>7.5799999999999999E-3</v>
      </c>
      <c r="H1399">
        <v>0.66</v>
      </c>
      <c r="I1399">
        <v>0.19</v>
      </c>
      <c r="J1399">
        <v>0.04</v>
      </c>
      <c r="K1399">
        <v>0</v>
      </c>
      <c r="L1399">
        <v>0</v>
      </c>
      <c r="M1399">
        <v>0.08</v>
      </c>
      <c r="N1399">
        <v>0</v>
      </c>
      <c r="O1399">
        <v>0.03</v>
      </c>
      <c r="P1399">
        <v>0</v>
      </c>
      <c r="Q1399" s="3">
        <v>0.80300000000000005</v>
      </c>
      <c r="R1399" t="str">
        <f t="shared" si="21"/>
        <v>North Dakota Teachers2004</v>
      </c>
    </row>
    <row r="1400" spans="1:18" x14ac:dyDescent="0.35">
      <c r="A1400" t="s">
        <v>86</v>
      </c>
      <c r="B1400">
        <v>2005</v>
      </c>
      <c r="C1400">
        <v>0.1336</v>
      </c>
      <c r="D1400">
        <v>0.1142</v>
      </c>
      <c r="E1400">
        <v>3.2300000000000002E-2</v>
      </c>
      <c r="G1400">
        <v>3.1609999999999999E-2</v>
      </c>
      <c r="H1400">
        <v>0.66</v>
      </c>
      <c r="I1400">
        <v>0.19</v>
      </c>
      <c r="J1400">
        <v>0.04</v>
      </c>
      <c r="K1400">
        <v>0</v>
      </c>
      <c r="L1400">
        <v>0</v>
      </c>
      <c r="M1400">
        <v>0.09</v>
      </c>
      <c r="N1400">
        <v>0</v>
      </c>
      <c r="O1400">
        <v>0.02</v>
      </c>
      <c r="P1400">
        <v>0</v>
      </c>
      <c r="Q1400" s="3">
        <v>0.748</v>
      </c>
      <c r="R1400" t="str">
        <f t="shared" si="21"/>
        <v>North Dakota Teachers2005</v>
      </c>
    </row>
    <row r="1401" spans="1:18" x14ac:dyDescent="0.35">
      <c r="A1401" t="s">
        <v>86</v>
      </c>
      <c r="B1401">
        <v>2006</v>
      </c>
      <c r="C1401">
        <v>0.1479</v>
      </c>
      <c r="D1401">
        <v>0.15790000000000001</v>
      </c>
      <c r="E1401">
        <v>7.6700000000000004E-2</v>
      </c>
      <c r="G1401">
        <v>5.0139999999999997E-2</v>
      </c>
      <c r="H1401">
        <v>0.6</v>
      </c>
      <c r="I1401">
        <v>0.24</v>
      </c>
      <c r="J1401">
        <v>0.04</v>
      </c>
      <c r="K1401">
        <v>0</v>
      </c>
      <c r="L1401">
        <v>0</v>
      </c>
      <c r="M1401">
        <v>0.11</v>
      </c>
      <c r="N1401">
        <v>0</v>
      </c>
      <c r="O1401">
        <v>0.01</v>
      </c>
      <c r="P1401">
        <v>0</v>
      </c>
      <c r="Q1401" s="3">
        <v>0.754</v>
      </c>
      <c r="R1401" t="str">
        <f t="shared" si="21"/>
        <v>North Dakota Teachers2006</v>
      </c>
    </row>
    <row r="1402" spans="1:18" x14ac:dyDescent="0.35">
      <c r="A1402" t="s">
        <v>86</v>
      </c>
      <c r="B1402">
        <v>2007</v>
      </c>
      <c r="C1402">
        <v>0.20039999999999999</v>
      </c>
      <c r="D1402">
        <v>0.1603</v>
      </c>
      <c r="E1402">
        <v>0.13769999999999999</v>
      </c>
      <c r="G1402">
        <v>7.0400000000000004E-2</v>
      </c>
      <c r="H1402">
        <v>0.63</v>
      </c>
      <c r="I1402">
        <v>0.21</v>
      </c>
      <c r="J1402">
        <v>0.04</v>
      </c>
      <c r="K1402">
        <v>0</v>
      </c>
      <c r="L1402">
        <v>0</v>
      </c>
      <c r="M1402">
        <v>0.11</v>
      </c>
      <c r="N1402">
        <v>0</v>
      </c>
      <c r="O1402">
        <v>0.01</v>
      </c>
      <c r="P1402">
        <v>0</v>
      </c>
      <c r="Q1402" s="3">
        <v>0.79200000000000004</v>
      </c>
      <c r="R1402" t="str">
        <f t="shared" si="21"/>
        <v>North Dakota Teachers2007</v>
      </c>
    </row>
    <row r="1403" spans="1:18" x14ac:dyDescent="0.35">
      <c r="A1403" t="s">
        <v>86</v>
      </c>
      <c r="B1403">
        <v>2008</v>
      </c>
      <c r="C1403">
        <v>-7.51E-2</v>
      </c>
      <c r="D1403">
        <v>8.4199999999999997E-2</v>
      </c>
      <c r="E1403">
        <v>0.115</v>
      </c>
      <c r="G1403">
        <v>5.1029999999999999E-2</v>
      </c>
      <c r="H1403">
        <v>0.55445999999999995</v>
      </c>
      <c r="I1403">
        <v>0.25742999999999999</v>
      </c>
      <c r="J1403">
        <v>5.9409999999999998E-2</v>
      </c>
      <c r="K1403">
        <v>0</v>
      </c>
      <c r="L1403">
        <v>0</v>
      </c>
      <c r="M1403">
        <v>0.11881</v>
      </c>
      <c r="N1403">
        <v>0</v>
      </c>
      <c r="O1403">
        <v>9.9000000000000008E-3</v>
      </c>
      <c r="P1403">
        <v>0</v>
      </c>
      <c r="Q1403" s="3">
        <v>0.81899999999999995</v>
      </c>
      <c r="R1403" t="str">
        <f t="shared" si="21"/>
        <v>North Dakota Teachers2008</v>
      </c>
    </row>
    <row r="1404" spans="1:18" x14ac:dyDescent="0.35">
      <c r="A1404" t="s">
        <v>86</v>
      </c>
      <c r="B1404">
        <v>2009</v>
      </c>
      <c r="C1404">
        <v>-0.27329999999999999</v>
      </c>
      <c r="D1404">
        <v>-6.9099999999999995E-2</v>
      </c>
      <c r="E1404">
        <v>9.7999999999999997E-3</v>
      </c>
      <c r="G1404">
        <v>8.8100000000000001E-3</v>
      </c>
      <c r="H1404">
        <v>0.51</v>
      </c>
      <c r="I1404">
        <v>0.31</v>
      </c>
      <c r="J1404">
        <v>0.06</v>
      </c>
      <c r="K1404">
        <v>0</v>
      </c>
      <c r="L1404">
        <v>0</v>
      </c>
      <c r="M1404">
        <v>0.11</v>
      </c>
      <c r="N1404">
        <v>0</v>
      </c>
      <c r="O1404">
        <v>0.01</v>
      </c>
      <c r="P1404">
        <v>0</v>
      </c>
      <c r="Q1404" s="3">
        <v>0.77700000000000002</v>
      </c>
      <c r="R1404" t="str">
        <f t="shared" si="21"/>
        <v>North Dakota Teachers2009</v>
      </c>
    </row>
    <row r="1405" spans="1:18" x14ac:dyDescent="0.35">
      <c r="A1405" t="s">
        <v>86</v>
      </c>
      <c r="B1405">
        <v>2010</v>
      </c>
      <c r="C1405">
        <v>0.13869999999999999</v>
      </c>
      <c r="D1405">
        <v>-8.5699999999999998E-2</v>
      </c>
      <c r="E1405">
        <v>1.04E-2</v>
      </c>
      <c r="F1405">
        <v>2.1299999999999999E-2</v>
      </c>
      <c r="G1405">
        <v>2.1100000000000001E-2</v>
      </c>
      <c r="H1405">
        <v>0.56000000000000005</v>
      </c>
      <c r="I1405">
        <v>0.27</v>
      </c>
      <c r="J1405">
        <v>0.05</v>
      </c>
      <c r="K1405">
        <v>0</v>
      </c>
      <c r="L1405">
        <v>0</v>
      </c>
      <c r="M1405">
        <v>0.1</v>
      </c>
      <c r="N1405">
        <v>0</v>
      </c>
      <c r="O1405">
        <v>0.02</v>
      </c>
      <c r="P1405">
        <v>0</v>
      </c>
      <c r="Q1405" s="3">
        <v>0.69799999999999995</v>
      </c>
      <c r="R1405" t="str">
        <f t="shared" si="21"/>
        <v>North Dakota Teachers2010</v>
      </c>
    </row>
    <row r="1406" spans="1:18" x14ac:dyDescent="0.35">
      <c r="A1406" t="s">
        <v>86</v>
      </c>
      <c r="B1406">
        <v>2011</v>
      </c>
      <c r="C1406">
        <v>0.24210000000000001</v>
      </c>
      <c r="D1406">
        <v>8.6999999999999994E-3</v>
      </c>
      <c r="E1406">
        <v>2.6499999999999999E-2</v>
      </c>
      <c r="F1406">
        <v>5.1299999999999998E-2</v>
      </c>
      <c r="G1406">
        <v>3.9449999999999999E-2</v>
      </c>
      <c r="H1406">
        <v>0.61</v>
      </c>
      <c r="I1406">
        <v>0.24</v>
      </c>
      <c r="J1406">
        <v>0.04</v>
      </c>
      <c r="K1406">
        <v>0</v>
      </c>
      <c r="L1406">
        <v>0</v>
      </c>
      <c r="M1406">
        <v>0.1</v>
      </c>
      <c r="N1406">
        <v>0</v>
      </c>
      <c r="O1406">
        <v>0.01</v>
      </c>
      <c r="P1406">
        <v>0</v>
      </c>
      <c r="Q1406" s="3">
        <v>0.66300000000000003</v>
      </c>
      <c r="R1406" t="str">
        <f t="shared" si="21"/>
        <v>North Dakota Teachers2011</v>
      </c>
    </row>
    <row r="1407" spans="1:18" x14ac:dyDescent="0.35">
      <c r="A1407" t="s">
        <v>86</v>
      </c>
      <c r="B1407">
        <v>2012</v>
      </c>
      <c r="C1407">
        <v>-9.7000000000000003E-3</v>
      </c>
      <c r="D1407">
        <v>0.1188</v>
      </c>
      <c r="E1407">
        <v>-1.23E-2</v>
      </c>
      <c r="F1407">
        <v>6.0100000000000001E-2</v>
      </c>
      <c r="G1407">
        <v>3.526E-2</v>
      </c>
      <c r="H1407">
        <v>0.5</v>
      </c>
      <c r="I1407">
        <v>0.23</v>
      </c>
      <c r="J1407">
        <v>0.06</v>
      </c>
      <c r="K1407">
        <v>0</v>
      </c>
      <c r="L1407">
        <v>0.09</v>
      </c>
      <c r="M1407">
        <v>0.11</v>
      </c>
      <c r="N1407">
        <v>0</v>
      </c>
      <c r="O1407">
        <v>0.01</v>
      </c>
      <c r="P1407">
        <v>0</v>
      </c>
      <c r="Q1407" s="3">
        <v>0.60899999999999999</v>
      </c>
      <c r="R1407" t="str">
        <f t="shared" si="21"/>
        <v>North Dakota Teachers2012</v>
      </c>
    </row>
    <row r="1408" spans="1:18" x14ac:dyDescent="0.35">
      <c r="A1408" t="s">
        <v>86</v>
      </c>
      <c r="B1408">
        <v>2013</v>
      </c>
      <c r="C1408">
        <v>0.1363</v>
      </c>
      <c r="D1408">
        <v>0.1181</v>
      </c>
      <c r="E1408">
        <v>2.92E-2</v>
      </c>
      <c r="F1408">
        <v>7.1199999999999999E-2</v>
      </c>
      <c r="G1408">
        <v>4.2700000000000002E-2</v>
      </c>
      <c r="H1408">
        <v>0.52</v>
      </c>
      <c r="I1408">
        <v>0.23</v>
      </c>
      <c r="J1408">
        <v>0.05</v>
      </c>
      <c r="K1408">
        <v>0</v>
      </c>
      <c r="L1408">
        <v>0.09</v>
      </c>
      <c r="M1408">
        <v>0.1</v>
      </c>
      <c r="N1408">
        <v>0</v>
      </c>
      <c r="O1408">
        <v>0.01</v>
      </c>
      <c r="P1408">
        <v>0</v>
      </c>
      <c r="Q1408" s="3">
        <v>0.58799999999999997</v>
      </c>
      <c r="R1408" t="str">
        <f t="shared" si="21"/>
        <v>North Dakota Teachers2013</v>
      </c>
    </row>
    <row r="1409" spans="1:18" x14ac:dyDescent="0.35">
      <c r="A1409" t="s">
        <v>86</v>
      </c>
      <c r="B1409">
        <v>2014</v>
      </c>
      <c r="C1409">
        <v>0.1653</v>
      </c>
      <c r="D1409">
        <v>9.3799999999999994E-2</v>
      </c>
      <c r="E1409">
        <v>0.13070000000000001</v>
      </c>
      <c r="F1409">
        <v>6.8400000000000002E-2</v>
      </c>
      <c r="G1409">
        <v>5.1020000000000003E-2</v>
      </c>
      <c r="H1409">
        <v>0.53</v>
      </c>
      <c r="I1409">
        <v>0.23</v>
      </c>
      <c r="J1409">
        <v>0.05</v>
      </c>
      <c r="K1409">
        <v>0</v>
      </c>
      <c r="L1409">
        <v>0.08</v>
      </c>
      <c r="M1409">
        <v>0.1</v>
      </c>
      <c r="N1409">
        <v>0</v>
      </c>
      <c r="O1409">
        <v>0.01</v>
      </c>
      <c r="P1409">
        <v>0</v>
      </c>
      <c r="Q1409" s="3">
        <v>0.61799999999999999</v>
      </c>
      <c r="R1409" t="str">
        <f t="shared" si="21"/>
        <v>North Dakota Teachers2014</v>
      </c>
    </row>
    <row r="1410" spans="1:18" x14ac:dyDescent="0.35">
      <c r="A1410" t="s">
        <v>86</v>
      </c>
      <c r="B1410">
        <v>2015</v>
      </c>
      <c r="C1410">
        <v>3.5200000000000002E-2</v>
      </c>
      <c r="D1410">
        <v>0.1106</v>
      </c>
      <c r="E1410">
        <v>0.1094</v>
      </c>
      <c r="F1410">
        <v>5.8700000000000002E-2</v>
      </c>
      <c r="G1410">
        <v>4.9950000000000001E-2</v>
      </c>
      <c r="H1410">
        <v>0.53</v>
      </c>
      <c r="I1410">
        <v>0.23</v>
      </c>
      <c r="J1410">
        <v>0.04</v>
      </c>
      <c r="K1410">
        <v>0</v>
      </c>
      <c r="L1410">
        <v>0.09</v>
      </c>
      <c r="M1410">
        <v>0.1</v>
      </c>
      <c r="N1410">
        <v>0</v>
      </c>
      <c r="O1410">
        <v>0.01</v>
      </c>
      <c r="P1410">
        <v>0</v>
      </c>
      <c r="Q1410" s="3">
        <v>0.61599999999999999</v>
      </c>
      <c r="R1410" t="str">
        <f t="shared" si="21"/>
        <v>North Dakota Teachers2015</v>
      </c>
    </row>
    <row r="1411" spans="1:18" x14ac:dyDescent="0.35">
      <c r="A1411" t="s">
        <v>86</v>
      </c>
      <c r="B1411">
        <v>2016</v>
      </c>
      <c r="C1411">
        <v>2.8E-3</v>
      </c>
      <c r="D1411">
        <v>6.5500000000000003E-2</v>
      </c>
      <c r="E1411">
        <v>6.3200000000000006E-2</v>
      </c>
      <c r="F1411">
        <v>4.4499999999999998E-2</v>
      </c>
      <c r="G1411">
        <v>4.6940000000000003E-2</v>
      </c>
      <c r="H1411">
        <v>0.54</v>
      </c>
      <c r="I1411">
        <v>0.23</v>
      </c>
      <c r="J1411">
        <v>0.04</v>
      </c>
      <c r="K1411">
        <v>0</v>
      </c>
      <c r="L1411">
        <v>0.08</v>
      </c>
      <c r="M1411">
        <v>0.1</v>
      </c>
      <c r="N1411">
        <v>0</v>
      </c>
      <c r="O1411">
        <v>0.01</v>
      </c>
      <c r="P1411">
        <v>0</v>
      </c>
      <c r="Q1411" s="3">
        <v>0.621</v>
      </c>
      <c r="R1411" t="str">
        <f t="shared" ref="R1411:R1474" si="22">A1411&amp;B1411</f>
        <v>North Dakota Teachers2016</v>
      </c>
    </row>
    <row r="1412" spans="1:18" x14ac:dyDescent="0.35">
      <c r="A1412" t="s">
        <v>86</v>
      </c>
      <c r="B1412">
        <v>2017</v>
      </c>
      <c r="C1412">
        <v>0.12920000000000001</v>
      </c>
      <c r="D1412">
        <v>5.4399999999999997E-2</v>
      </c>
      <c r="E1412">
        <v>9.1800000000000007E-2</v>
      </c>
      <c r="F1412">
        <v>3.8100000000000002E-2</v>
      </c>
      <c r="G1412">
        <v>5.1610000000000003E-2</v>
      </c>
      <c r="H1412">
        <v>0.55000000000000004</v>
      </c>
      <c r="I1412">
        <v>0.23</v>
      </c>
      <c r="J1412">
        <v>0.03</v>
      </c>
      <c r="K1412">
        <v>0</v>
      </c>
      <c r="L1412">
        <v>0.08</v>
      </c>
      <c r="M1412">
        <v>0.1</v>
      </c>
      <c r="N1412">
        <v>0</v>
      </c>
      <c r="O1412">
        <v>0.01</v>
      </c>
      <c r="P1412">
        <v>0</v>
      </c>
      <c r="Q1412" s="3">
        <v>0.63700000000000001</v>
      </c>
      <c r="R1412" t="str">
        <f t="shared" si="22"/>
        <v>North Dakota Teachers2017</v>
      </c>
    </row>
    <row r="1413" spans="1:18" x14ac:dyDescent="0.35">
      <c r="A1413" t="s">
        <v>86</v>
      </c>
      <c r="B1413">
        <v>2018</v>
      </c>
      <c r="C1413">
        <v>9.11E-2</v>
      </c>
      <c r="D1413">
        <v>7.2999999999999995E-2</v>
      </c>
      <c r="E1413">
        <v>8.3099999999999993E-2</v>
      </c>
      <c r="F1413">
        <v>5.5399999999999998E-2</v>
      </c>
      <c r="G1413">
        <v>5.3769999999999998E-2</v>
      </c>
      <c r="H1413">
        <v>0.54454999999999998</v>
      </c>
      <c r="I1413">
        <v>0.23762</v>
      </c>
      <c r="J1413">
        <v>3.9600000000000003E-2</v>
      </c>
      <c r="K1413">
        <v>0</v>
      </c>
      <c r="L1413">
        <v>6.9309999999999997E-2</v>
      </c>
      <c r="M1413">
        <v>9.9010000000000001E-2</v>
      </c>
      <c r="N1413">
        <v>0</v>
      </c>
      <c r="O1413">
        <v>9.9000000000000008E-3</v>
      </c>
      <c r="P1413">
        <v>0</v>
      </c>
      <c r="Q1413" s="3">
        <v>0.65400000000000003</v>
      </c>
      <c r="R1413" t="str">
        <f t="shared" si="22"/>
        <v>North Dakota Teachers2018</v>
      </c>
    </row>
    <row r="1414" spans="1:18" x14ac:dyDescent="0.35">
      <c r="A1414" t="s">
        <v>86</v>
      </c>
      <c r="B1414">
        <v>2019</v>
      </c>
      <c r="C1414">
        <v>5.5399999999999998E-2</v>
      </c>
      <c r="D1414">
        <v>9.1499999999999998E-2</v>
      </c>
      <c r="E1414">
        <v>6.1800000000000001E-2</v>
      </c>
      <c r="F1414">
        <v>9.5699999999999993E-2</v>
      </c>
      <c r="G1414">
        <v>5.3850000000000002E-2</v>
      </c>
      <c r="H1414">
        <v>0.53900000000000003</v>
      </c>
      <c r="I1414">
        <v>0.22500000000000001</v>
      </c>
      <c r="J1414">
        <v>4.1000000000000002E-2</v>
      </c>
      <c r="K1414">
        <v>0</v>
      </c>
      <c r="L1414">
        <v>7.0999999999999994E-2</v>
      </c>
      <c r="M1414">
        <v>0.107</v>
      </c>
      <c r="N1414">
        <v>0</v>
      </c>
      <c r="O1414">
        <v>1.4E-2</v>
      </c>
      <c r="P1414">
        <v>0</v>
      </c>
      <c r="Q1414" s="3">
        <v>0.66</v>
      </c>
      <c r="R1414" t="str">
        <f t="shared" si="22"/>
        <v>North Dakota Teachers2019</v>
      </c>
    </row>
    <row r="1415" spans="1:18" x14ac:dyDescent="0.35">
      <c r="A1415" t="s">
        <v>86</v>
      </c>
      <c r="B1415">
        <v>2020</v>
      </c>
      <c r="C1415">
        <v>3.4500000000000003E-2</v>
      </c>
      <c r="D1415">
        <v>6.0100000000000001E-2</v>
      </c>
      <c r="E1415">
        <v>6.1699999999999998E-2</v>
      </c>
      <c r="F1415">
        <v>8.5300000000000001E-2</v>
      </c>
      <c r="G1415">
        <v>5.2880000000000003E-2</v>
      </c>
      <c r="H1415">
        <v>0.52490000000000003</v>
      </c>
      <c r="I1415">
        <v>0.23405999999999999</v>
      </c>
      <c r="J1415">
        <v>5.1790000000000003E-2</v>
      </c>
      <c r="K1415">
        <v>0</v>
      </c>
      <c r="L1415">
        <v>7.7689999999999995E-2</v>
      </c>
      <c r="M1415">
        <v>0.10259</v>
      </c>
      <c r="N1415">
        <v>0</v>
      </c>
      <c r="O1415">
        <v>8.9599999999999992E-3</v>
      </c>
      <c r="P1415">
        <v>0</v>
      </c>
      <c r="Q1415" s="3">
        <v>0.65700000000000003</v>
      </c>
      <c r="R1415" t="str">
        <f t="shared" si="22"/>
        <v>North Dakota Teachers2020</v>
      </c>
    </row>
    <row r="1416" spans="1:18" x14ac:dyDescent="0.35">
      <c r="A1416" t="s">
        <v>87</v>
      </c>
      <c r="B1416">
        <v>2001</v>
      </c>
      <c r="C1416">
        <v>-5.7000000000000002E-2</v>
      </c>
      <c r="D1416">
        <v>4.7E-2</v>
      </c>
      <c r="E1416">
        <v>0.112</v>
      </c>
      <c r="F1416">
        <v>0.122</v>
      </c>
      <c r="G1416">
        <v>-5.7000000000000002E-2</v>
      </c>
      <c r="H1416">
        <v>0.64700000000000002</v>
      </c>
      <c r="I1416">
        <v>0.248</v>
      </c>
      <c r="J1416">
        <v>7.0000000000000001E-3</v>
      </c>
      <c r="K1416">
        <v>0</v>
      </c>
      <c r="L1416">
        <v>0</v>
      </c>
      <c r="M1416">
        <v>0.06</v>
      </c>
      <c r="N1416">
        <v>0</v>
      </c>
      <c r="O1416">
        <v>3.7999999999999999E-2</v>
      </c>
      <c r="P1416">
        <v>0</v>
      </c>
      <c r="Q1416" s="3">
        <v>1.25</v>
      </c>
      <c r="R1416" t="str">
        <f t="shared" si="22"/>
        <v>New York State Teachers2001</v>
      </c>
    </row>
    <row r="1417" spans="1:18" x14ac:dyDescent="0.35">
      <c r="A1417" t="s">
        <v>87</v>
      </c>
      <c r="B1417">
        <v>2002</v>
      </c>
      <c r="C1417">
        <v>-6.8000000000000005E-2</v>
      </c>
      <c r="D1417">
        <v>-2.1000000000000001E-2</v>
      </c>
      <c r="E1417">
        <v>5.3999999999999999E-2</v>
      </c>
      <c r="F1417">
        <v>0.1</v>
      </c>
      <c r="G1417">
        <v>-6.2520000000000006E-2</v>
      </c>
      <c r="H1417">
        <v>0.60299999999999998</v>
      </c>
      <c r="I1417">
        <v>0.28399999999999997</v>
      </c>
      <c r="J1417">
        <v>0.01</v>
      </c>
      <c r="K1417">
        <v>0</v>
      </c>
      <c r="L1417">
        <v>0</v>
      </c>
      <c r="M1417">
        <v>6.8000000000000005E-2</v>
      </c>
      <c r="N1417">
        <v>0</v>
      </c>
      <c r="O1417">
        <v>3.5000000000000003E-2</v>
      </c>
      <c r="P1417">
        <v>0</v>
      </c>
      <c r="Q1417" s="3">
        <v>0.996</v>
      </c>
      <c r="R1417" t="str">
        <f t="shared" si="22"/>
        <v>New York State Teachers2002</v>
      </c>
    </row>
    <row r="1418" spans="1:18" x14ac:dyDescent="0.35">
      <c r="A1418" t="s">
        <v>87</v>
      </c>
      <c r="B1418">
        <v>2003</v>
      </c>
      <c r="C1418">
        <v>0.04</v>
      </c>
      <c r="D1418">
        <v>-2.9000000000000001E-2</v>
      </c>
      <c r="E1418">
        <v>2.1999999999999999E-2</v>
      </c>
      <c r="F1418">
        <v>9.0999999999999998E-2</v>
      </c>
      <c r="G1418">
        <v>-2.9520000000000001E-2</v>
      </c>
      <c r="H1418">
        <v>0.64500000000000002</v>
      </c>
      <c r="I1418">
        <v>0.25800000000000001</v>
      </c>
      <c r="J1418">
        <v>1.4999999999999999E-2</v>
      </c>
      <c r="K1418">
        <v>0</v>
      </c>
      <c r="L1418">
        <v>0</v>
      </c>
      <c r="M1418">
        <v>6.9000000000000006E-2</v>
      </c>
      <c r="N1418">
        <v>0</v>
      </c>
      <c r="O1418">
        <v>1.2999999999999999E-2</v>
      </c>
      <c r="P1418">
        <v>0</v>
      </c>
      <c r="Q1418" s="3">
        <v>0.99399999999999999</v>
      </c>
      <c r="R1418" t="str">
        <f t="shared" si="22"/>
        <v>New York State Teachers2003</v>
      </c>
    </row>
    <row r="1419" spans="1:18" x14ac:dyDescent="0.35">
      <c r="A1419" t="s">
        <v>87</v>
      </c>
      <c r="B1419">
        <v>2004</v>
      </c>
      <c r="C1419">
        <v>0.161</v>
      </c>
      <c r="D1419">
        <v>0.04</v>
      </c>
      <c r="E1419">
        <v>2.5999999999999999E-2</v>
      </c>
      <c r="F1419">
        <v>0.105</v>
      </c>
      <c r="G1419">
        <v>1.4959999999999999E-2</v>
      </c>
      <c r="H1419">
        <v>0.69099999999999995</v>
      </c>
      <c r="I1419">
        <v>0.2</v>
      </c>
      <c r="J1419">
        <v>1.9E-2</v>
      </c>
      <c r="K1419">
        <v>0</v>
      </c>
      <c r="L1419">
        <v>0</v>
      </c>
      <c r="M1419">
        <v>6.8000000000000005E-2</v>
      </c>
      <c r="N1419">
        <v>0</v>
      </c>
      <c r="O1419">
        <v>2.1999999999999999E-2</v>
      </c>
      <c r="P1419">
        <v>0</v>
      </c>
      <c r="Q1419" s="3">
        <v>0.99199999999999999</v>
      </c>
      <c r="R1419" t="str">
        <f t="shared" si="22"/>
        <v>New York State Teachers2004</v>
      </c>
    </row>
    <row r="1420" spans="1:18" x14ac:dyDescent="0.35">
      <c r="A1420" t="s">
        <v>87</v>
      </c>
      <c r="B1420">
        <v>2005</v>
      </c>
      <c r="C1420">
        <v>0.106</v>
      </c>
      <c r="D1420">
        <v>0.10100000000000001</v>
      </c>
      <c r="E1420">
        <v>3.3000000000000002E-2</v>
      </c>
      <c r="F1420">
        <v>9.7000000000000003E-2</v>
      </c>
      <c r="G1420">
        <v>3.2550000000000003E-2</v>
      </c>
      <c r="H1420">
        <v>0.70299999999999996</v>
      </c>
      <c r="I1420">
        <v>0.185</v>
      </c>
      <c r="J1420">
        <v>2.7E-2</v>
      </c>
      <c r="K1420">
        <v>0</v>
      </c>
      <c r="L1420">
        <v>0</v>
      </c>
      <c r="M1420">
        <v>7.5999999999999998E-2</v>
      </c>
      <c r="N1420">
        <v>0</v>
      </c>
      <c r="O1420">
        <v>8.9999999999999993E-3</v>
      </c>
      <c r="P1420">
        <v>0</v>
      </c>
      <c r="Q1420" s="3">
        <v>0.98799999999999999</v>
      </c>
      <c r="R1420" t="str">
        <f t="shared" si="22"/>
        <v>New York State Teachers2005</v>
      </c>
    </row>
    <row r="1421" spans="1:18" x14ac:dyDescent="0.35">
      <c r="A1421" t="s">
        <v>87</v>
      </c>
      <c r="B1421">
        <v>2006</v>
      </c>
      <c r="C1421">
        <v>0.11799999999999999</v>
      </c>
      <c r="D1421">
        <v>0.128</v>
      </c>
      <c r="E1421">
        <v>6.8000000000000005E-2</v>
      </c>
      <c r="F1421">
        <v>0.09</v>
      </c>
      <c r="G1421">
        <v>4.632E-2</v>
      </c>
      <c r="H1421">
        <v>0.68600000000000005</v>
      </c>
      <c r="I1421">
        <v>0.17199999999999999</v>
      </c>
      <c r="J1421">
        <v>3.5000000000000003E-2</v>
      </c>
      <c r="K1421">
        <v>0</v>
      </c>
      <c r="L1421">
        <v>0</v>
      </c>
      <c r="M1421">
        <v>8.1000000000000003E-2</v>
      </c>
      <c r="N1421">
        <v>0</v>
      </c>
      <c r="O1421">
        <v>2.5999999999999999E-2</v>
      </c>
      <c r="P1421">
        <v>0</v>
      </c>
      <c r="Q1421" s="3">
        <v>1.02597</v>
      </c>
      <c r="R1421" t="str">
        <f t="shared" si="22"/>
        <v>New York State Teachers2006</v>
      </c>
    </row>
    <row r="1422" spans="1:18" x14ac:dyDescent="0.35">
      <c r="A1422" t="s">
        <v>87</v>
      </c>
      <c r="B1422">
        <v>2007</v>
      </c>
      <c r="C1422">
        <v>0.193</v>
      </c>
      <c r="D1422">
        <v>0.13800000000000001</v>
      </c>
      <c r="E1422">
        <v>0.123</v>
      </c>
      <c r="F1422">
        <v>8.7999999999999995E-2</v>
      </c>
      <c r="G1422">
        <v>6.6119999999999998E-2</v>
      </c>
      <c r="H1422">
        <v>0.67700000000000005</v>
      </c>
      <c r="I1422">
        <v>0.16800000000000001</v>
      </c>
      <c r="J1422">
        <v>4.2000000000000003E-2</v>
      </c>
      <c r="K1422">
        <v>0</v>
      </c>
      <c r="L1422">
        <v>0</v>
      </c>
      <c r="M1422">
        <v>0.09</v>
      </c>
      <c r="N1422">
        <v>0</v>
      </c>
      <c r="O1422">
        <v>2.3E-2</v>
      </c>
      <c r="P1422">
        <v>0</v>
      </c>
      <c r="Q1422" s="3">
        <v>1.04176</v>
      </c>
      <c r="R1422" t="str">
        <f t="shared" si="22"/>
        <v>New York State Teachers2007</v>
      </c>
    </row>
    <row r="1423" spans="1:18" x14ac:dyDescent="0.35">
      <c r="A1423" t="s">
        <v>87</v>
      </c>
      <c r="B1423">
        <v>2008</v>
      </c>
      <c r="C1423">
        <v>-6.4000000000000001E-2</v>
      </c>
      <c r="D1423">
        <v>7.6999999999999999E-2</v>
      </c>
      <c r="E1423">
        <v>9.9000000000000005E-2</v>
      </c>
      <c r="F1423">
        <v>0.06</v>
      </c>
      <c r="G1423">
        <v>4.8910000000000002E-2</v>
      </c>
      <c r="H1423">
        <v>0.60599999999999998</v>
      </c>
      <c r="I1423">
        <v>0.223</v>
      </c>
      <c r="J1423">
        <v>0.06</v>
      </c>
      <c r="K1423">
        <v>0</v>
      </c>
      <c r="L1423">
        <v>0</v>
      </c>
      <c r="M1423">
        <v>0.105</v>
      </c>
      <c r="N1423">
        <v>0</v>
      </c>
      <c r="O1423">
        <v>6.0000000000000001E-3</v>
      </c>
      <c r="P1423">
        <v>0</v>
      </c>
      <c r="Q1423" s="3">
        <v>1.0661700000000001</v>
      </c>
      <c r="R1423" t="str">
        <f t="shared" si="22"/>
        <v>New York State Teachers2008</v>
      </c>
    </row>
    <row r="1424" spans="1:18" x14ac:dyDescent="0.35">
      <c r="A1424" t="s">
        <v>87</v>
      </c>
      <c r="B1424">
        <v>2009</v>
      </c>
      <c r="C1424">
        <v>-0.20499999999999999</v>
      </c>
      <c r="D1424">
        <v>-3.7999999999999999E-2</v>
      </c>
      <c r="E1424">
        <v>1.9E-2</v>
      </c>
      <c r="F1424">
        <v>2.1999999999999999E-2</v>
      </c>
      <c r="G1424">
        <v>1.7100000000000001E-2</v>
      </c>
      <c r="H1424">
        <v>0.56100000000000005</v>
      </c>
      <c r="I1424">
        <v>0.26800000000000002</v>
      </c>
      <c r="J1424">
        <v>6.9000000000000006E-2</v>
      </c>
      <c r="K1424">
        <v>0</v>
      </c>
      <c r="L1424">
        <v>0</v>
      </c>
      <c r="M1424">
        <v>9.2999999999999999E-2</v>
      </c>
      <c r="N1424">
        <v>0</v>
      </c>
      <c r="O1424">
        <v>8.9999999999999993E-3</v>
      </c>
      <c r="P1424">
        <v>0</v>
      </c>
      <c r="Q1424" s="3">
        <v>1.0318799999999999</v>
      </c>
      <c r="R1424" t="str">
        <f t="shared" si="22"/>
        <v>New York State Teachers2009</v>
      </c>
    </row>
    <row r="1425" spans="1:18" x14ac:dyDescent="0.35">
      <c r="A1425" t="s">
        <v>87</v>
      </c>
      <c r="B1425">
        <v>2010</v>
      </c>
      <c r="C1425">
        <v>0.121</v>
      </c>
      <c r="D1425">
        <v>-5.8000000000000003E-2</v>
      </c>
      <c r="E1425">
        <v>2.1999999999999999E-2</v>
      </c>
      <c r="F1425">
        <v>2.7E-2</v>
      </c>
      <c r="G1425">
        <v>2.7040000000000002E-2</v>
      </c>
      <c r="H1425">
        <v>0.56200000000000006</v>
      </c>
      <c r="I1425">
        <v>0.25</v>
      </c>
      <c r="J1425">
        <v>0.08</v>
      </c>
      <c r="K1425">
        <v>0</v>
      </c>
      <c r="L1425">
        <v>0</v>
      </c>
      <c r="M1425">
        <v>9.4E-2</v>
      </c>
      <c r="N1425">
        <v>0</v>
      </c>
      <c r="O1425">
        <v>1.4E-2</v>
      </c>
      <c r="P1425">
        <v>0</v>
      </c>
      <c r="Q1425" s="3">
        <v>1.0029999999999999</v>
      </c>
      <c r="R1425" t="str">
        <f t="shared" si="22"/>
        <v>New York State Teachers2010</v>
      </c>
    </row>
    <row r="1426" spans="1:18" x14ac:dyDescent="0.35">
      <c r="A1426" t="s">
        <v>87</v>
      </c>
      <c r="B1426">
        <v>2011</v>
      </c>
      <c r="C1426">
        <v>0.23200000000000001</v>
      </c>
      <c r="D1426">
        <v>3.2000000000000001E-2</v>
      </c>
      <c r="E1426">
        <v>4.2000000000000003E-2</v>
      </c>
      <c r="F1426">
        <v>5.5E-2</v>
      </c>
      <c r="G1426">
        <v>4.4170000000000001E-2</v>
      </c>
      <c r="H1426">
        <v>0.58499999999999996</v>
      </c>
      <c r="I1426">
        <v>0.2</v>
      </c>
      <c r="J1426">
        <v>8.2000000000000003E-2</v>
      </c>
      <c r="K1426">
        <v>0</v>
      </c>
      <c r="L1426">
        <v>0</v>
      </c>
      <c r="M1426">
        <v>9.8000000000000004E-2</v>
      </c>
      <c r="N1426">
        <v>0</v>
      </c>
      <c r="O1426">
        <v>3.5000000000000003E-2</v>
      </c>
      <c r="P1426">
        <v>0</v>
      </c>
      <c r="Q1426" s="3">
        <v>0.96699999999999997</v>
      </c>
      <c r="R1426" t="str">
        <f t="shared" si="22"/>
        <v>New York State Teachers2011</v>
      </c>
    </row>
    <row r="1427" spans="1:18" x14ac:dyDescent="0.35">
      <c r="A1427" t="s">
        <v>87</v>
      </c>
      <c r="B1427">
        <v>2012</v>
      </c>
      <c r="C1427">
        <v>2.8000000000000001E-2</v>
      </c>
      <c r="D1427">
        <v>0.124</v>
      </c>
      <c r="E1427">
        <v>1.0999999999999999E-2</v>
      </c>
      <c r="F1427">
        <v>6.6000000000000003E-2</v>
      </c>
      <c r="G1427">
        <v>4.2810000000000001E-2</v>
      </c>
      <c r="H1427">
        <v>0.57199999999999995</v>
      </c>
      <c r="I1427">
        <v>0.19800000000000001</v>
      </c>
      <c r="J1427">
        <v>8.5999999999999993E-2</v>
      </c>
      <c r="K1427">
        <v>0</v>
      </c>
      <c r="L1427">
        <v>0</v>
      </c>
      <c r="M1427">
        <v>0.11</v>
      </c>
      <c r="N1427">
        <v>0</v>
      </c>
      <c r="O1427">
        <v>3.4000000000000002E-2</v>
      </c>
      <c r="P1427">
        <v>0</v>
      </c>
      <c r="Q1427" s="3">
        <v>0.89800000000000002</v>
      </c>
      <c r="R1427" t="str">
        <f t="shared" si="22"/>
        <v>New York State Teachers2012</v>
      </c>
    </row>
    <row r="1428" spans="1:18" x14ac:dyDescent="0.35">
      <c r="A1428" t="s">
        <v>87</v>
      </c>
      <c r="B1428">
        <v>2013</v>
      </c>
      <c r="C1428">
        <v>0.13700000000000001</v>
      </c>
      <c r="D1428">
        <v>0.13</v>
      </c>
      <c r="E1428">
        <v>5.1999999999999998E-2</v>
      </c>
      <c r="F1428">
        <v>7.4999999999999997E-2</v>
      </c>
      <c r="G1428">
        <v>4.9770000000000002E-2</v>
      </c>
      <c r="H1428">
        <v>0.58899999999999997</v>
      </c>
      <c r="I1428">
        <v>0.19</v>
      </c>
      <c r="J1428">
        <v>8.3000000000000004E-2</v>
      </c>
      <c r="K1428">
        <v>0</v>
      </c>
      <c r="L1428">
        <v>0</v>
      </c>
      <c r="M1428">
        <v>0.111</v>
      </c>
      <c r="N1428">
        <v>0</v>
      </c>
      <c r="O1428">
        <v>2.7E-2</v>
      </c>
      <c r="P1428">
        <v>0</v>
      </c>
      <c r="Q1428" s="3">
        <v>0.875</v>
      </c>
      <c r="R1428" t="str">
        <f t="shared" si="22"/>
        <v>New York State Teachers2013</v>
      </c>
    </row>
    <row r="1429" spans="1:18" x14ac:dyDescent="0.35">
      <c r="A1429" t="s">
        <v>87</v>
      </c>
      <c r="B1429">
        <v>2014</v>
      </c>
      <c r="C1429">
        <v>0.182</v>
      </c>
      <c r="D1429">
        <v>0.114</v>
      </c>
      <c r="E1429">
        <v>0.13800000000000001</v>
      </c>
      <c r="F1429">
        <v>7.6999999999999999E-2</v>
      </c>
      <c r="G1429">
        <v>5.8709999999999998E-2</v>
      </c>
      <c r="H1429">
        <v>0.59399999999999997</v>
      </c>
      <c r="I1429">
        <v>0.20100000000000001</v>
      </c>
      <c r="J1429">
        <v>0.08</v>
      </c>
      <c r="K1429">
        <v>0</v>
      </c>
      <c r="L1429">
        <v>0</v>
      </c>
      <c r="M1429">
        <v>0.105</v>
      </c>
      <c r="N1429">
        <v>0</v>
      </c>
      <c r="O1429">
        <v>0.02</v>
      </c>
      <c r="P1429">
        <v>0</v>
      </c>
      <c r="Q1429" s="3">
        <v>0.92900000000000005</v>
      </c>
      <c r="R1429" t="str">
        <f t="shared" si="22"/>
        <v>New York State Teachers2014</v>
      </c>
    </row>
    <row r="1430" spans="1:18" x14ac:dyDescent="0.35">
      <c r="A1430" t="s">
        <v>87</v>
      </c>
      <c r="B1430">
        <v>2015</v>
      </c>
      <c r="C1430">
        <v>5.1999999999999998E-2</v>
      </c>
      <c r="D1430">
        <v>0.122</v>
      </c>
      <c r="E1430">
        <v>0.124</v>
      </c>
      <c r="F1430">
        <v>7.1999999999999995E-2</v>
      </c>
      <c r="G1430">
        <v>5.8259999999999999E-2</v>
      </c>
      <c r="H1430">
        <v>0.57099999999999995</v>
      </c>
      <c r="I1430">
        <v>0.222</v>
      </c>
      <c r="J1430">
        <v>7.6999999999999999E-2</v>
      </c>
      <c r="K1430">
        <v>0</v>
      </c>
      <c r="L1430">
        <v>0</v>
      </c>
      <c r="M1430">
        <v>0.106</v>
      </c>
      <c r="N1430">
        <v>0</v>
      </c>
      <c r="O1430">
        <v>2.4E-2</v>
      </c>
      <c r="P1430">
        <v>0</v>
      </c>
      <c r="Q1430" s="3">
        <v>0.94199999999999995</v>
      </c>
      <c r="R1430" t="str">
        <f t="shared" si="22"/>
        <v>New York State Teachers2015</v>
      </c>
    </row>
    <row r="1431" spans="1:18" x14ac:dyDescent="0.35">
      <c r="A1431" t="s">
        <v>87</v>
      </c>
      <c r="B1431">
        <v>2016</v>
      </c>
      <c r="C1431">
        <v>2.3E-2</v>
      </c>
      <c r="D1431">
        <v>8.4000000000000005E-2</v>
      </c>
      <c r="E1431">
        <v>8.3000000000000004E-2</v>
      </c>
      <c r="F1431">
        <v>6.2E-2</v>
      </c>
      <c r="G1431">
        <v>5.602E-2</v>
      </c>
      <c r="H1431">
        <v>0.55600000000000005</v>
      </c>
      <c r="I1431">
        <v>0.23499999999999999</v>
      </c>
      <c r="J1431">
        <v>7.5999999999999998E-2</v>
      </c>
      <c r="K1431">
        <v>0</v>
      </c>
      <c r="L1431">
        <v>0</v>
      </c>
      <c r="M1431">
        <v>0.111</v>
      </c>
      <c r="N1431">
        <v>0</v>
      </c>
      <c r="O1431">
        <v>2.1999999999999999E-2</v>
      </c>
      <c r="P1431">
        <v>0</v>
      </c>
      <c r="Q1431" s="3">
        <v>0.97899999999999998</v>
      </c>
      <c r="R1431" t="str">
        <f t="shared" si="22"/>
        <v>New York State Teachers2016</v>
      </c>
    </row>
    <row r="1432" spans="1:18" x14ac:dyDescent="0.35">
      <c r="A1432" t="s">
        <v>87</v>
      </c>
      <c r="B1432">
        <v>2017</v>
      </c>
      <c r="C1432">
        <v>0.125</v>
      </c>
      <c r="D1432">
        <v>6.6000000000000003E-2</v>
      </c>
      <c r="E1432">
        <v>0.10199999999999999</v>
      </c>
      <c r="F1432">
        <v>5.6000000000000001E-2</v>
      </c>
      <c r="G1432">
        <v>5.9959999999999999E-2</v>
      </c>
      <c r="H1432">
        <v>0.56399999999999995</v>
      </c>
      <c r="I1432">
        <v>0.221</v>
      </c>
      <c r="J1432">
        <v>7.3999999999999996E-2</v>
      </c>
      <c r="K1432">
        <v>0</v>
      </c>
      <c r="L1432">
        <v>0</v>
      </c>
      <c r="M1432">
        <v>0.10100000000000001</v>
      </c>
      <c r="N1432">
        <v>0</v>
      </c>
      <c r="O1432">
        <v>0.04</v>
      </c>
      <c r="P1432">
        <v>0</v>
      </c>
      <c r="Q1432" s="3">
        <v>0.97699999999999998</v>
      </c>
      <c r="R1432" t="str">
        <f t="shared" si="22"/>
        <v>New York State Teachers2017</v>
      </c>
    </row>
    <row r="1433" spans="1:18" x14ac:dyDescent="0.35">
      <c r="A1433" t="s">
        <v>87</v>
      </c>
      <c r="B1433">
        <v>2018</v>
      </c>
      <c r="C1433">
        <v>0.09</v>
      </c>
      <c r="D1433">
        <v>7.9000000000000001E-2</v>
      </c>
      <c r="E1433">
        <v>9.2999999999999999E-2</v>
      </c>
      <c r="F1433">
        <v>7.1999999999999995E-2</v>
      </c>
      <c r="G1433">
        <v>6.1609999999999998E-2</v>
      </c>
      <c r="H1433">
        <v>0.56899999999999995</v>
      </c>
      <c r="I1433">
        <v>0.23300000000000001</v>
      </c>
      <c r="J1433">
        <v>7.4999999999999997E-2</v>
      </c>
      <c r="K1433">
        <v>0</v>
      </c>
      <c r="L1433">
        <v>0</v>
      </c>
      <c r="M1433">
        <v>0.1</v>
      </c>
      <c r="N1433">
        <v>0</v>
      </c>
      <c r="O1433">
        <v>2.3E-2</v>
      </c>
      <c r="P1433">
        <v>0</v>
      </c>
      <c r="Q1433" s="3">
        <v>0.99199999999999999</v>
      </c>
      <c r="R1433" t="str">
        <f t="shared" si="22"/>
        <v>New York State Teachers2018</v>
      </c>
    </row>
    <row r="1434" spans="1:18" x14ac:dyDescent="0.35">
      <c r="A1434" t="s">
        <v>87</v>
      </c>
      <c r="B1434">
        <v>2019</v>
      </c>
      <c r="C1434">
        <v>7.0999999999999994E-2</v>
      </c>
      <c r="D1434">
        <v>9.5000000000000001E-2</v>
      </c>
      <c r="E1434">
        <v>7.1999999999999995E-2</v>
      </c>
      <c r="F1434">
        <v>0.104</v>
      </c>
      <c r="G1434">
        <v>6.2100000000000002E-2</v>
      </c>
      <c r="H1434">
        <v>0.54500000000000004</v>
      </c>
      <c r="I1434">
        <v>0.24099999999999999</v>
      </c>
      <c r="J1434">
        <v>8.3000000000000004E-2</v>
      </c>
      <c r="K1434">
        <v>0</v>
      </c>
      <c r="L1434">
        <v>0</v>
      </c>
      <c r="M1434">
        <v>0.107</v>
      </c>
      <c r="N1434">
        <v>0</v>
      </c>
      <c r="O1434">
        <v>2.4E-2</v>
      </c>
      <c r="P1434">
        <v>0</v>
      </c>
      <c r="Q1434" s="3">
        <v>0.996</v>
      </c>
      <c r="R1434" t="str">
        <f t="shared" si="22"/>
        <v>New York State Teachers2019</v>
      </c>
    </row>
    <row r="1435" spans="1:18" x14ac:dyDescent="0.35">
      <c r="A1435" t="s">
        <v>87</v>
      </c>
      <c r="B1435">
        <v>2020</v>
      </c>
      <c r="C1435">
        <v>3.5000000000000003E-2</v>
      </c>
      <c r="D1435">
        <v>6.5000000000000002E-2</v>
      </c>
      <c r="E1435">
        <v>6.8000000000000005E-2</v>
      </c>
      <c r="F1435">
        <v>9.6000000000000002E-2</v>
      </c>
      <c r="G1435">
        <v>6.0729999999999999E-2</v>
      </c>
      <c r="H1435">
        <v>0.54300000000000004</v>
      </c>
      <c r="I1435">
        <v>0.248</v>
      </c>
      <c r="J1435">
        <v>8.5999999999999993E-2</v>
      </c>
      <c r="K1435">
        <v>0</v>
      </c>
      <c r="L1435">
        <v>0</v>
      </c>
      <c r="M1435">
        <v>0.1</v>
      </c>
      <c r="N1435">
        <v>0</v>
      </c>
      <c r="O1435">
        <v>2.3E-2</v>
      </c>
      <c r="P1435">
        <v>0</v>
      </c>
      <c r="Q1435" s="3">
        <v>0.996</v>
      </c>
      <c r="R1435" t="str">
        <f t="shared" si="22"/>
        <v>New York State Teachers2020</v>
      </c>
    </row>
    <row r="1436" spans="1:18" x14ac:dyDescent="0.35">
      <c r="A1436" t="s">
        <v>88</v>
      </c>
      <c r="B1436">
        <v>2001</v>
      </c>
      <c r="C1436">
        <v>-8.6499999999999994E-2</v>
      </c>
      <c r="D1436">
        <v>5.3999999999999999E-2</v>
      </c>
      <c r="E1436">
        <v>0.1109</v>
      </c>
      <c r="G1436">
        <v>-8.6499999999999994E-2</v>
      </c>
      <c r="H1436">
        <v>0.54718999999999995</v>
      </c>
      <c r="I1436">
        <v>0.31886999999999999</v>
      </c>
      <c r="J1436">
        <v>6.13E-2</v>
      </c>
      <c r="K1436">
        <v>2.563E-2</v>
      </c>
      <c r="L1436">
        <v>0</v>
      </c>
      <c r="M1436">
        <v>4.7019999999999999E-2</v>
      </c>
      <c r="N1436">
        <v>0</v>
      </c>
      <c r="O1436">
        <v>0</v>
      </c>
      <c r="P1436">
        <v>0</v>
      </c>
      <c r="Q1436" s="3">
        <v>1.2010000000000001</v>
      </c>
      <c r="R1436" t="str">
        <f t="shared" si="22"/>
        <v>NY State &amp; Local ERS2001</v>
      </c>
    </row>
    <row r="1437" spans="1:18" x14ac:dyDescent="0.35">
      <c r="A1437" t="s">
        <v>88</v>
      </c>
      <c r="B1437">
        <v>2002</v>
      </c>
      <c r="C1437">
        <v>2.76E-2</v>
      </c>
      <c r="D1437">
        <v>3.4099999999999998E-2</v>
      </c>
      <c r="E1437">
        <v>9.4200000000000006E-2</v>
      </c>
      <c r="G1437">
        <v>-3.1130000000000001E-2</v>
      </c>
      <c r="H1437">
        <v>0.60121000000000002</v>
      </c>
      <c r="I1437">
        <v>0.29115999999999997</v>
      </c>
      <c r="J1437">
        <v>5.8290000000000002E-2</v>
      </c>
      <c r="K1437">
        <v>0</v>
      </c>
      <c r="L1437">
        <v>0</v>
      </c>
      <c r="M1437">
        <v>4.4470000000000003E-2</v>
      </c>
      <c r="N1437">
        <v>0</v>
      </c>
      <c r="O1437">
        <v>0</v>
      </c>
      <c r="P1437">
        <v>0</v>
      </c>
      <c r="Q1437" s="3">
        <v>1.1890000000000001</v>
      </c>
      <c r="R1437" t="str">
        <f t="shared" si="22"/>
        <v>NY State &amp; Local ERS2002</v>
      </c>
    </row>
    <row r="1438" spans="1:18" x14ac:dyDescent="0.35">
      <c r="A1438" t="s">
        <v>88</v>
      </c>
      <c r="B1438">
        <v>2003</v>
      </c>
      <c r="C1438">
        <v>-0.10199999999999999</v>
      </c>
      <c r="D1438">
        <v>-5.5300000000000002E-2</v>
      </c>
      <c r="E1438">
        <v>1.5599999999999999E-2</v>
      </c>
      <c r="G1438">
        <v>-5.5350000000000003E-2</v>
      </c>
      <c r="H1438">
        <v>0.53973000000000004</v>
      </c>
      <c r="I1438">
        <v>0.34067999999999998</v>
      </c>
      <c r="J1438">
        <v>6.6909999999999997E-2</v>
      </c>
      <c r="K1438">
        <v>0</v>
      </c>
      <c r="L1438">
        <v>0</v>
      </c>
      <c r="M1438">
        <v>4.965E-2</v>
      </c>
      <c r="N1438">
        <v>0</v>
      </c>
      <c r="O1438">
        <v>0</v>
      </c>
      <c r="P1438">
        <v>0</v>
      </c>
      <c r="Q1438" s="3">
        <v>0.98699999999999999</v>
      </c>
      <c r="R1438" t="str">
        <f t="shared" si="22"/>
        <v>NY State &amp; Local ERS2003</v>
      </c>
    </row>
    <row r="1439" spans="1:18" x14ac:dyDescent="0.35">
      <c r="A1439" t="s">
        <v>88</v>
      </c>
      <c r="B1439">
        <v>2004</v>
      </c>
      <c r="C1439">
        <v>0.2883</v>
      </c>
      <c r="D1439">
        <v>5.9400000000000001E-2</v>
      </c>
      <c r="E1439">
        <v>5.0500000000000003E-2</v>
      </c>
      <c r="G1439">
        <v>2.0840000000000001E-2</v>
      </c>
      <c r="H1439">
        <v>0.62980999999999998</v>
      </c>
      <c r="I1439">
        <v>0.25090000000000001</v>
      </c>
      <c r="J1439">
        <v>6.3039999999999999E-2</v>
      </c>
      <c r="K1439">
        <v>0</v>
      </c>
      <c r="L1439">
        <v>0</v>
      </c>
      <c r="M1439">
        <v>4.0559999999999999E-2</v>
      </c>
      <c r="N1439">
        <v>0</v>
      </c>
      <c r="O1439">
        <v>1.5699999999999999E-2</v>
      </c>
      <c r="P1439">
        <v>0</v>
      </c>
      <c r="Q1439" s="3">
        <v>1.0049999999999999</v>
      </c>
      <c r="R1439" t="str">
        <f t="shared" si="22"/>
        <v>NY State &amp; Local ERS2004</v>
      </c>
    </row>
    <row r="1440" spans="1:18" x14ac:dyDescent="0.35">
      <c r="A1440" t="s">
        <v>88</v>
      </c>
      <c r="B1440">
        <v>2005</v>
      </c>
      <c r="C1440">
        <v>8.5099999999999995E-2</v>
      </c>
      <c r="D1440">
        <v>7.8799999999999995E-2</v>
      </c>
      <c r="E1440">
        <v>3.3399999999999999E-2</v>
      </c>
      <c r="G1440">
        <v>3.338E-2</v>
      </c>
      <c r="H1440">
        <v>0.63490999999999997</v>
      </c>
      <c r="I1440">
        <v>0.23452000000000001</v>
      </c>
      <c r="J1440">
        <v>7.109E-2</v>
      </c>
      <c r="K1440">
        <v>0</v>
      </c>
      <c r="L1440">
        <v>0</v>
      </c>
      <c r="M1440">
        <v>3.8899999999999997E-2</v>
      </c>
      <c r="N1440">
        <v>0</v>
      </c>
      <c r="O1440">
        <v>2.0590000000000001E-2</v>
      </c>
      <c r="P1440">
        <v>0</v>
      </c>
      <c r="Q1440" s="3">
        <v>1.0280199999999999</v>
      </c>
      <c r="R1440" t="str">
        <f t="shared" si="22"/>
        <v>NY State &amp; Local ERS2005</v>
      </c>
    </row>
    <row r="1441" spans="1:18" x14ac:dyDescent="0.35">
      <c r="A1441" t="s">
        <v>88</v>
      </c>
      <c r="B1441">
        <v>2006</v>
      </c>
      <c r="C1441">
        <v>0.1459</v>
      </c>
      <c r="D1441">
        <v>0.1701</v>
      </c>
      <c r="E1441">
        <v>8.1299999999999997E-2</v>
      </c>
      <c r="F1441">
        <v>9.6000000000000002E-2</v>
      </c>
      <c r="G1441">
        <v>5.1330000000000001E-2</v>
      </c>
      <c r="H1441">
        <v>0.62839</v>
      </c>
      <c r="I1441">
        <v>0.20576</v>
      </c>
      <c r="J1441">
        <v>7.5670000000000001E-2</v>
      </c>
      <c r="K1441">
        <v>0</v>
      </c>
      <c r="L1441">
        <v>0</v>
      </c>
      <c r="M1441">
        <v>4.3569999999999998E-2</v>
      </c>
      <c r="N1441">
        <v>0</v>
      </c>
      <c r="O1441">
        <v>4.6609999999999999E-2</v>
      </c>
      <c r="P1441">
        <v>0</v>
      </c>
      <c r="Q1441" s="3">
        <v>1.04105</v>
      </c>
      <c r="R1441" t="str">
        <f t="shared" si="22"/>
        <v>NY State &amp; Local ERS2006</v>
      </c>
    </row>
    <row r="1442" spans="1:18" x14ac:dyDescent="0.35">
      <c r="A1442" t="s">
        <v>88</v>
      </c>
      <c r="B1442">
        <v>2007</v>
      </c>
      <c r="C1442">
        <v>0.1258</v>
      </c>
      <c r="D1442">
        <v>0.1186</v>
      </c>
      <c r="E1442">
        <v>0.1012</v>
      </c>
      <c r="F1442">
        <v>9.7699999999999995E-2</v>
      </c>
      <c r="G1442">
        <v>6.166E-2</v>
      </c>
      <c r="H1442">
        <v>0.57904999999999995</v>
      </c>
      <c r="I1442">
        <v>0.21379999999999999</v>
      </c>
      <c r="J1442">
        <v>7.6240000000000002E-2</v>
      </c>
      <c r="K1442">
        <v>2.9850000000000002E-2</v>
      </c>
      <c r="L1442">
        <v>0</v>
      </c>
      <c r="M1442">
        <v>4.6559999999999997E-2</v>
      </c>
      <c r="N1442">
        <v>0</v>
      </c>
      <c r="O1442">
        <v>5.4519999999999999E-2</v>
      </c>
      <c r="P1442">
        <v>0</v>
      </c>
      <c r="Q1442" s="3">
        <v>1.05755</v>
      </c>
      <c r="R1442" t="str">
        <f t="shared" si="22"/>
        <v>NY State &amp; Local ERS2007</v>
      </c>
    </row>
    <row r="1443" spans="1:18" x14ac:dyDescent="0.35">
      <c r="A1443" t="s">
        <v>88</v>
      </c>
      <c r="B1443">
        <v>2008</v>
      </c>
      <c r="C1443">
        <v>2.5600000000000001E-2</v>
      </c>
      <c r="D1443">
        <v>9.7799999999999998E-2</v>
      </c>
      <c r="E1443">
        <v>0.13089999999999999</v>
      </c>
      <c r="F1443">
        <v>7.17E-2</v>
      </c>
      <c r="G1443">
        <v>5.7090000000000002E-2</v>
      </c>
      <c r="H1443">
        <v>0.54688000000000003</v>
      </c>
      <c r="I1443">
        <v>0.23766999999999999</v>
      </c>
      <c r="J1443">
        <v>7.7340000000000006E-2</v>
      </c>
      <c r="K1443">
        <v>3.4630000000000001E-2</v>
      </c>
      <c r="L1443">
        <v>0</v>
      </c>
      <c r="M1443">
        <v>5.6309999999999999E-2</v>
      </c>
      <c r="N1443">
        <v>0</v>
      </c>
      <c r="O1443">
        <v>4.1869999999999997E-2</v>
      </c>
      <c r="P1443">
        <v>0</v>
      </c>
      <c r="Q1443" s="3">
        <v>1.07267</v>
      </c>
      <c r="R1443" t="str">
        <f t="shared" si="22"/>
        <v>NY State &amp; Local ERS2008</v>
      </c>
    </row>
    <row r="1444" spans="1:18" x14ac:dyDescent="0.35">
      <c r="A1444" t="s">
        <v>88</v>
      </c>
      <c r="B1444">
        <v>2009</v>
      </c>
      <c r="C1444">
        <v>-0.26379999999999998</v>
      </c>
      <c r="D1444">
        <v>-5.2699999999999997E-2</v>
      </c>
      <c r="E1444">
        <v>1.11E-2</v>
      </c>
      <c r="F1444">
        <v>3.0599999999999999E-2</v>
      </c>
      <c r="G1444">
        <v>1.5440000000000001E-2</v>
      </c>
      <c r="H1444">
        <v>0.44296000000000002</v>
      </c>
      <c r="I1444">
        <v>0.33296999999999999</v>
      </c>
      <c r="J1444">
        <v>0.10151</v>
      </c>
      <c r="K1444">
        <v>2.1700000000000001E-2</v>
      </c>
      <c r="L1444">
        <v>0</v>
      </c>
      <c r="M1444">
        <v>6.6000000000000003E-2</v>
      </c>
      <c r="N1444">
        <v>0</v>
      </c>
      <c r="O1444">
        <v>3.4869999999999998E-2</v>
      </c>
      <c r="P1444">
        <v>0</v>
      </c>
      <c r="Q1444" s="3">
        <v>1.0104</v>
      </c>
      <c r="R1444" t="str">
        <f t="shared" si="22"/>
        <v>NY State &amp; Local ERS2009</v>
      </c>
    </row>
    <row r="1445" spans="1:18" x14ac:dyDescent="0.35">
      <c r="A1445" t="s">
        <v>88</v>
      </c>
      <c r="B1445">
        <v>2010</v>
      </c>
      <c r="C1445">
        <v>0.25869999999999999</v>
      </c>
      <c r="D1445">
        <v>-1.6799999999999999E-2</v>
      </c>
      <c r="E1445">
        <v>4.1599999999999998E-2</v>
      </c>
      <c r="F1445">
        <v>3.7499999999999999E-2</v>
      </c>
      <c r="G1445">
        <v>3.7479999999999999E-2</v>
      </c>
      <c r="H1445">
        <v>0.55186999999999997</v>
      </c>
      <c r="I1445">
        <v>0.25453999999999999</v>
      </c>
      <c r="J1445">
        <v>8.9370000000000005E-2</v>
      </c>
      <c r="K1445">
        <v>2.8809999999999999E-2</v>
      </c>
      <c r="L1445">
        <v>0</v>
      </c>
      <c r="M1445">
        <v>4.709E-2</v>
      </c>
      <c r="N1445">
        <v>0</v>
      </c>
      <c r="O1445">
        <v>2.3290000000000002E-2</v>
      </c>
      <c r="P1445">
        <v>0</v>
      </c>
      <c r="Q1445" s="3">
        <v>0.93942000000000003</v>
      </c>
      <c r="R1445" t="str">
        <f t="shared" si="22"/>
        <v>NY State &amp; Local ERS2010</v>
      </c>
    </row>
    <row r="1446" spans="1:18" x14ac:dyDescent="0.35">
      <c r="A1446" t="s">
        <v>88</v>
      </c>
      <c r="B1446">
        <v>2011</v>
      </c>
      <c r="C1446">
        <v>0.1457</v>
      </c>
      <c r="D1446">
        <v>2.0199999999999999E-2</v>
      </c>
      <c r="E1446">
        <v>4.1599999999999998E-2</v>
      </c>
      <c r="F1446">
        <v>6.1199999999999997E-2</v>
      </c>
      <c r="G1446">
        <v>4.6879999999999998E-2</v>
      </c>
      <c r="H1446">
        <v>0.54347999999999996</v>
      </c>
      <c r="I1446">
        <v>0.21079999999999999</v>
      </c>
      <c r="J1446">
        <v>0.10077999999999999</v>
      </c>
      <c r="K1446">
        <v>3.0540000000000001E-2</v>
      </c>
      <c r="L1446">
        <v>0</v>
      </c>
      <c r="M1446">
        <v>5.7610000000000001E-2</v>
      </c>
      <c r="N1446">
        <v>0</v>
      </c>
      <c r="O1446">
        <v>5.6779999999999997E-2</v>
      </c>
      <c r="P1446">
        <v>0</v>
      </c>
      <c r="Q1446" s="3">
        <v>0.90225999999999995</v>
      </c>
      <c r="R1446" t="str">
        <f t="shared" si="22"/>
        <v>NY State &amp; Local ERS2011</v>
      </c>
    </row>
    <row r="1447" spans="1:18" x14ac:dyDescent="0.35">
      <c r="A1447" t="s">
        <v>88</v>
      </c>
      <c r="B1447">
        <v>2012</v>
      </c>
      <c r="C1447">
        <v>5.96E-2</v>
      </c>
      <c r="D1447">
        <v>0.15190000000000001</v>
      </c>
      <c r="E1447">
        <v>2.9100000000000001E-2</v>
      </c>
      <c r="F1447">
        <v>6.4500000000000002E-2</v>
      </c>
      <c r="G1447">
        <v>4.7940000000000003E-2</v>
      </c>
      <c r="H1447">
        <v>0.52454000000000001</v>
      </c>
      <c r="I1447">
        <v>0.22176000000000001</v>
      </c>
      <c r="J1447">
        <v>0.10285999999999999</v>
      </c>
      <c r="K1447">
        <v>3.4259999999999999E-2</v>
      </c>
      <c r="L1447">
        <v>0</v>
      </c>
      <c r="M1447">
        <v>6.7519999999999997E-2</v>
      </c>
      <c r="N1447">
        <v>0</v>
      </c>
      <c r="O1447">
        <v>4.9059999999999999E-2</v>
      </c>
      <c r="P1447">
        <v>0</v>
      </c>
      <c r="Q1447" s="3">
        <v>0.872</v>
      </c>
      <c r="R1447" t="str">
        <f t="shared" si="22"/>
        <v>NY State &amp; Local ERS2012</v>
      </c>
    </row>
    <row r="1448" spans="1:18" x14ac:dyDescent="0.35">
      <c r="A1448" t="s">
        <v>88</v>
      </c>
      <c r="B1448">
        <v>2013</v>
      </c>
      <c r="C1448">
        <v>0.1038</v>
      </c>
      <c r="D1448">
        <v>0.10249999999999999</v>
      </c>
      <c r="E1448">
        <v>4.4299999999999999E-2</v>
      </c>
      <c r="F1448">
        <v>8.6699999999999999E-2</v>
      </c>
      <c r="G1448">
        <v>5.2130000000000003E-2</v>
      </c>
      <c r="H1448">
        <v>0.51641999999999999</v>
      </c>
      <c r="I1448">
        <v>0.23973</v>
      </c>
      <c r="J1448">
        <v>9.0690000000000007E-2</v>
      </c>
      <c r="K1448">
        <v>3.8080000000000003E-2</v>
      </c>
      <c r="L1448">
        <v>0</v>
      </c>
      <c r="M1448">
        <v>7.4899999999999994E-2</v>
      </c>
      <c r="N1448">
        <v>0</v>
      </c>
      <c r="O1448">
        <v>4.0169999999999997E-2</v>
      </c>
      <c r="P1448">
        <v>0</v>
      </c>
      <c r="Q1448" s="3">
        <v>0.995</v>
      </c>
      <c r="R1448" t="str">
        <f t="shared" si="22"/>
        <v>NY State &amp; Local ERS2013</v>
      </c>
    </row>
    <row r="1449" spans="1:18" x14ac:dyDescent="0.35">
      <c r="A1449" t="s">
        <v>88</v>
      </c>
      <c r="B1449">
        <v>2014</v>
      </c>
      <c r="C1449">
        <v>0.13020000000000001</v>
      </c>
      <c r="D1449">
        <v>9.7500000000000003E-2</v>
      </c>
      <c r="E1449">
        <v>0.13780000000000001</v>
      </c>
      <c r="F1449">
        <v>7.2599999999999998E-2</v>
      </c>
      <c r="G1449">
        <v>5.7520000000000002E-2</v>
      </c>
      <c r="H1449">
        <v>0.52700000000000002</v>
      </c>
      <c r="I1449">
        <v>0.23418</v>
      </c>
      <c r="J1449">
        <v>7.9810000000000006E-2</v>
      </c>
      <c r="K1449">
        <v>4.1880000000000001E-2</v>
      </c>
      <c r="L1449">
        <v>0</v>
      </c>
      <c r="M1449">
        <v>7.5850000000000001E-2</v>
      </c>
      <c r="N1449">
        <v>0</v>
      </c>
      <c r="O1449">
        <v>3.7280000000000001E-2</v>
      </c>
      <c r="P1449">
        <v>0</v>
      </c>
      <c r="Q1449" s="3">
        <v>0.92027000000000003</v>
      </c>
      <c r="R1449" t="str">
        <f t="shared" si="22"/>
        <v>NY State &amp; Local ERS2014</v>
      </c>
    </row>
    <row r="1450" spans="1:18" x14ac:dyDescent="0.35">
      <c r="A1450" t="s">
        <v>88</v>
      </c>
      <c r="B1450">
        <v>2015</v>
      </c>
      <c r="C1450">
        <v>7.1599999999999997E-2</v>
      </c>
      <c r="D1450">
        <v>0.1016</v>
      </c>
      <c r="E1450">
        <v>0.1017</v>
      </c>
      <c r="F1450">
        <v>7.1199999999999999E-2</v>
      </c>
      <c r="G1450">
        <v>5.8459999999999998E-2</v>
      </c>
      <c r="H1450">
        <v>0.51100000000000001</v>
      </c>
      <c r="I1450">
        <v>0.25827</v>
      </c>
      <c r="J1450">
        <v>7.7219999999999997E-2</v>
      </c>
      <c r="K1450">
        <v>5.2470000000000003E-2</v>
      </c>
      <c r="L1450">
        <v>0</v>
      </c>
      <c r="M1450">
        <v>7.0190000000000002E-2</v>
      </c>
      <c r="N1450">
        <v>0</v>
      </c>
      <c r="O1450">
        <v>2.8469999999999999E-2</v>
      </c>
      <c r="P1450">
        <v>0</v>
      </c>
      <c r="Q1450" s="3">
        <v>0.93764999999999998</v>
      </c>
      <c r="R1450" t="str">
        <f t="shared" si="22"/>
        <v>NY State &amp; Local ERS2015</v>
      </c>
    </row>
    <row r="1451" spans="1:18" x14ac:dyDescent="0.35">
      <c r="A1451" t="s">
        <v>88</v>
      </c>
      <c r="B1451">
        <v>2016</v>
      </c>
      <c r="C1451">
        <v>1.9E-3</v>
      </c>
      <c r="D1451">
        <v>6.6600000000000006E-2</v>
      </c>
      <c r="E1451">
        <v>7.2499999999999995E-2</v>
      </c>
      <c r="F1451">
        <v>5.6899999999999999E-2</v>
      </c>
      <c r="G1451">
        <v>5.4829999999999997E-2</v>
      </c>
      <c r="H1451">
        <v>0.50849999999999995</v>
      </c>
      <c r="I1451">
        <v>0.24976000000000001</v>
      </c>
      <c r="J1451">
        <v>8.0860000000000001E-2</v>
      </c>
      <c r="K1451">
        <v>5.4519999999999999E-2</v>
      </c>
      <c r="L1451">
        <v>0</v>
      </c>
      <c r="M1451">
        <v>7.5170000000000001E-2</v>
      </c>
      <c r="N1451">
        <v>0</v>
      </c>
      <c r="O1451">
        <v>3.1199999999999999E-2</v>
      </c>
      <c r="P1451">
        <v>0</v>
      </c>
      <c r="Q1451" s="3">
        <v>0.94120999999999999</v>
      </c>
      <c r="R1451" t="str">
        <f t="shared" si="22"/>
        <v>NY State &amp; Local ERS2016</v>
      </c>
    </row>
    <row r="1452" spans="1:18" x14ac:dyDescent="0.35">
      <c r="A1452" t="s">
        <v>88</v>
      </c>
      <c r="B1452">
        <v>2017</v>
      </c>
      <c r="C1452">
        <v>0.1148</v>
      </c>
      <c r="D1452">
        <v>6.1699999999999998E-2</v>
      </c>
      <c r="E1452">
        <v>8.3500000000000005E-2</v>
      </c>
      <c r="F1452">
        <v>5.5899999999999998E-2</v>
      </c>
      <c r="G1452">
        <v>5.8270000000000002E-2</v>
      </c>
      <c r="H1452">
        <v>0.53893999999999997</v>
      </c>
      <c r="I1452">
        <v>0.22866</v>
      </c>
      <c r="J1452">
        <v>8.1790000000000002E-2</v>
      </c>
      <c r="K1452">
        <v>4.9829999999999999E-2</v>
      </c>
      <c r="L1452">
        <v>0</v>
      </c>
      <c r="M1452">
        <v>7.1389999999999995E-2</v>
      </c>
      <c r="N1452">
        <v>0</v>
      </c>
      <c r="O1452">
        <v>2.938E-2</v>
      </c>
      <c r="P1452">
        <v>0</v>
      </c>
      <c r="Q1452" s="3">
        <v>0.94399999999999995</v>
      </c>
      <c r="R1452" t="str">
        <f t="shared" si="22"/>
        <v>NY State &amp; Local ERS2017</v>
      </c>
    </row>
    <row r="1453" spans="1:18" x14ac:dyDescent="0.35">
      <c r="A1453" t="s">
        <v>88</v>
      </c>
      <c r="B1453">
        <v>2018</v>
      </c>
      <c r="C1453">
        <v>0.1135</v>
      </c>
      <c r="D1453">
        <v>7.5399999999999995E-2</v>
      </c>
      <c r="E1453">
        <v>8.5400000000000004E-2</v>
      </c>
      <c r="F1453">
        <v>6.4600000000000005E-2</v>
      </c>
      <c r="G1453">
        <v>6.1260000000000002E-2</v>
      </c>
      <c r="H1453">
        <v>0.55295000000000005</v>
      </c>
      <c r="I1453">
        <v>0.22306999999999999</v>
      </c>
      <c r="J1453">
        <v>8.4989999999999996E-2</v>
      </c>
      <c r="K1453">
        <v>0.05</v>
      </c>
      <c r="L1453">
        <v>4.0000000000000001E-3</v>
      </c>
      <c r="M1453">
        <v>6.8989999999999996E-2</v>
      </c>
      <c r="N1453">
        <v>0</v>
      </c>
      <c r="O1453">
        <v>1.6E-2</v>
      </c>
      <c r="P1453">
        <v>0</v>
      </c>
      <c r="Q1453" s="3">
        <v>0.95099999999999996</v>
      </c>
      <c r="R1453" t="str">
        <f t="shared" si="22"/>
        <v>NY State &amp; Local ERS2018</v>
      </c>
    </row>
    <row r="1454" spans="1:18" x14ac:dyDescent="0.35">
      <c r="A1454" t="s">
        <v>88</v>
      </c>
      <c r="B1454">
        <v>2019</v>
      </c>
      <c r="C1454">
        <v>5.2299999999999999E-2</v>
      </c>
      <c r="D1454">
        <v>9.3200000000000005E-2</v>
      </c>
      <c r="E1454">
        <v>7.0000000000000007E-2</v>
      </c>
      <c r="F1454">
        <v>0.10340000000000001</v>
      </c>
      <c r="H1454">
        <v>0.51709000000000005</v>
      </c>
      <c r="I1454">
        <v>0.22137999999999999</v>
      </c>
      <c r="J1454">
        <v>9.3469999999999998E-2</v>
      </c>
      <c r="K1454">
        <v>4.972E-2</v>
      </c>
      <c r="L1454">
        <v>1.4919999999999999E-2</v>
      </c>
      <c r="M1454">
        <v>7.4579999999999994E-2</v>
      </c>
      <c r="N1454">
        <v>0</v>
      </c>
      <c r="O1454">
        <v>2.8840000000000001E-2</v>
      </c>
      <c r="P1454">
        <v>0</v>
      </c>
      <c r="Q1454" s="3">
        <v>0.95242000000000004</v>
      </c>
      <c r="R1454" t="str">
        <f t="shared" si="22"/>
        <v>NY State &amp; Local ERS2019</v>
      </c>
    </row>
    <row r="1455" spans="1:18" x14ac:dyDescent="0.35">
      <c r="A1455" t="s">
        <v>88</v>
      </c>
      <c r="B1455">
        <v>2020</v>
      </c>
      <c r="C1455">
        <v>-2.6800000000000001E-2</v>
      </c>
      <c r="D1455">
        <v>4.4699999999999997E-2</v>
      </c>
      <c r="E1455">
        <v>4.9599999999999998E-2</v>
      </c>
      <c r="F1455">
        <v>7.5300000000000006E-2</v>
      </c>
      <c r="H1455">
        <v>0.48</v>
      </c>
      <c r="I1455">
        <v>0.23746</v>
      </c>
      <c r="J1455">
        <v>0.105</v>
      </c>
      <c r="K1455">
        <v>5.0999999999999997E-2</v>
      </c>
      <c r="L1455">
        <v>1.6E-2</v>
      </c>
      <c r="M1455">
        <v>0.08</v>
      </c>
      <c r="N1455">
        <v>0</v>
      </c>
      <c r="O1455">
        <v>2.9000000000000001E-2</v>
      </c>
      <c r="P1455">
        <v>0</v>
      </c>
      <c r="Q1455" s="3">
        <v>0.95242000000000004</v>
      </c>
      <c r="R1455" t="str">
        <f t="shared" si="22"/>
        <v>NY State &amp; Local ERS2020</v>
      </c>
    </row>
    <row r="1456" spans="1:18" x14ac:dyDescent="0.35">
      <c r="A1456" t="s">
        <v>89</v>
      </c>
      <c r="B1456">
        <v>2001</v>
      </c>
      <c r="C1456">
        <v>-5.0500000000000003E-2</v>
      </c>
      <c r="G1456">
        <v>-5.0500000000000003E-2</v>
      </c>
      <c r="H1456">
        <v>0.49390000000000001</v>
      </c>
      <c r="I1456">
        <v>0.38819999999999999</v>
      </c>
      <c r="J1456">
        <v>7.9899999999999999E-2</v>
      </c>
      <c r="K1456">
        <v>0</v>
      </c>
      <c r="L1456">
        <v>0</v>
      </c>
      <c r="M1456">
        <v>2.5000000000000001E-3</v>
      </c>
      <c r="N1456">
        <v>0</v>
      </c>
      <c r="O1456">
        <v>3.5299999999999998E-2</v>
      </c>
      <c r="P1456">
        <v>0</v>
      </c>
      <c r="Q1456" s="3">
        <v>0</v>
      </c>
      <c r="R1456" t="str">
        <f t="shared" si="22"/>
        <v>Montana Teachers2001</v>
      </c>
    </row>
    <row r="1457" spans="1:18" x14ac:dyDescent="0.35">
      <c r="A1457" t="s">
        <v>89</v>
      </c>
      <c r="B1457">
        <v>2002</v>
      </c>
      <c r="C1457">
        <v>-7.1999999999999995E-2</v>
      </c>
      <c r="G1457">
        <v>-6.1310000000000003E-2</v>
      </c>
      <c r="H1457">
        <v>0.52910000000000001</v>
      </c>
      <c r="I1457">
        <v>0.40510000000000002</v>
      </c>
      <c r="J1457">
        <v>3.5700000000000003E-2</v>
      </c>
      <c r="K1457">
        <v>0</v>
      </c>
      <c r="L1457">
        <v>0</v>
      </c>
      <c r="M1457">
        <v>2.7000000000000001E-3</v>
      </c>
      <c r="N1457">
        <v>0</v>
      </c>
      <c r="O1457">
        <v>2.5499999999999998E-2</v>
      </c>
      <c r="P1457">
        <v>0</v>
      </c>
      <c r="Q1457" s="3">
        <v>0.86599999999999999</v>
      </c>
      <c r="R1457" t="str">
        <f t="shared" si="22"/>
        <v>Montana Teachers2002</v>
      </c>
    </row>
    <row r="1458" spans="1:18" x14ac:dyDescent="0.35">
      <c r="A1458" t="s">
        <v>89</v>
      </c>
      <c r="B1458">
        <v>2003</v>
      </c>
      <c r="C1458">
        <v>6.4600000000000005E-2</v>
      </c>
      <c r="D1458">
        <v>-2.1100000000000001E-2</v>
      </c>
      <c r="E1458">
        <v>2.5999999999999999E-2</v>
      </c>
      <c r="F1458">
        <v>8.4900000000000003E-2</v>
      </c>
      <c r="G1458">
        <v>-2.1090000000000001E-2</v>
      </c>
      <c r="H1458">
        <v>0.5716</v>
      </c>
      <c r="I1458">
        <v>0.34150000000000003</v>
      </c>
      <c r="J1458">
        <v>5.62E-2</v>
      </c>
      <c r="K1458">
        <v>0</v>
      </c>
      <c r="L1458">
        <v>0</v>
      </c>
      <c r="M1458">
        <v>2.7000000000000001E-3</v>
      </c>
      <c r="N1458">
        <v>0</v>
      </c>
      <c r="O1458">
        <v>2.8000000000000001E-2</v>
      </c>
      <c r="P1458">
        <v>0</v>
      </c>
      <c r="Q1458" s="3">
        <v>0.81996000000000002</v>
      </c>
      <c r="R1458" t="str">
        <f t="shared" si="22"/>
        <v>Montana Teachers2003</v>
      </c>
    </row>
    <row r="1459" spans="1:18" x14ac:dyDescent="0.35">
      <c r="A1459" t="s">
        <v>89</v>
      </c>
      <c r="B1459">
        <v>2004</v>
      </c>
      <c r="C1459">
        <v>0.1351</v>
      </c>
      <c r="D1459">
        <v>3.8899999999999997E-2</v>
      </c>
      <c r="E1459">
        <v>2.8400000000000002E-2</v>
      </c>
      <c r="F1459">
        <v>8.9800000000000005E-2</v>
      </c>
      <c r="G1459">
        <v>1.5820000000000001E-2</v>
      </c>
      <c r="H1459">
        <v>0.63139999999999996</v>
      </c>
      <c r="I1459">
        <v>0.28920000000000001</v>
      </c>
      <c r="J1459">
        <v>4.2700000000000002E-2</v>
      </c>
      <c r="K1459">
        <v>0</v>
      </c>
      <c r="L1459">
        <v>0</v>
      </c>
      <c r="M1459">
        <v>2.8E-3</v>
      </c>
      <c r="N1459">
        <v>0</v>
      </c>
      <c r="O1459">
        <v>3.39E-2</v>
      </c>
      <c r="P1459">
        <v>0</v>
      </c>
      <c r="Q1459" s="3">
        <v>0.76600000000000001</v>
      </c>
      <c r="R1459" t="str">
        <f t="shared" si="22"/>
        <v>Montana Teachers2004</v>
      </c>
    </row>
    <row r="1460" spans="1:18" x14ac:dyDescent="0.35">
      <c r="A1460" t="s">
        <v>89</v>
      </c>
      <c r="B1460">
        <v>2005</v>
      </c>
      <c r="C1460">
        <v>8.1900000000000001E-2</v>
      </c>
      <c r="D1460">
        <v>9.35E-2</v>
      </c>
      <c r="E1460">
        <v>2.87E-2</v>
      </c>
      <c r="F1460">
        <v>8.1900000000000001E-2</v>
      </c>
      <c r="G1460">
        <v>2.87E-2</v>
      </c>
      <c r="H1460">
        <v>0.62929999999999997</v>
      </c>
      <c r="I1460">
        <v>0.30349999999999999</v>
      </c>
      <c r="J1460">
        <v>4.6600000000000003E-2</v>
      </c>
      <c r="K1460">
        <v>0</v>
      </c>
      <c r="L1460">
        <v>0</v>
      </c>
      <c r="M1460">
        <v>2.5999999999999999E-3</v>
      </c>
      <c r="N1460">
        <v>0</v>
      </c>
      <c r="O1460">
        <v>1.7999999999999999E-2</v>
      </c>
      <c r="P1460">
        <v>0</v>
      </c>
      <c r="Q1460" s="3">
        <v>0.73399999999999999</v>
      </c>
      <c r="R1460" t="str">
        <f t="shared" si="22"/>
        <v>Montana Teachers2005</v>
      </c>
    </row>
    <row r="1461" spans="1:18" x14ac:dyDescent="0.35">
      <c r="A1461" t="s">
        <v>89</v>
      </c>
      <c r="B1461">
        <v>2006</v>
      </c>
      <c r="C1461">
        <v>9.0499999999999997E-2</v>
      </c>
      <c r="D1461">
        <v>0.1023</v>
      </c>
      <c r="E1461">
        <v>5.7599999999999998E-2</v>
      </c>
      <c r="F1461">
        <v>7.8399999999999997E-2</v>
      </c>
      <c r="G1461">
        <v>3.875E-2</v>
      </c>
      <c r="H1461">
        <v>0.63300000000000001</v>
      </c>
      <c r="I1461">
        <v>0.30299999999999999</v>
      </c>
      <c r="J1461">
        <v>5.7000000000000002E-2</v>
      </c>
      <c r="K1461">
        <v>0</v>
      </c>
      <c r="L1461">
        <v>0</v>
      </c>
      <c r="M1461">
        <v>7.0000000000000001E-3</v>
      </c>
      <c r="N1461">
        <v>0</v>
      </c>
      <c r="O1461">
        <v>0</v>
      </c>
      <c r="P1461">
        <v>0</v>
      </c>
      <c r="Q1461" s="3">
        <v>0.76100000000000001</v>
      </c>
      <c r="R1461" t="str">
        <f t="shared" si="22"/>
        <v>Montana Teachers2006</v>
      </c>
    </row>
    <row r="1462" spans="1:18" x14ac:dyDescent="0.35">
      <c r="A1462" t="s">
        <v>89</v>
      </c>
      <c r="B1462">
        <v>2007</v>
      </c>
      <c r="C1462">
        <v>0.1794</v>
      </c>
      <c r="D1462">
        <v>0.1164</v>
      </c>
      <c r="E1462">
        <v>0.1095</v>
      </c>
      <c r="F1462">
        <v>7.6799999999999993E-2</v>
      </c>
      <c r="G1462">
        <v>5.7770000000000002E-2</v>
      </c>
      <c r="H1462">
        <v>0.62</v>
      </c>
      <c r="I1462">
        <v>0.24</v>
      </c>
      <c r="J1462">
        <v>0.08</v>
      </c>
      <c r="K1462">
        <v>0</v>
      </c>
      <c r="L1462">
        <v>0</v>
      </c>
      <c r="M1462">
        <v>0.03</v>
      </c>
      <c r="N1462">
        <v>0</v>
      </c>
      <c r="O1462">
        <v>0.03</v>
      </c>
      <c r="P1462">
        <v>0</v>
      </c>
      <c r="Q1462" s="3">
        <v>0.79600000000000004</v>
      </c>
      <c r="R1462" t="str">
        <f t="shared" si="22"/>
        <v>Montana Teachers2007</v>
      </c>
    </row>
    <row r="1463" spans="1:18" x14ac:dyDescent="0.35">
      <c r="A1463" t="s">
        <v>89</v>
      </c>
      <c r="B1463">
        <v>2008</v>
      </c>
      <c r="C1463">
        <v>-4.8899999999999999E-2</v>
      </c>
      <c r="D1463">
        <v>6.9500000000000006E-2</v>
      </c>
      <c r="E1463">
        <v>8.48E-2</v>
      </c>
      <c r="F1463">
        <v>5.4800000000000001E-2</v>
      </c>
      <c r="G1463">
        <v>4.3810000000000002E-2</v>
      </c>
      <c r="H1463">
        <v>0.57999999999999996</v>
      </c>
      <c r="I1463">
        <v>0.26</v>
      </c>
      <c r="J1463">
        <v>0.1</v>
      </c>
      <c r="K1463">
        <v>0</v>
      </c>
      <c r="L1463">
        <v>0</v>
      </c>
      <c r="M1463">
        <v>0.05</v>
      </c>
      <c r="N1463">
        <v>0</v>
      </c>
      <c r="O1463">
        <v>0.01</v>
      </c>
      <c r="P1463">
        <v>0</v>
      </c>
      <c r="Q1463" s="3">
        <v>0.79900000000000004</v>
      </c>
      <c r="R1463" t="str">
        <f t="shared" si="22"/>
        <v>Montana Teachers2008</v>
      </c>
    </row>
    <row r="1464" spans="1:18" x14ac:dyDescent="0.35">
      <c r="A1464" t="s">
        <v>89</v>
      </c>
      <c r="B1464">
        <v>2009</v>
      </c>
      <c r="C1464">
        <v>-0.20669999999999999</v>
      </c>
      <c r="D1464">
        <v>-3.8100000000000002E-2</v>
      </c>
      <c r="E1464">
        <v>9.7999999999999997E-3</v>
      </c>
      <c r="F1464">
        <v>1.89E-2</v>
      </c>
      <c r="G1464">
        <v>1.2460000000000001E-2</v>
      </c>
      <c r="H1464">
        <v>0.53</v>
      </c>
      <c r="I1464">
        <v>0.28999999999999998</v>
      </c>
      <c r="J1464">
        <v>0.11</v>
      </c>
      <c r="K1464">
        <v>0</v>
      </c>
      <c r="L1464">
        <v>0</v>
      </c>
      <c r="M1464">
        <v>0.06</v>
      </c>
      <c r="N1464">
        <v>0</v>
      </c>
      <c r="O1464">
        <v>0.01</v>
      </c>
      <c r="P1464">
        <v>0</v>
      </c>
      <c r="Q1464" s="3">
        <v>0.66200000000000003</v>
      </c>
      <c r="R1464" t="str">
        <f t="shared" si="22"/>
        <v>Montana Teachers2009</v>
      </c>
    </row>
    <row r="1465" spans="1:18" x14ac:dyDescent="0.35">
      <c r="A1465" t="s">
        <v>89</v>
      </c>
      <c r="B1465">
        <v>2010</v>
      </c>
      <c r="C1465">
        <v>0.12839999999999999</v>
      </c>
      <c r="D1465">
        <v>-5.2200000000000003E-2</v>
      </c>
      <c r="E1465">
        <v>1.83E-2</v>
      </c>
      <c r="F1465">
        <v>2.3400000000000001E-2</v>
      </c>
      <c r="G1465">
        <v>2.35E-2</v>
      </c>
      <c r="H1465">
        <v>0.51</v>
      </c>
      <c r="I1465">
        <v>0.28000000000000003</v>
      </c>
      <c r="J1465">
        <v>0.13</v>
      </c>
      <c r="K1465">
        <v>0</v>
      </c>
      <c r="L1465">
        <v>0</v>
      </c>
      <c r="M1465">
        <v>0.05</v>
      </c>
      <c r="N1465">
        <v>0</v>
      </c>
      <c r="O1465">
        <v>0.02</v>
      </c>
      <c r="P1465">
        <v>0.01</v>
      </c>
      <c r="Q1465" s="3">
        <v>0.65439999999999998</v>
      </c>
      <c r="R1465" t="str">
        <f t="shared" si="22"/>
        <v>Montana Teachers2010</v>
      </c>
    </row>
    <row r="1466" spans="1:18" x14ac:dyDescent="0.35">
      <c r="A1466" t="s">
        <v>89</v>
      </c>
      <c r="B1466">
        <v>2011</v>
      </c>
      <c r="C1466">
        <v>0.21829999999999999</v>
      </c>
      <c r="D1466">
        <v>2.93E-2</v>
      </c>
      <c r="E1466">
        <v>4.1200000000000001E-2</v>
      </c>
      <c r="F1466">
        <v>4.9299999999999997E-2</v>
      </c>
      <c r="G1466">
        <v>3.984E-2</v>
      </c>
      <c r="H1466">
        <v>0.55000000000000004</v>
      </c>
      <c r="I1466">
        <v>0.24718999999999999</v>
      </c>
      <c r="J1466">
        <v>0.12</v>
      </c>
      <c r="K1466">
        <v>0</v>
      </c>
      <c r="L1466">
        <v>0</v>
      </c>
      <c r="M1466">
        <v>7.0000000000000007E-2</v>
      </c>
      <c r="N1466">
        <v>0</v>
      </c>
      <c r="O1466">
        <v>0.01</v>
      </c>
      <c r="P1466">
        <v>0</v>
      </c>
      <c r="Q1466" s="3">
        <v>0.61499999999999999</v>
      </c>
      <c r="R1466" t="str">
        <f t="shared" si="22"/>
        <v>Montana Teachers2011</v>
      </c>
    </row>
    <row r="1467" spans="1:18" x14ac:dyDescent="0.35">
      <c r="A1467" t="s">
        <v>89</v>
      </c>
      <c r="B1467">
        <v>2012</v>
      </c>
      <c r="C1467">
        <v>2.4199999999999999E-2</v>
      </c>
      <c r="D1467">
        <v>0.1208</v>
      </c>
      <c r="E1467">
        <v>1.2200000000000001E-2</v>
      </c>
      <c r="F1467">
        <v>5.9700000000000003E-2</v>
      </c>
      <c r="G1467">
        <v>3.8530000000000002E-2</v>
      </c>
      <c r="H1467">
        <v>0.53</v>
      </c>
      <c r="I1467">
        <v>0.25</v>
      </c>
      <c r="J1467">
        <v>0.13</v>
      </c>
      <c r="K1467">
        <v>0</v>
      </c>
      <c r="L1467">
        <v>0</v>
      </c>
      <c r="M1467">
        <v>0.08</v>
      </c>
      <c r="N1467">
        <v>0</v>
      </c>
      <c r="O1467">
        <v>0.01</v>
      </c>
      <c r="P1467">
        <v>0</v>
      </c>
      <c r="Q1467" s="3">
        <v>0.59240000000000004</v>
      </c>
      <c r="R1467" t="str">
        <f t="shared" si="22"/>
        <v>Montana Teachers2012</v>
      </c>
    </row>
    <row r="1468" spans="1:18" x14ac:dyDescent="0.35">
      <c r="A1468" t="s">
        <v>89</v>
      </c>
      <c r="B1468">
        <v>2013</v>
      </c>
      <c r="C1468">
        <v>0.13059999999999999</v>
      </c>
      <c r="D1468">
        <v>0.1215</v>
      </c>
      <c r="E1468">
        <v>4.7800000000000002E-2</v>
      </c>
      <c r="F1468">
        <v>6.6100000000000006E-2</v>
      </c>
      <c r="G1468">
        <v>4.5330000000000002E-2</v>
      </c>
      <c r="H1468">
        <v>0.54883999999999999</v>
      </c>
      <c r="I1468">
        <v>0.22178</v>
      </c>
      <c r="J1468">
        <v>0.12509999999999999</v>
      </c>
      <c r="K1468">
        <v>0</v>
      </c>
      <c r="L1468">
        <v>0</v>
      </c>
      <c r="M1468">
        <v>9.1560000000000002E-2</v>
      </c>
      <c r="N1468">
        <v>0</v>
      </c>
      <c r="O1468">
        <v>1.272E-2</v>
      </c>
      <c r="P1468">
        <v>0</v>
      </c>
      <c r="Q1468" s="3">
        <v>0.66800000000000004</v>
      </c>
      <c r="R1468" t="str">
        <f t="shared" si="22"/>
        <v>Montana Teachers2013</v>
      </c>
    </row>
    <row r="1469" spans="1:18" x14ac:dyDescent="0.35">
      <c r="A1469" t="s">
        <v>89</v>
      </c>
      <c r="B1469">
        <v>2014</v>
      </c>
      <c r="C1469">
        <v>0.17169999999999999</v>
      </c>
      <c r="D1469">
        <v>0.107</v>
      </c>
      <c r="E1469">
        <v>0.1328</v>
      </c>
      <c r="F1469">
        <v>6.9500000000000006E-2</v>
      </c>
      <c r="G1469">
        <v>5.389E-2</v>
      </c>
      <c r="H1469">
        <v>0.57045000000000001</v>
      </c>
      <c r="I1469">
        <v>0.21745999999999999</v>
      </c>
      <c r="J1469">
        <v>0.10498</v>
      </c>
      <c r="K1469">
        <v>0</v>
      </c>
      <c r="L1469">
        <v>0</v>
      </c>
      <c r="M1469">
        <v>8.6569999999999994E-2</v>
      </c>
      <c r="N1469">
        <v>0</v>
      </c>
      <c r="O1469">
        <v>2.0539999999999999E-2</v>
      </c>
      <c r="P1469">
        <v>0</v>
      </c>
      <c r="Q1469" s="3">
        <v>0.65449999999999997</v>
      </c>
      <c r="R1469" t="str">
        <f t="shared" si="22"/>
        <v>Montana Teachers2014</v>
      </c>
    </row>
    <row r="1470" spans="1:18" x14ac:dyDescent="0.35">
      <c r="A1470" t="s">
        <v>89</v>
      </c>
      <c r="B1470">
        <v>2015</v>
      </c>
      <c r="C1470">
        <v>4.5999999999999999E-2</v>
      </c>
      <c r="D1470">
        <v>0.1148</v>
      </c>
      <c r="E1470">
        <v>0.1157</v>
      </c>
      <c r="F1470">
        <v>6.59E-2</v>
      </c>
      <c r="G1470">
        <v>5.3359999999999998E-2</v>
      </c>
      <c r="H1470">
        <v>0.56244000000000005</v>
      </c>
      <c r="I1470">
        <v>0.2233</v>
      </c>
      <c r="J1470">
        <v>0.10686</v>
      </c>
      <c r="K1470">
        <v>0</v>
      </c>
      <c r="L1470">
        <v>0</v>
      </c>
      <c r="M1470">
        <v>8.8260000000000005E-2</v>
      </c>
      <c r="N1470">
        <v>0</v>
      </c>
      <c r="O1470">
        <v>1.9140000000000001E-2</v>
      </c>
      <c r="P1470">
        <v>0</v>
      </c>
      <c r="Q1470" s="3">
        <v>0.67459999999999998</v>
      </c>
      <c r="R1470" t="str">
        <f t="shared" si="22"/>
        <v>Montana Teachers2015</v>
      </c>
    </row>
    <row r="1471" spans="1:18" x14ac:dyDescent="0.35">
      <c r="A1471" t="s">
        <v>89</v>
      </c>
      <c r="B1471">
        <v>2016</v>
      </c>
      <c r="C1471">
        <v>2.0799999999999999E-2</v>
      </c>
      <c r="D1471">
        <v>7.7499999999999999E-2</v>
      </c>
      <c r="E1471">
        <v>7.6899999999999996E-2</v>
      </c>
      <c r="F1471">
        <v>5.8900000000000001E-2</v>
      </c>
      <c r="G1471">
        <v>5.1299999999999998E-2</v>
      </c>
      <c r="H1471">
        <v>0.53210000000000002</v>
      </c>
      <c r="I1471">
        <v>0.23669999999999999</v>
      </c>
      <c r="J1471">
        <v>0.1116</v>
      </c>
      <c r="K1471">
        <v>0</v>
      </c>
      <c r="L1471">
        <v>0</v>
      </c>
      <c r="M1471">
        <v>9.2799999999999994E-2</v>
      </c>
      <c r="N1471">
        <v>0</v>
      </c>
      <c r="O1471">
        <v>2.6800000000000001E-2</v>
      </c>
      <c r="P1471">
        <v>0</v>
      </c>
      <c r="Q1471" s="3">
        <v>0.69279999999999997</v>
      </c>
      <c r="R1471" t="str">
        <f t="shared" si="22"/>
        <v>Montana Teachers2016</v>
      </c>
    </row>
    <row r="1472" spans="1:18" x14ac:dyDescent="0.35">
      <c r="A1472" t="s">
        <v>89</v>
      </c>
      <c r="B1472">
        <v>2017</v>
      </c>
      <c r="C1472">
        <v>0.1192</v>
      </c>
      <c r="D1472">
        <v>6.1199999999999997E-2</v>
      </c>
      <c r="E1472">
        <v>9.6199999999999994E-2</v>
      </c>
      <c r="F1472">
        <v>5.3359999999999998E-2</v>
      </c>
      <c r="G1472">
        <v>5.5169999999999997E-2</v>
      </c>
      <c r="H1472">
        <v>0.53869999999999996</v>
      </c>
      <c r="I1472">
        <v>0.24479999999999999</v>
      </c>
      <c r="J1472">
        <v>0.1072</v>
      </c>
      <c r="K1472">
        <v>0</v>
      </c>
      <c r="L1472">
        <v>2.0799999999999999E-2</v>
      </c>
      <c r="M1472">
        <v>7.7399999999999997E-2</v>
      </c>
      <c r="N1472">
        <v>0</v>
      </c>
      <c r="O1472">
        <v>1.0999999999999999E-2</v>
      </c>
      <c r="P1472">
        <v>0</v>
      </c>
      <c r="Q1472" s="3">
        <v>0.70489999999999997</v>
      </c>
      <c r="R1472" t="str">
        <f t="shared" si="22"/>
        <v>Montana Teachers2017</v>
      </c>
    </row>
    <row r="1473" spans="1:18" x14ac:dyDescent="0.35">
      <c r="A1473" t="s">
        <v>89</v>
      </c>
      <c r="B1473">
        <v>2018</v>
      </c>
      <c r="C1473">
        <v>8.8200000000000001E-2</v>
      </c>
      <c r="D1473">
        <v>7.5300000000000006E-2</v>
      </c>
      <c r="E1473">
        <v>8.7900000000000006E-2</v>
      </c>
      <c r="F1473">
        <v>6.7640000000000006E-2</v>
      </c>
      <c r="G1473">
        <v>5.6980000000000003E-2</v>
      </c>
      <c r="H1473">
        <v>0.53949999999999998</v>
      </c>
      <c r="I1473">
        <v>0.23710000000000001</v>
      </c>
      <c r="J1473">
        <v>0.1108</v>
      </c>
      <c r="K1473">
        <v>0</v>
      </c>
      <c r="L1473">
        <v>2.3699999999999999E-2</v>
      </c>
      <c r="M1473">
        <v>7.1499999999999994E-2</v>
      </c>
      <c r="N1473">
        <v>0</v>
      </c>
      <c r="O1473">
        <v>1.7399999999999999E-2</v>
      </c>
      <c r="P1473">
        <v>0</v>
      </c>
      <c r="Q1473" s="3">
        <v>0.68189999999999995</v>
      </c>
      <c r="R1473" t="str">
        <f t="shared" si="22"/>
        <v>Montana Teachers2018</v>
      </c>
    </row>
    <row r="1474" spans="1:18" x14ac:dyDescent="0.35">
      <c r="A1474" t="s">
        <v>89</v>
      </c>
      <c r="B1474">
        <v>2019</v>
      </c>
      <c r="C1474">
        <v>5.6899999999999999E-2</v>
      </c>
      <c r="D1474">
        <v>8.7800000000000003E-2</v>
      </c>
      <c r="E1474">
        <v>6.5699999999999995E-2</v>
      </c>
      <c r="F1474">
        <v>9.8720000000000002E-2</v>
      </c>
      <c r="G1474">
        <v>5.6980000000000003E-2</v>
      </c>
      <c r="H1474">
        <v>0.47510000000000002</v>
      </c>
      <c r="I1474">
        <v>0.26390000000000002</v>
      </c>
      <c r="J1474">
        <v>0.1232</v>
      </c>
      <c r="K1474">
        <v>0</v>
      </c>
      <c r="L1474">
        <v>0.03</v>
      </c>
      <c r="M1474">
        <v>7.7299999999999994E-2</v>
      </c>
      <c r="N1474">
        <v>0</v>
      </c>
      <c r="O1474">
        <v>3.0499999999999999E-2</v>
      </c>
      <c r="P1474">
        <v>0</v>
      </c>
      <c r="Q1474" s="3">
        <v>0.68630000000000002</v>
      </c>
      <c r="R1474" t="str">
        <f t="shared" si="22"/>
        <v>Montana Teachers2019</v>
      </c>
    </row>
    <row r="1475" spans="1:18" x14ac:dyDescent="0.35">
      <c r="A1475" t="s">
        <v>89</v>
      </c>
      <c r="B1475">
        <v>2020</v>
      </c>
      <c r="C1475">
        <v>2.7300000000000001E-2</v>
      </c>
      <c r="D1475">
        <v>5.7200000000000001E-2</v>
      </c>
      <c r="E1475">
        <v>6.1899999999999997E-2</v>
      </c>
      <c r="F1475">
        <v>8.8450000000000001E-2</v>
      </c>
      <c r="G1475">
        <v>5.5469999999999998E-2</v>
      </c>
      <c r="H1475">
        <v>0.48680000000000001</v>
      </c>
      <c r="I1475">
        <v>0.24709999999999999</v>
      </c>
      <c r="J1475">
        <v>0.1323</v>
      </c>
      <c r="K1475">
        <v>0</v>
      </c>
      <c r="L1475">
        <v>3.1E-2</v>
      </c>
      <c r="M1475">
        <v>8.6599999999999996E-2</v>
      </c>
      <c r="N1475">
        <v>0</v>
      </c>
      <c r="O1475">
        <v>1.6199999999999999E-2</v>
      </c>
      <c r="P1475">
        <v>0</v>
      </c>
      <c r="Q1475" s="3">
        <v>0.68840000000000001</v>
      </c>
      <c r="R1475" t="str">
        <f t="shared" ref="R1475:R1538" si="23">A1475&amp;B1475</f>
        <v>Montana Teachers2020</v>
      </c>
    </row>
    <row r="1476" spans="1:18" x14ac:dyDescent="0.35">
      <c r="A1476" t="s">
        <v>90</v>
      </c>
      <c r="B1476">
        <v>2001</v>
      </c>
      <c r="C1476">
        <v>-0.10100000000000001</v>
      </c>
      <c r="G1476">
        <v>-0.10100000000000001</v>
      </c>
      <c r="H1476">
        <v>0.66900000000000004</v>
      </c>
      <c r="I1476">
        <v>0.315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1.6E-2</v>
      </c>
      <c r="P1476">
        <v>0</v>
      </c>
      <c r="Q1476" s="3">
        <v>0.91900000000000004</v>
      </c>
      <c r="R1476" t="str">
        <f t="shared" si="23"/>
        <v>New Mexico Educational2001</v>
      </c>
    </row>
    <row r="1477" spans="1:18" x14ac:dyDescent="0.35">
      <c r="A1477" t="s">
        <v>90</v>
      </c>
      <c r="B1477">
        <v>2002</v>
      </c>
      <c r="C1477">
        <v>-8.7300000000000003E-2</v>
      </c>
      <c r="G1477">
        <v>-9.418E-2</v>
      </c>
      <c r="H1477">
        <v>0.67</v>
      </c>
      <c r="I1477">
        <v>0.32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0.01</v>
      </c>
      <c r="P1477">
        <v>0</v>
      </c>
      <c r="Q1477" s="3">
        <v>0.86799999999999999</v>
      </c>
      <c r="R1477" t="str">
        <f t="shared" si="23"/>
        <v>New Mexico Educational2002</v>
      </c>
    </row>
    <row r="1478" spans="1:18" x14ac:dyDescent="0.35">
      <c r="A1478" t="s">
        <v>90</v>
      </c>
      <c r="B1478">
        <v>2003</v>
      </c>
      <c r="C1478">
        <v>2.8000000000000001E-2</v>
      </c>
      <c r="G1478">
        <v>-5.5160000000000001E-2</v>
      </c>
      <c r="H1478">
        <v>0.69254000000000004</v>
      </c>
      <c r="I1478">
        <v>0.30746000000000001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 s="3">
        <v>0.81100000000000005</v>
      </c>
      <c r="R1478" t="str">
        <f t="shared" si="23"/>
        <v>New Mexico Educational2003</v>
      </c>
    </row>
    <row r="1479" spans="1:18" x14ac:dyDescent="0.35">
      <c r="A1479" t="s">
        <v>90</v>
      </c>
      <c r="B1479">
        <v>2004</v>
      </c>
      <c r="C1479">
        <v>0.15390000000000001</v>
      </c>
      <c r="D1479">
        <v>2.6800000000000001E-2</v>
      </c>
      <c r="E1479">
        <v>1.8200000000000001E-2</v>
      </c>
      <c r="G1479">
        <v>-6.7400000000000003E-3</v>
      </c>
      <c r="H1479">
        <v>0.66600000000000004</v>
      </c>
      <c r="I1479">
        <v>0.27539999999999998</v>
      </c>
      <c r="J1479">
        <v>0</v>
      </c>
      <c r="K1479">
        <v>0</v>
      </c>
      <c r="L1479">
        <v>0</v>
      </c>
      <c r="M1479">
        <v>4.8000000000000001E-2</v>
      </c>
      <c r="N1479">
        <v>0</v>
      </c>
      <c r="O1479">
        <v>1.06E-2</v>
      </c>
      <c r="P1479">
        <v>0</v>
      </c>
      <c r="Q1479" s="3">
        <v>0.754</v>
      </c>
      <c r="R1479" t="str">
        <f t="shared" si="23"/>
        <v>New Mexico Educational2004</v>
      </c>
    </row>
    <row r="1480" spans="1:18" x14ac:dyDescent="0.35">
      <c r="A1480" t="s">
        <v>90</v>
      </c>
      <c r="B1480">
        <v>2005</v>
      </c>
      <c r="C1480">
        <v>9.8599999999999993E-2</v>
      </c>
      <c r="D1480">
        <v>9.2299999999999993E-2</v>
      </c>
      <c r="E1480">
        <v>1.34E-2</v>
      </c>
      <c r="G1480">
        <v>1.349E-2</v>
      </c>
      <c r="H1480">
        <v>0.67190000000000005</v>
      </c>
      <c r="I1480">
        <v>0.26340000000000002</v>
      </c>
      <c r="J1480">
        <v>0</v>
      </c>
      <c r="K1480">
        <v>0</v>
      </c>
      <c r="L1480">
        <v>0</v>
      </c>
      <c r="M1480">
        <v>5.96E-2</v>
      </c>
      <c r="N1480">
        <v>0</v>
      </c>
      <c r="O1480">
        <v>5.1000000000000004E-3</v>
      </c>
      <c r="P1480">
        <v>0</v>
      </c>
      <c r="Q1480" s="3">
        <v>0.70399999999999996</v>
      </c>
      <c r="R1480" t="str">
        <f t="shared" si="23"/>
        <v>New Mexico Educational2005</v>
      </c>
    </row>
    <row r="1481" spans="1:18" x14ac:dyDescent="0.35">
      <c r="A1481" t="s">
        <v>90</v>
      </c>
      <c r="B1481">
        <v>2006</v>
      </c>
      <c r="C1481">
        <v>0.123</v>
      </c>
      <c r="D1481">
        <v>0.125</v>
      </c>
      <c r="E1481">
        <v>5.8999999999999997E-2</v>
      </c>
      <c r="G1481">
        <v>3.0970000000000001E-2</v>
      </c>
      <c r="H1481">
        <v>0.68300000000000005</v>
      </c>
      <c r="I1481">
        <v>0.253</v>
      </c>
      <c r="J1481">
        <v>0</v>
      </c>
      <c r="K1481">
        <v>0</v>
      </c>
      <c r="L1481">
        <v>0</v>
      </c>
      <c r="M1481">
        <v>5.1999999999999998E-2</v>
      </c>
      <c r="N1481">
        <v>0</v>
      </c>
      <c r="O1481">
        <v>1.0999999999999999E-2</v>
      </c>
      <c r="P1481">
        <v>0</v>
      </c>
      <c r="Q1481" s="3">
        <v>0.68300000000000005</v>
      </c>
      <c r="R1481" t="str">
        <f t="shared" si="23"/>
        <v>New Mexico Educational2006</v>
      </c>
    </row>
    <row r="1482" spans="1:18" x14ac:dyDescent="0.35">
      <c r="A1482" t="s">
        <v>90</v>
      </c>
      <c r="B1482">
        <v>2007</v>
      </c>
      <c r="C1482">
        <v>0.17599999999999999</v>
      </c>
      <c r="D1482">
        <v>0.13200000000000001</v>
      </c>
      <c r="E1482">
        <v>0.115</v>
      </c>
      <c r="G1482">
        <v>5.0540000000000002E-2</v>
      </c>
      <c r="H1482">
        <v>0.61094000000000004</v>
      </c>
      <c r="I1482">
        <v>0.26296999999999998</v>
      </c>
      <c r="J1482">
        <v>6.0000000000000001E-3</v>
      </c>
      <c r="K1482">
        <v>8.1989999999999993E-2</v>
      </c>
      <c r="L1482">
        <v>0</v>
      </c>
      <c r="M1482">
        <v>0.03</v>
      </c>
      <c r="N1482">
        <v>0</v>
      </c>
      <c r="O1482">
        <v>8.0999999999999996E-3</v>
      </c>
      <c r="P1482">
        <v>0</v>
      </c>
      <c r="Q1482" s="3">
        <v>0.70499999999999996</v>
      </c>
      <c r="R1482" t="str">
        <f t="shared" si="23"/>
        <v>New Mexico Educational2007</v>
      </c>
    </row>
    <row r="1483" spans="1:18" x14ac:dyDescent="0.35">
      <c r="A1483" t="s">
        <v>90</v>
      </c>
      <c r="B1483">
        <v>2008</v>
      </c>
      <c r="C1483">
        <v>-6.2E-2</v>
      </c>
      <c r="D1483">
        <v>7.3999999999999996E-2</v>
      </c>
      <c r="E1483">
        <v>9.5000000000000001E-2</v>
      </c>
      <c r="G1483">
        <v>3.576E-2</v>
      </c>
      <c r="H1483">
        <v>0.55000000000000004</v>
      </c>
      <c r="I1483">
        <v>0.28999999999999998</v>
      </c>
      <c r="J1483">
        <v>0.01</v>
      </c>
      <c r="K1483">
        <v>0.09</v>
      </c>
      <c r="L1483">
        <v>0</v>
      </c>
      <c r="M1483">
        <v>0.05</v>
      </c>
      <c r="N1483">
        <v>0</v>
      </c>
      <c r="O1483">
        <v>0.01</v>
      </c>
      <c r="P1483">
        <v>0</v>
      </c>
      <c r="Q1483" s="3">
        <v>0.71499999999999997</v>
      </c>
      <c r="R1483" t="str">
        <f t="shared" si="23"/>
        <v>New Mexico Educational2008</v>
      </c>
    </row>
    <row r="1484" spans="1:18" x14ac:dyDescent="0.35">
      <c r="A1484" t="s">
        <v>90</v>
      </c>
      <c r="B1484">
        <v>2009</v>
      </c>
      <c r="C1484">
        <v>-0.17299999999999999</v>
      </c>
      <c r="D1484">
        <v>-0.03</v>
      </c>
      <c r="E1484">
        <v>2.4E-2</v>
      </c>
      <c r="G1484">
        <v>1.018E-2</v>
      </c>
      <c r="H1484">
        <v>0.46534999999999999</v>
      </c>
      <c r="I1484">
        <v>0.36634</v>
      </c>
      <c r="J1484">
        <v>1.9800000000000002E-2</v>
      </c>
      <c r="K1484">
        <v>7.9210000000000003E-2</v>
      </c>
      <c r="L1484">
        <v>9.9000000000000008E-3</v>
      </c>
      <c r="M1484">
        <v>4.9509999999999998E-2</v>
      </c>
      <c r="N1484">
        <v>0</v>
      </c>
      <c r="O1484">
        <v>9.9000000000000008E-3</v>
      </c>
      <c r="P1484">
        <v>0</v>
      </c>
      <c r="Q1484" s="3">
        <v>0.67500000000000004</v>
      </c>
      <c r="R1484" t="str">
        <f t="shared" si="23"/>
        <v>New Mexico Educational2009</v>
      </c>
    </row>
    <row r="1485" spans="1:18" x14ac:dyDescent="0.35">
      <c r="A1485" t="s">
        <v>90</v>
      </c>
      <c r="B1485">
        <v>2010</v>
      </c>
      <c r="C1485">
        <v>0.182</v>
      </c>
      <c r="D1485">
        <v>-2.9000000000000001E-2</v>
      </c>
      <c r="E1485">
        <v>3.9E-2</v>
      </c>
      <c r="F1485">
        <v>2.6169999999999999E-2</v>
      </c>
      <c r="G1485">
        <v>2.6169999999999999E-2</v>
      </c>
      <c r="H1485">
        <v>0.44</v>
      </c>
      <c r="I1485">
        <v>0.35</v>
      </c>
      <c r="J1485">
        <v>0.03</v>
      </c>
      <c r="K1485">
        <v>0.11</v>
      </c>
      <c r="L1485">
        <v>0.01</v>
      </c>
      <c r="M1485">
        <v>0.05</v>
      </c>
      <c r="N1485">
        <v>0</v>
      </c>
      <c r="O1485">
        <v>0.01</v>
      </c>
      <c r="P1485">
        <v>0</v>
      </c>
      <c r="Q1485" s="3">
        <v>0.65700000000000003</v>
      </c>
      <c r="R1485" t="str">
        <f t="shared" si="23"/>
        <v>New Mexico Educational2010</v>
      </c>
    </row>
    <row r="1486" spans="1:18" x14ac:dyDescent="0.35">
      <c r="A1486" t="s">
        <v>90</v>
      </c>
      <c r="B1486">
        <v>2011</v>
      </c>
      <c r="C1486">
        <v>0.19700000000000001</v>
      </c>
      <c r="D1486">
        <v>5.2999999999999999E-2</v>
      </c>
      <c r="E1486">
        <v>5.1999999999999998E-2</v>
      </c>
      <c r="F1486">
        <v>5.5E-2</v>
      </c>
      <c r="G1486">
        <v>4.0640000000000003E-2</v>
      </c>
      <c r="H1486">
        <v>0.40160000000000001</v>
      </c>
      <c r="I1486">
        <v>0.30470000000000003</v>
      </c>
      <c r="J1486">
        <v>4.1959999999999997E-2</v>
      </c>
      <c r="K1486">
        <v>0.12587000000000001</v>
      </c>
      <c r="L1486">
        <v>1.1990000000000001E-2</v>
      </c>
      <c r="M1486">
        <v>5.2949999999999997E-2</v>
      </c>
      <c r="N1486">
        <v>0</v>
      </c>
      <c r="O1486">
        <v>6.0940000000000001E-2</v>
      </c>
      <c r="P1486">
        <v>0</v>
      </c>
      <c r="Q1486" s="3">
        <v>0.63</v>
      </c>
      <c r="R1486" t="str">
        <f t="shared" si="23"/>
        <v>New Mexico Educational2011</v>
      </c>
    </row>
    <row r="1487" spans="1:18" x14ac:dyDescent="0.35">
      <c r="A1487" t="s">
        <v>90</v>
      </c>
      <c r="B1487">
        <v>2012</v>
      </c>
      <c r="C1487">
        <v>0.02</v>
      </c>
      <c r="D1487">
        <v>0.13</v>
      </c>
      <c r="E1487">
        <v>2.3E-2</v>
      </c>
      <c r="F1487">
        <v>6.8000000000000005E-2</v>
      </c>
      <c r="G1487">
        <v>3.8899999999999997E-2</v>
      </c>
      <c r="H1487">
        <v>0.39600000000000002</v>
      </c>
      <c r="I1487">
        <v>0.32700000000000001</v>
      </c>
      <c r="J1487">
        <v>6.0999999999999999E-2</v>
      </c>
      <c r="K1487">
        <v>0.13100000000000001</v>
      </c>
      <c r="L1487">
        <v>1.2999999999999999E-2</v>
      </c>
      <c r="M1487">
        <v>5.7000000000000002E-2</v>
      </c>
      <c r="N1487">
        <v>0</v>
      </c>
      <c r="O1487">
        <v>1.4999999999999999E-2</v>
      </c>
      <c r="P1487">
        <v>0</v>
      </c>
      <c r="Q1487" s="3">
        <v>0.60699999999999998</v>
      </c>
      <c r="R1487" t="str">
        <f t="shared" si="23"/>
        <v>New Mexico Educational2012</v>
      </c>
    </row>
    <row r="1488" spans="1:18" x14ac:dyDescent="0.35">
      <c r="A1488" t="s">
        <v>90</v>
      </c>
      <c r="B1488">
        <v>2013</v>
      </c>
      <c r="C1488">
        <v>0.11</v>
      </c>
      <c r="D1488">
        <v>0.107</v>
      </c>
      <c r="E1488">
        <v>5.8000000000000003E-2</v>
      </c>
      <c r="F1488">
        <v>7.5999999999999998E-2</v>
      </c>
      <c r="G1488">
        <v>4.4209999999999999E-2</v>
      </c>
      <c r="H1488">
        <v>0.38362000000000002</v>
      </c>
      <c r="I1488">
        <v>0.33167000000000002</v>
      </c>
      <c r="J1488">
        <v>6.5930000000000002E-2</v>
      </c>
      <c r="K1488">
        <v>0.10489999999999999</v>
      </c>
      <c r="L1488">
        <v>1.5980000000000001E-2</v>
      </c>
      <c r="M1488">
        <v>4.895E-2</v>
      </c>
      <c r="N1488">
        <v>0</v>
      </c>
      <c r="O1488">
        <v>4.895E-2</v>
      </c>
      <c r="P1488">
        <v>0</v>
      </c>
      <c r="Q1488" s="3">
        <v>0.60099999999999998</v>
      </c>
      <c r="R1488" t="str">
        <f t="shared" si="23"/>
        <v>New Mexico Educational2013</v>
      </c>
    </row>
    <row r="1489" spans="1:18" x14ac:dyDescent="0.35">
      <c r="A1489" t="s">
        <v>90</v>
      </c>
      <c r="B1489">
        <v>2014</v>
      </c>
      <c r="C1489">
        <v>0.14599999999999999</v>
      </c>
      <c r="D1489">
        <v>9.0999999999999998E-2</v>
      </c>
      <c r="E1489">
        <v>0.129</v>
      </c>
      <c r="F1489">
        <v>5.0000000000000001E-3</v>
      </c>
      <c r="G1489">
        <v>5.117E-2</v>
      </c>
      <c r="H1489">
        <v>0.38100000000000001</v>
      </c>
      <c r="I1489">
        <v>0.32600000000000001</v>
      </c>
      <c r="J1489">
        <v>7.4999999999999997E-2</v>
      </c>
      <c r="K1489">
        <v>0.13200000000000001</v>
      </c>
      <c r="L1489">
        <v>0.02</v>
      </c>
      <c r="M1489">
        <v>5.3999999999999999E-2</v>
      </c>
      <c r="N1489">
        <v>0</v>
      </c>
      <c r="O1489">
        <v>1.2E-2</v>
      </c>
      <c r="P1489">
        <v>0</v>
      </c>
      <c r="Q1489" s="3">
        <v>0.63139999999999996</v>
      </c>
      <c r="R1489" t="str">
        <f t="shared" si="23"/>
        <v>New Mexico Educational2014</v>
      </c>
    </row>
    <row r="1490" spans="1:18" x14ac:dyDescent="0.35">
      <c r="A1490" t="s">
        <v>90</v>
      </c>
      <c r="B1490">
        <v>2015</v>
      </c>
      <c r="C1490">
        <v>0.04</v>
      </c>
      <c r="D1490">
        <v>9.8000000000000004E-2</v>
      </c>
      <c r="E1490">
        <v>0.10100000000000001</v>
      </c>
      <c r="F1490">
        <v>6.9000000000000006E-2</v>
      </c>
      <c r="G1490">
        <v>5.042E-2</v>
      </c>
      <c r="H1490">
        <v>0.34</v>
      </c>
      <c r="I1490">
        <v>0.32500000000000001</v>
      </c>
      <c r="J1490">
        <v>0.09</v>
      </c>
      <c r="K1490">
        <v>0.113</v>
      </c>
      <c r="L1490">
        <v>3.2000000000000001E-2</v>
      </c>
      <c r="M1490">
        <v>6.4000000000000001E-2</v>
      </c>
      <c r="N1490">
        <v>0</v>
      </c>
      <c r="O1490">
        <v>3.5999999999999997E-2</v>
      </c>
      <c r="P1490">
        <v>0</v>
      </c>
      <c r="Q1490" s="3">
        <v>0.63700000000000001</v>
      </c>
      <c r="R1490" t="str">
        <f t="shared" si="23"/>
        <v>New Mexico Educational2015</v>
      </c>
    </row>
    <row r="1491" spans="1:18" x14ac:dyDescent="0.35">
      <c r="A1491" t="s">
        <v>90</v>
      </c>
      <c r="B1491">
        <v>2016</v>
      </c>
      <c r="C1491">
        <v>2.5999999999999999E-2</v>
      </c>
      <c r="D1491">
        <v>6.9000000000000006E-2</v>
      </c>
      <c r="E1491">
        <v>6.6000000000000003E-2</v>
      </c>
      <c r="F1491">
        <v>5.7000000000000002E-2</v>
      </c>
      <c r="G1491">
        <v>4.888E-2</v>
      </c>
      <c r="H1491">
        <v>0.35199999999999998</v>
      </c>
      <c r="I1491">
        <v>0.315</v>
      </c>
      <c r="J1491">
        <v>0.106</v>
      </c>
      <c r="K1491">
        <v>0.10100000000000001</v>
      </c>
      <c r="L1491">
        <v>4.3999999999999997E-2</v>
      </c>
      <c r="M1491">
        <v>7.1999999999999995E-2</v>
      </c>
      <c r="N1491">
        <v>0</v>
      </c>
      <c r="O1491">
        <v>8.0000000000000002E-3</v>
      </c>
      <c r="P1491">
        <v>0</v>
      </c>
      <c r="Q1491" s="3">
        <v>0.64200000000000002</v>
      </c>
      <c r="R1491" t="str">
        <f t="shared" si="23"/>
        <v>New Mexico Educational2016</v>
      </c>
    </row>
    <row r="1492" spans="1:18" x14ac:dyDescent="0.35">
      <c r="A1492" t="s">
        <v>90</v>
      </c>
      <c r="B1492">
        <v>2017</v>
      </c>
      <c r="C1492">
        <v>0.12</v>
      </c>
      <c r="D1492">
        <v>6.0999999999999999E-2</v>
      </c>
      <c r="E1492">
        <v>8.6999999999999994E-2</v>
      </c>
      <c r="F1492">
        <v>5.1999999999999998E-2</v>
      </c>
      <c r="G1492">
        <v>5.2929999999999998E-2</v>
      </c>
      <c r="H1492">
        <v>0.33300000000000002</v>
      </c>
      <c r="I1492">
        <v>0.28499999999999998</v>
      </c>
      <c r="J1492">
        <v>0.113</v>
      </c>
      <c r="K1492">
        <v>0.1</v>
      </c>
      <c r="L1492">
        <v>6.3E-2</v>
      </c>
      <c r="M1492">
        <v>7.2999999999999995E-2</v>
      </c>
      <c r="N1492">
        <v>0</v>
      </c>
      <c r="O1492">
        <v>3.3000000000000002E-2</v>
      </c>
      <c r="P1492">
        <v>0</v>
      </c>
      <c r="Q1492" s="3">
        <v>0.629</v>
      </c>
      <c r="R1492" t="str">
        <f t="shared" si="23"/>
        <v>New Mexico Educational2017</v>
      </c>
    </row>
    <row r="1493" spans="1:18" x14ac:dyDescent="0.35">
      <c r="A1493" t="s">
        <v>90</v>
      </c>
      <c r="B1493">
        <v>2018</v>
      </c>
      <c r="C1493">
        <v>8.3000000000000004E-2</v>
      </c>
      <c r="D1493">
        <v>7.5999999999999998E-2</v>
      </c>
      <c r="E1493">
        <v>8.1000000000000003E-2</v>
      </c>
      <c r="F1493">
        <v>6.8000000000000005E-2</v>
      </c>
      <c r="G1493">
        <v>5.4579999999999997E-2</v>
      </c>
      <c r="H1493">
        <v>0.33600000000000002</v>
      </c>
      <c r="I1493">
        <v>0.27200000000000002</v>
      </c>
      <c r="J1493">
        <v>0.13</v>
      </c>
      <c r="K1493">
        <v>0.11</v>
      </c>
      <c r="L1493">
        <v>7.3999999999999996E-2</v>
      </c>
      <c r="M1493">
        <v>6.5000000000000002E-2</v>
      </c>
      <c r="N1493">
        <v>0</v>
      </c>
      <c r="O1493">
        <v>1.2999999999999999E-2</v>
      </c>
      <c r="P1493">
        <v>0</v>
      </c>
      <c r="Q1493" s="3">
        <v>0.63500000000000001</v>
      </c>
      <c r="R1493" t="str">
        <f t="shared" si="23"/>
        <v>New Mexico Educational2018</v>
      </c>
    </row>
    <row r="1494" spans="1:18" x14ac:dyDescent="0.35">
      <c r="A1494" t="s">
        <v>90</v>
      </c>
      <c r="B1494">
        <v>2019</v>
      </c>
      <c r="C1494">
        <v>7.2999999999999995E-2</v>
      </c>
      <c r="D1494">
        <v>9.0999999999999998E-2</v>
      </c>
      <c r="E1494">
        <v>6.7000000000000004E-2</v>
      </c>
      <c r="F1494">
        <v>9.6000000000000002E-2</v>
      </c>
      <c r="G1494">
        <v>5.5539999999999999E-2</v>
      </c>
      <c r="H1494">
        <v>0.313</v>
      </c>
      <c r="I1494">
        <v>0.25900000000000001</v>
      </c>
      <c r="J1494">
        <v>0.151</v>
      </c>
      <c r="K1494">
        <v>0.12</v>
      </c>
      <c r="L1494">
        <v>7.8E-2</v>
      </c>
      <c r="M1494">
        <v>6.8000000000000005E-2</v>
      </c>
      <c r="N1494">
        <v>0</v>
      </c>
      <c r="O1494">
        <v>0.01</v>
      </c>
      <c r="P1494">
        <v>0</v>
      </c>
      <c r="Q1494" s="3">
        <v>0.629</v>
      </c>
      <c r="R1494" t="str">
        <f t="shared" si="23"/>
        <v>New Mexico Educational2019</v>
      </c>
    </row>
    <row r="1495" spans="1:18" x14ac:dyDescent="0.35">
      <c r="A1495" t="s">
        <v>90</v>
      </c>
      <c r="B1495">
        <v>2020</v>
      </c>
      <c r="C1495">
        <v>-9.7000000000000003E-3</v>
      </c>
      <c r="D1495">
        <v>4.7399999999999998E-2</v>
      </c>
      <c r="E1495">
        <v>5.7099999999999998E-2</v>
      </c>
      <c r="F1495">
        <v>7.7499999999999999E-2</v>
      </c>
      <c r="G1495">
        <v>5.2179999999999997E-2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 s="3">
        <v>0.629</v>
      </c>
      <c r="R1495" t="str">
        <f t="shared" si="23"/>
        <v>New Mexico Educational2020</v>
      </c>
    </row>
    <row r="1496" spans="1:18" x14ac:dyDescent="0.35">
      <c r="A1496" t="s">
        <v>91</v>
      </c>
      <c r="B1496">
        <v>2001</v>
      </c>
      <c r="C1496">
        <v>-5.04E-2</v>
      </c>
      <c r="D1496">
        <v>4.7500000000000001E-2</v>
      </c>
      <c r="E1496">
        <v>9.9099999999999994E-2</v>
      </c>
      <c r="G1496">
        <v>-5.04E-2</v>
      </c>
      <c r="H1496">
        <v>0.49390000000000001</v>
      </c>
      <c r="I1496">
        <v>0.38819999999999999</v>
      </c>
      <c r="J1496">
        <v>7.9899999999999999E-2</v>
      </c>
      <c r="K1496">
        <v>0</v>
      </c>
      <c r="L1496">
        <v>0</v>
      </c>
      <c r="M1496">
        <v>2.5000000000000001E-3</v>
      </c>
      <c r="N1496">
        <v>0</v>
      </c>
      <c r="O1496">
        <v>3.5299999999999998E-2</v>
      </c>
      <c r="P1496">
        <v>0</v>
      </c>
      <c r="Q1496" s="3">
        <v>0</v>
      </c>
      <c r="R1496" t="str">
        <f t="shared" si="23"/>
        <v>Montana PERS2001</v>
      </c>
    </row>
    <row r="1497" spans="1:18" x14ac:dyDescent="0.35">
      <c r="A1497" t="s">
        <v>91</v>
      </c>
      <c r="B1497">
        <v>2002</v>
      </c>
      <c r="C1497">
        <v>-7.2300000000000003E-2</v>
      </c>
      <c r="D1497">
        <v>-1.66E-2</v>
      </c>
      <c r="E1497">
        <v>4.4600000000000001E-2</v>
      </c>
      <c r="G1497">
        <v>-6.1409999999999999E-2</v>
      </c>
      <c r="H1497">
        <v>0.52910000000000001</v>
      </c>
      <c r="I1497">
        <v>0.40510000000000002</v>
      </c>
      <c r="J1497">
        <v>3.5700000000000003E-2</v>
      </c>
      <c r="K1497">
        <v>0</v>
      </c>
      <c r="L1497">
        <v>0</v>
      </c>
      <c r="M1497">
        <v>2.7000000000000001E-3</v>
      </c>
      <c r="N1497">
        <v>0</v>
      </c>
      <c r="O1497">
        <v>2.5499999999999998E-2</v>
      </c>
      <c r="P1497">
        <v>0</v>
      </c>
      <c r="Q1497" s="3">
        <v>0.99970000000000003</v>
      </c>
      <c r="R1497" t="str">
        <f t="shared" si="23"/>
        <v>Montana PERS2002</v>
      </c>
    </row>
    <row r="1498" spans="1:18" x14ac:dyDescent="0.35">
      <c r="A1498" t="s">
        <v>91</v>
      </c>
      <c r="B1498">
        <v>2003</v>
      </c>
      <c r="C1498">
        <v>6.6100000000000006E-2</v>
      </c>
      <c r="D1498">
        <v>-2.07E-2</v>
      </c>
      <c r="E1498">
        <v>2.5999999999999999E-2</v>
      </c>
      <c r="G1498">
        <v>-2.07E-2</v>
      </c>
      <c r="H1498">
        <v>0.5716</v>
      </c>
      <c r="I1498">
        <v>0.34150000000000003</v>
      </c>
      <c r="J1498">
        <v>5.62E-2</v>
      </c>
      <c r="K1498">
        <v>0</v>
      </c>
      <c r="L1498">
        <v>0</v>
      </c>
      <c r="M1498">
        <v>2.7000000000000001E-3</v>
      </c>
      <c r="N1498">
        <v>0</v>
      </c>
      <c r="O1498">
        <v>2.8000000000000001E-2</v>
      </c>
      <c r="P1498">
        <v>0</v>
      </c>
      <c r="Q1498" s="3">
        <v>0.92903999999999998</v>
      </c>
      <c r="R1498" t="str">
        <f t="shared" si="23"/>
        <v>Montana PERS2003</v>
      </c>
    </row>
    <row r="1499" spans="1:18" x14ac:dyDescent="0.35">
      <c r="A1499" t="s">
        <v>91</v>
      </c>
      <c r="B1499">
        <v>2004</v>
      </c>
      <c r="C1499">
        <v>0.1343</v>
      </c>
      <c r="D1499">
        <v>3.9100000000000003E-2</v>
      </c>
      <c r="E1499">
        <v>2.8400000000000002E-2</v>
      </c>
      <c r="G1499">
        <v>1.5939999999999999E-2</v>
      </c>
      <c r="H1499">
        <v>0.63139999999999996</v>
      </c>
      <c r="I1499">
        <v>0.28920000000000001</v>
      </c>
      <c r="J1499">
        <v>4.2700000000000002E-2</v>
      </c>
      <c r="K1499">
        <v>0</v>
      </c>
      <c r="L1499">
        <v>0</v>
      </c>
      <c r="M1499">
        <v>2.8E-3</v>
      </c>
      <c r="N1499">
        <v>0</v>
      </c>
      <c r="O1499">
        <v>3.39E-2</v>
      </c>
      <c r="P1499">
        <v>0</v>
      </c>
      <c r="Q1499" s="3">
        <v>0.86719999999999997</v>
      </c>
      <c r="R1499" t="str">
        <f t="shared" si="23"/>
        <v>Montana PERS2004</v>
      </c>
    </row>
    <row r="1500" spans="1:18" x14ac:dyDescent="0.35">
      <c r="A1500" t="s">
        <v>91</v>
      </c>
      <c r="B1500">
        <v>2005</v>
      </c>
      <c r="C1500">
        <v>8.1299999999999997E-2</v>
      </c>
      <c r="D1500">
        <v>9.35E-2</v>
      </c>
      <c r="E1500">
        <v>2.87E-2</v>
      </c>
      <c r="G1500">
        <v>2.869E-2</v>
      </c>
      <c r="H1500">
        <v>0.62929999999999997</v>
      </c>
      <c r="I1500">
        <v>0.30349999999999999</v>
      </c>
      <c r="J1500">
        <v>4.6600000000000003E-2</v>
      </c>
      <c r="K1500">
        <v>0</v>
      </c>
      <c r="L1500">
        <v>0</v>
      </c>
      <c r="M1500">
        <v>2.5999999999999999E-3</v>
      </c>
      <c r="N1500">
        <v>0</v>
      </c>
      <c r="O1500">
        <v>1.7999999999999999E-2</v>
      </c>
      <c r="P1500">
        <v>0</v>
      </c>
      <c r="Q1500" s="3">
        <v>0.85460000000000003</v>
      </c>
      <c r="R1500" t="str">
        <f t="shared" si="23"/>
        <v>Montana PERS2005</v>
      </c>
    </row>
    <row r="1501" spans="1:18" x14ac:dyDescent="0.35">
      <c r="A1501" t="s">
        <v>91</v>
      </c>
      <c r="B1501">
        <v>2006</v>
      </c>
      <c r="C1501">
        <v>9.0700000000000003E-2</v>
      </c>
      <c r="D1501">
        <v>0.1019</v>
      </c>
      <c r="E1501">
        <v>5.7599999999999998E-2</v>
      </c>
      <c r="G1501">
        <v>3.8769999999999999E-2</v>
      </c>
      <c r="H1501">
        <v>0.63149999999999995</v>
      </c>
      <c r="I1501">
        <v>0.27779999999999999</v>
      </c>
      <c r="J1501">
        <v>5.79E-2</v>
      </c>
      <c r="K1501">
        <v>0</v>
      </c>
      <c r="L1501">
        <v>0</v>
      </c>
      <c r="M1501">
        <v>6.7999999999999996E-3</v>
      </c>
      <c r="N1501">
        <v>0</v>
      </c>
      <c r="O1501">
        <v>2.5999999999999999E-2</v>
      </c>
      <c r="P1501">
        <v>0</v>
      </c>
      <c r="Q1501" s="3">
        <v>0.88260000000000005</v>
      </c>
      <c r="R1501" t="str">
        <f t="shared" si="23"/>
        <v>Montana PERS2006</v>
      </c>
    </row>
    <row r="1502" spans="1:18" x14ac:dyDescent="0.35">
      <c r="A1502" t="s">
        <v>91</v>
      </c>
      <c r="B1502">
        <v>2007</v>
      </c>
      <c r="C1502">
        <v>0.17960000000000001</v>
      </c>
      <c r="D1502">
        <v>0.1164</v>
      </c>
      <c r="E1502">
        <v>0.10970000000000001</v>
      </c>
      <c r="G1502">
        <v>5.781E-2</v>
      </c>
      <c r="H1502">
        <v>0.62409999999999999</v>
      </c>
      <c r="I1502">
        <v>0.25040000000000001</v>
      </c>
      <c r="J1502">
        <v>7.6999999999999999E-2</v>
      </c>
      <c r="K1502">
        <v>0</v>
      </c>
      <c r="L1502">
        <v>0</v>
      </c>
      <c r="M1502">
        <v>1.9400000000000001E-2</v>
      </c>
      <c r="N1502">
        <v>0</v>
      </c>
      <c r="O1502">
        <v>2.69E-2</v>
      </c>
      <c r="P1502">
        <v>0</v>
      </c>
      <c r="Q1502" s="3">
        <v>0.91049999999999998</v>
      </c>
      <c r="R1502" t="str">
        <f t="shared" si="23"/>
        <v>Montana PERS2007</v>
      </c>
    </row>
    <row r="1503" spans="1:18" x14ac:dyDescent="0.35">
      <c r="A1503" t="s">
        <v>91</v>
      </c>
      <c r="B1503">
        <v>2008</v>
      </c>
      <c r="C1503">
        <v>-4.8599999999999997E-2</v>
      </c>
      <c r="D1503">
        <v>6.9699999999999998E-2</v>
      </c>
      <c r="E1503">
        <v>8.4699999999999998E-2</v>
      </c>
      <c r="F1503">
        <v>5.4699999999999999E-2</v>
      </c>
      <c r="G1503">
        <v>4.3889999999999998E-2</v>
      </c>
      <c r="H1503">
        <v>0.57909999999999995</v>
      </c>
      <c r="I1503">
        <v>0.2656</v>
      </c>
      <c r="J1503">
        <v>9.8100000000000007E-2</v>
      </c>
      <c r="K1503">
        <v>0</v>
      </c>
      <c r="L1503">
        <v>0</v>
      </c>
      <c r="M1503">
        <v>4.2900000000000001E-2</v>
      </c>
      <c r="N1503">
        <v>0</v>
      </c>
      <c r="O1503">
        <v>1.09E-2</v>
      </c>
      <c r="P1503">
        <v>0</v>
      </c>
      <c r="Q1503" s="3">
        <v>0.9</v>
      </c>
      <c r="R1503" t="str">
        <f t="shared" si="23"/>
        <v>Montana PERS2008</v>
      </c>
    </row>
    <row r="1504" spans="1:18" x14ac:dyDescent="0.35">
      <c r="A1504" t="s">
        <v>91</v>
      </c>
      <c r="B1504">
        <v>2009</v>
      </c>
      <c r="C1504">
        <v>-0.2069</v>
      </c>
      <c r="D1504">
        <v>-3.7999999999999999E-2</v>
      </c>
      <c r="E1504">
        <v>9.7999999999999997E-3</v>
      </c>
      <c r="F1504">
        <v>1.89E-2</v>
      </c>
      <c r="G1504">
        <v>1.2500000000000001E-2</v>
      </c>
      <c r="H1504">
        <v>0.52380000000000004</v>
      </c>
      <c r="I1504">
        <v>0.30130000000000001</v>
      </c>
      <c r="J1504">
        <v>0.1133</v>
      </c>
      <c r="K1504">
        <v>0</v>
      </c>
      <c r="L1504">
        <v>0</v>
      </c>
      <c r="M1504">
        <v>4.87E-2</v>
      </c>
      <c r="N1504">
        <v>0</v>
      </c>
      <c r="O1504">
        <v>9.1000000000000004E-3</v>
      </c>
      <c r="P1504">
        <v>0</v>
      </c>
      <c r="Q1504" s="3">
        <v>0.84</v>
      </c>
      <c r="R1504" t="str">
        <f t="shared" si="23"/>
        <v>Montana PERS2009</v>
      </c>
    </row>
    <row r="1505" spans="1:18" x14ac:dyDescent="0.35">
      <c r="A1505" t="s">
        <v>91</v>
      </c>
      <c r="B1505">
        <v>2010</v>
      </c>
      <c r="C1505">
        <v>0.12870000000000001</v>
      </c>
      <c r="D1505">
        <v>-5.2699999999999997E-2</v>
      </c>
      <c r="E1505">
        <v>1.8499999999999999E-2</v>
      </c>
      <c r="F1505">
        <v>2.35E-2</v>
      </c>
      <c r="G1505">
        <v>2.3560000000000001E-2</v>
      </c>
      <c r="H1505">
        <v>0.50449999999999995</v>
      </c>
      <c r="I1505">
        <v>0.29010000000000002</v>
      </c>
      <c r="J1505">
        <v>0.13039999999999999</v>
      </c>
      <c r="K1505">
        <v>0</v>
      </c>
      <c r="L1505">
        <v>0</v>
      </c>
      <c r="M1505">
        <v>5.4100000000000002E-2</v>
      </c>
      <c r="N1505">
        <v>0</v>
      </c>
      <c r="O1505">
        <v>1.72E-2</v>
      </c>
      <c r="P1505">
        <v>0</v>
      </c>
      <c r="Q1505" s="3">
        <v>0.74</v>
      </c>
      <c r="R1505" t="str">
        <f t="shared" si="23"/>
        <v>Montana PERS2010</v>
      </c>
    </row>
    <row r="1506" spans="1:18" x14ac:dyDescent="0.35">
      <c r="A1506" t="s">
        <v>91</v>
      </c>
      <c r="B1506">
        <v>2011</v>
      </c>
      <c r="C1506">
        <v>0.21790000000000001</v>
      </c>
      <c r="D1506">
        <v>2.92E-2</v>
      </c>
      <c r="E1506">
        <v>4.1200000000000001E-2</v>
      </c>
      <c r="F1506">
        <v>4.9299999999999997E-2</v>
      </c>
      <c r="G1506">
        <v>3.986E-2</v>
      </c>
      <c r="H1506">
        <v>0.55010000000000003</v>
      </c>
      <c r="I1506">
        <v>0.24640000000000001</v>
      </c>
      <c r="J1506">
        <v>0.1232</v>
      </c>
      <c r="K1506">
        <v>0</v>
      </c>
      <c r="L1506">
        <v>0</v>
      </c>
      <c r="M1506">
        <v>6.5199999999999994E-2</v>
      </c>
      <c r="N1506">
        <v>0</v>
      </c>
      <c r="O1506">
        <v>1.4800000000000001E-2</v>
      </c>
      <c r="P1506">
        <v>0</v>
      </c>
      <c r="Q1506" s="3">
        <v>0.7</v>
      </c>
      <c r="R1506" t="str">
        <f t="shared" si="23"/>
        <v>Montana PERS2011</v>
      </c>
    </row>
    <row r="1507" spans="1:18" x14ac:dyDescent="0.35">
      <c r="A1507" t="s">
        <v>91</v>
      </c>
      <c r="B1507">
        <v>2012</v>
      </c>
      <c r="C1507">
        <v>2.41E-2</v>
      </c>
      <c r="D1507">
        <v>0.1208</v>
      </c>
      <c r="E1507">
        <v>1.2200000000000001E-2</v>
      </c>
      <c r="F1507">
        <v>5.9799999999999999E-2</v>
      </c>
      <c r="G1507">
        <v>3.8539999999999998E-2</v>
      </c>
      <c r="H1507">
        <v>0.53090000000000004</v>
      </c>
      <c r="I1507">
        <v>0.24890000000000001</v>
      </c>
      <c r="J1507">
        <v>0.13089999999999999</v>
      </c>
      <c r="K1507">
        <v>0</v>
      </c>
      <c r="L1507">
        <v>0</v>
      </c>
      <c r="M1507">
        <v>8.0500000000000002E-2</v>
      </c>
      <c r="N1507">
        <v>0</v>
      </c>
      <c r="O1507">
        <v>8.6E-3</v>
      </c>
      <c r="P1507">
        <v>0</v>
      </c>
      <c r="Q1507" s="3">
        <v>0.67</v>
      </c>
      <c r="R1507" t="str">
        <f t="shared" si="23"/>
        <v>Montana PERS2012</v>
      </c>
    </row>
    <row r="1508" spans="1:18" x14ac:dyDescent="0.35">
      <c r="A1508" t="s">
        <v>91</v>
      </c>
      <c r="B1508">
        <v>2013</v>
      </c>
      <c r="C1508">
        <v>0.13039999999999999</v>
      </c>
      <c r="D1508">
        <v>0.12130000000000001</v>
      </c>
      <c r="E1508">
        <v>4.7699999999999999E-2</v>
      </c>
      <c r="F1508">
        <v>6.6000000000000003E-2</v>
      </c>
      <c r="G1508">
        <v>4.5330000000000002E-2</v>
      </c>
      <c r="H1508">
        <v>0.54900000000000004</v>
      </c>
      <c r="I1508">
        <v>0.22140000000000001</v>
      </c>
      <c r="J1508">
        <v>0.12509999999999999</v>
      </c>
      <c r="K1508">
        <v>0</v>
      </c>
      <c r="L1508">
        <v>0</v>
      </c>
      <c r="M1508">
        <v>9.1600000000000001E-2</v>
      </c>
      <c r="N1508">
        <v>0</v>
      </c>
      <c r="O1508">
        <v>1.26E-2</v>
      </c>
      <c r="P1508">
        <v>0</v>
      </c>
      <c r="Q1508" s="3">
        <v>0.8</v>
      </c>
      <c r="R1508" t="str">
        <f t="shared" si="23"/>
        <v>Montana PERS2013</v>
      </c>
    </row>
    <row r="1509" spans="1:18" x14ac:dyDescent="0.35">
      <c r="A1509" t="s">
        <v>91</v>
      </c>
      <c r="B1509">
        <v>2014</v>
      </c>
      <c r="C1509">
        <v>0.1716</v>
      </c>
      <c r="D1509">
        <v>0.107</v>
      </c>
      <c r="E1509">
        <v>0.13270000000000001</v>
      </c>
      <c r="F1509">
        <v>6.9500000000000006E-2</v>
      </c>
      <c r="G1509">
        <v>5.3879999999999997E-2</v>
      </c>
      <c r="H1509">
        <v>0.57010000000000005</v>
      </c>
      <c r="I1509">
        <v>0.217</v>
      </c>
      <c r="J1509">
        <v>0.1051</v>
      </c>
      <c r="K1509">
        <v>0</v>
      </c>
      <c r="L1509">
        <v>0</v>
      </c>
      <c r="M1509">
        <v>8.6499999999999994E-2</v>
      </c>
      <c r="N1509">
        <v>0</v>
      </c>
      <c r="O1509">
        <v>2.1000000000000001E-2</v>
      </c>
      <c r="P1509">
        <v>0</v>
      </c>
      <c r="Q1509" s="3">
        <v>0.74</v>
      </c>
      <c r="R1509" t="str">
        <f t="shared" si="23"/>
        <v>Montana PERS2014</v>
      </c>
    </row>
    <row r="1510" spans="1:18" x14ac:dyDescent="0.35">
      <c r="A1510" t="s">
        <v>91</v>
      </c>
      <c r="B1510">
        <v>2015</v>
      </c>
      <c r="C1510">
        <v>4.58E-2</v>
      </c>
      <c r="D1510">
        <v>0.1147</v>
      </c>
      <c r="E1510">
        <v>0.11550000000000001</v>
      </c>
      <c r="F1510">
        <v>6.59E-2</v>
      </c>
      <c r="G1510">
        <v>5.3339999999999999E-2</v>
      </c>
      <c r="H1510">
        <v>0.56340000000000001</v>
      </c>
      <c r="I1510">
        <v>0.22339999999999999</v>
      </c>
      <c r="J1510">
        <v>0.107</v>
      </c>
      <c r="K1510">
        <v>0</v>
      </c>
      <c r="L1510">
        <v>0</v>
      </c>
      <c r="M1510">
        <v>8.8300000000000003E-2</v>
      </c>
      <c r="N1510">
        <v>0</v>
      </c>
      <c r="O1510">
        <v>1.77E-2</v>
      </c>
      <c r="P1510">
        <v>0</v>
      </c>
      <c r="Q1510" s="3">
        <v>0.76</v>
      </c>
      <c r="R1510" t="str">
        <f t="shared" si="23"/>
        <v>Montana PERS2015</v>
      </c>
    </row>
    <row r="1511" spans="1:18" x14ac:dyDescent="0.35">
      <c r="A1511" t="s">
        <v>91</v>
      </c>
      <c r="B1511">
        <v>2016</v>
      </c>
      <c r="C1511">
        <v>2.07E-2</v>
      </c>
      <c r="D1511">
        <v>7.7399999999999997E-2</v>
      </c>
      <c r="E1511">
        <v>7.6799999999999993E-2</v>
      </c>
      <c r="F1511">
        <v>5.8900000000000001E-2</v>
      </c>
      <c r="G1511">
        <v>5.1270000000000003E-2</v>
      </c>
      <c r="H1511">
        <v>0.53169999999999995</v>
      </c>
      <c r="I1511">
        <v>0.2361</v>
      </c>
      <c r="J1511">
        <v>0.1115</v>
      </c>
      <c r="K1511">
        <v>0</v>
      </c>
      <c r="L1511">
        <v>0</v>
      </c>
      <c r="M1511">
        <v>9.2399999999999996E-2</v>
      </c>
      <c r="N1511">
        <v>0</v>
      </c>
      <c r="O1511">
        <v>2.8299999999999999E-2</v>
      </c>
      <c r="P1511">
        <v>0</v>
      </c>
      <c r="Q1511" s="3">
        <v>0.77</v>
      </c>
      <c r="R1511" t="str">
        <f t="shared" si="23"/>
        <v>Montana PERS2016</v>
      </c>
    </row>
    <row r="1512" spans="1:18" x14ac:dyDescent="0.35">
      <c r="A1512" t="s">
        <v>91</v>
      </c>
      <c r="B1512">
        <v>2017</v>
      </c>
      <c r="C1512">
        <v>0.11940000000000001</v>
      </c>
      <c r="D1512">
        <v>6.1199999999999997E-2</v>
      </c>
      <c r="E1512">
        <v>9.6199999999999994E-2</v>
      </c>
      <c r="F1512">
        <v>5.33E-2</v>
      </c>
      <c r="G1512">
        <v>5.5160000000000001E-2</v>
      </c>
      <c r="H1512">
        <v>0.52590000000000003</v>
      </c>
      <c r="I1512">
        <v>0.27360000000000001</v>
      </c>
      <c r="J1512">
        <v>0.1249</v>
      </c>
      <c r="K1512">
        <v>0</v>
      </c>
      <c r="L1512">
        <v>0</v>
      </c>
      <c r="M1512">
        <v>7.5600000000000001E-2</v>
      </c>
      <c r="N1512">
        <v>0</v>
      </c>
      <c r="O1512">
        <v>0</v>
      </c>
      <c r="P1512">
        <v>0</v>
      </c>
      <c r="Q1512" s="3">
        <v>0.73</v>
      </c>
      <c r="R1512" t="str">
        <f t="shared" si="23"/>
        <v>Montana PERS2017</v>
      </c>
    </row>
    <row r="1513" spans="1:18" x14ac:dyDescent="0.35">
      <c r="A1513" t="s">
        <v>91</v>
      </c>
      <c r="B1513">
        <v>2018</v>
      </c>
      <c r="C1513">
        <v>8.8499999999999995E-2</v>
      </c>
      <c r="D1513">
        <v>7.5499999999999998E-2</v>
      </c>
      <c r="E1513">
        <v>8.7900000000000006E-2</v>
      </c>
      <c r="F1513">
        <v>6.7500000000000004E-2</v>
      </c>
      <c r="G1513">
        <v>5.6989999999999999E-2</v>
      </c>
      <c r="H1513">
        <v>0.52910000000000001</v>
      </c>
      <c r="I1513">
        <v>0.26889999999999997</v>
      </c>
      <c r="J1513">
        <v>0.13189999999999999</v>
      </c>
      <c r="K1513">
        <v>0</v>
      </c>
      <c r="L1513">
        <v>0</v>
      </c>
      <c r="M1513">
        <v>7.0099999999999996E-2</v>
      </c>
      <c r="N1513">
        <v>0</v>
      </c>
      <c r="O1513">
        <v>0</v>
      </c>
      <c r="P1513">
        <v>0</v>
      </c>
      <c r="Q1513" s="3">
        <v>0.74</v>
      </c>
      <c r="R1513" t="str">
        <f t="shared" si="23"/>
        <v>Montana PERS2018</v>
      </c>
    </row>
    <row r="1514" spans="1:18" x14ac:dyDescent="0.35">
      <c r="A1514" t="s">
        <v>91</v>
      </c>
      <c r="B1514">
        <v>2019</v>
      </c>
      <c r="C1514">
        <v>5.7099999999999998E-2</v>
      </c>
      <c r="D1514">
        <v>8.7999999999999995E-2</v>
      </c>
      <c r="E1514">
        <v>6.5699999999999995E-2</v>
      </c>
      <c r="F1514">
        <v>9.8599999999999993E-2</v>
      </c>
      <c r="G1514">
        <v>5.6989999999999999E-2</v>
      </c>
      <c r="H1514">
        <v>0.46110000000000001</v>
      </c>
      <c r="I1514">
        <v>0.28570000000000001</v>
      </c>
      <c r="J1514">
        <v>0.1487</v>
      </c>
      <c r="K1514">
        <v>0</v>
      </c>
      <c r="L1514">
        <v>0</v>
      </c>
      <c r="M1514">
        <v>7.4999999999999997E-2</v>
      </c>
      <c r="N1514">
        <v>0</v>
      </c>
      <c r="O1514">
        <v>2.9499999999999998E-2</v>
      </c>
      <c r="P1514">
        <v>0</v>
      </c>
      <c r="Q1514" s="3">
        <v>0.74</v>
      </c>
      <c r="R1514" t="str">
        <f t="shared" si="23"/>
        <v>Montana PERS2019</v>
      </c>
    </row>
    <row r="1515" spans="1:18" x14ac:dyDescent="0.35">
      <c r="A1515" t="s">
        <v>91</v>
      </c>
      <c r="B1515">
        <v>2020</v>
      </c>
      <c r="C1515">
        <v>2.7199999999999998E-2</v>
      </c>
      <c r="D1515">
        <v>5.7299999999999997E-2</v>
      </c>
      <c r="E1515">
        <v>6.1899999999999997E-2</v>
      </c>
      <c r="F1515">
        <v>8.8300000000000003E-2</v>
      </c>
      <c r="G1515">
        <v>5.5480000000000002E-2</v>
      </c>
      <c r="H1515">
        <v>0.48159999999999997</v>
      </c>
      <c r="I1515">
        <v>0.25509999999999999</v>
      </c>
      <c r="J1515">
        <v>0.13089999999999999</v>
      </c>
      <c r="K1515">
        <v>0</v>
      </c>
      <c r="L1515">
        <v>3.0700000000000002E-2</v>
      </c>
      <c r="M1515">
        <v>8.5699999999999998E-2</v>
      </c>
      <c r="N1515">
        <v>0</v>
      </c>
      <c r="O1515">
        <v>1.6E-2</v>
      </c>
      <c r="P1515">
        <v>0</v>
      </c>
      <c r="Q1515" s="3">
        <v>0.74</v>
      </c>
      <c r="R1515" t="str">
        <f t="shared" si="23"/>
        <v>Montana PERS2020</v>
      </c>
    </row>
    <row r="1516" spans="1:18" x14ac:dyDescent="0.35">
      <c r="A1516" t="s">
        <v>92</v>
      </c>
      <c r="B1516">
        <v>2001</v>
      </c>
      <c r="C1516">
        <v>-4.2290000000000001E-2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 s="3">
        <v>0.872</v>
      </c>
      <c r="R1516" t="str">
        <f t="shared" si="23"/>
        <v>Nebraska Schools2001</v>
      </c>
    </row>
    <row r="1517" spans="1:18" x14ac:dyDescent="0.35">
      <c r="A1517" t="s">
        <v>92</v>
      </c>
      <c r="B1517">
        <v>2002</v>
      </c>
      <c r="C1517">
        <v>-4.2000000000000003E-2</v>
      </c>
      <c r="D1517">
        <v>2.4E-2</v>
      </c>
      <c r="E1517">
        <v>8.3000000000000004E-2</v>
      </c>
      <c r="F1517">
        <v>0.09</v>
      </c>
      <c r="H1517">
        <v>0.63</v>
      </c>
      <c r="I1517">
        <v>0.37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 s="3">
        <v>0.94899999999999995</v>
      </c>
      <c r="R1517" t="str">
        <f t="shared" si="23"/>
        <v>Nebraska Schools2002</v>
      </c>
    </row>
    <row r="1518" spans="1:18" x14ac:dyDescent="0.35">
      <c r="A1518" t="s">
        <v>92</v>
      </c>
      <c r="B1518">
        <v>2003</v>
      </c>
      <c r="C1518">
        <v>-8.7999999999999995E-2</v>
      </c>
      <c r="D1518">
        <v>-4.1000000000000002E-2</v>
      </c>
      <c r="E1518">
        <v>2.5999999999999999E-2</v>
      </c>
      <c r="F1518">
        <v>7.3999999999999996E-2</v>
      </c>
      <c r="H1518">
        <v>0.61</v>
      </c>
      <c r="I1518">
        <v>0.39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 s="3">
        <v>0.90600000000000003</v>
      </c>
      <c r="R1518" t="str">
        <f t="shared" si="23"/>
        <v>Nebraska Schools2003</v>
      </c>
    </row>
    <row r="1519" spans="1:18" x14ac:dyDescent="0.35">
      <c r="A1519" t="s">
        <v>92</v>
      </c>
      <c r="B1519">
        <v>2004</v>
      </c>
      <c r="C1519">
        <v>0.23599999999999999</v>
      </c>
      <c r="D1519">
        <v>2.5999999999999999E-2</v>
      </c>
      <c r="E1519">
        <v>3.9E-2</v>
      </c>
      <c r="F1519">
        <v>8.8999999999999996E-2</v>
      </c>
      <c r="H1519">
        <v>0.68700000000000006</v>
      </c>
      <c r="I1519">
        <v>0.313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 s="3">
        <v>0.872</v>
      </c>
      <c r="R1519" t="str">
        <f t="shared" si="23"/>
        <v>Nebraska Schools2004</v>
      </c>
    </row>
    <row r="1520" spans="1:18" x14ac:dyDescent="0.35">
      <c r="A1520" t="s">
        <v>92</v>
      </c>
      <c r="B1520">
        <v>2005</v>
      </c>
      <c r="C1520">
        <v>0.114</v>
      </c>
      <c r="D1520">
        <v>7.6999999999999999E-2</v>
      </c>
      <c r="E1520">
        <v>3.7999999999999999E-2</v>
      </c>
      <c r="F1520">
        <v>0.1</v>
      </c>
      <c r="H1520">
        <v>0.69599999999999995</v>
      </c>
      <c r="I1520">
        <v>0.29899999999999999</v>
      </c>
      <c r="J1520">
        <v>0</v>
      </c>
      <c r="K1520">
        <v>0</v>
      </c>
      <c r="L1520">
        <v>0</v>
      </c>
      <c r="M1520">
        <v>5.0000000000000001E-3</v>
      </c>
      <c r="N1520">
        <v>0</v>
      </c>
      <c r="O1520">
        <v>0</v>
      </c>
      <c r="P1520">
        <v>0</v>
      </c>
      <c r="Q1520" s="3">
        <v>0.85599999999999998</v>
      </c>
      <c r="R1520" t="str">
        <f t="shared" si="23"/>
        <v>Nebraska Schools2005</v>
      </c>
    </row>
    <row r="1521" spans="1:18" x14ac:dyDescent="0.35">
      <c r="A1521" t="s">
        <v>92</v>
      </c>
      <c r="B1521">
        <v>2006</v>
      </c>
      <c r="C1521">
        <v>7.0000000000000007E-2</v>
      </c>
      <c r="D1521">
        <v>0.13800000000000001</v>
      </c>
      <c r="E1521">
        <v>5.1999999999999998E-2</v>
      </c>
      <c r="F1521">
        <v>8.4000000000000005E-2</v>
      </c>
      <c r="H1521">
        <v>0.68686000000000003</v>
      </c>
      <c r="I1521">
        <v>0.28194000000000002</v>
      </c>
      <c r="J1521">
        <v>2.0000000000000001E-4</v>
      </c>
      <c r="K1521">
        <v>0</v>
      </c>
      <c r="L1521">
        <v>0</v>
      </c>
      <c r="M1521">
        <v>3.099E-2</v>
      </c>
      <c r="N1521">
        <v>0</v>
      </c>
      <c r="O1521">
        <v>0</v>
      </c>
      <c r="P1521">
        <v>0</v>
      </c>
      <c r="Q1521" s="3">
        <v>0.872</v>
      </c>
      <c r="R1521" t="str">
        <f t="shared" si="23"/>
        <v>Nebraska Schools2006</v>
      </c>
    </row>
    <row r="1522" spans="1:18" x14ac:dyDescent="0.35">
      <c r="A1522" t="s">
        <v>92</v>
      </c>
      <c r="B1522">
        <v>2007</v>
      </c>
      <c r="C1522">
        <v>0.152</v>
      </c>
      <c r="D1522">
        <v>0.111</v>
      </c>
      <c r="E1522">
        <v>9.0999999999999998E-2</v>
      </c>
      <c r="F1522">
        <v>8.6999999999999994E-2</v>
      </c>
      <c r="H1522">
        <v>0.69</v>
      </c>
      <c r="I1522">
        <v>0.26700000000000002</v>
      </c>
      <c r="J1522">
        <v>1E-3</v>
      </c>
      <c r="K1522">
        <v>0</v>
      </c>
      <c r="L1522">
        <v>0</v>
      </c>
      <c r="M1522">
        <v>4.2000000000000003E-2</v>
      </c>
      <c r="N1522">
        <v>0</v>
      </c>
      <c r="O1522">
        <v>0</v>
      </c>
      <c r="P1522">
        <v>0</v>
      </c>
      <c r="Q1522" s="3">
        <v>0.90500000000000003</v>
      </c>
      <c r="R1522" t="str">
        <f t="shared" si="23"/>
        <v>Nebraska Schools2007</v>
      </c>
    </row>
    <row r="1523" spans="1:18" x14ac:dyDescent="0.35">
      <c r="A1523" t="s">
        <v>92</v>
      </c>
      <c r="B1523">
        <v>2008</v>
      </c>
      <c r="C1523">
        <v>7.8E-2</v>
      </c>
      <c r="D1523">
        <v>9.9000000000000005E-2</v>
      </c>
      <c r="E1523">
        <v>0.128</v>
      </c>
      <c r="F1523">
        <v>7.5999999999999998E-2</v>
      </c>
      <c r="H1523">
        <v>0.65700000000000003</v>
      </c>
      <c r="I1523">
        <v>0.29099999999999998</v>
      </c>
      <c r="J1523">
        <v>6.0000000000000001E-3</v>
      </c>
      <c r="K1523">
        <v>0</v>
      </c>
      <c r="L1523">
        <v>0</v>
      </c>
      <c r="M1523">
        <v>4.5999999999999999E-2</v>
      </c>
      <c r="N1523">
        <v>0</v>
      </c>
      <c r="O1523">
        <v>0</v>
      </c>
      <c r="P1523">
        <v>0</v>
      </c>
      <c r="Q1523" s="3">
        <v>0.90600000000000003</v>
      </c>
      <c r="R1523" t="str">
        <f t="shared" si="23"/>
        <v>Nebraska Schools2008</v>
      </c>
    </row>
    <row r="1524" spans="1:18" x14ac:dyDescent="0.35">
      <c r="A1524" t="s">
        <v>92</v>
      </c>
      <c r="B1524">
        <v>2009</v>
      </c>
      <c r="C1524">
        <v>-0.27800000000000002</v>
      </c>
      <c r="D1524">
        <v>-3.5999999999999997E-2</v>
      </c>
      <c r="E1524">
        <v>1.2999999999999999E-2</v>
      </c>
      <c r="F1524">
        <v>2.5999999999999999E-2</v>
      </c>
      <c r="H1524">
        <v>0.56152000000000002</v>
      </c>
      <c r="I1524">
        <v>0.36576999999999998</v>
      </c>
      <c r="J1524">
        <v>1.7340000000000001E-2</v>
      </c>
      <c r="K1524">
        <v>0</v>
      </c>
      <c r="L1524">
        <v>0</v>
      </c>
      <c r="M1524">
        <v>5.5370000000000003E-2</v>
      </c>
      <c r="N1524">
        <v>0</v>
      </c>
      <c r="O1524">
        <v>0</v>
      </c>
      <c r="P1524">
        <v>0</v>
      </c>
      <c r="Q1524" s="3">
        <v>0.86599999999999999</v>
      </c>
      <c r="R1524" t="str">
        <f t="shared" si="23"/>
        <v>Nebraska Schools2009</v>
      </c>
    </row>
    <row r="1525" spans="1:18" x14ac:dyDescent="0.35">
      <c r="A1525" t="s">
        <v>92</v>
      </c>
      <c r="B1525">
        <v>2010</v>
      </c>
      <c r="C1525">
        <v>0.221</v>
      </c>
      <c r="D1525">
        <v>-1.6E-2</v>
      </c>
      <c r="E1525">
        <v>3.3000000000000002E-2</v>
      </c>
      <c r="F1525">
        <v>3.5999999999999997E-2</v>
      </c>
      <c r="H1525">
        <v>0.65561000000000003</v>
      </c>
      <c r="I1525">
        <v>0.29089999999999999</v>
      </c>
      <c r="J1525">
        <v>2.2419999999999999E-2</v>
      </c>
      <c r="K1525">
        <v>0</v>
      </c>
      <c r="L1525">
        <v>0</v>
      </c>
      <c r="M1525">
        <v>3.0550000000000001E-2</v>
      </c>
      <c r="N1525">
        <v>0</v>
      </c>
      <c r="O1525">
        <v>0</v>
      </c>
      <c r="P1525">
        <v>0</v>
      </c>
      <c r="Q1525" s="3">
        <v>0.82399999999999995</v>
      </c>
      <c r="R1525" t="str">
        <f t="shared" si="23"/>
        <v>Nebraska Schools2010</v>
      </c>
    </row>
    <row r="1526" spans="1:18" x14ac:dyDescent="0.35">
      <c r="A1526" t="s">
        <v>92</v>
      </c>
      <c r="B1526">
        <v>2011</v>
      </c>
      <c r="C1526">
        <v>0.13400000000000001</v>
      </c>
      <c r="D1526">
        <v>1E-3</v>
      </c>
      <c r="E1526">
        <v>4.4999999999999998E-2</v>
      </c>
      <c r="F1526">
        <v>4.8000000000000001E-2</v>
      </c>
      <c r="H1526">
        <v>0.64868999999999999</v>
      </c>
      <c r="I1526">
        <v>0.28206999999999999</v>
      </c>
      <c r="J1526">
        <v>2.7820000000000001E-2</v>
      </c>
      <c r="K1526">
        <v>0</v>
      </c>
      <c r="L1526">
        <v>0</v>
      </c>
      <c r="M1526">
        <v>3.3790000000000001E-2</v>
      </c>
      <c r="N1526">
        <v>0</v>
      </c>
      <c r="O1526">
        <v>0</v>
      </c>
      <c r="P1526">
        <v>0</v>
      </c>
      <c r="Q1526" s="3">
        <v>0.80400000000000005</v>
      </c>
      <c r="R1526" t="str">
        <f t="shared" si="23"/>
        <v>Nebraska Schools2011</v>
      </c>
    </row>
    <row r="1527" spans="1:18" x14ac:dyDescent="0.35">
      <c r="A1527" t="s">
        <v>92</v>
      </c>
      <c r="B1527">
        <v>2012</v>
      </c>
      <c r="C1527">
        <v>0</v>
      </c>
      <c r="D1527">
        <v>0.114</v>
      </c>
      <c r="E1527">
        <v>1.6E-2</v>
      </c>
      <c r="F1527">
        <v>5.2999999999999999E-2</v>
      </c>
      <c r="H1527">
        <v>0.62034999999999996</v>
      </c>
      <c r="I1527">
        <v>0.29233999999999999</v>
      </c>
      <c r="J1527">
        <v>3.9829999999999997E-2</v>
      </c>
      <c r="K1527">
        <v>0</v>
      </c>
      <c r="L1527">
        <v>0</v>
      </c>
      <c r="M1527">
        <v>3.7760000000000002E-2</v>
      </c>
      <c r="N1527">
        <v>0</v>
      </c>
      <c r="O1527">
        <v>0</v>
      </c>
      <c r="P1527">
        <v>0</v>
      </c>
      <c r="Q1527" s="3">
        <v>0.76600000000000001</v>
      </c>
      <c r="R1527" t="str">
        <f t="shared" si="23"/>
        <v>Nebraska Schools2012</v>
      </c>
    </row>
    <row r="1528" spans="1:18" x14ac:dyDescent="0.35">
      <c r="A1528" t="s">
        <v>92</v>
      </c>
      <c r="B1528">
        <v>2013</v>
      </c>
      <c r="C1528">
        <v>0.129</v>
      </c>
      <c r="D1528">
        <v>8.6999999999999994E-2</v>
      </c>
      <c r="E1528">
        <v>2.5999999999999999E-2</v>
      </c>
      <c r="F1528">
        <v>7.5999999999999998E-2</v>
      </c>
      <c r="H1528">
        <v>0.62985000000000002</v>
      </c>
      <c r="I1528">
        <v>0.28177000000000002</v>
      </c>
      <c r="J1528">
        <v>4.5580000000000002E-2</v>
      </c>
      <c r="K1528">
        <v>0</v>
      </c>
      <c r="L1528">
        <v>0</v>
      </c>
      <c r="M1528">
        <v>3.6319999999999998E-2</v>
      </c>
      <c r="N1528">
        <v>0</v>
      </c>
      <c r="O1528">
        <v>0</v>
      </c>
      <c r="P1528">
        <v>0</v>
      </c>
      <c r="Q1528" s="3">
        <v>0.77100000000000002</v>
      </c>
      <c r="R1528" t="str">
        <f t="shared" si="23"/>
        <v>Nebraska Schools2013</v>
      </c>
    </row>
    <row r="1529" spans="1:18" x14ac:dyDescent="0.35">
      <c r="A1529" t="s">
        <v>92</v>
      </c>
      <c r="B1529">
        <v>2014</v>
      </c>
      <c r="C1529">
        <v>0.183</v>
      </c>
      <c r="D1529">
        <v>0.10299999999999999</v>
      </c>
      <c r="E1529">
        <v>0.13200000000000001</v>
      </c>
      <c r="F1529">
        <v>7.0999999999999994E-2</v>
      </c>
      <c r="H1529">
        <v>0.66081000000000001</v>
      </c>
      <c r="I1529">
        <v>0.25796999999999998</v>
      </c>
      <c r="J1529">
        <v>4.7309999999999998E-2</v>
      </c>
      <c r="K1529">
        <v>0</v>
      </c>
      <c r="L1529">
        <v>0</v>
      </c>
      <c r="M1529">
        <v>3.2300000000000002E-2</v>
      </c>
      <c r="N1529">
        <v>0</v>
      </c>
      <c r="O1529">
        <v>0</v>
      </c>
      <c r="P1529">
        <v>0</v>
      </c>
      <c r="Q1529" s="3">
        <v>0.82699999999999996</v>
      </c>
      <c r="R1529" t="str">
        <f t="shared" si="23"/>
        <v>Nebraska Schools2014</v>
      </c>
    </row>
    <row r="1530" spans="1:18" x14ac:dyDescent="0.35">
      <c r="A1530" t="s">
        <v>92</v>
      </c>
      <c r="B1530">
        <v>2015</v>
      </c>
      <c r="C1530">
        <v>6.9000000000000006E-2</v>
      </c>
      <c r="D1530">
        <v>0.126</v>
      </c>
      <c r="E1530">
        <v>0.10199999999999999</v>
      </c>
      <c r="F1530">
        <v>6.7000000000000004E-2</v>
      </c>
      <c r="H1530">
        <v>0.62651000000000001</v>
      </c>
      <c r="I1530">
        <v>0.27765000000000001</v>
      </c>
      <c r="J1530">
        <v>5.5359999999999999E-2</v>
      </c>
      <c r="K1530">
        <v>0</v>
      </c>
      <c r="L1530">
        <v>0</v>
      </c>
      <c r="M1530">
        <v>4.0480000000000002E-2</v>
      </c>
      <c r="N1530">
        <v>0</v>
      </c>
      <c r="O1530">
        <v>0</v>
      </c>
      <c r="P1530">
        <v>0</v>
      </c>
      <c r="Q1530" s="3">
        <v>0.88</v>
      </c>
      <c r="R1530" t="str">
        <f t="shared" si="23"/>
        <v>Nebraska Schools2015</v>
      </c>
    </row>
    <row r="1531" spans="1:18" x14ac:dyDescent="0.35">
      <c r="A1531" t="s">
        <v>92</v>
      </c>
      <c r="B1531">
        <v>2016</v>
      </c>
      <c r="C1531">
        <v>1.0999999999999999E-2</v>
      </c>
      <c r="D1531">
        <v>8.5000000000000006E-2</v>
      </c>
      <c r="E1531">
        <v>7.6999999999999999E-2</v>
      </c>
      <c r="F1531">
        <v>6.0999999999999999E-2</v>
      </c>
      <c r="H1531">
        <v>0.59980999999999995</v>
      </c>
      <c r="I1531">
        <v>0.28483000000000003</v>
      </c>
      <c r="J1531">
        <v>6.6739999999999994E-2</v>
      </c>
      <c r="K1531">
        <v>0</v>
      </c>
      <c r="L1531">
        <v>0</v>
      </c>
      <c r="M1531">
        <v>4.8619999999999997E-2</v>
      </c>
      <c r="N1531">
        <v>0</v>
      </c>
      <c r="O1531">
        <v>0</v>
      </c>
      <c r="P1531">
        <v>0</v>
      </c>
      <c r="Q1531" s="3">
        <v>0.89600000000000002</v>
      </c>
      <c r="R1531" t="str">
        <f t="shared" si="23"/>
        <v>Nebraska Schools2016</v>
      </c>
    </row>
    <row r="1532" spans="1:18" x14ac:dyDescent="0.35">
      <c r="A1532" t="s">
        <v>92</v>
      </c>
      <c r="B1532">
        <v>2017</v>
      </c>
      <c r="C1532">
        <v>8.5999999999999993E-2</v>
      </c>
      <c r="D1532">
        <v>5.5E-2</v>
      </c>
      <c r="E1532">
        <v>9.4E-2</v>
      </c>
      <c r="F1532">
        <v>5.5E-2</v>
      </c>
      <c r="H1532">
        <v>0.59584000000000004</v>
      </c>
      <c r="I1532">
        <v>0.27676000000000001</v>
      </c>
      <c r="J1532">
        <v>6.9949999999999998E-2</v>
      </c>
      <c r="K1532">
        <v>0</v>
      </c>
      <c r="L1532">
        <v>0</v>
      </c>
      <c r="M1532">
        <v>5.7450000000000001E-2</v>
      </c>
      <c r="N1532">
        <v>0</v>
      </c>
      <c r="O1532">
        <v>0</v>
      </c>
      <c r="P1532">
        <v>0</v>
      </c>
      <c r="Q1532" s="3">
        <v>0.86699999999999999</v>
      </c>
      <c r="R1532" t="str">
        <f t="shared" si="23"/>
        <v>Nebraska Schools2017</v>
      </c>
    </row>
    <row r="1533" spans="1:18" x14ac:dyDescent="0.35">
      <c r="A1533" t="s">
        <v>92</v>
      </c>
      <c r="B1533">
        <v>2018</v>
      </c>
      <c r="C1533">
        <v>0.16600000000000001</v>
      </c>
      <c r="D1533">
        <v>8.5999999999999993E-2</v>
      </c>
      <c r="E1533">
        <v>0.10100000000000001</v>
      </c>
      <c r="F1533">
        <v>6.3E-2</v>
      </c>
      <c r="G1533">
        <v>0</v>
      </c>
      <c r="H1533">
        <v>0.60499999999999998</v>
      </c>
      <c r="I1533">
        <v>0.29099999999999998</v>
      </c>
      <c r="J1533">
        <v>4.7E-2</v>
      </c>
      <c r="K1533">
        <v>0</v>
      </c>
      <c r="L1533">
        <v>0</v>
      </c>
      <c r="M1533">
        <v>5.6000000000000001E-2</v>
      </c>
      <c r="N1533">
        <v>0</v>
      </c>
      <c r="O1533">
        <v>1E-3</v>
      </c>
      <c r="P1533">
        <v>0</v>
      </c>
      <c r="Q1533" s="3">
        <v>0.88800000000000001</v>
      </c>
      <c r="R1533" t="str">
        <f t="shared" si="23"/>
        <v>Nebraska Schools2018</v>
      </c>
    </row>
    <row r="1534" spans="1:18" x14ac:dyDescent="0.35">
      <c r="A1534" t="s">
        <v>92</v>
      </c>
      <c r="B1534">
        <v>2019</v>
      </c>
      <c r="C1534">
        <v>-4.2000000000000003E-2</v>
      </c>
      <c r="D1534">
        <v>6.6000000000000003E-2</v>
      </c>
      <c r="E1534">
        <v>5.6000000000000001E-2</v>
      </c>
      <c r="F1534">
        <v>9.2999999999999999E-2</v>
      </c>
      <c r="H1534">
        <v>0.56299999999999994</v>
      </c>
      <c r="I1534">
        <v>0.31</v>
      </c>
      <c r="J1534">
        <v>5.6000000000000001E-2</v>
      </c>
      <c r="K1534">
        <v>0</v>
      </c>
      <c r="L1534">
        <v>0</v>
      </c>
      <c r="M1534">
        <v>7.0000000000000007E-2</v>
      </c>
      <c r="N1534">
        <v>0</v>
      </c>
      <c r="O1534">
        <v>1E-3</v>
      </c>
      <c r="P1534">
        <v>0</v>
      </c>
      <c r="Q1534" s="3">
        <v>0.90300000000000002</v>
      </c>
      <c r="R1534" t="str">
        <f t="shared" si="23"/>
        <v>Nebraska Schools2019</v>
      </c>
    </row>
    <row r="1535" spans="1:18" x14ac:dyDescent="0.35">
      <c r="A1535" t="s">
        <v>92</v>
      </c>
      <c r="B1535">
        <v>2020</v>
      </c>
      <c r="C1535">
        <v>2.3519999999999999E-2</v>
      </c>
      <c r="E1535">
        <v>4.6519999999999999E-2</v>
      </c>
      <c r="F1535">
        <v>7.3499999999999996E-2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 s="3">
        <v>0.91600000000000004</v>
      </c>
      <c r="R1535" t="str">
        <f t="shared" si="23"/>
        <v>Nebraska Schools2020</v>
      </c>
    </row>
    <row r="1536" spans="1:18" x14ac:dyDescent="0.35">
      <c r="A1536" t="s">
        <v>93</v>
      </c>
      <c r="B1536">
        <v>2001</v>
      </c>
      <c r="C1536">
        <v>-1.9E-2</v>
      </c>
      <c r="D1536">
        <v>5.2999999999999999E-2</v>
      </c>
      <c r="E1536">
        <v>0.105</v>
      </c>
      <c r="G1536">
        <v>-1.9E-2</v>
      </c>
      <c r="H1536">
        <v>0.52200000000000002</v>
      </c>
      <c r="I1536">
        <v>0.45900000000000002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1.9E-2</v>
      </c>
      <c r="P1536">
        <v>0</v>
      </c>
      <c r="Q1536" s="3">
        <v>0.99399999999999999</v>
      </c>
      <c r="R1536" t="str">
        <f t="shared" si="23"/>
        <v>Missouri Teachers2001</v>
      </c>
    </row>
    <row r="1537" spans="1:18" x14ac:dyDescent="0.35">
      <c r="A1537" t="s">
        <v>93</v>
      </c>
      <c r="B1537">
        <v>2002</v>
      </c>
      <c r="C1537">
        <v>-2.8000000000000001E-2</v>
      </c>
      <c r="D1537">
        <v>8.9999999999999993E-3</v>
      </c>
      <c r="E1537">
        <v>0.06</v>
      </c>
      <c r="G1537">
        <v>-2.351E-2</v>
      </c>
      <c r="H1537">
        <v>0.48599999999999999</v>
      </c>
      <c r="I1537">
        <v>0.435</v>
      </c>
      <c r="J1537">
        <v>0</v>
      </c>
      <c r="K1537">
        <v>0</v>
      </c>
      <c r="L1537">
        <v>5.2999999999999999E-2</v>
      </c>
      <c r="M1537">
        <v>0</v>
      </c>
      <c r="N1537">
        <v>0</v>
      </c>
      <c r="O1537">
        <v>2.5999999999999999E-2</v>
      </c>
      <c r="P1537">
        <v>0</v>
      </c>
      <c r="Q1537" s="3">
        <v>0.95299999999999996</v>
      </c>
      <c r="R1537" t="str">
        <f t="shared" si="23"/>
        <v>Missouri Teachers2002</v>
      </c>
    </row>
    <row r="1538" spans="1:18" x14ac:dyDescent="0.35">
      <c r="A1538" t="s">
        <v>93</v>
      </c>
      <c r="B1538">
        <v>2003</v>
      </c>
      <c r="C1538">
        <v>4.8000000000000001E-2</v>
      </c>
      <c r="D1538">
        <v>0</v>
      </c>
      <c r="E1538">
        <v>3.5000000000000003E-2</v>
      </c>
      <c r="G1538">
        <v>-2.3000000000000001E-4</v>
      </c>
      <c r="H1538">
        <v>0.51300000000000001</v>
      </c>
      <c r="I1538">
        <v>0.4</v>
      </c>
      <c r="J1538">
        <v>0</v>
      </c>
      <c r="K1538">
        <v>0</v>
      </c>
      <c r="L1538">
        <v>5.1999999999999998E-2</v>
      </c>
      <c r="M1538">
        <v>0</v>
      </c>
      <c r="N1538">
        <v>0</v>
      </c>
      <c r="O1538">
        <v>3.5000000000000003E-2</v>
      </c>
      <c r="P1538">
        <v>0</v>
      </c>
      <c r="Q1538" s="3">
        <v>0.81100000000000005</v>
      </c>
      <c r="R1538" t="str">
        <f t="shared" si="23"/>
        <v>Missouri Teachers2003</v>
      </c>
    </row>
    <row r="1539" spans="1:18" x14ac:dyDescent="0.35">
      <c r="A1539" t="s">
        <v>93</v>
      </c>
      <c r="B1539">
        <v>2004</v>
      </c>
      <c r="C1539">
        <v>0.124</v>
      </c>
      <c r="D1539">
        <v>4.5999999999999999E-2</v>
      </c>
      <c r="E1539">
        <v>3.9E-2</v>
      </c>
      <c r="G1539">
        <v>2.9479999999999999E-2</v>
      </c>
      <c r="H1539">
        <v>0.57299999999999995</v>
      </c>
      <c r="I1539">
        <v>0.33500000000000002</v>
      </c>
      <c r="J1539">
        <v>0</v>
      </c>
      <c r="K1539">
        <v>0</v>
      </c>
      <c r="L1539">
        <v>7.4999999999999997E-2</v>
      </c>
      <c r="M1539">
        <v>0</v>
      </c>
      <c r="N1539">
        <v>0</v>
      </c>
      <c r="O1539">
        <v>1.7000000000000001E-2</v>
      </c>
      <c r="P1539">
        <v>0</v>
      </c>
      <c r="Q1539" s="3">
        <v>0.82</v>
      </c>
      <c r="R1539" t="str">
        <f t="shared" ref="R1539:R1602" si="24">A1539&amp;B1539</f>
        <v>Missouri Teachers2004</v>
      </c>
    </row>
    <row r="1540" spans="1:18" x14ac:dyDescent="0.35">
      <c r="A1540" t="s">
        <v>93</v>
      </c>
      <c r="B1540">
        <v>2005</v>
      </c>
      <c r="C1540">
        <v>9.1999999999999998E-2</v>
      </c>
      <c r="D1540">
        <v>8.6999999999999994E-2</v>
      </c>
      <c r="E1540">
        <v>4.2000000000000003E-2</v>
      </c>
      <c r="G1540">
        <v>4.1689999999999998E-2</v>
      </c>
      <c r="H1540">
        <v>0.57299999999999995</v>
      </c>
      <c r="I1540">
        <v>0.30599999999999999</v>
      </c>
      <c r="J1540">
        <v>1E-3</v>
      </c>
      <c r="K1540">
        <v>0</v>
      </c>
      <c r="L1540">
        <v>7.4999999999999997E-2</v>
      </c>
      <c r="M1540">
        <v>7.0000000000000001E-3</v>
      </c>
      <c r="N1540">
        <v>0</v>
      </c>
      <c r="O1540">
        <v>3.7999999999999999E-2</v>
      </c>
      <c r="P1540">
        <v>0</v>
      </c>
      <c r="Q1540" s="3">
        <v>0.82699999999999996</v>
      </c>
      <c r="R1540" t="str">
        <f t="shared" si="24"/>
        <v>Missouri Teachers2005</v>
      </c>
    </row>
    <row r="1541" spans="1:18" x14ac:dyDescent="0.35">
      <c r="A1541" t="s">
        <v>93</v>
      </c>
      <c r="B1541">
        <v>2006</v>
      </c>
      <c r="C1541">
        <v>9.8000000000000004E-2</v>
      </c>
      <c r="D1541">
        <v>0.104</v>
      </c>
      <c r="E1541">
        <v>6.5000000000000002E-2</v>
      </c>
      <c r="G1541">
        <v>5.0869999999999999E-2</v>
      </c>
      <c r="H1541">
        <v>0.58899999999999997</v>
      </c>
      <c r="I1541">
        <v>0.27900000000000003</v>
      </c>
      <c r="J1541">
        <v>5.0000000000000001E-3</v>
      </c>
      <c r="K1541">
        <v>0</v>
      </c>
      <c r="L1541">
        <v>6.8000000000000005E-2</v>
      </c>
      <c r="M1541">
        <v>0.03</v>
      </c>
      <c r="N1541">
        <v>0</v>
      </c>
      <c r="O1541">
        <v>2.9000000000000001E-2</v>
      </c>
      <c r="P1541">
        <v>0</v>
      </c>
      <c r="Q1541" s="3">
        <v>0.82599999999999996</v>
      </c>
      <c r="R1541" t="str">
        <f t="shared" si="24"/>
        <v>Missouri Teachers2006</v>
      </c>
    </row>
    <row r="1542" spans="1:18" x14ac:dyDescent="0.35">
      <c r="A1542" t="s">
        <v>93</v>
      </c>
      <c r="B1542">
        <v>2007</v>
      </c>
      <c r="C1542">
        <v>0.16569999999999999</v>
      </c>
      <c r="D1542">
        <v>0.11700000000000001</v>
      </c>
      <c r="E1542">
        <v>0.1046</v>
      </c>
      <c r="F1542">
        <v>8.1799999999999998E-2</v>
      </c>
      <c r="G1542">
        <v>6.6549999999999998E-2</v>
      </c>
      <c r="H1542">
        <v>0.58499999999999996</v>
      </c>
      <c r="I1542">
        <v>0.23699999999999999</v>
      </c>
      <c r="J1542">
        <v>1.4E-2</v>
      </c>
      <c r="K1542">
        <v>5.0000000000000001E-3</v>
      </c>
      <c r="L1542">
        <v>0</v>
      </c>
      <c r="M1542">
        <v>3.9E-2</v>
      </c>
      <c r="N1542">
        <v>9.4E-2</v>
      </c>
      <c r="O1542">
        <v>2.5999999999999999E-2</v>
      </c>
      <c r="P1542">
        <v>0</v>
      </c>
      <c r="Q1542" s="3">
        <v>0.83499999999999996</v>
      </c>
      <c r="R1542" t="str">
        <f t="shared" si="24"/>
        <v>Missouri Teachers2007</v>
      </c>
    </row>
    <row r="1543" spans="1:18" x14ac:dyDescent="0.35">
      <c r="A1543" t="s">
        <v>93</v>
      </c>
      <c r="B1543">
        <v>2008</v>
      </c>
      <c r="C1543">
        <v>-4.5999999999999999E-2</v>
      </c>
      <c r="D1543">
        <v>6.9000000000000006E-2</v>
      </c>
      <c r="E1543">
        <v>8.4000000000000005E-2</v>
      </c>
      <c r="G1543">
        <v>5.1790000000000003E-2</v>
      </c>
      <c r="H1543">
        <v>0.53700000000000003</v>
      </c>
      <c r="I1543">
        <v>0.20899999999999999</v>
      </c>
      <c r="J1543">
        <v>3.5000000000000003E-2</v>
      </c>
      <c r="K1543">
        <v>0.03</v>
      </c>
      <c r="L1543">
        <v>0</v>
      </c>
      <c r="M1543">
        <v>5.1999999999999998E-2</v>
      </c>
      <c r="N1543">
        <v>0.11799999999999999</v>
      </c>
      <c r="O1543">
        <v>1.9E-2</v>
      </c>
      <c r="P1543">
        <v>0</v>
      </c>
      <c r="Q1543" s="3">
        <v>0.83399999999999996</v>
      </c>
      <c r="R1543" t="str">
        <f t="shared" si="24"/>
        <v>Missouri Teachers2008</v>
      </c>
    </row>
    <row r="1544" spans="1:18" x14ac:dyDescent="0.35">
      <c r="A1544" t="s">
        <v>93</v>
      </c>
      <c r="B1544">
        <v>2009</v>
      </c>
      <c r="C1544">
        <v>-0.193</v>
      </c>
      <c r="D1544">
        <v>-3.5000000000000003E-2</v>
      </c>
      <c r="E1544">
        <v>1.4999999999999999E-2</v>
      </c>
      <c r="G1544">
        <v>2.128E-2</v>
      </c>
      <c r="H1544">
        <v>0.501</v>
      </c>
      <c r="I1544">
        <v>0.27</v>
      </c>
      <c r="J1544">
        <v>4.4999999999999998E-2</v>
      </c>
      <c r="K1544">
        <v>0.106</v>
      </c>
      <c r="L1544">
        <v>0</v>
      </c>
      <c r="M1544">
        <v>5.0999999999999997E-2</v>
      </c>
      <c r="N1544">
        <v>0</v>
      </c>
      <c r="O1544">
        <v>2.7E-2</v>
      </c>
      <c r="P1544">
        <v>0</v>
      </c>
      <c r="Q1544" s="3">
        <v>0.79900000000000004</v>
      </c>
      <c r="R1544" t="str">
        <f t="shared" si="24"/>
        <v>Missouri Teachers2009</v>
      </c>
    </row>
    <row r="1545" spans="1:18" x14ac:dyDescent="0.35">
      <c r="A1545" t="s">
        <v>93</v>
      </c>
      <c r="B1545">
        <v>2010</v>
      </c>
      <c r="C1545">
        <v>0.13</v>
      </c>
      <c r="D1545">
        <v>-4.4999999999999998E-2</v>
      </c>
      <c r="E1545">
        <v>2.1999999999999999E-2</v>
      </c>
      <c r="F1545">
        <v>3.1660000000000001E-2</v>
      </c>
      <c r="G1545">
        <v>3.1660000000000001E-2</v>
      </c>
      <c r="H1545">
        <v>0.45</v>
      </c>
      <c r="I1545">
        <v>0.30499999999999999</v>
      </c>
      <c r="J1545">
        <v>6.8000000000000005E-2</v>
      </c>
      <c r="K1545">
        <v>9.6000000000000002E-2</v>
      </c>
      <c r="L1545">
        <v>0</v>
      </c>
      <c r="M1545">
        <v>4.3999999999999997E-2</v>
      </c>
      <c r="N1545">
        <v>0</v>
      </c>
      <c r="O1545">
        <v>3.6999999999999998E-2</v>
      </c>
      <c r="P1545">
        <v>0</v>
      </c>
      <c r="Q1545" s="3">
        <v>0.77700000000000002</v>
      </c>
      <c r="R1545" t="str">
        <f t="shared" si="24"/>
        <v>Missouri Teachers2010</v>
      </c>
    </row>
    <row r="1546" spans="1:18" x14ac:dyDescent="0.35">
      <c r="A1546" t="s">
        <v>93</v>
      </c>
      <c r="B1546">
        <v>2011</v>
      </c>
      <c r="C1546">
        <v>0.218</v>
      </c>
      <c r="D1546">
        <v>3.5999999999999997E-2</v>
      </c>
      <c r="E1546">
        <v>4.2999999999999997E-2</v>
      </c>
      <c r="F1546">
        <v>5.3999999999999999E-2</v>
      </c>
      <c r="G1546">
        <v>4.7350000000000003E-2</v>
      </c>
      <c r="H1546">
        <v>0.47652</v>
      </c>
      <c r="I1546">
        <v>0.25474999999999998</v>
      </c>
      <c r="J1546">
        <v>7.1929999999999994E-2</v>
      </c>
      <c r="K1546">
        <v>0.13786000000000001</v>
      </c>
      <c r="L1546">
        <v>0</v>
      </c>
      <c r="M1546">
        <v>5.7939999999999998E-2</v>
      </c>
      <c r="N1546">
        <v>0</v>
      </c>
      <c r="O1546">
        <v>1E-3</v>
      </c>
      <c r="P1546">
        <v>0</v>
      </c>
      <c r="Q1546" s="3">
        <v>0.85499999999999998</v>
      </c>
      <c r="R1546" t="str">
        <f t="shared" si="24"/>
        <v>Missouri Teachers2011</v>
      </c>
    </row>
    <row r="1547" spans="1:18" x14ac:dyDescent="0.35">
      <c r="A1547" t="s">
        <v>93</v>
      </c>
      <c r="B1547">
        <v>2012</v>
      </c>
      <c r="C1547">
        <v>1.9E-2</v>
      </c>
      <c r="D1547">
        <v>0.11899999999999999</v>
      </c>
      <c r="E1547">
        <v>1.6E-2</v>
      </c>
      <c r="F1547">
        <v>5.8999999999999997E-2</v>
      </c>
      <c r="G1547">
        <v>4.496E-2</v>
      </c>
      <c r="H1547">
        <v>0.45255000000000001</v>
      </c>
      <c r="I1547">
        <v>0.24276</v>
      </c>
      <c r="J1547">
        <v>8.2919999999999994E-2</v>
      </c>
      <c r="K1547">
        <v>0.14585000000000001</v>
      </c>
      <c r="L1547">
        <v>0</v>
      </c>
      <c r="M1547">
        <v>7.3929999999999996E-2</v>
      </c>
      <c r="N1547">
        <v>0</v>
      </c>
      <c r="O1547">
        <v>2E-3</v>
      </c>
      <c r="P1547">
        <v>0</v>
      </c>
      <c r="Q1547" s="3">
        <v>0.81499999999999995</v>
      </c>
      <c r="R1547" t="str">
        <f t="shared" si="24"/>
        <v>Missouri Teachers2012</v>
      </c>
    </row>
    <row r="1548" spans="1:18" x14ac:dyDescent="0.35">
      <c r="A1548" t="s">
        <v>93</v>
      </c>
      <c r="B1548">
        <v>2013</v>
      </c>
      <c r="C1548">
        <v>0.126</v>
      </c>
      <c r="D1548">
        <v>0.11799999999999999</v>
      </c>
      <c r="E1548">
        <v>0.05</v>
      </c>
      <c r="F1548">
        <v>6.7000000000000004E-2</v>
      </c>
      <c r="G1548">
        <v>5.0979999999999998E-2</v>
      </c>
      <c r="H1548">
        <v>0.48</v>
      </c>
      <c r="I1548">
        <v>0.215</v>
      </c>
      <c r="J1548">
        <v>8.2000000000000003E-2</v>
      </c>
      <c r="K1548">
        <v>0.14099999999999999</v>
      </c>
      <c r="L1548">
        <v>0</v>
      </c>
      <c r="M1548">
        <v>7.6999999999999999E-2</v>
      </c>
      <c r="N1548">
        <v>0</v>
      </c>
      <c r="O1548">
        <v>5.0000000000000001E-3</v>
      </c>
      <c r="P1548">
        <v>0</v>
      </c>
      <c r="Q1548" s="3">
        <v>0.80100000000000005</v>
      </c>
      <c r="R1548" t="str">
        <f t="shared" si="24"/>
        <v>Missouri Teachers2013</v>
      </c>
    </row>
    <row r="1549" spans="1:18" x14ac:dyDescent="0.35">
      <c r="A1549" t="s">
        <v>93</v>
      </c>
      <c r="B1549">
        <v>2014</v>
      </c>
      <c r="C1549">
        <v>0.16900000000000001</v>
      </c>
      <c r="D1549">
        <v>0.10299999999999999</v>
      </c>
      <c r="E1549">
        <v>0.13100000000000001</v>
      </c>
      <c r="F1549">
        <v>7.0999999999999994E-2</v>
      </c>
      <c r="G1549">
        <v>5.8999999999999997E-2</v>
      </c>
      <c r="H1549">
        <v>0.48199999999999998</v>
      </c>
      <c r="I1549">
        <v>0.20100000000000001</v>
      </c>
      <c r="J1549">
        <v>0.08</v>
      </c>
      <c r="K1549">
        <v>0.13500000000000001</v>
      </c>
      <c r="L1549">
        <v>0</v>
      </c>
      <c r="M1549">
        <v>7.0000000000000007E-2</v>
      </c>
      <c r="N1549">
        <v>0</v>
      </c>
      <c r="O1549">
        <v>3.2000000000000001E-2</v>
      </c>
      <c r="P1549">
        <v>0</v>
      </c>
      <c r="Q1549" s="3">
        <v>0.82799999999999996</v>
      </c>
      <c r="R1549" t="str">
        <f t="shared" si="24"/>
        <v>Missouri Teachers2014</v>
      </c>
    </row>
    <row r="1550" spans="1:18" x14ac:dyDescent="0.35">
      <c r="A1550" t="s">
        <v>93</v>
      </c>
      <c r="B1550">
        <v>2015</v>
      </c>
      <c r="C1550">
        <v>4.4999999999999998E-2</v>
      </c>
      <c r="D1550">
        <v>0.112</v>
      </c>
      <c r="E1550">
        <v>0.113</v>
      </c>
      <c r="F1550">
        <v>6.6000000000000003E-2</v>
      </c>
      <c r="G1550">
        <v>5.806E-2</v>
      </c>
      <c r="H1550">
        <v>0.45700000000000002</v>
      </c>
      <c r="I1550">
        <v>0.221</v>
      </c>
      <c r="J1550">
        <v>8.3000000000000004E-2</v>
      </c>
      <c r="K1550">
        <v>0.14099999999999999</v>
      </c>
      <c r="L1550">
        <v>0</v>
      </c>
      <c r="M1550">
        <v>7.1999999999999995E-2</v>
      </c>
      <c r="N1550">
        <v>0</v>
      </c>
      <c r="O1550">
        <v>2.5999999999999999E-2</v>
      </c>
      <c r="P1550">
        <v>0</v>
      </c>
      <c r="Q1550" s="3">
        <v>0.83899999999999997</v>
      </c>
      <c r="R1550" t="str">
        <f t="shared" si="24"/>
        <v>Missouri Teachers2015</v>
      </c>
    </row>
    <row r="1551" spans="1:18" x14ac:dyDescent="0.35">
      <c r="A1551" t="s">
        <v>93</v>
      </c>
      <c r="B1551">
        <v>2016</v>
      </c>
      <c r="C1551">
        <v>1.7999999999999999E-2</v>
      </c>
      <c r="D1551">
        <v>7.5999999999999998E-2</v>
      </c>
      <c r="E1551">
        <v>7.3999999999999996E-2</v>
      </c>
      <c r="F1551">
        <v>5.8000000000000003E-2</v>
      </c>
      <c r="G1551">
        <v>5.5509999999999997E-2</v>
      </c>
      <c r="H1551">
        <v>0.46100000000000002</v>
      </c>
      <c r="I1551">
        <v>0.222</v>
      </c>
      <c r="J1551">
        <v>8.6999999999999994E-2</v>
      </c>
      <c r="K1551">
        <v>0.13400000000000001</v>
      </c>
      <c r="L1551">
        <v>0</v>
      </c>
      <c r="M1551">
        <v>7.9000000000000001E-2</v>
      </c>
      <c r="N1551">
        <v>0</v>
      </c>
      <c r="O1551">
        <v>1.4999999999999999E-2</v>
      </c>
      <c r="P1551">
        <v>0</v>
      </c>
      <c r="Q1551" s="3">
        <v>0.84799999999999998</v>
      </c>
      <c r="R1551" t="str">
        <f t="shared" si="24"/>
        <v>Missouri Teachers2016</v>
      </c>
    </row>
    <row r="1552" spans="1:18" x14ac:dyDescent="0.35">
      <c r="A1552" t="s">
        <v>93</v>
      </c>
      <c r="B1552">
        <v>2017</v>
      </c>
      <c r="C1552">
        <v>0.125</v>
      </c>
      <c r="D1552">
        <v>6.2E-2</v>
      </c>
      <c r="E1552">
        <v>9.5000000000000001E-2</v>
      </c>
      <c r="F1552">
        <v>5.5E-2</v>
      </c>
      <c r="G1552">
        <v>5.9479999999999998E-2</v>
      </c>
      <c r="H1552">
        <v>0.46899999999999997</v>
      </c>
      <c r="I1552">
        <v>0.219</v>
      </c>
      <c r="J1552">
        <v>9.0999999999999998E-2</v>
      </c>
      <c r="K1552">
        <v>0.121</v>
      </c>
      <c r="L1552">
        <v>0</v>
      </c>
      <c r="M1552">
        <v>7.5999999999999998E-2</v>
      </c>
      <c r="N1552">
        <v>0</v>
      </c>
      <c r="O1552">
        <v>2.1000000000000001E-2</v>
      </c>
      <c r="P1552">
        <v>0</v>
      </c>
      <c r="Q1552" s="3">
        <v>0.84</v>
      </c>
      <c r="R1552" t="str">
        <f t="shared" si="24"/>
        <v>Missouri Teachers2017</v>
      </c>
    </row>
    <row r="1553" spans="1:18" x14ac:dyDescent="0.35">
      <c r="A1553" t="s">
        <v>93</v>
      </c>
      <c r="B1553">
        <v>2018</v>
      </c>
      <c r="C1553">
        <v>8.8999999999999996E-2</v>
      </c>
      <c r="D1553">
        <v>7.6999999999999999E-2</v>
      </c>
      <c r="E1553">
        <v>8.7999999999999995E-2</v>
      </c>
      <c r="F1553">
        <v>6.9000000000000006E-2</v>
      </c>
      <c r="G1553">
        <v>6.1100000000000002E-2</v>
      </c>
      <c r="H1553">
        <v>0.46154000000000001</v>
      </c>
      <c r="I1553">
        <v>0.20480000000000001</v>
      </c>
      <c r="J1553">
        <v>0.10489999999999999</v>
      </c>
      <c r="K1553">
        <v>0.11888</v>
      </c>
      <c r="L1553">
        <v>0</v>
      </c>
      <c r="M1553">
        <v>7.5920000000000001E-2</v>
      </c>
      <c r="N1553">
        <v>0</v>
      </c>
      <c r="O1553">
        <v>3.397E-2</v>
      </c>
      <c r="P1553">
        <v>0</v>
      </c>
      <c r="Q1553" s="3">
        <v>0.84</v>
      </c>
      <c r="R1553" t="str">
        <f t="shared" si="24"/>
        <v>Missouri Teachers2018</v>
      </c>
    </row>
    <row r="1554" spans="1:18" x14ac:dyDescent="0.35">
      <c r="A1554" t="s">
        <v>93</v>
      </c>
      <c r="B1554">
        <v>2019</v>
      </c>
      <c r="C1554">
        <v>7.0000000000000007E-2</v>
      </c>
      <c r="D1554">
        <v>9.4E-2</v>
      </c>
      <c r="E1554">
        <v>6.9000000000000006E-2</v>
      </c>
      <c r="F1554">
        <v>9.9000000000000005E-2</v>
      </c>
      <c r="G1554">
        <v>6.1559999999999997E-2</v>
      </c>
      <c r="H1554">
        <v>0.44500000000000001</v>
      </c>
      <c r="I1554">
        <v>0.19800000000000001</v>
      </c>
      <c r="J1554">
        <v>0.124</v>
      </c>
      <c r="K1554">
        <v>0.11799999999999999</v>
      </c>
      <c r="L1554">
        <v>0</v>
      </c>
      <c r="M1554">
        <v>8.1000000000000003E-2</v>
      </c>
      <c r="N1554">
        <v>0</v>
      </c>
      <c r="O1554">
        <v>3.4000000000000002E-2</v>
      </c>
      <c r="P1554">
        <v>0</v>
      </c>
      <c r="Q1554" s="3">
        <v>0.84399999999999997</v>
      </c>
      <c r="R1554" t="str">
        <f t="shared" si="24"/>
        <v>Missouri Teachers2019</v>
      </c>
    </row>
    <row r="1555" spans="1:18" x14ac:dyDescent="0.35">
      <c r="A1555" t="s">
        <v>93</v>
      </c>
      <c r="B1555">
        <v>2020</v>
      </c>
      <c r="C1555">
        <v>3.9E-2</v>
      </c>
      <c r="D1555">
        <v>6.6000000000000003E-2</v>
      </c>
      <c r="E1555">
        <v>6.8000000000000005E-2</v>
      </c>
      <c r="F1555">
        <v>0.09</v>
      </c>
      <c r="H1555">
        <v>0.42599999999999999</v>
      </c>
      <c r="I1555">
        <v>0.221</v>
      </c>
      <c r="J1555">
        <v>0.14599999999999999</v>
      </c>
      <c r="K1555">
        <v>9.8000000000000004E-2</v>
      </c>
      <c r="L1555">
        <v>0</v>
      </c>
      <c r="M1555">
        <v>8.5999999999999993E-2</v>
      </c>
      <c r="N1555">
        <v>0</v>
      </c>
      <c r="O1555">
        <v>2.3E-2</v>
      </c>
      <c r="P1555">
        <v>0</v>
      </c>
      <c r="Q1555" s="3">
        <v>0.84399999999999997</v>
      </c>
      <c r="R1555" t="str">
        <f t="shared" si="24"/>
        <v>Missouri Teachers2020</v>
      </c>
    </row>
    <row r="1556" spans="1:18" x14ac:dyDescent="0.35">
      <c r="A1556" t="s">
        <v>94</v>
      </c>
      <c r="B1556">
        <v>2001</v>
      </c>
      <c r="C1556">
        <v>-1.4999999999999999E-2</v>
      </c>
      <c r="G1556">
        <v>-1.4999999999999999E-2</v>
      </c>
      <c r="H1556">
        <v>0.4254</v>
      </c>
      <c r="I1556">
        <v>0.42320000000000002</v>
      </c>
      <c r="J1556">
        <v>0</v>
      </c>
      <c r="K1556">
        <v>0</v>
      </c>
      <c r="L1556">
        <v>0</v>
      </c>
      <c r="M1556">
        <v>0</v>
      </c>
      <c r="N1556">
        <v>0.10929999999999999</v>
      </c>
      <c r="O1556">
        <v>4.19E-2</v>
      </c>
      <c r="P1556">
        <v>0</v>
      </c>
      <c r="Q1556" s="3">
        <v>0.85499999999999998</v>
      </c>
      <c r="R1556" t="str">
        <f t="shared" si="24"/>
        <v>Nevada Regular Employees2001</v>
      </c>
    </row>
    <row r="1557" spans="1:18" x14ac:dyDescent="0.35">
      <c r="A1557" t="s">
        <v>94</v>
      </c>
      <c r="B1557">
        <v>2002</v>
      </c>
      <c r="C1557">
        <v>-2.7E-2</v>
      </c>
      <c r="G1557">
        <v>-2.102E-2</v>
      </c>
      <c r="H1557">
        <v>0.40200000000000002</v>
      </c>
      <c r="I1557">
        <v>0.4763</v>
      </c>
      <c r="J1557">
        <v>0</v>
      </c>
      <c r="K1557">
        <v>0</v>
      </c>
      <c r="L1557">
        <v>0</v>
      </c>
      <c r="M1557">
        <v>0</v>
      </c>
      <c r="N1557">
        <v>9.5699999999999993E-2</v>
      </c>
      <c r="O1557">
        <v>2.5899999999999999E-2</v>
      </c>
      <c r="P1557">
        <v>0</v>
      </c>
      <c r="Q1557" s="3">
        <v>0.83499999999999996</v>
      </c>
      <c r="R1557" t="str">
        <f t="shared" si="24"/>
        <v>Nevada Regular Employees2002</v>
      </c>
    </row>
    <row r="1558" spans="1:18" x14ac:dyDescent="0.35">
      <c r="A1558" t="s">
        <v>94</v>
      </c>
      <c r="B1558">
        <v>2003</v>
      </c>
      <c r="C1558">
        <v>0.05</v>
      </c>
      <c r="E1558">
        <v>3.7999999999999999E-2</v>
      </c>
      <c r="F1558">
        <v>8.1000000000000003E-2</v>
      </c>
      <c r="G1558">
        <v>2.0999999999999999E-3</v>
      </c>
      <c r="H1558">
        <v>0.43590000000000001</v>
      </c>
      <c r="I1558">
        <v>0.4405</v>
      </c>
      <c r="J1558">
        <v>0</v>
      </c>
      <c r="K1558">
        <v>0</v>
      </c>
      <c r="L1558">
        <v>0</v>
      </c>
      <c r="M1558">
        <v>0</v>
      </c>
      <c r="N1558">
        <v>8.0500000000000002E-2</v>
      </c>
      <c r="O1558">
        <v>4.2900000000000001E-2</v>
      </c>
      <c r="P1558">
        <v>0</v>
      </c>
      <c r="Q1558" s="3">
        <v>0.83199999999999996</v>
      </c>
      <c r="R1558" t="str">
        <f t="shared" si="24"/>
        <v>Nevada Regular Employees2003</v>
      </c>
    </row>
    <row r="1559" spans="1:18" x14ac:dyDescent="0.35">
      <c r="A1559" t="s">
        <v>94</v>
      </c>
      <c r="B1559">
        <v>2004</v>
      </c>
      <c r="C1559">
        <v>0.121</v>
      </c>
      <c r="D1559">
        <v>4.7E-2</v>
      </c>
      <c r="E1559">
        <v>0.04</v>
      </c>
      <c r="F1559">
        <v>0.09</v>
      </c>
      <c r="G1559">
        <v>3.0589999999999999E-2</v>
      </c>
      <c r="H1559">
        <v>0.495</v>
      </c>
      <c r="I1559">
        <v>0.40060000000000001</v>
      </c>
      <c r="J1559">
        <v>0</v>
      </c>
      <c r="K1559">
        <v>0</v>
      </c>
      <c r="L1559">
        <v>0</v>
      </c>
      <c r="M1559">
        <v>0</v>
      </c>
      <c r="N1559">
        <v>8.5900000000000004E-2</v>
      </c>
      <c r="O1559">
        <v>1.8499999999999999E-2</v>
      </c>
      <c r="P1559">
        <v>0</v>
      </c>
      <c r="Q1559" s="3">
        <v>0.80500000000000005</v>
      </c>
      <c r="R1559" t="str">
        <f t="shared" si="24"/>
        <v>Nevada Regular Employees2004</v>
      </c>
    </row>
    <row r="1560" spans="1:18" x14ac:dyDescent="0.35">
      <c r="A1560" t="s">
        <v>94</v>
      </c>
      <c r="B1560">
        <v>2005</v>
      </c>
      <c r="C1560">
        <v>9.2999999999999999E-2</v>
      </c>
      <c r="D1560">
        <v>8.7999999999999995E-2</v>
      </c>
      <c r="E1560">
        <v>4.2999999999999997E-2</v>
      </c>
      <c r="F1560">
        <v>8.5000000000000006E-2</v>
      </c>
      <c r="G1560">
        <v>4.2779999999999999E-2</v>
      </c>
      <c r="H1560">
        <v>0.53669999999999995</v>
      </c>
      <c r="I1560">
        <v>0.34699999999999998</v>
      </c>
      <c r="J1560">
        <v>0</v>
      </c>
      <c r="K1560">
        <v>0</v>
      </c>
      <c r="L1560">
        <v>0</v>
      </c>
      <c r="M1560">
        <v>0</v>
      </c>
      <c r="N1560">
        <v>9.2100000000000001E-2</v>
      </c>
      <c r="O1560">
        <v>2.4199999999999999E-2</v>
      </c>
      <c r="P1560">
        <v>0</v>
      </c>
      <c r="Q1560" s="3">
        <v>0.77300000000000002</v>
      </c>
      <c r="R1560" t="str">
        <f t="shared" si="24"/>
        <v>Nevada Regular Employees2005</v>
      </c>
    </row>
    <row r="1561" spans="1:18" x14ac:dyDescent="0.35">
      <c r="A1561" t="s">
        <v>94</v>
      </c>
      <c r="B1561">
        <v>2006</v>
      </c>
      <c r="C1561">
        <v>8.7999999999999995E-2</v>
      </c>
      <c r="D1561">
        <v>0.10100000000000001</v>
      </c>
      <c r="E1561">
        <v>6.4000000000000001E-2</v>
      </c>
      <c r="F1561">
        <v>0.08</v>
      </c>
      <c r="G1561">
        <v>5.0180000000000002E-2</v>
      </c>
      <c r="H1561">
        <v>0.53029999999999999</v>
      </c>
      <c r="I1561">
        <v>0.35830000000000001</v>
      </c>
      <c r="J1561">
        <v>0</v>
      </c>
      <c r="K1561">
        <v>0</v>
      </c>
      <c r="L1561">
        <v>0</v>
      </c>
      <c r="M1561">
        <v>0</v>
      </c>
      <c r="N1561">
        <v>9.5200000000000007E-2</v>
      </c>
      <c r="O1561">
        <v>1.6199999999999999E-2</v>
      </c>
      <c r="P1561">
        <v>0</v>
      </c>
      <c r="Q1561" s="3">
        <v>0.76500000000000001</v>
      </c>
      <c r="R1561" t="str">
        <f t="shared" si="24"/>
        <v>Nevada Regular Employees2006</v>
      </c>
    </row>
    <row r="1562" spans="1:18" x14ac:dyDescent="0.35">
      <c r="A1562" t="s">
        <v>94</v>
      </c>
      <c r="B1562">
        <v>2007</v>
      </c>
      <c r="C1562">
        <v>0.15</v>
      </c>
      <c r="D1562">
        <v>0.11</v>
      </c>
      <c r="E1562">
        <v>0.1</v>
      </c>
      <c r="F1562">
        <v>7.9000000000000001E-2</v>
      </c>
      <c r="G1562">
        <v>6.3899999999999998E-2</v>
      </c>
      <c r="H1562">
        <v>0.55620000000000003</v>
      </c>
      <c r="I1562">
        <v>0.33479999999999999</v>
      </c>
      <c r="J1562">
        <v>0</v>
      </c>
      <c r="K1562">
        <v>0</v>
      </c>
      <c r="L1562">
        <v>0</v>
      </c>
      <c r="M1562">
        <v>0</v>
      </c>
      <c r="N1562">
        <v>9.1600000000000001E-2</v>
      </c>
      <c r="O1562">
        <v>1.7399999999999999E-2</v>
      </c>
      <c r="P1562">
        <v>0</v>
      </c>
      <c r="Q1562" s="3">
        <v>0.78800000000000003</v>
      </c>
      <c r="R1562" t="str">
        <f t="shared" si="24"/>
        <v>Nevada Regular Employees2007</v>
      </c>
    </row>
    <row r="1563" spans="1:18" x14ac:dyDescent="0.35">
      <c r="A1563" t="s">
        <v>94</v>
      </c>
      <c r="B1563">
        <v>2008</v>
      </c>
      <c r="C1563">
        <v>-3.2000000000000001E-2</v>
      </c>
      <c r="D1563">
        <v>6.6000000000000003E-2</v>
      </c>
      <c r="E1563">
        <v>8.2000000000000003E-2</v>
      </c>
      <c r="F1563">
        <v>0.06</v>
      </c>
      <c r="G1563">
        <v>5.1409999999999997E-2</v>
      </c>
      <c r="H1563">
        <v>0.54</v>
      </c>
      <c r="I1563">
        <v>0.34599999999999997</v>
      </c>
      <c r="J1563">
        <v>0</v>
      </c>
      <c r="K1563">
        <v>0</v>
      </c>
      <c r="L1563">
        <v>0</v>
      </c>
      <c r="M1563">
        <v>0</v>
      </c>
      <c r="N1563">
        <v>9.8000000000000004E-2</v>
      </c>
      <c r="O1563">
        <v>1.6E-2</v>
      </c>
      <c r="P1563">
        <v>0</v>
      </c>
      <c r="Q1563" s="3">
        <v>0.77700000000000002</v>
      </c>
      <c r="R1563" t="str">
        <f t="shared" si="24"/>
        <v>Nevada Regular Employees2008</v>
      </c>
    </row>
    <row r="1564" spans="1:18" x14ac:dyDescent="0.35">
      <c r="A1564" t="s">
        <v>94</v>
      </c>
      <c r="B1564">
        <v>2009</v>
      </c>
      <c r="C1564">
        <v>-0.156</v>
      </c>
      <c r="D1564">
        <v>-2.1000000000000001E-2</v>
      </c>
      <c r="E1564">
        <v>2.1999999999999999E-2</v>
      </c>
      <c r="F1564">
        <v>3.1E-2</v>
      </c>
      <c r="G1564">
        <v>2.605E-2</v>
      </c>
      <c r="H1564">
        <v>0.56100000000000005</v>
      </c>
      <c r="I1564">
        <v>0.34</v>
      </c>
      <c r="J1564">
        <v>0</v>
      </c>
      <c r="K1564">
        <v>0</v>
      </c>
      <c r="L1564">
        <v>0</v>
      </c>
      <c r="M1564">
        <v>0</v>
      </c>
      <c r="N1564">
        <v>7.8E-2</v>
      </c>
      <c r="O1564">
        <v>2.1000000000000001E-2</v>
      </c>
      <c r="P1564">
        <v>0</v>
      </c>
      <c r="Q1564" s="3">
        <v>0.73399999999999999</v>
      </c>
      <c r="R1564" t="str">
        <f t="shared" si="24"/>
        <v>Nevada Regular Employees2009</v>
      </c>
    </row>
    <row r="1565" spans="1:18" x14ac:dyDescent="0.35">
      <c r="A1565" t="s">
        <v>94</v>
      </c>
      <c r="B1565">
        <v>2010</v>
      </c>
      <c r="C1565">
        <v>0.11</v>
      </c>
      <c r="D1565">
        <v>-3.2000000000000001E-2</v>
      </c>
      <c r="E1565">
        <v>2.5000000000000001E-2</v>
      </c>
      <c r="F1565">
        <v>3.4000000000000002E-2</v>
      </c>
      <c r="G1565">
        <v>3.415E-2</v>
      </c>
      <c r="H1565">
        <v>0.53800000000000003</v>
      </c>
      <c r="I1565">
        <v>0.371</v>
      </c>
      <c r="J1565">
        <v>0</v>
      </c>
      <c r="K1565">
        <v>0</v>
      </c>
      <c r="L1565">
        <v>0</v>
      </c>
      <c r="M1565">
        <v>0</v>
      </c>
      <c r="N1565">
        <v>7.2999999999999995E-2</v>
      </c>
      <c r="O1565">
        <v>1.7999999999999999E-2</v>
      </c>
      <c r="P1565">
        <v>0</v>
      </c>
      <c r="Q1565" s="3">
        <v>0.71199999999999997</v>
      </c>
      <c r="R1565" t="str">
        <f t="shared" si="24"/>
        <v>Nevada Regular Employees2010</v>
      </c>
    </row>
    <row r="1566" spans="1:18" x14ac:dyDescent="0.35">
      <c r="A1566" t="s">
        <v>94</v>
      </c>
      <c r="B1566">
        <v>2011</v>
      </c>
      <c r="C1566">
        <v>0.21099999999999999</v>
      </c>
      <c r="D1566">
        <v>4.2999999999999997E-2</v>
      </c>
      <c r="E1566">
        <v>4.8000000000000001E-2</v>
      </c>
      <c r="F1566">
        <v>5.6000000000000001E-2</v>
      </c>
      <c r="G1566">
        <v>4.9099999999999998E-2</v>
      </c>
      <c r="H1566">
        <v>0.56100000000000005</v>
      </c>
      <c r="I1566">
        <v>0.34</v>
      </c>
      <c r="J1566">
        <v>0</v>
      </c>
      <c r="K1566">
        <v>0</v>
      </c>
      <c r="L1566">
        <v>0</v>
      </c>
      <c r="M1566">
        <v>0</v>
      </c>
      <c r="N1566">
        <v>7.8E-2</v>
      </c>
      <c r="O1566">
        <v>2.1000000000000001E-2</v>
      </c>
      <c r="P1566">
        <v>0</v>
      </c>
      <c r="Q1566" s="3">
        <v>0.70599999999999996</v>
      </c>
      <c r="R1566" t="str">
        <f t="shared" si="24"/>
        <v>Nevada Regular Employees2011</v>
      </c>
    </row>
    <row r="1567" spans="1:18" x14ac:dyDescent="0.35">
      <c r="A1567" t="s">
        <v>94</v>
      </c>
      <c r="B1567">
        <v>2012</v>
      </c>
      <c r="C1567">
        <v>3.1E-2</v>
      </c>
      <c r="D1567">
        <v>0.115</v>
      </c>
      <c r="E1567">
        <v>2.5000000000000001E-2</v>
      </c>
      <c r="F1567">
        <v>6.2E-2</v>
      </c>
      <c r="G1567">
        <v>4.7579999999999997E-2</v>
      </c>
      <c r="H1567">
        <v>0.55000000000000004</v>
      </c>
      <c r="I1567">
        <v>0.34699999999999998</v>
      </c>
      <c r="J1567">
        <v>0</v>
      </c>
      <c r="K1567">
        <v>0</v>
      </c>
      <c r="L1567">
        <v>0</v>
      </c>
      <c r="M1567">
        <v>0</v>
      </c>
      <c r="N1567">
        <v>8.1000000000000003E-2</v>
      </c>
      <c r="O1567">
        <v>2.1999999999999999E-2</v>
      </c>
      <c r="P1567">
        <v>0</v>
      </c>
      <c r="Q1567" s="3">
        <v>0.71199999999999997</v>
      </c>
      <c r="R1567" t="str">
        <f t="shared" si="24"/>
        <v>Nevada Regular Employees2012</v>
      </c>
    </row>
    <row r="1568" spans="1:18" x14ac:dyDescent="0.35">
      <c r="A1568" t="s">
        <v>94</v>
      </c>
      <c r="B1568">
        <v>2013</v>
      </c>
      <c r="C1568">
        <v>0.124</v>
      </c>
      <c r="D1568">
        <v>0.11899999999999999</v>
      </c>
      <c r="E1568">
        <v>5.6000000000000001E-2</v>
      </c>
      <c r="F1568">
        <v>6.9000000000000006E-2</v>
      </c>
      <c r="G1568">
        <v>5.3269999999999998E-2</v>
      </c>
      <c r="H1568">
        <v>0.61299999999999999</v>
      </c>
      <c r="I1568">
        <v>0.28899999999999998</v>
      </c>
      <c r="J1568">
        <v>0</v>
      </c>
      <c r="K1568">
        <v>0</v>
      </c>
      <c r="L1568">
        <v>0</v>
      </c>
      <c r="M1568">
        <v>0</v>
      </c>
      <c r="N1568">
        <v>7.4999999999999997E-2</v>
      </c>
      <c r="O1568">
        <v>2.3E-2</v>
      </c>
      <c r="P1568">
        <v>0</v>
      </c>
      <c r="Q1568" s="3">
        <v>0.68899999999999995</v>
      </c>
      <c r="R1568" t="str">
        <f t="shared" si="24"/>
        <v>Nevada Regular Employees2013</v>
      </c>
    </row>
    <row r="1569" spans="1:18" x14ac:dyDescent="0.35">
      <c r="A1569" t="s">
        <v>94</v>
      </c>
      <c r="B1569">
        <v>2014</v>
      </c>
      <c r="C1569">
        <v>0.17599999999999999</v>
      </c>
      <c r="D1569">
        <v>0.109</v>
      </c>
      <c r="E1569">
        <v>0.129</v>
      </c>
      <c r="F1569">
        <v>7.3999999999999996E-2</v>
      </c>
      <c r="G1569">
        <v>6.1589999999999999E-2</v>
      </c>
      <c r="H1569">
        <v>0.61799999999999999</v>
      </c>
      <c r="I1569">
        <v>0.28100000000000003</v>
      </c>
      <c r="J1569">
        <v>0</v>
      </c>
      <c r="K1569">
        <v>0</v>
      </c>
      <c r="L1569">
        <v>0</v>
      </c>
      <c r="M1569">
        <v>0</v>
      </c>
      <c r="N1569">
        <v>7.0999999999999994E-2</v>
      </c>
      <c r="O1569">
        <v>0.03</v>
      </c>
      <c r="P1569">
        <v>0</v>
      </c>
      <c r="Q1569" s="3">
        <v>0.70799999999999996</v>
      </c>
      <c r="R1569" t="str">
        <f t="shared" si="24"/>
        <v>Nevada Regular Employees2014</v>
      </c>
    </row>
    <row r="1570" spans="1:18" x14ac:dyDescent="0.35">
      <c r="A1570" t="s">
        <v>94</v>
      </c>
      <c r="B1570">
        <v>2015</v>
      </c>
      <c r="C1570">
        <v>4.2000000000000003E-2</v>
      </c>
      <c r="D1570">
        <v>0.113</v>
      </c>
      <c r="E1570">
        <v>0.114</v>
      </c>
      <c r="F1570">
        <v>6.9000000000000006E-2</v>
      </c>
      <c r="G1570">
        <v>6.028E-2</v>
      </c>
      <c r="H1570">
        <v>0.63700000000000001</v>
      </c>
      <c r="I1570">
        <v>0.27500000000000002</v>
      </c>
      <c r="J1570">
        <v>0</v>
      </c>
      <c r="K1570">
        <v>0</v>
      </c>
      <c r="L1570">
        <v>0</v>
      </c>
      <c r="M1570">
        <v>0</v>
      </c>
      <c r="N1570">
        <v>0.08</v>
      </c>
      <c r="O1570">
        <v>8.0000000000000002E-3</v>
      </c>
      <c r="P1570">
        <v>0</v>
      </c>
      <c r="Q1570" s="3">
        <v>0.72399999999999998</v>
      </c>
      <c r="R1570" t="str">
        <f t="shared" si="24"/>
        <v>Nevada Regular Employees2015</v>
      </c>
    </row>
    <row r="1571" spans="1:18" x14ac:dyDescent="0.35">
      <c r="A1571" t="s">
        <v>94</v>
      </c>
      <c r="B1571">
        <v>2016</v>
      </c>
      <c r="C1571">
        <v>2.3E-2</v>
      </c>
      <c r="D1571">
        <v>7.9000000000000001E-2</v>
      </c>
      <c r="E1571">
        <v>7.8E-2</v>
      </c>
      <c r="F1571">
        <v>6.3E-2</v>
      </c>
      <c r="G1571">
        <v>5.7910000000000003E-2</v>
      </c>
      <c r="H1571">
        <v>0.625</v>
      </c>
      <c r="I1571">
        <v>0.28199999999999997</v>
      </c>
      <c r="J1571">
        <v>0</v>
      </c>
      <c r="K1571">
        <v>0</v>
      </c>
      <c r="L1571">
        <v>0</v>
      </c>
      <c r="M1571">
        <v>0</v>
      </c>
      <c r="N1571">
        <v>8.6999999999999994E-2</v>
      </c>
      <c r="O1571">
        <v>6.0000000000000001E-3</v>
      </c>
      <c r="P1571">
        <v>0</v>
      </c>
      <c r="Q1571" s="3">
        <v>0.73199999999999998</v>
      </c>
      <c r="R1571" t="str">
        <f t="shared" si="24"/>
        <v>Nevada Regular Employees2016</v>
      </c>
    </row>
    <row r="1572" spans="1:18" x14ac:dyDescent="0.35">
      <c r="A1572" t="s">
        <v>94</v>
      </c>
      <c r="B1572">
        <v>2017</v>
      </c>
      <c r="C1572">
        <v>0.11899999999999999</v>
      </c>
      <c r="D1572">
        <v>6.0999999999999999E-2</v>
      </c>
      <c r="E1572">
        <v>9.6000000000000002E-2</v>
      </c>
      <c r="F1572">
        <v>0.06</v>
      </c>
      <c r="G1572">
        <v>6.1409999999999999E-2</v>
      </c>
      <c r="H1572">
        <v>0.63200000000000001</v>
      </c>
      <c r="I1572">
        <v>0.27300000000000002</v>
      </c>
      <c r="J1572">
        <v>0</v>
      </c>
      <c r="K1572">
        <v>0</v>
      </c>
      <c r="L1572">
        <v>0</v>
      </c>
      <c r="M1572">
        <v>0</v>
      </c>
      <c r="N1572">
        <v>9.0999999999999998E-2</v>
      </c>
      <c r="O1572">
        <v>4.0000000000000001E-3</v>
      </c>
      <c r="P1572">
        <v>0</v>
      </c>
      <c r="Q1572" s="3">
        <v>0.73899999999999999</v>
      </c>
      <c r="R1572" t="str">
        <f t="shared" si="24"/>
        <v>Nevada Regular Employees2017</v>
      </c>
    </row>
    <row r="1573" spans="1:18" x14ac:dyDescent="0.35">
      <c r="A1573" t="s">
        <v>94</v>
      </c>
      <c r="B1573">
        <v>2018</v>
      </c>
      <c r="C1573">
        <v>8.5999999999999993E-2</v>
      </c>
      <c r="D1573">
        <v>7.4999999999999997E-2</v>
      </c>
      <c r="E1573">
        <v>8.7999999999999995E-2</v>
      </c>
      <c r="F1573">
        <v>7.1999999999999995E-2</v>
      </c>
      <c r="G1573">
        <v>6.2759999999999996E-2</v>
      </c>
      <c r="H1573">
        <v>0.61299999999999999</v>
      </c>
      <c r="I1573">
        <v>0.28999999999999998</v>
      </c>
      <c r="J1573">
        <v>0</v>
      </c>
      <c r="K1573">
        <v>0</v>
      </c>
      <c r="L1573">
        <v>0</v>
      </c>
      <c r="M1573">
        <v>0</v>
      </c>
      <c r="N1573">
        <v>9.1999999999999998E-2</v>
      </c>
      <c r="O1573">
        <v>5.0000000000000001E-3</v>
      </c>
      <c r="P1573">
        <v>0</v>
      </c>
      <c r="Q1573" s="3">
        <v>0.747</v>
      </c>
      <c r="R1573" t="str">
        <f t="shared" si="24"/>
        <v>Nevada Regular Employees2018</v>
      </c>
    </row>
    <row r="1574" spans="1:18" x14ac:dyDescent="0.35">
      <c r="A1574" t="s">
        <v>94</v>
      </c>
      <c r="B1574">
        <v>2019</v>
      </c>
      <c r="C1574">
        <v>8.5000000000000006E-2</v>
      </c>
      <c r="D1574">
        <v>9.7000000000000003E-2</v>
      </c>
      <c r="E1574">
        <v>7.0999999999999994E-2</v>
      </c>
      <c r="F1574">
        <v>9.9000000000000005E-2</v>
      </c>
      <c r="G1574">
        <v>6.3920000000000005E-2</v>
      </c>
      <c r="H1574">
        <v>0.64400000000000002</v>
      </c>
      <c r="I1574">
        <v>0.252</v>
      </c>
      <c r="J1574">
        <v>0</v>
      </c>
      <c r="K1574">
        <v>0</v>
      </c>
      <c r="L1574">
        <v>0</v>
      </c>
      <c r="M1574">
        <v>0</v>
      </c>
      <c r="N1574">
        <v>0.1</v>
      </c>
      <c r="O1574">
        <v>4.0000000000000001E-3</v>
      </c>
      <c r="P1574">
        <v>0</v>
      </c>
      <c r="Q1574" s="3">
        <v>0.749</v>
      </c>
      <c r="R1574" t="str">
        <f t="shared" si="24"/>
        <v>Nevada Regular Employees2019</v>
      </c>
    </row>
    <row r="1575" spans="1:18" x14ac:dyDescent="0.35">
      <c r="A1575" t="s">
        <v>94</v>
      </c>
      <c r="B1575">
        <v>2020</v>
      </c>
      <c r="C1575">
        <v>7.1999999999999995E-2</v>
      </c>
      <c r="D1575">
        <v>8.1000000000000003E-2</v>
      </c>
      <c r="E1575">
        <v>7.6999999999999999E-2</v>
      </c>
      <c r="F1575">
        <v>9.6000000000000002E-2</v>
      </c>
      <c r="G1575">
        <v>6.4320000000000002E-2</v>
      </c>
      <c r="H1575">
        <v>0.60799999999999998</v>
      </c>
      <c r="I1575">
        <v>0.27300000000000002</v>
      </c>
      <c r="J1575">
        <v>0</v>
      </c>
      <c r="K1575">
        <v>0</v>
      </c>
      <c r="L1575">
        <v>0</v>
      </c>
      <c r="M1575">
        <v>0</v>
      </c>
      <c r="N1575">
        <v>0.10299999999999999</v>
      </c>
      <c r="O1575">
        <v>1.6E-2</v>
      </c>
      <c r="P1575">
        <v>0</v>
      </c>
      <c r="Q1575" s="3">
        <v>0.75700000000000001</v>
      </c>
      <c r="R1575" t="str">
        <f t="shared" si="24"/>
        <v>Nevada Regular Employees2020</v>
      </c>
    </row>
    <row r="1576" spans="1:18" x14ac:dyDescent="0.35">
      <c r="A1576" t="s">
        <v>95</v>
      </c>
      <c r="B1576">
        <v>2001</v>
      </c>
      <c r="C1576">
        <v>-0.104</v>
      </c>
      <c r="D1576">
        <v>5.1999999999999998E-2</v>
      </c>
      <c r="E1576">
        <v>0.11799999999999999</v>
      </c>
      <c r="G1576">
        <v>-0.104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 s="3">
        <v>1.08</v>
      </c>
      <c r="R1576" t="str">
        <f t="shared" si="24"/>
        <v>New Jersey Teachers2001</v>
      </c>
    </row>
    <row r="1577" spans="1:18" x14ac:dyDescent="0.35">
      <c r="A1577" t="s">
        <v>95</v>
      </c>
      <c r="B1577">
        <v>2002</v>
      </c>
      <c r="C1577">
        <v>-0.09</v>
      </c>
      <c r="D1577">
        <v>-0.03</v>
      </c>
      <c r="E1577">
        <v>5.3999999999999999E-2</v>
      </c>
      <c r="G1577">
        <v>-9.7030000000000005E-2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 s="3">
        <v>1</v>
      </c>
      <c r="R1577" t="str">
        <f t="shared" si="24"/>
        <v>New Jersey Teachers2002</v>
      </c>
    </row>
    <row r="1578" spans="1:18" x14ac:dyDescent="0.35">
      <c r="A1578" t="s">
        <v>95</v>
      </c>
      <c r="B1578">
        <v>2003</v>
      </c>
      <c r="C1578">
        <v>3.3000000000000002E-2</v>
      </c>
      <c r="D1578">
        <v>-5.6000000000000001E-2</v>
      </c>
      <c r="E1578">
        <v>1.7999999999999999E-2</v>
      </c>
      <c r="G1578">
        <v>-5.561E-2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 s="3">
        <v>0.92700000000000005</v>
      </c>
      <c r="R1578" t="str">
        <f t="shared" si="24"/>
        <v>New Jersey Teachers2003</v>
      </c>
    </row>
    <row r="1579" spans="1:18" x14ac:dyDescent="0.35">
      <c r="A1579" t="s">
        <v>95</v>
      </c>
      <c r="B1579">
        <v>2004</v>
      </c>
      <c r="C1579">
        <v>0.14099999999999999</v>
      </c>
      <c r="D1579">
        <v>2.4E-2</v>
      </c>
      <c r="E1579">
        <v>1.4999999999999999E-2</v>
      </c>
      <c r="G1579">
        <v>-9.8899999999999995E-3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 s="3">
        <v>0.85599999999999998</v>
      </c>
      <c r="R1579" t="str">
        <f t="shared" si="24"/>
        <v>New Jersey Teachers2004</v>
      </c>
    </row>
    <row r="1580" spans="1:18" x14ac:dyDescent="0.35">
      <c r="A1580" t="s">
        <v>95</v>
      </c>
      <c r="B1580">
        <v>2005</v>
      </c>
      <c r="C1580">
        <v>8.6999999999999994E-2</v>
      </c>
      <c r="D1580">
        <v>8.5999999999999993E-2</v>
      </c>
      <c r="E1580">
        <v>8.9999999999999993E-3</v>
      </c>
      <c r="G1580">
        <v>8.77E-3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 s="3">
        <v>0.79100000000000004</v>
      </c>
      <c r="R1580" t="str">
        <f t="shared" si="24"/>
        <v>New Jersey Teachers2005</v>
      </c>
    </row>
    <row r="1581" spans="1:18" x14ac:dyDescent="0.35">
      <c r="A1581" t="s">
        <v>95</v>
      </c>
      <c r="B1581">
        <v>2006</v>
      </c>
      <c r="C1581">
        <v>9.8000000000000004E-2</v>
      </c>
      <c r="D1581">
        <v>0.109</v>
      </c>
      <c r="E1581">
        <v>5.0999999999999997E-2</v>
      </c>
      <c r="G1581">
        <v>2.3120000000000002E-2</v>
      </c>
      <c r="H1581">
        <v>0.69159999999999999</v>
      </c>
      <c r="I1581">
        <v>0.26989999999999997</v>
      </c>
      <c r="J1581">
        <v>3.3E-3</v>
      </c>
      <c r="K1581">
        <v>3.7000000000000002E-3</v>
      </c>
      <c r="L1581">
        <v>0</v>
      </c>
      <c r="M1581">
        <v>1.1000000000000001E-3</v>
      </c>
      <c r="N1581">
        <v>0</v>
      </c>
      <c r="O1581">
        <v>2.75E-2</v>
      </c>
      <c r="P1581">
        <v>0</v>
      </c>
      <c r="Q1581" s="3">
        <v>0.76300000000000001</v>
      </c>
      <c r="R1581" t="str">
        <f t="shared" si="24"/>
        <v>New Jersey Teachers2006</v>
      </c>
    </row>
    <row r="1582" spans="1:18" x14ac:dyDescent="0.35">
      <c r="A1582" t="s">
        <v>95</v>
      </c>
      <c r="B1582">
        <v>2007</v>
      </c>
      <c r="C1582">
        <v>0.17100000000000001</v>
      </c>
      <c r="D1582">
        <v>0.11799999999999999</v>
      </c>
      <c r="E1582">
        <v>0.105</v>
      </c>
      <c r="G1582">
        <v>4.3049999999999998E-2</v>
      </c>
      <c r="H1582">
        <v>0.62290000000000001</v>
      </c>
      <c r="I1582">
        <v>0.27860000000000001</v>
      </c>
      <c r="J1582">
        <v>1.49E-2</v>
      </c>
      <c r="K1582">
        <v>0.03</v>
      </c>
      <c r="L1582">
        <v>6.4000000000000003E-3</v>
      </c>
      <c r="M1582">
        <v>1.29E-2</v>
      </c>
      <c r="N1582">
        <v>0</v>
      </c>
      <c r="O1582">
        <v>3.2300000000000002E-2</v>
      </c>
      <c r="P1582">
        <v>0</v>
      </c>
      <c r="Q1582" s="3">
        <v>0.747</v>
      </c>
      <c r="R1582" t="str">
        <f t="shared" si="24"/>
        <v>New Jersey Teachers2007</v>
      </c>
    </row>
    <row r="1583" spans="1:18" x14ac:dyDescent="0.35">
      <c r="A1583" t="s">
        <v>95</v>
      </c>
      <c r="B1583">
        <v>2008</v>
      </c>
      <c r="C1583">
        <v>-2.6599999999999999E-2</v>
      </c>
      <c r="D1583">
        <v>7.7799999999999994E-2</v>
      </c>
      <c r="E1583">
        <v>9.2200000000000004E-2</v>
      </c>
      <c r="G1583">
        <v>3.4079999999999999E-2</v>
      </c>
      <c r="H1583">
        <v>0.51190000000000002</v>
      </c>
      <c r="I1583">
        <v>0.32490000000000002</v>
      </c>
      <c r="J1583">
        <v>3.78E-2</v>
      </c>
      <c r="K1583">
        <v>4.9599999999999998E-2</v>
      </c>
      <c r="L1583">
        <v>1.29E-2</v>
      </c>
      <c r="M1583">
        <v>2.5399999999999999E-2</v>
      </c>
      <c r="N1583">
        <v>0</v>
      </c>
      <c r="O1583">
        <v>3.5499999999999997E-2</v>
      </c>
      <c r="P1583">
        <v>0</v>
      </c>
      <c r="Q1583" s="3">
        <v>0.70840000000000003</v>
      </c>
      <c r="R1583" t="str">
        <f t="shared" si="24"/>
        <v>New Jersey Teachers2008</v>
      </c>
    </row>
    <row r="1584" spans="1:18" x14ac:dyDescent="0.35">
      <c r="A1584" t="s">
        <v>95</v>
      </c>
      <c r="B1584">
        <v>2009</v>
      </c>
      <c r="C1584">
        <v>-0.14269999999999999</v>
      </c>
      <c r="D1584">
        <v>-7.6E-3</v>
      </c>
      <c r="E1584">
        <v>3.15E-2</v>
      </c>
      <c r="G1584">
        <v>1.2760000000000001E-2</v>
      </c>
      <c r="H1584">
        <v>0.44789000000000001</v>
      </c>
      <c r="I1584">
        <v>0.35003000000000001</v>
      </c>
      <c r="J1584">
        <v>4.7489999999999997E-2</v>
      </c>
      <c r="K1584">
        <v>4.2709999999999998E-2</v>
      </c>
      <c r="L1584">
        <v>1.0149999999999999E-2</v>
      </c>
      <c r="M1584">
        <v>2.529E-2</v>
      </c>
      <c r="N1584">
        <v>0</v>
      </c>
      <c r="O1584">
        <v>7.646E-2</v>
      </c>
      <c r="P1584">
        <v>0</v>
      </c>
      <c r="Q1584" s="3">
        <v>0.63829999999999998</v>
      </c>
      <c r="R1584" t="str">
        <f t="shared" si="24"/>
        <v>New Jersey Teachers2009</v>
      </c>
    </row>
    <row r="1585" spans="1:18" x14ac:dyDescent="0.35">
      <c r="A1585" t="s">
        <v>95</v>
      </c>
      <c r="B1585">
        <v>2010</v>
      </c>
      <c r="C1585">
        <v>0.1336</v>
      </c>
      <c r="D1585">
        <v>-2.2800000000000001E-2</v>
      </c>
      <c r="E1585">
        <v>3.7100000000000001E-2</v>
      </c>
      <c r="F1585">
        <v>2.4240000000000001E-2</v>
      </c>
      <c r="G1585">
        <v>2.4240000000000001E-2</v>
      </c>
      <c r="H1585">
        <v>0.42065999999999998</v>
      </c>
      <c r="I1585">
        <v>0.3503</v>
      </c>
      <c r="J1585">
        <v>6.2869999999999995E-2</v>
      </c>
      <c r="K1585">
        <v>5.0900000000000001E-2</v>
      </c>
      <c r="L1585">
        <v>1.4930000000000001E-2</v>
      </c>
      <c r="M1585">
        <v>2.844E-2</v>
      </c>
      <c r="N1585">
        <v>0</v>
      </c>
      <c r="O1585">
        <v>0</v>
      </c>
      <c r="P1585">
        <v>0</v>
      </c>
      <c r="Q1585" s="3">
        <v>0.6714</v>
      </c>
      <c r="R1585" t="str">
        <f t="shared" si="24"/>
        <v>New Jersey Teachers2010</v>
      </c>
    </row>
    <row r="1586" spans="1:18" x14ac:dyDescent="0.35">
      <c r="A1586" t="s">
        <v>95</v>
      </c>
      <c r="B1586">
        <v>2011</v>
      </c>
      <c r="C1586">
        <v>0.18029999999999999</v>
      </c>
      <c r="D1586">
        <v>4.1799999999999997E-2</v>
      </c>
      <c r="E1586">
        <v>5.2299999999999999E-2</v>
      </c>
      <c r="F1586">
        <v>5.1999999999999998E-2</v>
      </c>
      <c r="G1586">
        <v>3.7530000000000001E-2</v>
      </c>
      <c r="H1586">
        <v>0.45550000000000002</v>
      </c>
      <c r="I1586">
        <v>0.29220000000000002</v>
      </c>
      <c r="J1586">
        <v>7.2999999999999995E-2</v>
      </c>
      <c r="K1586">
        <v>5.2999999999999999E-2</v>
      </c>
      <c r="L1586">
        <v>1.61E-2</v>
      </c>
      <c r="M1586">
        <v>3.6999999999999998E-2</v>
      </c>
      <c r="N1586">
        <v>0</v>
      </c>
      <c r="O1586">
        <v>5.7200000000000001E-2</v>
      </c>
      <c r="P1586">
        <v>1.55E-2</v>
      </c>
      <c r="Q1586" s="3">
        <v>0.62809999999999999</v>
      </c>
      <c r="R1586" t="str">
        <f t="shared" si="24"/>
        <v>New Jersey Teachers2011</v>
      </c>
    </row>
    <row r="1587" spans="1:18" x14ac:dyDescent="0.35">
      <c r="A1587" t="s">
        <v>95</v>
      </c>
      <c r="B1587">
        <v>2012</v>
      </c>
      <c r="C1587">
        <v>2.52E-2</v>
      </c>
      <c r="D1587">
        <v>0.1111</v>
      </c>
      <c r="E1587">
        <v>2.46E-2</v>
      </c>
      <c r="F1587">
        <v>6.4199999999999993E-2</v>
      </c>
      <c r="G1587">
        <v>3.6499999999999998E-2</v>
      </c>
      <c r="H1587">
        <v>0.45216000000000001</v>
      </c>
      <c r="I1587">
        <v>0.28011999999999998</v>
      </c>
      <c r="J1587">
        <v>7.8280000000000002E-2</v>
      </c>
      <c r="K1587">
        <v>7.8280000000000002E-2</v>
      </c>
      <c r="L1587">
        <v>2.819E-2</v>
      </c>
      <c r="M1587">
        <v>4.6890000000000001E-2</v>
      </c>
      <c r="N1587">
        <v>0</v>
      </c>
      <c r="O1587">
        <v>1.7100000000000001E-2</v>
      </c>
      <c r="P1587">
        <v>1.899E-2</v>
      </c>
      <c r="Q1587" s="3">
        <v>0.59299999999999997</v>
      </c>
      <c r="R1587" t="str">
        <f t="shared" si="24"/>
        <v>New Jersey Teachers2012</v>
      </c>
    </row>
    <row r="1588" spans="1:18" x14ac:dyDescent="0.35">
      <c r="A1588" t="s">
        <v>95</v>
      </c>
      <c r="B1588">
        <v>2013</v>
      </c>
      <c r="C1588">
        <v>0.1178</v>
      </c>
      <c r="D1588">
        <v>0.10589999999999999</v>
      </c>
      <c r="E1588">
        <v>5.3199999999999997E-2</v>
      </c>
      <c r="F1588">
        <v>7.2599999999999998E-2</v>
      </c>
      <c r="G1588">
        <v>4.2529999999999998E-2</v>
      </c>
      <c r="H1588">
        <v>0.46929999999999999</v>
      </c>
      <c r="I1588">
        <v>0.21290000000000001</v>
      </c>
      <c r="J1588">
        <v>8.0699999999999994E-2</v>
      </c>
      <c r="K1588">
        <v>9.8400000000000001E-2</v>
      </c>
      <c r="L1588">
        <v>2.53E-2</v>
      </c>
      <c r="M1588">
        <v>5.0500000000000003E-2</v>
      </c>
      <c r="N1588">
        <v>0</v>
      </c>
      <c r="O1588">
        <v>4.5699999999999998E-2</v>
      </c>
      <c r="P1588">
        <v>1.7000000000000001E-2</v>
      </c>
      <c r="Q1588" s="3">
        <v>0.57050000000000001</v>
      </c>
      <c r="R1588" t="str">
        <f t="shared" si="24"/>
        <v>New Jersey Teachers2013</v>
      </c>
    </row>
    <row r="1589" spans="1:18" x14ac:dyDescent="0.35">
      <c r="A1589" t="s">
        <v>95</v>
      </c>
      <c r="B1589">
        <v>2014</v>
      </c>
      <c r="C1589">
        <v>0.16869999999999999</v>
      </c>
      <c r="D1589">
        <v>0.1023</v>
      </c>
      <c r="E1589">
        <v>0.1237</v>
      </c>
      <c r="F1589">
        <v>7.51E-2</v>
      </c>
      <c r="G1589">
        <v>5.108E-2</v>
      </c>
      <c r="H1589">
        <v>0.45136999999999999</v>
      </c>
      <c r="I1589">
        <v>0.19384000000000001</v>
      </c>
      <c r="J1589">
        <v>9.0670000000000001E-2</v>
      </c>
      <c r="K1589">
        <v>0.10667</v>
      </c>
      <c r="L1589">
        <v>2.5690000000000001E-2</v>
      </c>
      <c r="M1589">
        <v>4.5690000000000001E-2</v>
      </c>
      <c r="N1589">
        <v>0</v>
      </c>
      <c r="O1589">
        <v>6.6979999999999998E-2</v>
      </c>
      <c r="P1589">
        <v>1.9089999999999999E-2</v>
      </c>
      <c r="Q1589" s="3">
        <v>0.54037000000000002</v>
      </c>
      <c r="R1589" t="str">
        <f t="shared" si="24"/>
        <v>New Jersey Teachers2014</v>
      </c>
    </row>
    <row r="1590" spans="1:18" x14ac:dyDescent="0.35">
      <c r="A1590" t="s">
        <v>95</v>
      </c>
      <c r="B1590">
        <v>2015</v>
      </c>
      <c r="C1590">
        <v>4.1599999999999998E-2</v>
      </c>
      <c r="D1590">
        <v>0.1081</v>
      </c>
      <c r="E1590">
        <v>0.10489999999999999</v>
      </c>
      <c r="F1590">
        <v>7.0499999999999993E-2</v>
      </c>
      <c r="G1590">
        <v>5.0439999999999999E-2</v>
      </c>
      <c r="H1590">
        <v>0.45326</v>
      </c>
      <c r="I1590">
        <v>0.17978</v>
      </c>
      <c r="J1590">
        <v>9.7189999999999999E-2</v>
      </c>
      <c r="K1590">
        <v>0.12249</v>
      </c>
      <c r="L1590">
        <v>2.3300000000000001E-2</v>
      </c>
      <c r="M1590">
        <v>4.7E-2</v>
      </c>
      <c r="N1590">
        <v>0</v>
      </c>
      <c r="O1590">
        <v>5.8290000000000002E-2</v>
      </c>
      <c r="P1590">
        <v>1.8700000000000001E-2</v>
      </c>
      <c r="Q1590" s="3">
        <v>0.51122999999999996</v>
      </c>
      <c r="R1590" t="str">
        <f t="shared" si="24"/>
        <v>New Jersey Teachers2015</v>
      </c>
    </row>
    <row r="1591" spans="1:18" x14ac:dyDescent="0.35">
      <c r="A1591" t="s">
        <v>95</v>
      </c>
      <c r="B1591">
        <v>2016</v>
      </c>
      <c r="C1591">
        <v>-9.2999999999999992E-3</v>
      </c>
      <c r="D1591">
        <v>6.4000000000000001E-2</v>
      </c>
      <c r="E1591">
        <v>6.6400000000000001E-2</v>
      </c>
      <c r="F1591">
        <v>5.9200000000000003E-2</v>
      </c>
      <c r="G1591">
        <v>4.6600000000000003E-2</v>
      </c>
      <c r="H1591">
        <v>0.42801</v>
      </c>
      <c r="I1591">
        <v>0.18065999999999999</v>
      </c>
      <c r="J1591">
        <v>0.10588</v>
      </c>
      <c r="K1591">
        <v>0.11518</v>
      </c>
      <c r="L1591">
        <v>2.6100000000000002E-2</v>
      </c>
      <c r="M1591">
        <v>5.9089999999999997E-2</v>
      </c>
      <c r="N1591">
        <v>0</v>
      </c>
      <c r="O1591">
        <v>6.1890000000000001E-2</v>
      </c>
      <c r="P1591">
        <v>2.3199999999999998E-2</v>
      </c>
      <c r="Q1591" s="3">
        <v>0.46953</v>
      </c>
      <c r="R1591" t="str">
        <f t="shared" si="24"/>
        <v>New Jersey Teachers2016</v>
      </c>
    </row>
    <row r="1592" spans="1:18" x14ac:dyDescent="0.35">
      <c r="A1592" t="s">
        <v>95</v>
      </c>
      <c r="B1592">
        <v>2017</v>
      </c>
      <c r="C1592">
        <v>0.13070000000000001</v>
      </c>
      <c r="D1592">
        <v>5.2499999999999998E-2</v>
      </c>
      <c r="E1592">
        <v>8.7499999999999994E-2</v>
      </c>
      <c r="F1592">
        <v>5.5500000000000001E-2</v>
      </c>
      <c r="G1592">
        <v>5.1369999999999999E-2</v>
      </c>
      <c r="H1592">
        <v>0.46279999999999999</v>
      </c>
      <c r="I1592">
        <v>0.19009999999999999</v>
      </c>
      <c r="J1592">
        <v>0.1032</v>
      </c>
      <c r="K1592">
        <v>0.08</v>
      </c>
      <c r="L1592">
        <v>2.6499999999999999E-2</v>
      </c>
      <c r="M1592">
        <v>5.9900000000000002E-2</v>
      </c>
      <c r="N1592">
        <v>0</v>
      </c>
      <c r="O1592">
        <v>5.2499999999999998E-2</v>
      </c>
      <c r="P1592">
        <v>2.5000000000000001E-2</v>
      </c>
      <c r="Q1592" s="3">
        <v>0.42122999999999999</v>
      </c>
      <c r="R1592" t="str">
        <f t="shared" si="24"/>
        <v>New Jersey Teachers2017</v>
      </c>
    </row>
    <row r="1593" spans="1:18" x14ac:dyDescent="0.35">
      <c r="A1593" t="s">
        <v>95</v>
      </c>
      <c r="B1593">
        <v>2018</v>
      </c>
      <c r="C1593">
        <v>9.06E-2</v>
      </c>
      <c r="D1593">
        <v>6.9000000000000006E-2</v>
      </c>
      <c r="E1593">
        <v>8.2299999999999998E-2</v>
      </c>
      <c r="F1593">
        <v>6.7500000000000004E-2</v>
      </c>
      <c r="G1593">
        <v>5.3519999999999998E-2</v>
      </c>
      <c r="H1593">
        <v>0.47899999999999998</v>
      </c>
      <c r="I1593">
        <v>0.18010000000000001</v>
      </c>
      <c r="J1593">
        <v>0.1114</v>
      </c>
      <c r="K1593">
        <v>6.3700000000000007E-2</v>
      </c>
      <c r="L1593">
        <v>3.1099999999999999E-2</v>
      </c>
      <c r="M1593">
        <v>6.1499999999999999E-2</v>
      </c>
      <c r="N1593">
        <v>0</v>
      </c>
      <c r="O1593">
        <v>4.9200000000000001E-2</v>
      </c>
      <c r="P1593">
        <v>2.3900000000000001E-2</v>
      </c>
      <c r="Q1593" s="3">
        <v>0.43148999999999998</v>
      </c>
      <c r="R1593" t="str">
        <f t="shared" si="24"/>
        <v>New Jersey Teachers2018</v>
      </c>
    </row>
    <row r="1594" spans="1:18" x14ac:dyDescent="0.35">
      <c r="A1594" t="s">
        <v>95</v>
      </c>
      <c r="B1594">
        <v>2019</v>
      </c>
      <c r="C1594">
        <v>6.2700000000000006E-2</v>
      </c>
      <c r="D1594">
        <v>9.4299999999999995E-2</v>
      </c>
      <c r="E1594">
        <v>6.2100000000000002E-2</v>
      </c>
      <c r="F1594">
        <v>9.2200000000000004E-2</v>
      </c>
      <c r="G1594">
        <v>5.3999999999999999E-2</v>
      </c>
      <c r="H1594">
        <v>0.47463</v>
      </c>
      <c r="I1594">
        <v>0.19106999999999999</v>
      </c>
      <c r="J1594">
        <v>0.10934000000000001</v>
      </c>
      <c r="K1594">
        <v>5.851E-2</v>
      </c>
      <c r="L1594">
        <v>2.7609999999999999E-2</v>
      </c>
      <c r="M1594">
        <v>6.1499999999999999E-2</v>
      </c>
      <c r="N1594">
        <v>0</v>
      </c>
      <c r="O1594">
        <v>7.7350000000000002E-2</v>
      </c>
      <c r="P1594">
        <v>0</v>
      </c>
      <c r="Q1594" s="3">
        <v>0.40289999999999998</v>
      </c>
      <c r="R1594" t="str">
        <f t="shared" si="24"/>
        <v>New Jersey Teachers2019</v>
      </c>
    </row>
    <row r="1595" spans="1:18" x14ac:dyDescent="0.35">
      <c r="A1595" t="s">
        <v>95</v>
      </c>
      <c r="B1595">
        <v>2020</v>
      </c>
      <c r="C1595">
        <v>1.21E-2</v>
      </c>
      <c r="D1595">
        <v>5.4600000000000003E-2</v>
      </c>
      <c r="E1595">
        <v>5.6099999999999997E-2</v>
      </c>
      <c r="F1595">
        <v>7.9899999999999999E-2</v>
      </c>
      <c r="G1595">
        <v>5.1860000000000003E-2</v>
      </c>
      <c r="H1595">
        <v>0.45619999999999999</v>
      </c>
      <c r="I1595">
        <v>0.18640000000000001</v>
      </c>
      <c r="J1595">
        <v>0.1105</v>
      </c>
      <c r="K1595">
        <v>7.4899999999999994E-2</v>
      </c>
      <c r="L1595">
        <v>2.1999999999999999E-2</v>
      </c>
      <c r="M1595">
        <v>6.2600000000000003E-2</v>
      </c>
      <c r="N1595">
        <v>0</v>
      </c>
      <c r="O1595">
        <v>6.7400000000000002E-2</v>
      </c>
      <c r="P1595">
        <v>1.89E-2</v>
      </c>
      <c r="Q1595" s="3">
        <v>0</v>
      </c>
      <c r="R1595" t="str">
        <f t="shared" si="24"/>
        <v>New Jersey Teachers2020</v>
      </c>
    </row>
    <row r="1596" spans="1:18" x14ac:dyDescent="0.35">
      <c r="A1596" t="s">
        <v>96</v>
      </c>
      <c r="B1596">
        <v>2001</v>
      </c>
      <c r="C1596">
        <v>-2.1999999999999999E-2</v>
      </c>
      <c r="D1596">
        <v>-5.7000000000000002E-2</v>
      </c>
      <c r="E1596">
        <v>0.107</v>
      </c>
      <c r="F1596">
        <v>0.111</v>
      </c>
      <c r="G1596">
        <v>-2.1999999999999999E-2</v>
      </c>
      <c r="H1596">
        <v>0.72799999999999998</v>
      </c>
      <c r="I1596">
        <v>0.27200000000000002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 s="3">
        <v>0.97</v>
      </c>
      <c r="R1596" t="str">
        <f t="shared" si="24"/>
        <v>Missouri State Employees2001</v>
      </c>
    </row>
    <row r="1597" spans="1:18" x14ac:dyDescent="0.35">
      <c r="A1597" t="s">
        <v>96</v>
      </c>
      <c r="B1597">
        <v>2002</v>
      </c>
      <c r="C1597">
        <v>-6.2E-2</v>
      </c>
      <c r="D1597">
        <v>-2E-3</v>
      </c>
      <c r="E1597">
        <v>5.1999999999999998E-2</v>
      </c>
      <c r="F1597">
        <v>0.09</v>
      </c>
      <c r="G1597">
        <v>-4.2209999999999998E-2</v>
      </c>
      <c r="H1597">
        <v>0.71599999999999997</v>
      </c>
      <c r="I1597">
        <v>0.28399999999999997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 s="3">
        <v>0.95899999999999996</v>
      </c>
      <c r="R1597" t="str">
        <f t="shared" si="24"/>
        <v>Missouri State Employees2002</v>
      </c>
    </row>
    <row r="1598" spans="1:18" x14ac:dyDescent="0.35">
      <c r="A1598" t="s">
        <v>96</v>
      </c>
      <c r="B1598">
        <v>2003</v>
      </c>
      <c r="C1598">
        <v>7.0000000000000007E-2</v>
      </c>
      <c r="D1598">
        <v>-6.0000000000000001E-3</v>
      </c>
      <c r="E1598">
        <v>3.3000000000000002E-2</v>
      </c>
      <c r="F1598">
        <v>8.4000000000000005E-2</v>
      </c>
      <c r="G1598">
        <v>-6.1799999999999997E-3</v>
      </c>
      <c r="H1598">
        <v>0.47</v>
      </c>
      <c r="I1598">
        <v>0.24299999999999999</v>
      </c>
      <c r="J1598">
        <v>2.9000000000000001E-2</v>
      </c>
      <c r="K1598">
        <v>0.14799999999999999</v>
      </c>
      <c r="L1598">
        <v>7.0000000000000007E-2</v>
      </c>
      <c r="M1598">
        <v>0.04</v>
      </c>
      <c r="N1598">
        <v>0</v>
      </c>
      <c r="O1598">
        <v>0</v>
      </c>
      <c r="P1598">
        <v>0</v>
      </c>
      <c r="Q1598" s="3">
        <v>0.90900000000000003</v>
      </c>
      <c r="R1598" t="str">
        <f t="shared" si="24"/>
        <v>Missouri State Employees2003</v>
      </c>
    </row>
    <row r="1599" spans="1:18" x14ac:dyDescent="0.35">
      <c r="A1599" t="s">
        <v>96</v>
      </c>
      <c r="B1599">
        <v>2004</v>
      </c>
      <c r="C1599">
        <v>0.17100000000000001</v>
      </c>
      <c r="D1599">
        <v>7.0999999999999994E-2</v>
      </c>
      <c r="E1599">
        <v>7.1999999999999995E-2</v>
      </c>
      <c r="F1599">
        <v>6.8000000000000005E-2</v>
      </c>
      <c r="G1599">
        <v>3.5430000000000003E-2</v>
      </c>
      <c r="H1599">
        <v>0.45200000000000001</v>
      </c>
      <c r="I1599">
        <v>0.23799999999999999</v>
      </c>
      <c r="J1599">
        <v>5.1999999999999998E-2</v>
      </c>
      <c r="K1599">
        <v>0.14199999999999999</v>
      </c>
      <c r="L1599">
        <v>7.2999999999999995E-2</v>
      </c>
      <c r="M1599">
        <v>4.2999999999999997E-2</v>
      </c>
      <c r="N1599">
        <v>0</v>
      </c>
      <c r="O1599">
        <v>0</v>
      </c>
      <c r="P1599">
        <v>0</v>
      </c>
      <c r="Q1599" s="3">
        <v>0.84599999999999997</v>
      </c>
      <c r="R1599" t="str">
        <f t="shared" si="24"/>
        <v>Missouri State Employees2004</v>
      </c>
    </row>
    <row r="1600" spans="1:18" x14ac:dyDescent="0.35">
      <c r="A1600" t="s">
        <v>96</v>
      </c>
      <c r="B1600">
        <v>2005</v>
      </c>
      <c r="C1600">
        <v>0.126</v>
      </c>
      <c r="D1600">
        <v>0.122</v>
      </c>
      <c r="E1600">
        <v>5.2999999999999999E-2</v>
      </c>
      <c r="F1600">
        <v>9.8000000000000004E-2</v>
      </c>
      <c r="G1600">
        <v>5.2940000000000001E-2</v>
      </c>
      <c r="H1600">
        <v>0.40600000000000003</v>
      </c>
      <c r="I1600">
        <v>0.216</v>
      </c>
      <c r="J1600">
        <v>7.2999999999999995E-2</v>
      </c>
      <c r="K1600">
        <v>0.17299999999999999</v>
      </c>
      <c r="L1600">
        <v>8.4000000000000005E-2</v>
      </c>
      <c r="M1600">
        <v>4.7E-2</v>
      </c>
      <c r="N1600">
        <v>0</v>
      </c>
      <c r="O1600">
        <v>0</v>
      </c>
      <c r="P1600">
        <v>0</v>
      </c>
      <c r="Q1600" s="3">
        <v>0.84899999999999998</v>
      </c>
      <c r="R1600" t="str">
        <f t="shared" si="24"/>
        <v>Missouri State Employees2005</v>
      </c>
    </row>
    <row r="1601" spans="1:18" x14ac:dyDescent="0.35">
      <c r="A1601" t="s">
        <v>96</v>
      </c>
      <c r="B1601">
        <v>2006</v>
      </c>
      <c r="C1601">
        <v>0.115</v>
      </c>
      <c r="D1601">
        <v>0.13700000000000001</v>
      </c>
      <c r="E1601">
        <v>8.1000000000000003E-2</v>
      </c>
      <c r="F1601">
        <v>9.2999999999999999E-2</v>
      </c>
      <c r="G1601">
        <v>6.3039999999999999E-2</v>
      </c>
      <c r="H1601">
        <v>0.42499999999999999</v>
      </c>
      <c r="I1601">
        <v>0.214</v>
      </c>
      <c r="J1601">
        <v>6.8000000000000005E-2</v>
      </c>
      <c r="K1601">
        <v>0.16700000000000001</v>
      </c>
      <c r="L1601">
        <v>7.6999999999999999E-2</v>
      </c>
      <c r="M1601">
        <v>4.9000000000000002E-2</v>
      </c>
      <c r="N1601">
        <v>0</v>
      </c>
      <c r="O1601">
        <v>0</v>
      </c>
      <c r="P1601">
        <v>0</v>
      </c>
      <c r="Q1601" s="3">
        <v>0.85299999999999998</v>
      </c>
      <c r="R1601" t="str">
        <f t="shared" si="24"/>
        <v>Missouri State Employees2006</v>
      </c>
    </row>
    <row r="1602" spans="1:18" x14ac:dyDescent="0.35">
      <c r="A1602" t="s">
        <v>96</v>
      </c>
      <c r="B1602">
        <v>2007</v>
      </c>
      <c r="C1602">
        <v>0.187</v>
      </c>
      <c r="D1602">
        <v>0.14199999999999999</v>
      </c>
      <c r="E1602">
        <v>0.13300000000000001</v>
      </c>
      <c r="F1602">
        <v>9.1999999999999998E-2</v>
      </c>
      <c r="G1602">
        <v>7.9920000000000005E-2</v>
      </c>
      <c r="H1602">
        <v>0.438</v>
      </c>
      <c r="I1602">
        <v>0.20899999999999999</v>
      </c>
      <c r="J1602">
        <v>8.2000000000000003E-2</v>
      </c>
      <c r="K1602">
        <v>0.152</v>
      </c>
      <c r="L1602">
        <v>6.5000000000000002E-2</v>
      </c>
      <c r="M1602">
        <v>5.3999999999999999E-2</v>
      </c>
      <c r="N1602">
        <v>0</v>
      </c>
      <c r="O1602">
        <v>0</v>
      </c>
      <c r="P1602">
        <v>0</v>
      </c>
      <c r="Q1602" s="3">
        <v>0.86799999999999999</v>
      </c>
      <c r="R1602" t="str">
        <f t="shared" si="24"/>
        <v>Missouri State Employees2007</v>
      </c>
    </row>
    <row r="1603" spans="1:18" x14ac:dyDescent="0.35">
      <c r="A1603" t="s">
        <v>96</v>
      </c>
      <c r="B1603">
        <v>2008</v>
      </c>
      <c r="C1603">
        <v>1.6E-2</v>
      </c>
      <c r="D1603">
        <v>0.104</v>
      </c>
      <c r="E1603">
        <v>0.121</v>
      </c>
      <c r="F1603">
        <v>7.5999999999999998E-2</v>
      </c>
      <c r="G1603">
        <v>7.1720000000000006E-2</v>
      </c>
      <c r="H1603">
        <v>0.42</v>
      </c>
      <c r="I1603">
        <v>0.23100000000000001</v>
      </c>
      <c r="J1603">
        <v>0.112</v>
      </c>
      <c r="K1603">
        <v>7.8E-2</v>
      </c>
      <c r="L1603">
        <v>9.7000000000000003E-2</v>
      </c>
      <c r="M1603">
        <v>6.2E-2</v>
      </c>
      <c r="N1603">
        <v>0</v>
      </c>
      <c r="O1603">
        <v>0</v>
      </c>
      <c r="P1603">
        <v>0</v>
      </c>
      <c r="Q1603" s="3">
        <v>0.85899999999999999</v>
      </c>
      <c r="R1603" t="str">
        <f t="shared" ref="R1603:R1666" si="25">A1603&amp;B1603</f>
        <v>Missouri State Employees2008</v>
      </c>
    </row>
    <row r="1604" spans="1:18" x14ac:dyDescent="0.35">
      <c r="A1604" t="s">
        <v>96</v>
      </c>
      <c r="B1604">
        <v>2009</v>
      </c>
      <c r="C1604">
        <v>-0.191</v>
      </c>
      <c r="D1604">
        <v>-8.0000000000000002E-3</v>
      </c>
      <c r="E1604">
        <v>4.2000000000000003E-2</v>
      </c>
      <c r="F1604">
        <v>4.2999999999999997E-2</v>
      </c>
      <c r="G1604">
        <v>3.875E-2</v>
      </c>
      <c r="H1604">
        <v>0.41111999999999999</v>
      </c>
      <c r="I1604">
        <v>0.23039000000000001</v>
      </c>
      <c r="J1604">
        <v>8.7389999999999995E-2</v>
      </c>
      <c r="K1604">
        <v>0.12214999999999999</v>
      </c>
      <c r="L1604">
        <v>8.7389999999999995E-2</v>
      </c>
      <c r="M1604">
        <v>6.157E-2</v>
      </c>
      <c r="N1604">
        <v>0</v>
      </c>
      <c r="O1604">
        <v>0</v>
      </c>
      <c r="P1604">
        <v>0</v>
      </c>
      <c r="Q1604" s="3">
        <v>0.83</v>
      </c>
      <c r="R1604" t="str">
        <f t="shared" si="25"/>
        <v>Missouri State Employees2009</v>
      </c>
    </row>
    <row r="1605" spans="1:18" x14ac:dyDescent="0.35">
      <c r="A1605" t="s">
        <v>96</v>
      </c>
      <c r="B1605">
        <v>2010</v>
      </c>
      <c r="C1605">
        <v>0.14299999999999999</v>
      </c>
      <c r="D1605">
        <v>-0.02</v>
      </c>
      <c r="E1605">
        <v>4.4999999999999998E-2</v>
      </c>
      <c r="F1605">
        <v>4.9000000000000002E-2</v>
      </c>
      <c r="G1605">
        <v>4.8730000000000002E-2</v>
      </c>
      <c r="H1605">
        <v>0.46899999999999997</v>
      </c>
      <c r="I1605">
        <v>0.23599999999999999</v>
      </c>
      <c r="J1605">
        <v>9.8000000000000004E-2</v>
      </c>
      <c r="K1605">
        <v>3.6999999999999998E-2</v>
      </c>
      <c r="L1605">
        <v>8.5999999999999993E-2</v>
      </c>
      <c r="M1605">
        <v>7.1999999999999995E-2</v>
      </c>
      <c r="N1605">
        <v>0</v>
      </c>
      <c r="O1605">
        <v>0</v>
      </c>
      <c r="P1605">
        <v>0</v>
      </c>
      <c r="Q1605" s="3">
        <v>0.80400000000000005</v>
      </c>
      <c r="R1605" t="str">
        <f t="shared" si="25"/>
        <v>Missouri State Employees2010</v>
      </c>
    </row>
    <row r="1606" spans="1:18" x14ac:dyDescent="0.35">
      <c r="A1606" t="s">
        <v>96</v>
      </c>
      <c r="B1606">
        <v>2011</v>
      </c>
      <c r="C1606">
        <v>0.21</v>
      </c>
      <c r="D1606">
        <v>3.9E-2</v>
      </c>
      <c r="E1606">
        <v>6.2E-2</v>
      </c>
      <c r="F1606">
        <v>7.0999999999999994E-2</v>
      </c>
      <c r="G1606">
        <v>6.2460000000000002E-2</v>
      </c>
      <c r="H1606">
        <v>0.45500000000000002</v>
      </c>
      <c r="I1606">
        <v>0.23699999999999999</v>
      </c>
      <c r="J1606">
        <v>0.10199999999999999</v>
      </c>
      <c r="K1606">
        <v>4.7E-2</v>
      </c>
      <c r="L1606">
        <v>8.4000000000000005E-2</v>
      </c>
      <c r="M1606">
        <v>7.4999999999999997E-2</v>
      </c>
      <c r="N1606">
        <v>0</v>
      </c>
      <c r="O1606">
        <v>0</v>
      </c>
      <c r="P1606">
        <v>0</v>
      </c>
      <c r="Q1606" s="3">
        <v>0.79200000000000004</v>
      </c>
      <c r="R1606" t="str">
        <f t="shared" si="25"/>
        <v>Missouri State Employees2011</v>
      </c>
    </row>
    <row r="1607" spans="1:18" x14ac:dyDescent="0.35">
      <c r="A1607" t="s">
        <v>96</v>
      </c>
      <c r="B1607">
        <v>2012</v>
      </c>
      <c r="C1607">
        <v>2.1999999999999999E-2</v>
      </c>
      <c r="D1607">
        <v>0.123</v>
      </c>
      <c r="E1607">
        <v>3.1E-2</v>
      </c>
      <c r="F1607">
        <v>8.1000000000000003E-2</v>
      </c>
      <c r="G1607">
        <v>5.9020000000000003E-2</v>
      </c>
      <c r="H1607">
        <v>0.46400000000000002</v>
      </c>
      <c r="I1607">
        <v>0.23</v>
      </c>
      <c r="J1607">
        <v>0.1028</v>
      </c>
      <c r="K1607">
        <v>0.05</v>
      </c>
      <c r="L1607">
        <v>7.4499999999999997E-2</v>
      </c>
      <c r="M1607">
        <v>7.51E-2</v>
      </c>
      <c r="N1607">
        <v>0</v>
      </c>
      <c r="O1607">
        <v>0</v>
      </c>
      <c r="P1607">
        <v>0</v>
      </c>
      <c r="Q1607" s="3">
        <v>0.73199999999999998</v>
      </c>
      <c r="R1607" t="str">
        <f t="shared" si="25"/>
        <v>Missouri State Employees2012</v>
      </c>
    </row>
    <row r="1608" spans="1:18" x14ac:dyDescent="0.35">
      <c r="A1608" t="s">
        <v>96</v>
      </c>
      <c r="B1608">
        <v>2013</v>
      </c>
      <c r="C1608">
        <v>0.104</v>
      </c>
      <c r="D1608">
        <v>0.109</v>
      </c>
      <c r="E1608">
        <v>4.8000000000000001E-2</v>
      </c>
      <c r="F1608">
        <v>8.4000000000000005E-2</v>
      </c>
      <c r="G1608">
        <v>6.2420000000000003E-2</v>
      </c>
      <c r="H1608">
        <v>0.28999999999999998</v>
      </c>
      <c r="I1608">
        <v>0.33500000000000002</v>
      </c>
      <c r="J1608">
        <v>0.111</v>
      </c>
      <c r="K1608">
        <v>9.6000000000000002E-2</v>
      </c>
      <c r="L1608">
        <v>0.16700000000000001</v>
      </c>
      <c r="M1608">
        <v>0</v>
      </c>
      <c r="N1608">
        <v>0</v>
      </c>
      <c r="O1608">
        <v>0</v>
      </c>
      <c r="P1608">
        <v>0</v>
      </c>
      <c r="Q1608" s="3">
        <v>0.72699999999999998</v>
      </c>
      <c r="R1608" t="str">
        <f t="shared" si="25"/>
        <v>Missouri State Employees2013</v>
      </c>
    </row>
    <row r="1609" spans="1:18" x14ac:dyDescent="0.35">
      <c r="A1609" t="s">
        <v>96</v>
      </c>
      <c r="B1609">
        <v>2014</v>
      </c>
      <c r="C1609">
        <v>0.192</v>
      </c>
      <c r="D1609">
        <v>0.104</v>
      </c>
      <c r="E1609">
        <v>0.13200000000000001</v>
      </c>
      <c r="F1609">
        <v>8.5999999999999993E-2</v>
      </c>
      <c r="G1609">
        <v>7.1190000000000003E-2</v>
      </c>
      <c r="H1609">
        <v>0.123</v>
      </c>
      <c r="I1609">
        <v>0.23200000000000001</v>
      </c>
      <c r="J1609">
        <v>9.8000000000000004E-2</v>
      </c>
      <c r="K1609">
        <v>0.50600000000000001</v>
      </c>
      <c r="L1609">
        <v>3.5999999999999997E-2</v>
      </c>
      <c r="M1609">
        <v>0</v>
      </c>
      <c r="N1609">
        <v>0</v>
      </c>
      <c r="O1609">
        <v>0</v>
      </c>
      <c r="P1609">
        <v>4.0000000000000001E-3</v>
      </c>
      <c r="Q1609" s="3">
        <v>0.751</v>
      </c>
      <c r="R1609" t="str">
        <f t="shared" si="25"/>
        <v>Missouri State Employees2014</v>
      </c>
    </row>
    <row r="1610" spans="1:18" x14ac:dyDescent="0.35">
      <c r="A1610" t="s">
        <v>96</v>
      </c>
      <c r="B1610">
        <v>2015</v>
      </c>
      <c r="C1610">
        <v>-2.5999999999999999E-2</v>
      </c>
      <c r="D1610">
        <v>8.5999999999999993E-2</v>
      </c>
      <c r="E1610">
        <v>9.6000000000000002E-2</v>
      </c>
      <c r="F1610">
        <v>7.0000000000000007E-2</v>
      </c>
      <c r="G1610">
        <v>6.4420000000000005E-2</v>
      </c>
      <c r="H1610">
        <v>0.128</v>
      </c>
      <c r="I1610">
        <v>0.20599999999999999</v>
      </c>
      <c r="J1610">
        <v>0.11</v>
      </c>
      <c r="K1610">
        <v>0.51600000000000001</v>
      </c>
      <c r="L1610">
        <v>3.9E-2</v>
      </c>
      <c r="M1610">
        <v>0</v>
      </c>
      <c r="N1610">
        <v>0</v>
      </c>
      <c r="O1610">
        <v>0</v>
      </c>
      <c r="P1610">
        <v>0</v>
      </c>
      <c r="Q1610" s="3">
        <v>0.75</v>
      </c>
      <c r="R1610" t="str">
        <f t="shared" si="25"/>
        <v>Missouri State Employees2015</v>
      </c>
    </row>
    <row r="1611" spans="1:18" x14ac:dyDescent="0.35">
      <c r="A1611" t="s">
        <v>96</v>
      </c>
      <c r="B1611">
        <v>2016</v>
      </c>
      <c r="C1611">
        <v>3.0000000000000001E-3</v>
      </c>
      <c r="D1611">
        <v>5.1999999999999998E-2</v>
      </c>
      <c r="E1611">
        <v>5.6000000000000001E-2</v>
      </c>
      <c r="F1611">
        <v>5.8999999999999997E-2</v>
      </c>
      <c r="G1611">
        <v>6.0470000000000003E-2</v>
      </c>
      <c r="H1611">
        <v>0.14099999999999999</v>
      </c>
      <c r="I1611">
        <v>0.24299999999999999</v>
      </c>
      <c r="J1611">
        <v>0</v>
      </c>
      <c r="K1611">
        <v>0.38400000000000001</v>
      </c>
      <c r="L1611">
        <v>4.3999999999999997E-2</v>
      </c>
      <c r="M1611">
        <v>0</v>
      </c>
      <c r="N1611">
        <v>0.188</v>
      </c>
      <c r="O1611">
        <v>0</v>
      </c>
      <c r="P1611">
        <v>0</v>
      </c>
      <c r="Q1611" s="3">
        <v>0.69599999999999995</v>
      </c>
      <c r="R1611" t="str">
        <f t="shared" si="25"/>
        <v>Missouri State Employees2016</v>
      </c>
    </row>
    <row r="1612" spans="1:18" x14ac:dyDescent="0.35">
      <c r="A1612" t="s">
        <v>96</v>
      </c>
      <c r="B1612">
        <v>2017</v>
      </c>
      <c r="C1612">
        <v>3.5000000000000003E-2</v>
      </c>
      <c r="D1612">
        <v>4.0000000000000001E-3</v>
      </c>
      <c r="E1612">
        <v>5.8999999999999997E-2</v>
      </c>
      <c r="F1612">
        <v>4.4999999999999998E-2</v>
      </c>
      <c r="G1612">
        <v>5.8959999999999999E-2</v>
      </c>
      <c r="H1612">
        <v>0.33700000000000002</v>
      </c>
      <c r="I1612">
        <v>0.20599999999999999</v>
      </c>
      <c r="J1612">
        <v>0</v>
      </c>
      <c r="K1612">
        <v>0.38600000000000001</v>
      </c>
      <c r="L1612">
        <v>3.9E-2</v>
      </c>
      <c r="M1612">
        <v>0</v>
      </c>
      <c r="N1612">
        <v>0</v>
      </c>
      <c r="O1612">
        <v>3.2000000000000001E-2</v>
      </c>
      <c r="P1612">
        <v>0</v>
      </c>
      <c r="Q1612" s="3">
        <v>0.67500000000000004</v>
      </c>
      <c r="R1612" t="str">
        <f t="shared" si="25"/>
        <v>Missouri State Employees2017</v>
      </c>
    </row>
    <row r="1613" spans="1:18" x14ac:dyDescent="0.35">
      <c r="A1613" t="s">
        <v>96</v>
      </c>
      <c r="B1613">
        <v>2018</v>
      </c>
      <c r="C1613">
        <v>7.3999999999999996E-2</v>
      </c>
      <c r="D1613">
        <v>3.6999999999999998E-2</v>
      </c>
      <c r="E1613">
        <v>5.2999999999999999E-2</v>
      </c>
      <c r="F1613">
        <v>0.05</v>
      </c>
      <c r="G1613">
        <v>5.9790000000000003E-2</v>
      </c>
      <c r="H1613">
        <v>0.35599999999999998</v>
      </c>
      <c r="I1613">
        <v>0.25</v>
      </c>
      <c r="J1613">
        <v>0</v>
      </c>
      <c r="K1613">
        <v>0.33800000000000002</v>
      </c>
      <c r="L1613">
        <v>5.5E-2</v>
      </c>
      <c r="M1613">
        <v>0</v>
      </c>
      <c r="N1613">
        <v>0</v>
      </c>
      <c r="O1613">
        <v>1E-3</v>
      </c>
      <c r="P1613">
        <v>0</v>
      </c>
      <c r="Q1613" s="3">
        <v>0.64900000000000002</v>
      </c>
      <c r="R1613" t="str">
        <f t="shared" si="25"/>
        <v>Missouri State Employees2018</v>
      </c>
    </row>
    <row r="1614" spans="1:18" x14ac:dyDescent="0.35">
      <c r="A1614" t="s">
        <v>96</v>
      </c>
      <c r="B1614">
        <v>2019</v>
      </c>
      <c r="C1614">
        <v>4.2999999999999997E-2</v>
      </c>
      <c r="D1614">
        <v>5.0999999999999997E-2</v>
      </c>
      <c r="E1614">
        <v>2.5000000000000001E-2</v>
      </c>
      <c r="F1614">
        <v>7.6999999999999999E-2</v>
      </c>
      <c r="G1614">
        <v>5.8900000000000001E-2</v>
      </c>
      <c r="H1614">
        <v>0.32588</v>
      </c>
      <c r="I1614">
        <v>0.33323999999999998</v>
      </c>
      <c r="J1614">
        <v>0</v>
      </c>
      <c r="K1614">
        <v>0.29692000000000002</v>
      </c>
      <c r="L1614">
        <v>4.3950000000000003E-2</v>
      </c>
      <c r="M1614">
        <v>0</v>
      </c>
      <c r="N1614">
        <v>0</v>
      </c>
      <c r="O1614">
        <v>0</v>
      </c>
      <c r="P1614">
        <v>0</v>
      </c>
      <c r="Q1614" s="3">
        <v>0.629</v>
      </c>
      <c r="R1614" t="str">
        <f t="shared" si="25"/>
        <v>Missouri State Employees2019</v>
      </c>
    </row>
    <row r="1615" spans="1:18" x14ac:dyDescent="0.35">
      <c r="A1615" t="s">
        <v>96</v>
      </c>
      <c r="B1615">
        <v>2020</v>
      </c>
      <c r="C1615">
        <v>5.1999999999999998E-2</v>
      </c>
      <c r="D1615">
        <v>5.6000000000000001E-2</v>
      </c>
      <c r="E1615">
        <v>4.1000000000000002E-2</v>
      </c>
      <c r="F1615">
        <v>6.8000000000000005E-2</v>
      </c>
      <c r="G1615">
        <v>0</v>
      </c>
      <c r="H1615">
        <v>0.33999000000000001</v>
      </c>
      <c r="I1615">
        <v>0.28671999999999997</v>
      </c>
      <c r="J1615">
        <v>0</v>
      </c>
      <c r="K1615">
        <v>0.31352999999999998</v>
      </c>
      <c r="L1615">
        <v>5.9760000000000001E-2</v>
      </c>
      <c r="M1615">
        <v>0</v>
      </c>
      <c r="N1615">
        <v>0</v>
      </c>
      <c r="O1615">
        <v>0</v>
      </c>
      <c r="P1615">
        <v>0</v>
      </c>
      <c r="Q1615" s="3">
        <v>0.61099999999999999</v>
      </c>
      <c r="R1615" t="str">
        <f t="shared" si="25"/>
        <v>Missouri State Employees2020</v>
      </c>
    </row>
    <row r="1616" spans="1:18" x14ac:dyDescent="0.35">
      <c r="A1616" t="s">
        <v>97</v>
      </c>
      <c r="B1616">
        <v>2001</v>
      </c>
      <c r="C1616">
        <v>-1.7000000000000001E-2</v>
      </c>
      <c r="D1616">
        <v>5.2999999999999999E-2</v>
      </c>
      <c r="E1616">
        <v>0.105</v>
      </c>
      <c r="G1616">
        <v>-1.7000000000000001E-2</v>
      </c>
      <c r="H1616">
        <v>0.52200000000000002</v>
      </c>
      <c r="I1616">
        <v>0.45900000000000002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1.9E-2</v>
      </c>
      <c r="P1616">
        <v>0</v>
      </c>
      <c r="Q1616" s="3">
        <v>1.0309999999999999</v>
      </c>
      <c r="R1616" t="str">
        <f t="shared" si="25"/>
        <v>Missouri PEERS2001</v>
      </c>
    </row>
    <row r="1617" spans="1:18" x14ac:dyDescent="0.35">
      <c r="A1617" t="s">
        <v>97</v>
      </c>
      <c r="B1617">
        <v>2002</v>
      </c>
      <c r="C1617">
        <v>-2.8000000000000001E-2</v>
      </c>
      <c r="D1617">
        <v>0.01</v>
      </c>
      <c r="E1617">
        <v>0.06</v>
      </c>
      <c r="G1617">
        <v>-2.2519999999999998E-2</v>
      </c>
      <c r="H1617">
        <v>0.48599999999999999</v>
      </c>
      <c r="I1617">
        <v>0.435</v>
      </c>
      <c r="J1617">
        <v>0</v>
      </c>
      <c r="K1617">
        <v>0</v>
      </c>
      <c r="L1617">
        <v>5.2999999999999999E-2</v>
      </c>
      <c r="M1617">
        <v>0</v>
      </c>
      <c r="N1617">
        <v>0</v>
      </c>
      <c r="O1617">
        <v>2.5999999999999999E-2</v>
      </c>
      <c r="P1617">
        <v>0</v>
      </c>
      <c r="Q1617" s="3">
        <v>0.97599999999999998</v>
      </c>
      <c r="R1617" t="str">
        <f t="shared" si="25"/>
        <v>Missouri PEERS2002</v>
      </c>
    </row>
    <row r="1618" spans="1:18" x14ac:dyDescent="0.35">
      <c r="A1618" t="s">
        <v>97</v>
      </c>
      <c r="B1618">
        <v>2003</v>
      </c>
      <c r="C1618">
        <v>4.7E-2</v>
      </c>
      <c r="D1618">
        <v>0</v>
      </c>
      <c r="E1618">
        <v>3.5000000000000003E-2</v>
      </c>
      <c r="G1618">
        <v>1.2999999999999999E-4</v>
      </c>
      <c r="H1618">
        <v>0.51300000000000001</v>
      </c>
      <c r="I1618">
        <v>0.4</v>
      </c>
      <c r="J1618">
        <v>0</v>
      </c>
      <c r="K1618">
        <v>0</v>
      </c>
      <c r="L1618">
        <v>5.1999999999999998E-2</v>
      </c>
      <c r="M1618">
        <v>0</v>
      </c>
      <c r="N1618">
        <v>0</v>
      </c>
      <c r="O1618">
        <v>3.5000000000000003E-2</v>
      </c>
      <c r="P1618">
        <v>0</v>
      </c>
      <c r="Q1618" s="3">
        <v>0.81899999999999995</v>
      </c>
      <c r="R1618" t="str">
        <f t="shared" si="25"/>
        <v>Missouri PEERS2003</v>
      </c>
    </row>
    <row r="1619" spans="1:18" x14ac:dyDescent="0.35">
      <c r="A1619" t="s">
        <v>97</v>
      </c>
      <c r="B1619">
        <v>2004</v>
      </c>
      <c r="C1619">
        <v>0.121</v>
      </c>
      <c r="D1619">
        <v>4.4999999999999998E-2</v>
      </c>
      <c r="E1619">
        <v>3.9E-2</v>
      </c>
      <c r="G1619">
        <v>2.9069999999999999E-2</v>
      </c>
      <c r="H1619">
        <v>0.57299999999999995</v>
      </c>
      <c r="I1619">
        <v>0.33500000000000002</v>
      </c>
      <c r="J1619">
        <v>0</v>
      </c>
      <c r="K1619">
        <v>0</v>
      </c>
      <c r="L1619">
        <v>7.4999999999999997E-2</v>
      </c>
      <c r="M1619">
        <v>0</v>
      </c>
      <c r="N1619">
        <v>0</v>
      </c>
      <c r="O1619">
        <v>1.7000000000000001E-2</v>
      </c>
      <c r="P1619">
        <v>0</v>
      </c>
      <c r="Q1619" s="3">
        <v>0.82699999999999996</v>
      </c>
      <c r="R1619" t="str">
        <f t="shared" si="25"/>
        <v>Missouri PEERS2004</v>
      </c>
    </row>
    <row r="1620" spans="1:18" x14ac:dyDescent="0.35">
      <c r="A1620" t="s">
        <v>97</v>
      </c>
      <c r="B1620">
        <v>2005</v>
      </c>
      <c r="C1620">
        <v>9.2999999999999999E-2</v>
      </c>
      <c r="D1620">
        <v>8.6999999999999994E-2</v>
      </c>
      <c r="E1620">
        <v>4.2000000000000003E-2</v>
      </c>
      <c r="G1620">
        <v>4.1549999999999997E-2</v>
      </c>
      <c r="H1620">
        <v>0.57299999999999995</v>
      </c>
      <c r="I1620">
        <v>0.30599999999999999</v>
      </c>
      <c r="J1620">
        <v>1E-3</v>
      </c>
      <c r="K1620">
        <v>0</v>
      </c>
      <c r="L1620">
        <v>7.4999999999999997E-2</v>
      </c>
      <c r="M1620">
        <v>7.0000000000000001E-3</v>
      </c>
      <c r="N1620">
        <v>0</v>
      </c>
      <c r="O1620">
        <v>3.7999999999999999E-2</v>
      </c>
      <c r="P1620">
        <v>0</v>
      </c>
      <c r="Q1620" s="3">
        <v>0.83299999999999996</v>
      </c>
      <c r="R1620" t="str">
        <f t="shared" si="25"/>
        <v>Missouri PEERS2005</v>
      </c>
    </row>
    <row r="1621" spans="1:18" x14ac:dyDescent="0.35">
      <c r="A1621" t="s">
        <v>97</v>
      </c>
      <c r="B1621">
        <v>2006</v>
      </c>
      <c r="C1621">
        <v>9.8000000000000004E-2</v>
      </c>
      <c r="D1621">
        <v>0.104</v>
      </c>
      <c r="E1621">
        <v>6.5000000000000002E-2</v>
      </c>
      <c r="G1621">
        <v>5.0750000000000003E-2</v>
      </c>
      <c r="H1621">
        <v>0.58899999999999997</v>
      </c>
      <c r="I1621">
        <v>0.27900000000000003</v>
      </c>
      <c r="J1621">
        <v>5.0000000000000001E-3</v>
      </c>
      <c r="K1621">
        <v>0</v>
      </c>
      <c r="L1621">
        <v>6.8000000000000005E-2</v>
      </c>
      <c r="M1621">
        <v>0.03</v>
      </c>
      <c r="N1621">
        <v>0</v>
      </c>
      <c r="O1621">
        <v>2.9000000000000001E-2</v>
      </c>
      <c r="P1621">
        <v>0</v>
      </c>
      <c r="Q1621" s="3">
        <v>0.80500000000000005</v>
      </c>
      <c r="R1621" t="str">
        <f t="shared" si="25"/>
        <v>Missouri PEERS2006</v>
      </c>
    </row>
    <row r="1622" spans="1:18" x14ac:dyDescent="0.35">
      <c r="A1622" t="s">
        <v>97</v>
      </c>
      <c r="B1622">
        <v>2007</v>
      </c>
      <c r="C1622">
        <v>0.16600000000000001</v>
      </c>
      <c r="D1622">
        <v>0.11840000000000001</v>
      </c>
      <c r="E1622">
        <v>0.1043</v>
      </c>
      <c r="F1622">
        <v>8.1799999999999998E-2</v>
      </c>
      <c r="G1622">
        <v>6.6489999999999994E-2</v>
      </c>
      <c r="H1622">
        <v>0.58499999999999996</v>
      </c>
      <c r="I1622">
        <v>0.23699999999999999</v>
      </c>
      <c r="J1622">
        <v>1.4E-2</v>
      </c>
      <c r="K1622">
        <v>5.0000000000000001E-3</v>
      </c>
      <c r="L1622">
        <v>0</v>
      </c>
      <c r="M1622">
        <v>3.9E-2</v>
      </c>
      <c r="N1622">
        <v>9.4E-2</v>
      </c>
      <c r="O1622">
        <v>2.5999999999999999E-2</v>
      </c>
      <c r="P1622">
        <v>0</v>
      </c>
      <c r="Q1622" s="3">
        <v>0.83199999999999996</v>
      </c>
      <c r="R1622" t="str">
        <f t="shared" si="25"/>
        <v>Missouri PEERS2007</v>
      </c>
    </row>
    <row r="1623" spans="1:18" x14ac:dyDescent="0.35">
      <c r="A1623" t="s">
        <v>97</v>
      </c>
      <c r="B1623">
        <v>2008</v>
      </c>
      <c r="C1623">
        <v>-4.5999999999999999E-2</v>
      </c>
      <c r="D1623">
        <v>6.9000000000000006E-2</v>
      </c>
      <c r="E1623">
        <v>8.4000000000000005E-2</v>
      </c>
      <c r="G1623">
        <v>5.1729999999999998E-2</v>
      </c>
      <c r="H1623">
        <v>0.53700000000000003</v>
      </c>
      <c r="I1623">
        <v>0.20899999999999999</v>
      </c>
      <c r="J1623">
        <v>3.5000000000000003E-2</v>
      </c>
      <c r="K1623">
        <v>0.03</v>
      </c>
      <c r="L1623">
        <v>0</v>
      </c>
      <c r="M1623">
        <v>5.1999999999999998E-2</v>
      </c>
      <c r="N1623">
        <v>0.11799999999999999</v>
      </c>
      <c r="O1623">
        <v>1.9E-2</v>
      </c>
      <c r="P1623">
        <v>0</v>
      </c>
      <c r="Q1623" s="3">
        <v>0.82499999999999996</v>
      </c>
      <c r="R1623" t="str">
        <f t="shared" si="25"/>
        <v>Missouri PEERS2008</v>
      </c>
    </row>
    <row r="1624" spans="1:18" x14ac:dyDescent="0.35">
      <c r="A1624" t="s">
        <v>97</v>
      </c>
      <c r="B1624">
        <v>2009</v>
      </c>
      <c r="C1624">
        <v>-0.189</v>
      </c>
      <c r="D1624">
        <v>-3.4000000000000002E-2</v>
      </c>
      <c r="E1624">
        <v>1.6E-2</v>
      </c>
      <c r="G1624">
        <v>2.179E-2</v>
      </c>
      <c r="H1624">
        <v>0.501</v>
      </c>
      <c r="I1624">
        <v>0.27</v>
      </c>
      <c r="J1624">
        <v>4.4999999999999998E-2</v>
      </c>
      <c r="K1624">
        <v>0.106</v>
      </c>
      <c r="L1624">
        <v>0</v>
      </c>
      <c r="M1624">
        <v>5.0999999999999997E-2</v>
      </c>
      <c r="N1624">
        <v>0</v>
      </c>
      <c r="O1624">
        <v>2.7E-2</v>
      </c>
      <c r="P1624">
        <v>0</v>
      </c>
      <c r="Q1624" s="3">
        <v>0.80700000000000005</v>
      </c>
      <c r="R1624" t="str">
        <f t="shared" si="25"/>
        <v>Missouri PEERS2009</v>
      </c>
    </row>
    <row r="1625" spans="1:18" x14ac:dyDescent="0.35">
      <c r="A1625" t="s">
        <v>97</v>
      </c>
      <c r="B1625">
        <v>2010</v>
      </c>
      <c r="C1625">
        <v>0.127</v>
      </c>
      <c r="D1625">
        <v>-4.4999999999999998E-2</v>
      </c>
      <c r="E1625">
        <v>2.1999999999999999E-2</v>
      </c>
      <c r="F1625">
        <v>3.1859999999999999E-2</v>
      </c>
      <c r="G1625">
        <v>3.1859999999999999E-2</v>
      </c>
      <c r="H1625">
        <v>0.45</v>
      </c>
      <c r="I1625">
        <v>0.30499999999999999</v>
      </c>
      <c r="J1625">
        <v>6.8000000000000005E-2</v>
      </c>
      <c r="K1625">
        <v>9.6000000000000002E-2</v>
      </c>
      <c r="L1625">
        <v>0</v>
      </c>
      <c r="M1625">
        <v>4.3999999999999997E-2</v>
      </c>
      <c r="N1625">
        <v>0</v>
      </c>
      <c r="O1625">
        <v>3.6999999999999998E-2</v>
      </c>
      <c r="P1625">
        <v>0</v>
      </c>
      <c r="Q1625" s="3">
        <v>0.79100000000000004</v>
      </c>
      <c r="R1625" t="str">
        <f t="shared" si="25"/>
        <v>Missouri PEERS2010</v>
      </c>
    </row>
    <row r="1626" spans="1:18" x14ac:dyDescent="0.35">
      <c r="A1626" t="s">
        <v>97</v>
      </c>
      <c r="B1626">
        <v>2011</v>
      </c>
      <c r="C1626">
        <v>0.214</v>
      </c>
      <c r="D1626">
        <v>3.5000000000000003E-2</v>
      </c>
      <c r="E1626">
        <v>4.2999999999999997E-2</v>
      </c>
      <c r="F1626">
        <v>5.3999999999999999E-2</v>
      </c>
      <c r="G1626">
        <v>4.7219999999999998E-2</v>
      </c>
      <c r="H1626">
        <v>0.47652</v>
      </c>
      <c r="I1626">
        <v>0.25474999999999998</v>
      </c>
      <c r="J1626">
        <v>7.1929999999999994E-2</v>
      </c>
      <c r="K1626">
        <v>0.13786000000000001</v>
      </c>
      <c r="L1626">
        <v>0</v>
      </c>
      <c r="M1626">
        <v>5.7939999999999998E-2</v>
      </c>
      <c r="N1626">
        <v>0</v>
      </c>
      <c r="O1626">
        <v>1E-3</v>
      </c>
      <c r="P1626">
        <v>0</v>
      </c>
      <c r="Q1626" s="3">
        <v>0.85299999999999998</v>
      </c>
      <c r="R1626" t="str">
        <f t="shared" si="25"/>
        <v>Missouri PEERS2011</v>
      </c>
    </row>
    <row r="1627" spans="1:18" x14ac:dyDescent="0.35">
      <c r="A1627" t="s">
        <v>97</v>
      </c>
      <c r="B1627">
        <v>2012</v>
      </c>
      <c r="C1627">
        <v>1.6E-2</v>
      </c>
      <c r="D1627">
        <v>0.11600000000000001</v>
      </c>
      <c r="E1627">
        <v>1.4999999999999999E-2</v>
      </c>
      <c r="F1627">
        <v>5.8000000000000003E-2</v>
      </c>
      <c r="G1627">
        <v>4.4580000000000002E-2</v>
      </c>
      <c r="H1627">
        <v>0.45255000000000001</v>
      </c>
      <c r="I1627">
        <v>0.24276</v>
      </c>
      <c r="J1627">
        <v>8.2919999999999994E-2</v>
      </c>
      <c r="K1627">
        <v>0.14585000000000001</v>
      </c>
      <c r="L1627">
        <v>0</v>
      </c>
      <c r="M1627">
        <v>7.3929999999999996E-2</v>
      </c>
      <c r="N1627">
        <v>0</v>
      </c>
      <c r="O1627">
        <v>2E-3</v>
      </c>
      <c r="P1627">
        <v>0</v>
      </c>
      <c r="Q1627" s="3">
        <v>0.82499999999999996</v>
      </c>
      <c r="R1627" t="str">
        <f t="shared" si="25"/>
        <v>Missouri PEERS2012</v>
      </c>
    </row>
    <row r="1628" spans="1:18" x14ac:dyDescent="0.35">
      <c r="A1628" t="s">
        <v>97</v>
      </c>
      <c r="B1628">
        <v>2013</v>
      </c>
      <c r="C1628">
        <v>0.123</v>
      </c>
      <c r="D1628">
        <v>0.115</v>
      </c>
      <c r="E1628">
        <v>4.8000000000000001E-2</v>
      </c>
      <c r="F1628">
        <v>6.6000000000000003E-2</v>
      </c>
      <c r="G1628">
        <v>5.0410000000000003E-2</v>
      </c>
      <c r="H1628">
        <v>0.48</v>
      </c>
      <c r="I1628">
        <v>0.215</v>
      </c>
      <c r="J1628">
        <v>8.2000000000000003E-2</v>
      </c>
      <c r="K1628">
        <v>0.14099999999999999</v>
      </c>
      <c r="L1628">
        <v>0</v>
      </c>
      <c r="M1628">
        <v>7.6999999999999999E-2</v>
      </c>
      <c r="N1628">
        <v>0</v>
      </c>
      <c r="O1628">
        <v>5.0000000000000001E-3</v>
      </c>
      <c r="P1628">
        <v>0</v>
      </c>
      <c r="Q1628" s="3">
        <v>0.81599999999999995</v>
      </c>
      <c r="R1628" t="str">
        <f t="shared" si="25"/>
        <v>Missouri PEERS2013</v>
      </c>
    </row>
    <row r="1629" spans="1:18" x14ac:dyDescent="0.35">
      <c r="A1629" t="s">
        <v>97</v>
      </c>
      <c r="B1629">
        <v>2014</v>
      </c>
      <c r="C1629">
        <v>0.16900000000000001</v>
      </c>
      <c r="D1629">
        <v>0.10299999999999999</v>
      </c>
      <c r="E1629">
        <v>0.13100000000000001</v>
      </c>
      <c r="F1629">
        <v>7.0999999999999994E-2</v>
      </c>
      <c r="G1629">
        <v>5.8470000000000001E-2</v>
      </c>
      <c r="H1629">
        <v>0.48199999999999998</v>
      </c>
      <c r="I1629">
        <v>0.20100000000000001</v>
      </c>
      <c r="J1629">
        <v>0.08</v>
      </c>
      <c r="K1629">
        <v>0.13500000000000001</v>
      </c>
      <c r="L1629">
        <v>0</v>
      </c>
      <c r="M1629">
        <v>7.0000000000000007E-2</v>
      </c>
      <c r="N1629">
        <v>0</v>
      </c>
      <c r="O1629">
        <v>3.2000000000000001E-2</v>
      </c>
      <c r="P1629">
        <v>0</v>
      </c>
      <c r="Q1629" s="3">
        <v>0.85099999999999998</v>
      </c>
      <c r="R1629" t="str">
        <f t="shared" si="25"/>
        <v>Missouri PEERS2014</v>
      </c>
    </row>
    <row r="1630" spans="1:18" x14ac:dyDescent="0.35">
      <c r="A1630" t="s">
        <v>97</v>
      </c>
      <c r="B1630">
        <v>2015</v>
      </c>
      <c r="C1630">
        <v>4.4999999999999998E-2</v>
      </c>
      <c r="D1630">
        <v>0.112</v>
      </c>
      <c r="E1630">
        <v>0.113</v>
      </c>
      <c r="F1630">
        <v>6.6000000000000003E-2</v>
      </c>
      <c r="G1630">
        <v>5.7570000000000003E-2</v>
      </c>
      <c r="H1630">
        <v>0.45700000000000002</v>
      </c>
      <c r="I1630">
        <v>0.221</v>
      </c>
      <c r="J1630">
        <v>8.3000000000000004E-2</v>
      </c>
      <c r="K1630">
        <v>0.14099999999999999</v>
      </c>
      <c r="L1630">
        <v>0</v>
      </c>
      <c r="M1630">
        <v>7.1999999999999995E-2</v>
      </c>
      <c r="N1630">
        <v>0</v>
      </c>
      <c r="O1630">
        <v>2.5999999999999999E-2</v>
      </c>
      <c r="P1630">
        <v>0</v>
      </c>
      <c r="Q1630" s="3">
        <v>0.86799999999999999</v>
      </c>
      <c r="R1630" t="str">
        <f t="shared" si="25"/>
        <v>Missouri PEERS2015</v>
      </c>
    </row>
    <row r="1631" spans="1:18" x14ac:dyDescent="0.35">
      <c r="A1631" t="s">
        <v>97</v>
      </c>
      <c r="B1631">
        <v>2016</v>
      </c>
      <c r="C1631">
        <v>1.7999999999999999E-2</v>
      </c>
      <c r="D1631">
        <v>7.5999999999999998E-2</v>
      </c>
      <c r="E1631">
        <v>7.3999999999999996E-2</v>
      </c>
      <c r="F1631">
        <v>5.8000000000000003E-2</v>
      </c>
      <c r="G1631">
        <v>5.5050000000000002E-2</v>
      </c>
      <c r="H1631">
        <v>0.46054</v>
      </c>
      <c r="I1631">
        <v>0.22178</v>
      </c>
      <c r="J1631">
        <v>8.6910000000000001E-2</v>
      </c>
      <c r="K1631">
        <v>0.13386999999999999</v>
      </c>
      <c r="L1631">
        <v>0</v>
      </c>
      <c r="M1631">
        <v>7.8920000000000004E-2</v>
      </c>
      <c r="N1631">
        <v>0</v>
      </c>
      <c r="O1631">
        <v>1.7979999999999999E-2</v>
      </c>
      <c r="P1631">
        <v>0</v>
      </c>
      <c r="Q1631" s="3">
        <v>0.86399999999999999</v>
      </c>
      <c r="R1631" t="str">
        <f t="shared" si="25"/>
        <v>Missouri PEERS2016</v>
      </c>
    </row>
    <row r="1632" spans="1:18" x14ac:dyDescent="0.35">
      <c r="A1632" t="s">
        <v>97</v>
      </c>
      <c r="B1632">
        <v>2017</v>
      </c>
      <c r="C1632">
        <v>0.125</v>
      </c>
      <c r="D1632">
        <v>6.2E-2</v>
      </c>
      <c r="E1632">
        <v>9.5000000000000001E-2</v>
      </c>
      <c r="F1632">
        <v>5.5E-2</v>
      </c>
      <c r="G1632">
        <v>5.9040000000000002E-2</v>
      </c>
      <c r="H1632">
        <v>0.46899999999999997</v>
      </c>
      <c r="I1632">
        <v>0.219</v>
      </c>
      <c r="J1632">
        <v>9.0999999999999998E-2</v>
      </c>
      <c r="K1632">
        <v>0.121</v>
      </c>
      <c r="L1632">
        <v>0</v>
      </c>
      <c r="M1632">
        <v>7.5999999999999998E-2</v>
      </c>
      <c r="N1632">
        <v>0</v>
      </c>
      <c r="O1632">
        <v>2.4E-2</v>
      </c>
      <c r="P1632">
        <v>0</v>
      </c>
      <c r="Q1632" s="3">
        <v>0.85799999999999998</v>
      </c>
      <c r="R1632" t="str">
        <f t="shared" si="25"/>
        <v>Missouri PEERS2017</v>
      </c>
    </row>
    <row r="1633" spans="1:18" x14ac:dyDescent="0.35">
      <c r="A1633" t="s">
        <v>97</v>
      </c>
      <c r="B1633">
        <v>2018</v>
      </c>
      <c r="C1633">
        <v>8.8999999999999996E-2</v>
      </c>
      <c r="D1633">
        <v>7.6999999999999999E-2</v>
      </c>
      <c r="E1633">
        <v>8.7999999999999995E-2</v>
      </c>
      <c r="F1633">
        <v>6.9000000000000006E-2</v>
      </c>
      <c r="G1633">
        <v>0</v>
      </c>
      <c r="H1633">
        <v>0.46154000000000001</v>
      </c>
      <c r="I1633">
        <v>0.20480000000000001</v>
      </c>
      <c r="J1633">
        <v>0.10489999999999999</v>
      </c>
      <c r="K1633">
        <v>0.11888</v>
      </c>
      <c r="L1633">
        <v>0</v>
      </c>
      <c r="M1633">
        <v>7.5920000000000001E-2</v>
      </c>
      <c r="N1633">
        <v>0</v>
      </c>
      <c r="O1633">
        <v>3.397E-2</v>
      </c>
      <c r="P1633">
        <v>0</v>
      </c>
      <c r="Q1633" s="3">
        <v>0.86099999999999999</v>
      </c>
      <c r="R1633" t="str">
        <f t="shared" si="25"/>
        <v>Missouri PEERS2018</v>
      </c>
    </row>
    <row r="1634" spans="1:18" x14ac:dyDescent="0.35">
      <c r="A1634" t="s">
        <v>97</v>
      </c>
      <c r="B1634">
        <v>2019</v>
      </c>
      <c r="C1634">
        <v>7.0000000000000007E-2</v>
      </c>
      <c r="D1634">
        <v>9.4E-2</v>
      </c>
      <c r="E1634">
        <v>6.9000000000000006E-2</v>
      </c>
      <c r="F1634">
        <v>9.9000000000000005E-2</v>
      </c>
      <c r="G1634">
        <v>0</v>
      </c>
      <c r="H1634">
        <v>0.44500000000000001</v>
      </c>
      <c r="I1634">
        <v>0.19800000000000001</v>
      </c>
      <c r="J1634">
        <v>0.124</v>
      </c>
      <c r="K1634">
        <v>0.11799999999999999</v>
      </c>
      <c r="L1634">
        <v>0</v>
      </c>
      <c r="M1634">
        <v>8.1000000000000003E-2</v>
      </c>
      <c r="N1634">
        <v>0</v>
      </c>
      <c r="O1634">
        <v>3.4000000000000002E-2</v>
      </c>
      <c r="P1634">
        <v>0</v>
      </c>
      <c r="Q1634" s="3">
        <v>0.86399999999999999</v>
      </c>
      <c r="R1634" t="str">
        <f t="shared" si="25"/>
        <v>Missouri PEERS2019</v>
      </c>
    </row>
    <row r="1635" spans="1:18" x14ac:dyDescent="0.35">
      <c r="A1635" t="s">
        <v>97</v>
      </c>
      <c r="B1635">
        <v>2020</v>
      </c>
      <c r="C1635">
        <v>3.9E-2</v>
      </c>
      <c r="D1635">
        <v>6.6000000000000003E-2</v>
      </c>
      <c r="E1635">
        <v>6.8000000000000005E-2</v>
      </c>
      <c r="F1635">
        <v>0.09</v>
      </c>
      <c r="G1635">
        <v>0</v>
      </c>
      <c r="H1635">
        <v>0.42599999999999999</v>
      </c>
      <c r="I1635">
        <v>0.221</v>
      </c>
      <c r="J1635">
        <v>0.14599999999999999</v>
      </c>
      <c r="K1635">
        <v>9.8000000000000004E-2</v>
      </c>
      <c r="L1635">
        <v>0</v>
      </c>
      <c r="M1635">
        <v>8.5999999999999993E-2</v>
      </c>
      <c r="N1635">
        <v>0</v>
      </c>
      <c r="O1635">
        <v>2.3E-2</v>
      </c>
      <c r="P1635">
        <v>0</v>
      </c>
      <c r="Q1635" s="3">
        <v>0.86299999999999999</v>
      </c>
      <c r="R1635" t="str">
        <f t="shared" si="25"/>
        <v>Missouri PEERS2020</v>
      </c>
    </row>
    <row r="1636" spans="1:18" x14ac:dyDescent="0.35">
      <c r="A1636" t="s">
        <v>98</v>
      </c>
      <c r="B1636">
        <v>2001</v>
      </c>
      <c r="C1636">
        <v>-8.6499999999999994E-2</v>
      </c>
      <c r="D1636">
        <v>5.3999999999999999E-2</v>
      </c>
      <c r="E1636">
        <v>0.1109</v>
      </c>
      <c r="G1636">
        <v>-8.6499999999999994E-2</v>
      </c>
      <c r="H1636">
        <v>0.54718999999999995</v>
      </c>
      <c r="I1636">
        <v>0.31886999999999999</v>
      </c>
      <c r="J1636">
        <v>6.13E-2</v>
      </c>
      <c r="K1636">
        <v>2.563E-2</v>
      </c>
      <c r="L1636">
        <v>0</v>
      </c>
      <c r="M1636">
        <v>4.7019999999999999E-2</v>
      </c>
      <c r="N1636">
        <v>0</v>
      </c>
      <c r="O1636">
        <v>0</v>
      </c>
      <c r="P1636">
        <v>0</v>
      </c>
      <c r="Q1636" s="3">
        <v>1.3260000000000001</v>
      </c>
      <c r="R1636" t="str">
        <f t="shared" si="25"/>
        <v>NY State &amp; Local Police &amp; Fire2001</v>
      </c>
    </row>
    <row r="1637" spans="1:18" x14ac:dyDescent="0.35">
      <c r="A1637" t="s">
        <v>98</v>
      </c>
      <c r="B1637">
        <v>2002</v>
      </c>
      <c r="C1637">
        <v>2.76E-2</v>
      </c>
      <c r="D1637">
        <v>3.4099999999999998E-2</v>
      </c>
      <c r="E1637">
        <v>9.4200000000000006E-2</v>
      </c>
      <c r="G1637">
        <v>-3.1130000000000001E-2</v>
      </c>
      <c r="H1637">
        <v>0.60121000000000002</v>
      </c>
      <c r="I1637">
        <v>0.29115999999999997</v>
      </c>
      <c r="J1637">
        <v>5.8290000000000002E-2</v>
      </c>
      <c r="K1637">
        <v>0</v>
      </c>
      <c r="L1637">
        <v>0</v>
      </c>
      <c r="M1637">
        <v>4.4470000000000003E-2</v>
      </c>
      <c r="N1637">
        <v>0</v>
      </c>
      <c r="O1637">
        <v>0</v>
      </c>
      <c r="P1637">
        <v>0</v>
      </c>
      <c r="Q1637" s="3">
        <v>1.2909999999999999</v>
      </c>
      <c r="R1637" t="str">
        <f t="shared" si="25"/>
        <v>NY State &amp; Local Police &amp; Fire2002</v>
      </c>
    </row>
    <row r="1638" spans="1:18" x14ac:dyDescent="0.35">
      <c r="A1638" t="s">
        <v>98</v>
      </c>
      <c r="B1638">
        <v>2003</v>
      </c>
      <c r="C1638">
        <v>-0.10199999999999999</v>
      </c>
      <c r="D1638">
        <v>-5.5300000000000002E-2</v>
      </c>
      <c r="E1638">
        <v>1.5599999999999999E-2</v>
      </c>
      <c r="G1638">
        <v>-5.5350000000000003E-2</v>
      </c>
      <c r="H1638">
        <v>0.53973000000000004</v>
      </c>
      <c r="I1638">
        <v>0.34067999999999998</v>
      </c>
      <c r="J1638">
        <v>6.6909999999999997E-2</v>
      </c>
      <c r="K1638">
        <v>0</v>
      </c>
      <c r="L1638">
        <v>0</v>
      </c>
      <c r="M1638">
        <v>4.965E-2</v>
      </c>
      <c r="N1638">
        <v>0</v>
      </c>
      <c r="O1638">
        <v>0</v>
      </c>
      <c r="P1638">
        <v>0</v>
      </c>
      <c r="Q1638" s="3">
        <v>1.0329999999999999</v>
      </c>
      <c r="R1638" t="str">
        <f t="shared" si="25"/>
        <v>NY State &amp; Local Police &amp; Fire2003</v>
      </c>
    </row>
    <row r="1639" spans="1:18" x14ac:dyDescent="0.35">
      <c r="A1639" t="s">
        <v>98</v>
      </c>
      <c r="B1639">
        <v>2004</v>
      </c>
      <c r="C1639">
        <v>0.2883</v>
      </c>
      <c r="D1639">
        <v>5.9400000000000001E-2</v>
      </c>
      <c r="E1639">
        <v>5.0500000000000003E-2</v>
      </c>
      <c r="G1639">
        <v>2.0840000000000001E-2</v>
      </c>
      <c r="H1639">
        <v>0.62980999999999998</v>
      </c>
      <c r="I1639">
        <v>0.25090000000000001</v>
      </c>
      <c r="J1639">
        <v>6.3039999999999999E-2</v>
      </c>
      <c r="K1639">
        <v>0</v>
      </c>
      <c r="L1639">
        <v>0</v>
      </c>
      <c r="M1639">
        <v>4.0559999999999999E-2</v>
      </c>
      <c r="N1639">
        <v>0</v>
      </c>
      <c r="O1639">
        <v>1.5699999999999999E-2</v>
      </c>
      <c r="P1639">
        <v>0</v>
      </c>
      <c r="Q1639" s="3">
        <v>1.0409999999999999</v>
      </c>
      <c r="R1639" t="str">
        <f t="shared" si="25"/>
        <v>NY State &amp; Local Police &amp; Fire2004</v>
      </c>
    </row>
    <row r="1640" spans="1:18" x14ac:dyDescent="0.35">
      <c r="A1640" t="s">
        <v>98</v>
      </c>
      <c r="B1640">
        <v>2005</v>
      </c>
      <c r="C1640">
        <v>8.5099999999999995E-2</v>
      </c>
      <c r="D1640">
        <v>7.8799999999999995E-2</v>
      </c>
      <c r="E1640">
        <v>3.3399999999999999E-2</v>
      </c>
      <c r="G1640">
        <v>3.338E-2</v>
      </c>
      <c r="H1640">
        <v>0.63490999999999997</v>
      </c>
      <c r="I1640">
        <v>0.23452000000000001</v>
      </c>
      <c r="J1640">
        <v>7.109E-2</v>
      </c>
      <c r="K1640">
        <v>0</v>
      </c>
      <c r="L1640">
        <v>0</v>
      </c>
      <c r="M1640">
        <v>3.8899999999999997E-2</v>
      </c>
      <c r="N1640">
        <v>0</v>
      </c>
      <c r="O1640">
        <v>2.0590000000000001E-2</v>
      </c>
      <c r="P1640">
        <v>0</v>
      </c>
      <c r="Q1640" s="3">
        <v>1.0480400000000001</v>
      </c>
      <c r="R1640" t="str">
        <f t="shared" si="25"/>
        <v>NY State &amp; Local Police &amp; Fire2005</v>
      </c>
    </row>
    <row r="1641" spans="1:18" x14ac:dyDescent="0.35">
      <c r="A1641" t="s">
        <v>98</v>
      </c>
      <c r="B1641">
        <v>2006</v>
      </c>
      <c r="C1641">
        <v>0.1459</v>
      </c>
      <c r="D1641">
        <v>0.1701</v>
      </c>
      <c r="E1641">
        <v>8.1299999999999997E-2</v>
      </c>
      <c r="F1641">
        <v>9.6000000000000002E-2</v>
      </c>
      <c r="G1641">
        <v>5.1330000000000001E-2</v>
      </c>
      <c r="H1641">
        <v>0.62839</v>
      </c>
      <c r="I1641">
        <v>0.20576</v>
      </c>
      <c r="J1641">
        <v>7.5670000000000001E-2</v>
      </c>
      <c r="K1641">
        <v>0</v>
      </c>
      <c r="L1641">
        <v>0</v>
      </c>
      <c r="M1641">
        <v>4.3569999999999998E-2</v>
      </c>
      <c r="N1641">
        <v>0</v>
      </c>
      <c r="O1641">
        <v>4.6609999999999999E-2</v>
      </c>
      <c r="P1641">
        <v>0</v>
      </c>
      <c r="Q1641" s="3">
        <v>1.0516399999999999</v>
      </c>
      <c r="R1641" t="str">
        <f t="shared" si="25"/>
        <v>NY State &amp; Local Police &amp; Fire2006</v>
      </c>
    </row>
    <row r="1642" spans="1:18" x14ac:dyDescent="0.35">
      <c r="A1642" t="s">
        <v>98</v>
      </c>
      <c r="B1642">
        <v>2007</v>
      </c>
      <c r="C1642">
        <v>0.1258</v>
      </c>
      <c r="D1642">
        <v>0.1186</v>
      </c>
      <c r="E1642">
        <v>0.1012</v>
      </c>
      <c r="F1642">
        <v>9.7699999999999995E-2</v>
      </c>
      <c r="G1642">
        <v>6.166E-2</v>
      </c>
      <c r="H1642">
        <v>0.57904999999999995</v>
      </c>
      <c r="I1642">
        <v>0.21379999999999999</v>
      </c>
      <c r="J1642">
        <v>7.6240000000000002E-2</v>
      </c>
      <c r="K1642">
        <v>2.9850000000000002E-2</v>
      </c>
      <c r="L1642">
        <v>0</v>
      </c>
      <c r="M1642">
        <v>4.6559999999999997E-2</v>
      </c>
      <c r="N1642">
        <v>0</v>
      </c>
      <c r="O1642">
        <v>5.4519999999999999E-2</v>
      </c>
      <c r="P1642">
        <v>0</v>
      </c>
      <c r="Q1642" s="3">
        <v>1.0649999999999999</v>
      </c>
      <c r="R1642" t="str">
        <f t="shared" si="25"/>
        <v>NY State &amp; Local Police &amp; Fire2007</v>
      </c>
    </row>
    <row r="1643" spans="1:18" x14ac:dyDescent="0.35">
      <c r="A1643" t="s">
        <v>98</v>
      </c>
      <c r="B1643">
        <v>2008</v>
      </c>
      <c r="C1643">
        <v>2.5600000000000001E-2</v>
      </c>
      <c r="D1643">
        <v>9.7799999999999998E-2</v>
      </c>
      <c r="E1643">
        <v>0.13089999999999999</v>
      </c>
      <c r="F1643">
        <v>7.17E-2</v>
      </c>
      <c r="G1643">
        <v>5.7090000000000002E-2</v>
      </c>
      <c r="H1643">
        <v>0.54688000000000003</v>
      </c>
      <c r="I1643">
        <v>0.23766999999999999</v>
      </c>
      <c r="J1643">
        <v>7.7340000000000006E-2</v>
      </c>
      <c r="K1643">
        <v>3.4630000000000001E-2</v>
      </c>
      <c r="L1643">
        <v>0</v>
      </c>
      <c r="M1643">
        <v>5.6309999999999999E-2</v>
      </c>
      <c r="N1643">
        <v>0</v>
      </c>
      <c r="O1643">
        <v>4.1869999999999997E-2</v>
      </c>
      <c r="P1643">
        <v>0</v>
      </c>
      <c r="Q1643" s="3">
        <v>1.0804199999999999</v>
      </c>
      <c r="R1643" t="str">
        <f t="shared" si="25"/>
        <v>NY State &amp; Local Police &amp; Fire2008</v>
      </c>
    </row>
    <row r="1644" spans="1:18" x14ac:dyDescent="0.35">
      <c r="A1644" t="s">
        <v>98</v>
      </c>
      <c r="B1644">
        <v>2009</v>
      </c>
      <c r="C1644">
        <v>-0.26379999999999998</v>
      </c>
      <c r="D1644">
        <v>-5.2699999999999997E-2</v>
      </c>
      <c r="E1644">
        <v>1.11E-2</v>
      </c>
      <c r="F1644">
        <v>3.0599999999999999E-2</v>
      </c>
      <c r="G1644">
        <v>1.5440000000000001E-2</v>
      </c>
      <c r="H1644">
        <v>0.44296000000000002</v>
      </c>
      <c r="I1644">
        <v>0.33296999999999999</v>
      </c>
      <c r="J1644">
        <v>0.10151</v>
      </c>
      <c r="K1644">
        <v>2.1700000000000001E-2</v>
      </c>
      <c r="L1644">
        <v>0</v>
      </c>
      <c r="M1644">
        <v>6.6000000000000003E-2</v>
      </c>
      <c r="N1644">
        <v>0</v>
      </c>
      <c r="O1644">
        <v>3.4869999999999998E-2</v>
      </c>
      <c r="P1644">
        <v>0</v>
      </c>
      <c r="Q1644" s="3">
        <v>1.03826</v>
      </c>
      <c r="R1644" t="str">
        <f t="shared" si="25"/>
        <v>NY State &amp; Local Police &amp; Fire2009</v>
      </c>
    </row>
    <row r="1645" spans="1:18" x14ac:dyDescent="0.35">
      <c r="A1645" t="s">
        <v>99</v>
      </c>
      <c r="B1645">
        <v>2001</v>
      </c>
      <c r="C1645">
        <v>-4.2000000000000003E-2</v>
      </c>
      <c r="D1645">
        <v>6.9000000000000006E-2</v>
      </c>
      <c r="E1645">
        <v>0.113</v>
      </c>
      <c r="G1645">
        <v>-4.2000000000000003E-2</v>
      </c>
      <c r="H1645">
        <v>0.68300000000000005</v>
      </c>
      <c r="I1645">
        <v>0.27589999999999998</v>
      </c>
      <c r="J1645">
        <v>0</v>
      </c>
      <c r="K1645">
        <v>0</v>
      </c>
      <c r="L1645">
        <v>3.61E-2</v>
      </c>
      <c r="M1645">
        <v>0</v>
      </c>
      <c r="N1645">
        <v>0</v>
      </c>
      <c r="O1645">
        <v>5.0000000000000001E-3</v>
      </c>
      <c r="P1645">
        <v>0</v>
      </c>
      <c r="Q1645" s="3">
        <v>1.04</v>
      </c>
      <c r="R1645" t="str">
        <f t="shared" si="25"/>
        <v>Missouri Local2001</v>
      </c>
    </row>
    <row r="1646" spans="1:18" x14ac:dyDescent="0.35">
      <c r="A1646" t="s">
        <v>99</v>
      </c>
      <c r="B1646">
        <v>2002</v>
      </c>
      <c r="C1646">
        <v>-4.8000000000000001E-2</v>
      </c>
      <c r="D1646">
        <v>1.6E-2</v>
      </c>
      <c r="E1646">
        <v>6.6000000000000003E-2</v>
      </c>
      <c r="G1646">
        <v>-4.5010000000000001E-2</v>
      </c>
      <c r="H1646">
        <v>0.67989999999999995</v>
      </c>
      <c r="I1646">
        <v>0.27189999999999998</v>
      </c>
      <c r="J1646">
        <v>0</v>
      </c>
      <c r="K1646">
        <v>0</v>
      </c>
      <c r="L1646">
        <v>3.9800000000000002E-2</v>
      </c>
      <c r="M1646">
        <v>0</v>
      </c>
      <c r="N1646">
        <v>0</v>
      </c>
      <c r="O1646">
        <v>8.3999999999999995E-3</v>
      </c>
      <c r="P1646">
        <v>0</v>
      </c>
      <c r="Q1646" s="3">
        <v>1.004</v>
      </c>
      <c r="R1646" t="str">
        <f t="shared" si="25"/>
        <v>Missouri Local2002</v>
      </c>
    </row>
    <row r="1647" spans="1:18" x14ac:dyDescent="0.35">
      <c r="A1647" t="s">
        <v>99</v>
      </c>
      <c r="B1647">
        <v>2003</v>
      </c>
      <c r="C1647">
        <v>1.7999999999999999E-2</v>
      </c>
      <c r="D1647">
        <v>-2.4E-2</v>
      </c>
      <c r="E1647">
        <v>3.4000000000000002E-2</v>
      </c>
      <c r="G1647">
        <v>-2.445E-2</v>
      </c>
      <c r="H1647">
        <v>0.626</v>
      </c>
      <c r="I1647">
        <v>0.33100000000000002</v>
      </c>
      <c r="J1647">
        <v>0</v>
      </c>
      <c r="K1647">
        <v>0</v>
      </c>
      <c r="L1647">
        <v>3.9E-2</v>
      </c>
      <c r="M1647">
        <v>0</v>
      </c>
      <c r="N1647">
        <v>0</v>
      </c>
      <c r="O1647">
        <v>4.0000000000000001E-3</v>
      </c>
      <c r="P1647">
        <v>0</v>
      </c>
      <c r="Q1647" s="3">
        <v>0.96399999999999997</v>
      </c>
      <c r="R1647" t="str">
        <f t="shared" si="25"/>
        <v>Missouri Local2003</v>
      </c>
    </row>
    <row r="1648" spans="1:18" x14ac:dyDescent="0.35">
      <c r="A1648" t="s">
        <v>99</v>
      </c>
      <c r="B1648">
        <v>2004</v>
      </c>
      <c r="C1648">
        <v>0.16400000000000001</v>
      </c>
      <c r="D1648">
        <v>0.04</v>
      </c>
      <c r="E1648">
        <v>4.3999999999999997E-2</v>
      </c>
      <c r="G1648">
        <v>1.959E-2</v>
      </c>
      <c r="H1648">
        <v>0.628</v>
      </c>
      <c r="I1648">
        <v>0.33</v>
      </c>
      <c r="J1648">
        <v>0</v>
      </c>
      <c r="K1648">
        <v>0</v>
      </c>
      <c r="L1648">
        <v>0</v>
      </c>
      <c r="M1648">
        <v>0</v>
      </c>
      <c r="N1648">
        <v>3.6999999999999998E-2</v>
      </c>
      <c r="O1648">
        <v>5.0000000000000001E-3</v>
      </c>
      <c r="P1648">
        <v>0</v>
      </c>
      <c r="Q1648" s="3">
        <v>0.95899999999999996</v>
      </c>
      <c r="R1648" t="str">
        <f t="shared" si="25"/>
        <v>Missouri Local2004</v>
      </c>
    </row>
    <row r="1649" spans="1:18" x14ac:dyDescent="0.35">
      <c r="A1649" t="s">
        <v>99</v>
      </c>
      <c r="B1649">
        <v>2005</v>
      </c>
      <c r="C1649">
        <v>0.124</v>
      </c>
      <c r="D1649">
        <v>0.1</v>
      </c>
      <c r="E1649">
        <v>3.9E-2</v>
      </c>
      <c r="F1649">
        <v>9.8000000000000004E-2</v>
      </c>
      <c r="G1649">
        <v>3.9669999999999997E-2</v>
      </c>
      <c r="H1649">
        <v>0.61099999999999999</v>
      </c>
      <c r="I1649">
        <v>0.33300000000000002</v>
      </c>
      <c r="J1649">
        <v>0</v>
      </c>
      <c r="K1649">
        <v>0</v>
      </c>
      <c r="L1649">
        <v>0</v>
      </c>
      <c r="M1649">
        <v>0</v>
      </c>
      <c r="N1649">
        <v>5.6000000000000001E-2</v>
      </c>
      <c r="O1649">
        <v>0</v>
      </c>
      <c r="P1649">
        <v>0</v>
      </c>
      <c r="Q1649" s="3">
        <v>0.95099999999999996</v>
      </c>
      <c r="R1649" t="str">
        <f t="shared" si="25"/>
        <v>Missouri Local2005</v>
      </c>
    </row>
    <row r="1650" spans="1:18" x14ac:dyDescent="0.35">
      <c r="A1650" t="s">
        <v>99</v>
      </c>
      <c r="B1650">
        <v>2006</v>
      </c>
      <c r="C1650">
        <v>9.1999999999999998E-2</v>
      </c>
      <c r="D1650">
        <v>0.126</v>
      </c>
      <c r="E1650">
        <v>6.7000000000000004E-2</v>
      </c>
      <c r="F1650">
        <v>8.8999999999999996E-2</v>
      </c>
      <c r="G1650">
        <v>4.8210000000000003E-2</v>
      </c>
      <c r="H1650">
        <v>0.62</v>
      </c>
      <c r="I1650">
        <v>0.311</v>
      </c>
      <c r="J1650">
        <v>0</v>
      </c>
      <c r="K1650">
        <v>0</v>
      </c>
      <c r="L1650">
        <v>0</v>
      </c>
      <c r="M1650">
        <v>0</v>
      </c>
      <c r="N1650">
        <v>6.9000000000000006E-2</v>
      </c>
      <c r="O1650">
        <v>0</v>
      </c>
      <c r="P1650">
        <v>0</v>
      </c>
      <c r="Q1650" s="3">
        <v>0.95299999999999996</v>
      </c>
      <c r="R1650" t="str">
        <f t="shared" si="25"/>
        <v>Missouri Local2006</v>
      </c>
    </row>
    <row r="1651" spans="1:18" x14ac:dyDescent="0.35">
      <c r="A1651" t="s">
        <v>99</v>
      </c>
      <c r="B1651">
        <v>2007</v>
      </c>
      <c r="C1651">
        <v>0.18</v>
      </c>
      <c r="D1651">
        <v>0.13100000000000001</v>
      </c>
      <c r="E1651">
        <v>0.114</v>
      </c>
      <c r="F1651">
        <v>9.0999999999999998E-2</v>
      </c>
      <c r="G1651">
        <v>6.6100000000000006E-2</v>
      </c>
      <c r="H1651">
        <v>0.65034999999999998</v>
      </c>
      <c r="I1651">
        <v>0.28372000000000003</v>
      </c>
      <c r="J1651">
        <v>0</v>
      </c>
      <c r="K1651">
        <v>0</v>
      </c>
      <c r="L1651">
        <v>0</v>
      </c>
      <c r="M1651">
        <v>0</v>
      </c>
      <c r="N1651">
        <v>6.5930000000000002E-2</v>
      </c>
      <c r="O1651">
        <v>0</v>
      </c>
      <c r="P1651">
        <v>0</v>
      </c>
      <c r="Q1651" s="3">
        <v>0.96099999999999997</v>
      </c>
      <c r="R1651" t="str">
        <f t="shared" si="25"/>
        <v>Missouri Local2007</v>
      </c>
    </row>
    <row r="1652" spans="1:18" x14ac:dyDescent="0.35">
      <c r="A1652" t="s">
        <v>99</v>
      </c>
      <c r="B1652">
        <v>2008</v>
      </c>
      <c r="C1652">
        <v>-2.3E-2</v>
      </c>
      <c r="D1652">
        <v>0.08</v>
      </c>
      <c r="E1652">
        <v>0.105</v>
      </c>
      <c r="F1652">
        <v>7.0000000000000007E-2</v>
      </c>
      <c r="G1652">
        <v>5.4530000000000002E-2</v>
      </c>
      <c r="H1652">
        <v>0.58299999999999996</v>
      </c>
      <c r="I1652">
        <v>0.32500000000000001</v>
      </c>
      <c r="J1652">
        <v>0</v>
      </c>
      <c r="K1652">
        <v>0</v>
      </c>
      <c r="L1652">
        <v>0</v>
      </c>
      <c r="M1652">
        <v>0</v>
      </c>
      <c r="N1652">
        <v>9.1999999999999998E-2</v>
      </c>
      <c r="O1652">
        <v>0</v>
      </c>
      <c r="P1652">
        <v>0</v>
      </c>
      <c r="Q1652" s="3">
        <v>0.97499999999999998</v>
      </c>
      <c r="R1652" t="str">
        <f t="shared" si="25"/>
        <v>Missouri Local2008</v>
      </c>
    </row>
    <row r="1653" spans="1:18" x14ac:dyDescent="0.35">
      <c r="A1653" t="s">
        <v>99</v>
      </c>
      <c r="B1653">
        <v>2009</v>
      </c>
      <c r="C1653">
        <v>-0.184</v>
      </c>
      <c r="D1653">
        <v>-0.02</v>
      </c>
      <c r="E1653">
        <v>2.9000000000000001E-2</v>
      </c>
      <c r="F1653">
        <v>3.6999999999999998E-2</v>
      </c>
      <c r="G1653">
        <v>2.4910000000000002E-2</v>
      </c>
      <c r="H1653">
        <v>0.51700000000000002</v>
      </c>
      <c r="I1653">
        <v>0.36699999999999999</v>
      </c>
      <c r="J1653">
        <v>0</v>
      </c>
      <c r="K1653">
        <v>0</v>
      </c>
      <c r="L1653">
        <v>0</v>
      </c>
      <c r="M1653">
        <v>0</v>
      </c>
      <c r="N1653">
        <v>0.11600000000000001</v>
      </c>
      <c r="O1653">
        <v>0</v>
      </c>
      <c r="P1653">
        <v>0</v>
      </c>
      <c r="Q1653" s="3">
        <v>0.8</v>
      </c>
      <c r="R1653" t="str">
        <f t="shared" si="25"/>
        <v>Missouri Local2009</v>
      </c>
    </row>
    <row r="1654" spans="1:18" x14ac:dyDescent="0.35">
      <c r="A1654" t="s">
        <v>99</v>
      </c>
      <c r="B1654">
        <v>2010</v>
      </c>
      <c r="C1654">
        <v>0.16200000000000001</v>
      </c>
      <c r="D1654">
        <v>-2.5000000000000001E-2</v>
      </c>
      <c r="E1654">
        <v>3.5999999999999997E-2</v>
      </c>
      <c r="F1654">
        <v>3.7999999999999999E-2</v>
      </c>
      <c r="G1654">
        <v>3.7859999999999998E-2</v>
      </c>
      <c r="H1654">
        <v>0.51700000000000002</v>
      </c>
      <c r="I1654">
        <v>0.32300000000000001</v>
      </c>
      <c r="J1654">
        <v>0</v>
      </c>
      <c r="K1654">
        <v>0</v>
      </c>
      <c r="L1654">
        <v>0</v>
      </c>
      <c r="M1654">
        <v>0</v>
      </c>
      <c r="N1654">
        <v>0.16</v>
      </c>
      <c r="O1654">
        <v>0</v>
      </c>
      <c r="P1654">
        <v>0</v>
      </c>
      <c r="Q1654" s="3">
        <v>0.81</v>
      </c>
      <c r="R1654" t="str">
        <f t="shared" si="25"/>
        <v>Missouri Local2010</v>
      </c>
    </row>
    <row r="1655" spans="1:18" x14ac:dyDescent="0.35">
      <c r="A1655" t="s">
        <v>99</v>
      </c>
      <c r="B1655">
        <v>2011</v>
      </c>
      <c r="C1655">
        <v>0.23200000000000001</v>
      </c>
      <c r="D1655">
        <v>0.05</v>
      </c>
      <c r="E1655">
        <v>5.8000000000000003E-2</v>
      </c>
      <c r="F1655">
        <v>6.3E-2</v>
      </c>
      <c r="G1655">
        <v>5.416E-2</v>
      </c>
      <c r="H1655">
        <v>0.54200000000000004</v>
      </c>
      <c r="I1655">
        <v>0.27600000000000002</v>
      </c>
      <c r="J1655">
        <v>0</v>
      </c>
      <c r="K1655">
        <v>0</v>
      </c>
      <c r="L1655">
        <v>0</v>
      </c>
      <c r="M1655">
        <v>0</v>
      </c>
      <c r="N1655">
        <v>0.182</v>
      </c>
      <c r="O1655">
        <v>0</v>
      </c>
      <c r="P1655">
        <v>0</v>
      </c>
      <c r="Q1655" s="3">
        <v>0.81599999999999995</v>
      </c>
      <c r="R1655" t="str">
        <f t="shared" si="25"/>
        <v>Missouri Local2011</v>
      </c>
    </row>
    <row r="1656" spans="1:18" x14ac:dyDescent="0.35">
      <c r="A1656" t="s">
        <v>99</v>
      </c>
      <c r="B1656">
        <v>2012</v>
      </c>
      <c r="C1656">
        <v>3.5999999999999997E-2</v>
      </c>
      <c r="D1656">
        <v>0.13850000000000001</v>
      </c>
      <c r="E1656">
        <v>3.1399999999999997E-2</v>
      </c>
      <c r="F1656">
        <v>7.17E-2</v>
      </c>
      <c r="G1656">
        <v>5.2639999999999999E-2</v>
      </c>
      <c r="H1656">
        <v>0.50900000000000001</v>
      </c>
      <c r="I1656">
        <v>0.255</v>
      </c>
      <c r="J1656">
        <v>0</v>
      </c>
      <c r="K1656">
        <v>0</v>
      </c>
      <c r="L1656">
        <v>0</v>
      </c>
      <c r="M1656">
        <v>0</v>
      </c>
      <c r="N1656">
        <v>0.23599999999999999</v>
      </c>
      <c r="O1656">
        <v>0</v>
      </c>
      <c r="P1656">
        <v>0</v>
      </c>
      <c r="Q1656" s="3">
        <v>0.83499999999999996</v>
      </c>
      <c r="R1656" t="str">
        <f t="shared" si="25"/>
        <v>Missouri Local2012</v>
      </c>
    </row>
    <row r="1657" spans="1:18" x14ac:dyDescent="0.35">
      <c r="A1657" t="s">
        <v>99</v>
      </c>
      <c r="B1657">
        <v>2013</v>
      </c>
      <c r="C1657">
        <v>0.1454</v>
      </c>
      <c r="D1657">
        <v>0.13500000000000001</v>
      </c>
      <c r="E1657">
        <v>6.6000000000000003E-2</v>
      </c>
      <c r="F1657">
        <v>8.4000000000000005E-2</v>
      </c>
      <c r="G1657">
        <v>5.9499999999999997E-2</v>
      </c>
      <c r="H1657">
        <v>0.50800000000000001</v>
      </c>
      <c r="I1657">
        <v>0.23899999999999999</v>
      </c>
      <c r="J1657">
        <v>0</v>
      </c>
      <c r="K1657">
        <v>0</v>
      </c>
      <c r="L1657">
        <v>0</v>
      </c>
      <c r="M1657">
        <v>0</v>
      </c>
      <c r="N1657">
        <v>0.253</v>
      </c>
      <c r="O1657">
        <v>0</v>
      </c>
      <c r="P1657">
        <v>0</v>
      </c>
      <c r="Q1657" s="3">
        <v>0.86499999999999999</v>
      </c>
      <c r="R1657" t="str">
        <f t="shared" si="25"/>
        <v>Missouri Local2013</v>
      </c>
    </row>
    <row r="1658" spans="1:18" x14ac:dyDescent="0.35">
      <c r="A1658" t="s">
        <v>99</v>
      </c>
      <c r="B1658">
        <v>2014</v>
      </c>
      <c r="C1658">
        <v>0.19040000000000001</v>
      </c>
      <c r="D1658">
        <v>0.122</v>
      </c>
      <c r="E1658">
        <v>0.15010000000000001</v>
      </c>
      <c r="F1658">
        <v>8.6800000000000002E-2</v>
      </c>
      <c r="G1658">
        <v>6.8349999999999994E-2</v>
      </c>
      <c r="H1658">
        <v>0.48099999999999998</v>
      </c>
      <c r="I1658">
        <v>0.24</v>
      </c>
      <c r="J1658">
        <v>0</v>
      </c>
      <c r="K1658">
        <v>0</v>
      </c>
      <c r="L1658">
        <v>0</v>
      </c>
      <c r="M1658">
        <v>0</v>
      </c>
      <c r="N1658">
        <v>0.27900000000000003</v>
      </c>
      <c r="O1658">
        <v>0</v>
      </c>
      <c r="P1658">
        <v>0</v>
      </c>
      <c r="Q1658" s="3">
        <v>0.91700000000000004</v>
      </c>
      <c r="R1658" t="str">
        <f t="shared" si="25"/>
        <v>Missouri Local2014</v>
      </c>
    </row>
    <row r="1659" spans="1:18" x14ac:dyDescent="0.35">
      <c r="A1659" t="s">
        <v>99</v>
      </c>
      <c r="B1659">
        <v>2015</v>
      </c>
      <c r="C1659">
        <v>2.1600000000000001E-2</v>
      </c>
      <c r="D1659">
        <v>0.1168</v>
      </c>
      <c r="E1659">
        <v>0.12180000000000001</v>
      </c>
      <c r="F1659">
        <v>7.6499999999999999E-2</v>
      </c>
      <c r="G1659">
        <v>6.5170000000000006E-2</v>
      </c>
      <c r="H1659">
        <v>0.432</v>
      </c>
      <c r="I1659">
        <v>0.25600000000000001</v>
      </c>
      <c r="J1659">
        <v>5.6000000000000001E-2</v>
      </c>
      <c r="K1659">
        <v>7.6999999999999999E-2</v>
      </c>
      <c r="L1659">
        <v>0.17899999999999999</v>
      </c>
      <c r="M1659">
        <v>0</v>
      </c>
      <c r="N1659">
        <v>0</v>
      </c>
      <c r="O1659">
        <v>0</v>
      </c>
      <c r="P1659">
        <v>0</v>
      </c>
      <c r="Q1659" s="3">
        <v>0.94399999999999995</v>
      </c>
      <c r="R1659" t="str">
        <f t="shared" si="25"/>
        <v>Missouri Local2015</v>
      </c>
    </row>
    <row r="1660" spans="1:18" x14ac:dyDescent="0.35">
      <c r="A1660" t="s">
        <v>99</v>
      </c>
      <c r="B1660">
        <v>2016</v>
      </c>
      <c r="C1660">
        <v>-1.9E-3</v>
      </c>
      <c r="D1660">
        <v>6.6699999999999995E-2</v>
      </c>
      <c r="E1660">
        <v>7.5700000000000003E-2</v>
      </c>
      <c r="F1660">
        <v>6.6900000000000001E-2</v>
      </c>
      <c r="G1660">
        <v>6.0850000000000001E-2</v>
      </c>
      <c r="H1660">
        <v>0.45300000000000001</v>
      </c>
      <c r="I1660">
        <v>0.27</v>
      </c>
      <c r="J1660">
        <v>0</v>
      </c>
      <c r="K1660">
        <v>7.6999999999999999E-2</v>
      </c>
      <c r="L1660">
        <v>0.2</v>
      </c>
      <c r="M1660">
        <v>0</v>
      </c>
      <c r="N1660">
        <v>0</v>
      </c>
      <c r="O1660">
        <v>0</v>
      </c>
      <c r="P1660">
        <v>0</v>
      </c>
      <c r="Q1660" s="3">
        <v>0.94699999999999995</v>
      </c>
      <c r="R1660" t="str">
        <f t="shared" si="25"/>
        <v>Missouri Local2016</v>
      </c>
    </row>
    <row r="1661" spans="1:18" x14ac:dyDescent="0.35">
      <c r="A1661" t="s">
        <v>99</v>
      </c>
      <c r="B1661">
        <v>2017</v>
      </c>
      <c r="C1661">
        <v>0.12039999999999999</v>
      </c>
      <c r="D1661">
        <v>4.5400000000000003E-2</v>
      </c>
      <c r="E1661">
        <v>9.2700000000000005E-2</v>
      </c>
      <c r="F1661">
        <v>6.1600000000000002E-2</v>
      </c>
      <c r="G1661">
        <v>6.4259999999999998E-2</v>
      </c>
      <c r="H1661">
        <v>0.45800000000000002</v>
      </c>
      <c r="I1661">
        <v>0.23300000000000001</v>
      </c>
      <c r="J1661">
        <v>0</v>
      </c>
      <c r="K1661">
        <v>9.8000000000000004E-2</v>
      </c>
      <c r="L1661">
        <v>0.21099999999999999</v>
      </c>
      <c r="M1661">
        <v>0</v>
      </c>
      <c r="N1661">
        <v>0</v>
      </c>
      <c r="O1661">
        <v>0</v>
      </c>
      <c r="P1661">
        <v>0</v>
      </c>
      <c r="Q1661" s="3">
        <v>0.94799999999999995</v>
      </c>
      <c r="R1661" t="str">
        <f t="shared" si="25"/>
        <v>Missouri Local2017</v>
      </c>
    </row>
    <row r="1662" spans="1:18" x14ac:dyDescent="0.35">
      <c r="A1662" t="s">
        <v>99</v>
      </c>
      <c r="B1662">
        <v>2018</v>
      </c>
      <c r="C1662">
        <v>0.13700000000000001</v>
      </c>
      <c r="D1662">
        <v>8.3299999999999999E-2</v>
      </c>
      <c r="E1662">
        <v>9.11E-2</v>
      </c>
      <c r="F1662">
        <v>7.8299999999999995E-2</v>
      </c>
      <c r="G1662">
        <v>6.8180000000000004E-2</v>
      </c>
      <c r="H1662">
        <v>0.39200000000000002</v>
      </c>
      <c r="I1662">
        <v>0.26200000000000001</v>
      </c>
      <c r="J1662">
        <v>0</v>
      </c>
      <c r="K1662">
        <v>6.3E-2</v>
      </c>
      <c r="L1662">
        <v>0.28299999999999997</v>
      </c>
      <c r="M1662">
        <v>0</v>
      </c>
      <c r="N1662">
        <v>0</v>
      </c>
      <c r="O1662">
        <v>0</v>
      </c>
      <c r="P1662">
        <v>0</v>
      </c>
      <c r="Q1662" s="3">
        <v>0.95599999999999996</v>
      </c>
      <c r="R1662" t="str">
        <f t="shared" si="25"/>
        <v>Missouri Local2018</v>
      </c>
    </row>
    <row r="1663" spans="1:18" x14ac:dyDescent="0.35">
      <c r="A1663" t="s">
        <v>99</v>
      </c>
      <c r="B1663">
        <v>2019</v>
      </c>
      <c r="C1663">
        <v>7.1199999999999999E-2</v>
      </c>
      <c r="D1663">
        <v>0.10920000000000001</v>
      </c>
      <c r="E1663">
        <v>6.83E-2</v>
      </c>
      <c r="F1663">
        <v>0.1085</v>
      </c>
      <c r="G1663">
        <v>6.8339999999999998E-2</v>
      </c>
      <c r="H1663">
        <v>0.32583000000000001</v>
      </c>
      <c r="I1663">
        <v>0.28803000000000001</v>
      </c>
      <c r="J1663">
        <v>0</v>
      </c>
      <c r="K1663">
        <v>9.3609999999999999E-2</v>
      </c>
      <c r="L1663">
        <v>0.29253000000000001</v>
      </c>
      <c r="M1663">
        <v>0</v>
      </c>
      <c r="N1663">
        <v>0</v>
      </c>
      <c r="O1663">
        <v>0</v>
      </c>
      <c r="P1663">
        <v>0</v>
      </c>
      <c r="Q1663" s="3">
        <v>0.94899999999999995</v>
      </c>
      <c r="R1663" t="str">
        <f t="shared" si="25"/>
        <v>Missouri Local2019</v>
      </c>
    </row>
    <row r="1664" spans="1:18" x14ac:dyDescent="0.35">
      <c r="A1664" t="s">
        <v>99</v>
      </c>
      <c r="B1664">
        <v>2020</v>
      </c>
      <c r="C1664">
        <v>1.6299999999999999E-2</v>
      </c>
      <c r="D1664">
        <v>7.3700000000000002E-2</v>
      </c>
      <c r="E1664">
        <v>6.7199999999999996E-2</v>
      </c>
      <c r="F1664">
        <v>9.4200000000000006E-2</v>
      </c>
      <c r="G1664">
        <v>6.5670000000000006E-2</v>
      </c>
      <c r="H1664">
        <v>0.34954000000000002</v>
      </c>
      <c r="I1664">
        <v>0.24312</v>
      </c>
      <c r="J1664">
        <v>0</v>
      </c>
      <c r="K1664">
        <v>8.899E-2</v>
      </c>
      <c r="L1664">
        <v>0.31835000000000002</v>
      </c>
      <c r="M1664">
        <v>0</v>
      </c>
      <c r="N1664">
        <v>0</v>
      </c>
      <c r="O1664">
        <v>0</v>
      </c>
      <c r="P1664">
        <v>0</v>
      </c>
      <c r="Q1664" s="3">
        <v>0.93700000000000006</v>
      </c>
      <c r="R1664" t="str">
        <f t="shared" si="25"/>
        <v>Missouri Local2020</v>
      </c>
    </row>
    <row r="1665" spans="1:18" x14ac:dyDescent="0.35">
      <c r="A1665" t="s">
        <v>100</v>
      </c>
      <c r="B1665">
        <v>2001</v>
      </c>
      <c r="C1665">
        <v>-4.5999999999999999E-2</v>
      </c>
      <c r="D1665">
        <v>2.0199999999999999E-2</v>
      </c>
      <c r="E1665">
        <v>6.6199999999999995E-2</v>
      </c>
      <c r="G1665">
        <v>-4.5999999999999999E-2</v>
      </c>
      <c r="H1665">
        <v>0.67820000000000003</v>
      </c>
      <c r="I1665">
        <v>0.2046</v>
      </c>
      <c r="J1665">
        <v>4.3E-3</v>
      </c>
      <c r="K1665">
        <v>0</v>
      </c>
      <c r="L1665">
        <v>0</v>
      </c>
      <c r="M1665">
        <v>9.7500000000000003E-2</v>
      </c>
      <c r="N1665">
        <v>0</v>
      </c>
      <c r="O1665">
        <v>1.54E-2</v>
      </c>
      <c r="P1665">
        <v>0</v>
      </c>
      <c r="Q1665" s="3">
        <v>1.03</v>
      </c>
      <c r="R1665" t="str">
        <f t="shared" si="25"/>
        <v>Ohio PERS2001</v>
      </c>
    </row>
    <row r="1666" spans="1:18" x14ac:dyDescent="0.35">
      <c r="A1666" t="s">
        <v>100</v>
      </c>
      <c r="B1666">
        <v>2002</v>
      </c>
      <c r="C1666">
        <v>-0.1074</v>
      </c>
      <c r="D1666">
        <v>-5.4399999999999997E-2</v>
      </c>
      <c r="E1666">
        <v>1.6400000000000001E-2</v>
      </c>
      <c r="G1666">
        <v>-7.7210000000000001E-2</v>
      </c>
      <c r="H1666">
        <v>0.66563000000000005</v>
      </c>
      <c r="I1666">
        <v>0.21207999999999999</v>
      </c>
      <c r="J1666">
        <v>5.4000000000000003E-3</v>
      </c>
      <c r="K1666">
        <v>0</v>
      </c>
      <c r="L1666">
        <v>0</v>
      </c>
      <c r="M1666">
        <v>9.7689999999999999E-2</v>
      </c>
      <c r="N1666">
        <v>0</v>
      </c>
      <c r="O1666">
        <v>1.9199999999999998E-2</v>
      </c>
      <c r="P1666">
        <v>0</v>
      </c>
      <c r="Q1666" s="3">
        <v>0.86</v>
      </c>
      <c r="R1666" t="str">
        <f t="shared" si="25"/>
        <v>Ohio PERS2002</v>
      </c>
    </row>
    <row r="1667" spans="1:18" x14ac:dyDescent="0.35">
      <c r="A1667" t="s">
        <v>100</v>
      </c>
      <c r="B1667">
        <v>2003</v>
      </c>
      <c r="C1667">
        <v>0.25330000000000003</v>
      </c>
      <c r="D1667">
        <v>2.1999999999999999E-2</v>
      </c>
      <c r="E1667">
        <v>3.5099999999999999E-2</v>
      </c>
      <c r="G1667">
        <v>2.1930000000000002E-2</v>
      </c>
      <c r="H1667">
        <v>0.68681000000000003</v>
      </c>
      <c r="I1667">
        <v>0.2099</v>
      </c>
      <c r="J1667">
        <v>5.3E-3</v>
      </c>
      <c r="K1667">
        <v>0</v>
      </c>
      <c r="L1667">
        <v>0</v>
      </c>
      <c r="M1667">
        <v>5.9700000000000003E-2</v>
      </c>
      <c r="N1667">
        <v>0</v>
      </c>
      <c r="O1667">
        <v>3.8300000000000001E-2</v>
      </c>
      <c r="P1667">
        <v>0</v>
      </c>
      <c r="Q1667" s="3">
        <v>0.85</v>
      </c>
      <c r="R1667" t="str">
        <f t="shared" ref="R1667:R1730" si="26">A1667&amp;B1667</f>
        <v>Ohio PERS2003</v>
      </c>
    </row>
    <row r="1668" spans="1:18" x14ac:dyDescent="0.35">
      <c r="A1668" t="s">
        <v>100</v>
      </c>
      <c r="B1668">
        <v>2004</v>
      </c>
      <c r="C1668">
        <v>0.125</v>
      </c>
      <c r="D1668">
        <v>7.9799999999999996E-2</v>
      </c>
      <c r="E1668">
        <v>3.5900000000000001E-2</v>
      </c>
      <c r="G1668">
        <v>4.6780000000000002E-2</v>
      </c>
      <c r="H1668">
        <v>0.71050000000000002</v>
      </c>
      <c r="I1668">
        <v>0.22886000000000001</v>
      </c>
      <c r="J1668">
        <v>6.0000000000000001E-3</v>
      </c>
      <c r="K1668">
        <v>0</v>
      </c>
      <c r="L1668">
        <v>0</v>
      </c>
      <c r="M1668">
        <v>5.416E-2</v>
      </c>
      <c r="N1668">
        <v>0</v>
      </c>
      <c r="O1668">
        <v>4.8000000000000001E-4</v>
      </c>
      <c r="P1668">
        <v>0</v>
      </c>
      <c r="Q1668" s="3">
        <v>0.88</v>
      </c>
      <c r="R1668" t="str">
        <f t="shared" si="26"/>
        <v>Ohio PERS2004</v>
      </c>
    </row>
    <row r="1669" spans="1:18" x14ac:dyDescent="0.35">
      <c r="A1669" t="s">
        <v>100</v>
      </c>
      <c r="B1669">
        <v>2005</v>
      </c>
      <c r="C1669">
        <v>9.2999999999999999E-2</v>
      </c>
      <c r="D1669">
        <v>0.155</v>
      </c>
      <c r="E1669">
        <v>5.6000000000000001E-2</v>
      </c>
      <c r="G1669">
        <v>5.586E-2</v>
      </c>
      <c r="H1669">
        <v>0.6573</v>
      </c>
      <c r="I1669">
        <v>0.24859999999999999</v>
      </c>
      <c r="J1669">
        <v>1.29E-2</v>
      </c>
      <c r="K1669">
        <v>0</v>
      </c>
      <c r="L1669">
        <v>0</v>
      </c>
      <c r="M1669">
        <v>7.2400000000000006E-2</v>
      </c>
      <c r="N1669">
        <v>0</v>
      </c>
      <c r="O1669">
        <v>8.8000000000000005E-3</v>
      </c>
      <c r="P1669">
        <v>0</v>
      </c>
      <c r="Q1669" s="3">
        <v>0.89</v>
      </c>
      <c r="R1669" t="str">
        <f t="shared" si="26"/>
        <v>Ohio PERS2005</v>
      </c>
    </row>
    <row r="1670" spans="1:18" x14ac:dyDescent="0.35">
      <c r="A1670" t="s">
        <v>100</v>
      </c>
      <c r="B1670">
        <v>2006</v>
      </c>
      <c r="C1670">
        <v>0.151</v>
      </c>
      <c r="D1670">
        <v>0.122</v>
      </c>
      <c r="E1670">
        <v>9.6000000000000002E-2</v>
      </c>
      <c r="G1670">
        <v>7.1150000000000005E-2</v>
      </c>
      <c r="H1670">
        <v>0.66900000000000004</v>
      </c>
      <c r="I1670">
        <v>0.23730000000000001</v>
      </c>
      <c r="J1670">
        <v>2.06E-2</v>
      </c>
      <c r="K1670">
        <v>0</v>
      </c>
      <c r="L1670">
        <v>0</v>
      </c>
      <c r="M1670">
        <v>5.6599999999999998E-2</v>
      </c>
      <c r="N1670">
        <v>0</v>
      </c>
      <c r="O1670">
        <v>1.6500000000000001E-2</v>
      </c>
      <c r="P1670">
        <v>0</v>
      </c>
      <c r="Q1670" s="3">
        <v>0.93</v>
      </c>
      <c r="R1670" t="str">
        <f t="shared" si="26"/>
        <v>Ohio PERS2006</v>
      </c>
    </row>
    <row r="1671" spans="1:18" x14ac:dyDescent="0.35">
      <c r="A1671" t="s">
        <v>100</v>
      </c>
      <c r="B1671">
        <v>2007</v>
      </c>
      <c r="C1671">
        <v>8.8900000000000007E-2</v>
      </c>
      <c r="D1671">
        <v>0.1103</v>
      </c>
      <c r="E1671">
        <v>0.1386</v>
      </c>
      <c r="G1671">
        <v>7.3669999999999999E-2</v>
      </c>
      <c r="H1671">
        <v>0.64570000000000005</v>
      </c>
      <c r="I1671">
        <v>0.2407</v>
      </c>
      <c r="J1671">
        <v>3.3700000000000001E-2</v>
      </c>
      <c r="K1671">
        <v>0</v>
      </c>
      <c r="L1671">
        <v>0</v>
      </c>
      <c r="M1671">
        <v>6.7500000000000004E-2</v>
      </c>
      <c r="N1671">
        <v>0</v>
      </c>
      <c r="O1671">
        <v>1.24E-2</v>
      </c>
      <c r="P1671">
        <v>0</v>
      </c>
      <c r="Q1671" s="3">
        <v>0.96</v>
      </c>
      <c r="R1671" t="str">
        <f t="shared" si="26"/>
        <v>Ohio PERS2007</v>
      </c>
    </row>
    <row r="1672" spans="1:18" x14ac:dyDescent="0.35">
      <c r="A1672" t="s">
        <v>100</v>
      </c>
      <c r="B1672">
        <v>2008</v>
      </c>
      <c r="C1672">
        <v>-0.27150000000000002</v>
      </c>
      <c r="D1672">
        <v>-0.03</v>
      </c>
      <c r="E1672">
        <v>2.3199999999999998E-2</v>
      </c>
      <c r="F1672">
        <v>1.7500000000000002E-2</v>
      </c>
      <c r="G1672">
        <v>2.2859999999999998E-2</v>
      </c>
      <c r="H1672">
        <v>0.55479999999999996</v>
      </c>
      <c r="I1672">
        <v>0.28620000000000001</v>
      </c>
      <c r="J1672">
        <v>4.6300000000000001E-2</v>
      </c>
      <c r="K1672">
        <v>0</v>
      </c>
      <c r="L1672">
        <v>0</v>
      </c>
      <c r="M1672">
        <v>8.7999999999999995E-2</v>
      </c>
      <c r="N1672">
        <v>0</v>
      </c>
      <c r="O1672">
        <v>2.47E-2</v>
      </c>
      <c r="P1672">
        <v>0</v>
      </c>
      <c r="Q1672" s="3">
        <v>0.75</v>
      </c>
      <c r="R1672" t="str">
        <f t="shared" si="26"/>
        <v>Ohio PERS2008</v>
      </c>
    </row>
    <row r="1673" spans="1:18" x14ac:dyDescent="0.35">
      <c r="A1673" t="s">
        <v>100</v>
      </c>
      <c r="B1673">
        <v>2009</v>
      </c>
      <c r="C1673">
        <v>0.19089999999999999</v>
      </c>
      <c r="D1673">
        <v>-1.8800000000000001E-2</v>
      </c>
      <c r="E1673">
        <v>3.5000000000000003E-2</v>
      </c>
      <c r="F1673">
        <v>3.5400000000000001E-2</v>
      </c>
      <c r="G1673">
        <v>4.0289999999999999E-2</v>
      </c>
      <c r="H1673">
        <v>0.62480000000000002</v>
      </c>
      <c r="I1673">
        <v>0.23910000000000001</v>
      </c>
      <c r="J1673">
        <v>4.3099999999999999E-2</v>
      </c>
      <c r="K1673">
        <v>0</v>
      </c>
      <c r="L1673">
        <v>0</v>
      </c>
      <c r="M1673">
        <v>6.4199999999999993E-2</v>
      </c>
      <c r="N1673">
        <v>0</v>
      </c>
      <c r="O1673">
        <v>2.8799999999999999E-2</v>
      </c>
      <c r="P1673">
        <v>0</v>
      </c>
      <c r="Q1673" s="3">
        <v>0.75</v>
      </c>
      <c r="R1673" t="str">
        <f t="shared" si="26"/>
        <v>Ohio PERS2009</v>
      </c>
    </row>
    <row r="1674" spans="1:18" x14ac:dyDescent="0.35">
      <c r="A1674" t="s">
        <v>100</v>
      </c>
      <c r="B1674">
        <v>2010</v>
      </c>
      <c r="C1674">
        <v>0.13980000000000001</v>
      </c>
      <c r="D1674">
        <v>-3.7000000000000002E-3</v>
      </c>
      <c r="E1674">
        <v>4.3799999999999999E-2</v>
      </c>
      <c r="F1674">
        <v>4.9799999999999997E-2</v>
      </c>
      <c r="G1674">
        <v>4.9840000000000002E-2</v>
      </c>
      <c r="H1674">
        <v>0.55881999999999998</v>
      </c>
      <c r="I1674">
        <v>0.25436999999999999</v>
      </c>
      <c r="J1674">
        <v>5.3940000000000002E-2</v>
      </c>
      <c r="K1674">
        <v>0</v>
      </c>
      <c r="L1674">
        <v>0</v>
      </c>
      <c r="M1674">
        <v>8.0250000000000002E-2</v>
      </c>
      <c r="N1674">
        <v>0</v>
      </c>
      <c r="O1674">
        <v>5.262E-2</v>
      </c>
      <c r="P1674">
        <v>0</v>
      </c>
      <c r="Q1674" s="3">
        <v>0.79</v>
      </c>
      <c r="R1674" t="str">
        <f t="shared" si="26"/>
        <v>Ohio PERS2010</v>
      </c>
    </row>
    <row r="1675" spans="1:18" x14ac:dyDescent="0.35">
      <c r="A1675" t="s">
        <v>100</v>
      </c>
      <c r="B1675">
        <v>2011</v>
      </c>
      <c r="C1675">
        <v>3.5999999999999999E-3</v>
      </c>
      <c r="D1675">
        <v>0.1086</v>
      </c>
      <c r="E1675">
        <v>1.5599999999999999E-2</v>
      </c>
      <c r="F1675">
        <v>5.5100000000000003E-2</v>
      </c>
      <c r="G1675">
        <v>4.555E-2</v>
      </c>
      <c r="H1675">
        <v>0.49772</v>
      </c>
      <c r="I1675">
        <v>0.26393</v>
      </c>
      <c r="J1675">
        <v>8.4379999999999997E-2</v>
      </c>
      <c r="K1675">
        <v>1.3220000000000001E-2</v>
      </c>
      <c r="L1675">
        <v>0</v>
      </c>
      <c r="M1675">
        <v>9.7210000000000005E-2</v>
      </c>
      <c r="N1675">
        <v>0</v>
      </c>
      <c r="O1675">
        <v>4.3549999999999998E-2</v>
      </c>
      <c r="P1675">
        <v>0</v>
      </c>
      <c r="Q1675" s="3">
        <v>0.77</v>
      </c>
      <c r="R1675" t="str">
        <f t="shared" si="26"/>
        <v>Ohio PERS2011</v>
      </c>
    </row>
    <row r="1676" spans="1:18" x14ac:dyDescent="0.35">
      <c r="A1676" t="s">
        <v>100</v>
      </c>
      <c r="B1676">
        <v>2012</v>
      </c>
      <c r="C1676">
        <v>0.1454</v>
      </c>
      <c r="D1676">
        <v>9.4299999999999995E-2</v>
      </c>
      <c r="E1676">
        <v>2.5999999999999999E-2</v>
      </c>
      <c r="F1676">
        <v>8.1799999999999998E-2</v>
      </c>
      <c r="G1676">
        <v>5.3530000000000001E-2</v>
      </c>
      <c r="H1676">
        <v>0.43852000000000002</v>
      </c>
      <c r="I1676">
        <v>0.27049000000000001</v>
      </c>
      <c r="J1676">
        <v>0.10405</v>
      </c>
      <c r="K1676">
        <v>4.8160000000000001E-2</v>
      </c>
      <c r="L1676">
        <v>0</v>
      </c>
      <c r="M1676">
        <v>0.10401000000000001</v>
      </c>
      <c r="N1676">
        <v>0</v>
      </c>
      <c r="O1676">
        <v>3.4779999999999998E-2</v>
      </c>
      <c r="P1676">
        <v>0</v>
      </c>
      <c r="Q1676" s="3">
        <v>0.81</v>
      </c>
      <c r="R1676" t="str">
        <f t="shared" si="26"/>
        <v>Ohio PERS2012</v>
      </c>
    </row>
    <row r="1677" spans="1:18" x14ac:dyDescent="0.35">
      <c r="A1677" t="s">
        <v>100</v>
      </c>
      <c r="B1677">
        <v>2013</v>
      </c>
      <c r="C1677">
        <v>0.14380000000000001</v>
      </c>
      <c r="D1677">
        <v>9.5500000000000002E-2</v>
      </c>
      <c r="E1677">
        <v>0.12280000000000001</v>
      </c>
      <c r="F1677">
        <v>7.1900000000000006E-2</v>
      </c>
      <c r="G1677">
        <v>6.021E-2</v>
      </c>
      <c r="H1677">
        <v>0.42455999999999999</v>
      </c>
      <c r="I1677">
        <v>0.23158999999999999</v>
      </c>
      <c r="J1677">
        <v>0.10936</v>
      </c>
      <c r="K1677">
        <v>9.3670000000000003E-2</v>
      </c>
      <c r="L1677">
        <v>0</v>
      </c>
      <c r="M1677">
        <v>0.10272000000000001</v>
      </c>
      <c r="N1677">
        <v>0</v>
      </c>
      <c r="O1677">
        <v>3.8100000000000002E-2</v>
      </c>
      <c r="P1677">
        <v>0</v>
      </c>
      <c r="Q1677" s="3">
        <v>0.82416999999999996</v>
      </c>
      <c r="R1677" t="str">
        <f t="shared" si="26"/>
        <v>Ohio PERS2013</v>
      </c>
    </row>
    <row r="1678" spans="1:18" x14ac:dyDescent="0.35">
      <c r="A1678" t="s">
        <v>100</v>
      </c>
      <c r="B1678">
        <v>2014</v>
      </c>
      <c r="C1678">
        <v>6.9599999999999995E-2</v>
      </c>
      <c r="D1678">
        <v>0.11899999999999999</v>
      </c>
      <c r="E1678">
        <v>9.9000000000000005E-2</v>
      </c>
      <c r="F1678">
        <v>6.6500000000000004E-2</v>
      </c>
      <c r="G1678">
        <v>6.0879999999999997E-2</v>
      </c>
      <c r="H1678">
        <v>0.36370999999999998</v>
      </c>
      <c r="I1678">
        <v>0.23411999999999999</v>
      </c>
      <c r="J1678">
        <v>0.12125</v>
      </c>
      <c r="K1678">
        <v>0.15015999999999999</v>
      </c>
      <c r="L1678">
        <v>0</v>
      </c>
      <c r="M1678">
        <v>0.10001</v>
      </c>
      <c r="N1678">
        <v>0</v>
      </c>
      <c r="O1678">
        <v>3.0759999999999999E-2</v>
      </c>
      <c r="P1678">
        <v>0</v>
      </c>
      <c r="Q1678" s="3">
        <v>0.83847000000000005</v>
      </c>
      <c r="R1678" t="str">
        <f t="shared" si="26"/>
        <v>Ohio PERS2014</v>
      </c>
    </row>
    <row r="1679" spans="1:18" x14ac:dyDescent="0.35">
      <c r="A1679" t="s">
        <v>100</v>
      </c>
      <c r="B1679">
        <v>2015</v>
      </c>
      <c r="C1679">
        <v>3.3E-3</v>
      </c>
      <c r="D1679">
        <v>7.0699999999999999E-2</v>
      </c>
      <c r="E1679">
        <v>7.1300000000000002E-2</v>
      </c>
      <c r="F1679">
        <v>5.74E-2</v>
      </c>
      <c r="G1679">
        <v>5.6939999999999998E-2</v>
      </c>
      <c r="H1679">
        <v>0.35126000000000002</v>
      </c>
      <c r="I1679">
        <v>0.23513000000000001</v>
      </c>
      <c r="J1679">
        <v>0.12206</v>
      </c>
      <c r="K1679">
        <v>0.14787</v>
      </c>
      <c r="L1679">
        <v>0</v>
      </c>
      <c r="M1679">
        <v>0.11144</v>
      </c>
      <c r="N1679">
        <v>0</v>
      </c>
      <c r="O1679">
        <v>3.2239999999999998E-2</v>
      </c>
      <c r="P1679">
        <v>0</v>
      </c>
      <c r="Q1679" s="3">
        <v>0.85001000000000004</v>
      </c>
      <c r="R1679" t="str">
        <f t="shared" si="26"/>
        <v>Ohio PERS2015</v>
      </c>
    </row>
    <row r="1680" spans="1:18" x14ac:dyDescent="0.35">
      <c r="A1680" t="s">
        <v>100</v>
      </c>
      <c r="B1680">
        <v>2016</v>
      </c>
      <c r="C1680">
        <v>8.3099999999999993E-2</v>
      </c>
      <c r="D1680">
        <v>5.1400000000000001E-2</v>
      </c>
      <c r="E1680">
        <v>8.77E-2</v>
      </c>
      <c r="F1680">
        <v>5.11E-2</v>
      </c>
      <c r="G1680">
        <v>5.8560000000000001E-2</v>
      </c>
      <c r="H1680">
        <v>0.35558000000000001</v>
      </c>
      <c r="I1680">
        <v>0.22953999999999999</v>
      </c>
      <c r="J1680">
        <v>0.11498999999999999</v>
      </c>
      <c r="K1680">
        <v>0.14759</v>
      </c>
      <c r="L1680">
        <v>0</v>
      </c>
      <c r="M1680">
        <v>0.10410999999999999</v>
      </c>
      <c r="N1680">
        <v>0</v>
      </c>
      <c r="O1680">
        <v>4.82E-2</v>
      </c>
      <c r="P1680">
        <v>0</v>
      </c>
      <c r="Q1680" s="3">
        <v>0.80144000000000004</v>
      </c>
      <c r="R1680" t="str">
        <f t="shared" si="26"/>
        <v>Ohio PERS2016</v>
      </c>
    </row>
    <row r="1681" spans="1:18" x14ac:dyDescent="0.35">
      <c r="A1681" t="s">
        <v>100</v>
      </c>
      <c r="B1681">
        <v>2017</v>
      </c>
      <c r="C1681">
        <v>0.16819999999999999</v>
      </c>
      <c r="D1681">
        <v>8.2799999999999999E-2</v>
      </c>
      <c r="E1681">
        <v>9.1999999999999998E-2</v>
      </c>
      <c r="F1681">
        <v>5.8500000000000003E-2</v>
      </c>
      <c r="G1681">
        <v>6.4710000000000004E-2</v>
      </c>
      <c r="H1681">
        <v>0.41159000000000001</v>
      </c>
      <c r="I1681">
        <v>0.21079000000000001</v>
      </c>
      <c r="J1681">
        <v>0.10689</v>
      </c>
      <c r="K1681">
        <v>0.14585000000000001</v>
      </c>
      <c r="L1681">
        <v>9.9900000000000006E-3</v>
      </c>
      <c r="M1681">
        <v>8.7910000000000002E-2</v>
      </c>
      <c r="N1681">
        <v>0</v>
      </c>
      <c r="O1681">
        <v>2.6970000000000001E-2</v>
      </c>
      <c r="P1681">
        <v>0</v>
      </c>
      <c r="Q1681" s="3">
        <v>0.81135000000000002</v>
      </c>
      <c r="R1681" t="str">
        <f t="shared" si="26"/>
        <v>Ohio PERS2017</v>
      </c>
    </row>
    <row r="1682" spans="1:18" x14ac:dyDescent="0.35">
      <c r="A1682" t="s">
        <v>100</v>
      </c>
      <c r="B1682">
        <v>2018</v>
      </c>
      <c r="C1682">
        <v>-2.9899999999999999E-2</v>
      </c>
      <c r="D1682">
        <v>7.0699999999999999E-2</v>
      </c>
      <c r="E1682">
        <v>5.67E-2</v>
      </c>
      <c r="F1682">
        <v>8.9200000000000002E-2</v>
      </c>
      <c r="G1682">
        <v>5.9220000000000002E-2</v>
      </c>
      <c r="H1682">
        <v>0.36680000000000001</v>
      </c>
      <c r="I1682">
        <v>0.25950000000000001</v>
      </c>
      <c r="J1682">
        <v>0.1024</v>
      </c>
      <c r="K1682">
        <v>0.1431</v>
      </c>
      <c r="L1682">
        <v>0</v>
      </c>
      <c r="M1682">
        <v>8.5800000000000001E-2</v>
      </c>
      <c r="N1682">
        <v>0</v>
      </c>
      <c r="O1682">
        <v>4.24E-2</v>
      </c>
      <c r="P1682">
        <v>0</v>
      </c>
      <c r="Q1682" s="3">
        <v>0.77532999999999996</v>
      </c>
      <c r="R1682" t="str">
        <f t="shared" si="26"/>
        <v>Ohio PERS2018</v>
      </c>
    </row>
    <row r="1683" spans="1:18" x14ac:dyDescent="0.35">
      <c r="A1683" t="s">
        <v>100</v>
      </c>
      <c r="B1683">
        <v>2019</v>
      </c>
      <c r="C1683">
        <v>0.1759</v>
      </c>
      <c r="D1683">
        <v>9.8400000000000001E-2</v>
      </c>
      <c r="E1683">
        <v>7.4700000000000003E-2</v>
      </c>
      <c r="F1683">
        <v>8.5800000000000001E-2</v>
      </c>
      <c r="G1683">
        <v>6.5060000000000007E-2</v>
      </c>
      <c r="H1683">
        <v>0.3901</v>
      </c>
      <c r="I1683">
        <v>0.27629999999999999</v>
      </c>
      <c r="J1683">
        <v>9.3600000000000003E-2</v>
      </c>
      <c r="K1683">
        <v>0.1076</v>
      </c>
      <c r="L1683">
        <v>0</v>
      </c>
      <c r="M1683">
        <v>8.3900000000000002E-2</v>
      </c>
      <c r="N1683">
        <v>0</v>
      </c>
      <c r="O1683">
        <v>4.8500000000000001E-2</v>
      </c>
      <c r="P1683">
        <v>0</v>
      </c>
      <c r="Q1683" s="3">
        <v>0.79525000000000001</v>
      </c>
      <c r="R1683" t="str">
        <f t="shared" si="26"/>
        <v>Ohio PERS2019</v>
      </c>
    </row>
    <row r="1684" spans="1:18" x14ac:dyDescent="0.35">
      <c r="A1684" t="s">
        <v>100</v>
      </c>
      <c r="B1684">
        <v>2020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 s="3">
        <v>0</v>
      </c>
      <c r="R1684" t="str">
        <f t="shared" si="26"/>
        <v>Ohio PERS2020</v>
      </c>
    </row>
    <row r="1685" spans="1:18" x14ac:dyDescent="0.35">
      <c r="A1685" t="s">
        <v>101</v>
      </c>
      <c r="B1685">
        <v>2001</v>
      </c>
      <c r="C1685">
        <v>-3.8800000000000001E-2</v>
      </c>
      <c r="D1685">
        <v>2.6599999999999999E-2</v>
      </c>
      <c r="E1685">
        <v>7.5999999999999998E-2</v>
      </c>
      <c r="G1685">
        <v>-3.8800000000000001E-2</v>
      </c>
      <c r="H1685">
        <v>0.63470000000000004</v>
      </c>
      <c r="I1685">
        <v>0.2404</v>
      </c>
      <c r="J1685">
        <v>1.0999999999999999E-2</v>
      </c>
      <c r="K1685">
        <v>0</v>
      </c>
      <c r="L1685">
        <v>0</v>
      </c>
      <c r="M1685">
        <v>8.2299999999999998E-2</v>
      </c>
      <c r="N1685">
        <v>0</v>
      </c>
      <c r="O1685">
        <v>3.1600000000000003E-2</v>
      </c>
      <c r="P1685">
        <v>0</v>
      </c>
      <c r="Q1685" s="3">
        <v>0.92749999999999999</v>
      </c>
      <c r="R1685" t="str">
        <f t="shared" si="26"/>
        <v>Ohio Police &amp; Fire2001</v>
      </c>
    </row>
    <row r="1686" spans="1:18" x14ac:dyDescent="0.35">
      <c r="A1686" t="s">
        <v>101</v>
      </c>
      <c r="B1686">
        <v>2002</v>
      </c>
      <c r="C1686">
        <v>-9.9000000000000005E-2</v>
      </c>
      <c r="D1686">
        <v>-5.0299999999999997E-2</v>
      </c>
      <c r="E1686">
        <v>2.0899999999999998E-2</v>
      </c>
      <c r="G1686">
        <v>-6.9389999999999993E-2</v>
      </c>
      <c r="H1686">
        <v>0.63470000000000004</v>
      </c>
      <c r="I1686">
        <v>0.23930000000000001</v>
      </c>
      <c r="J1686">
        <v>1.0999999999999999E-2</v>
      </c>
      <c r="K1686">
        <v>0</v>
      </c>
      <c r="L1686">
        <v>0</v>
      </c>
      <c r="M1686">
        <v>8.2299999999999998E-2</v>
      </c>
      <c r="N1686">
        <v>0</v>
      </c>
      <c r="O1686">
        <v>3.1600000000000003E-2</v>
      </c>
      <c r="P1686">
        <v>0</v>
      </c>
      <c r="Q1686" s="3">
        <v>0.82630000000000003</v>
      </c>
      <c r="R1686" t="str">
        <f t="shared" si="26"/>
        <v>Ohio Police &amp; Fire2002</v>
      </c>
    </row>
    <row r="1687" spans="1:18" x14ac:dyDescent="0.35">
      <c r="A1687" t="s">
        <v>101</v>
      </c>
      <c r="B1687">
        <v>2003</v>
      </c>
      <c r="C1687">
        <v>0.24959999999999999</v>
      </c>
      <c r="D1687">
        <v>2.6700000000000002E-2</v>
      </c>
      <c r="E1687">
        <v>4.0300000000000002E-2</v>
      </c>
      <c r="G1687">
        <v>2.6679999999999999E-2</v>
      </c>
      <c r="H1687">
        <v>0.67769999999999997</v>
      </c>
      <c r="I1687">
        <v>0.1875</v>
      </c>
      <c r="J1687">
        <v>1.35E-2</v>
      </c>
      <c r="K1687">
        <v>0</v>
      </c>
      <c r="L1687">
        <v>0</v>
      </c>
      <c r="M1687">
        <v>6.8599999999999994E-2</v>
      </c>
      <c r="N1687">
        <v>0</v>
      </c>
      <c r="O1687">
        <v>5.2699999999999997E-2</v>
      </c>
      <c r="P1687">
        <v>0</v>
      </c>
      <c r="Q1687" s="3">
        <v>0.86470000000000002</v>
      </c>
      <c r="R1687" t="str">
        <f t="shared" si="26"/>
        <v>Ohio Police &amp; Fire2003</v>
      </c>
    </row>
    <row r="1688" spans="1:18" x14ac:dyDescent="0.35">
      <c r="A1688" t="s">
        <v>101</v>
      </c>
      <c r="B1688">
        <v>2004</v>
      </c>
      <c r="C1688">
        <v>0.13289999999999999</v>
      </c>
      <c r="D1688">
        <v>8.4500000000000006E-2</v>
      </c>
      <c r="E1688">
        <v>3.9300000000000002E-2</v>
      </c>
      <c r="G1688">
        <v>5.2269999999999997E-2</v>
      </c>
      <c r="H1688">
        <v>0.69750000000000001</v>
      </c>
      <c r="I1688">
        <v>0.1699</v>
      </c>
      <c r="J1688">
        <v>1.9199999999999998E-2</v>
      </c>
      <c r="K1688">
        <v>0</v>
      </c>
      <c r="L1688">
        <v>0</v>
      </c>
      <c r="M1688">
        <v>6.6199999999999995E-2</v>
      </c>
      <c r="N1688">
        <v>0</v>
      </c>
      <c r="O1688">
        <v>4.7199999999999999E-2</v>
      </c>
      <c r="P1688">
        <v>0</v>
      </c>
      <c r="Q1688" s="3">
        <v>0.80879999999999996</v>
      </c>
      <c r="R1688" t="str">
        <f t="shared" si="26"/>
        <v>Ohio Police &amp; Fire2004</v>
      </c>
    </row>
    <row r="1689" spans="1:18" x14ac:dyDescent="0.35">
      <c r="A1689" t="s">
        <v>101</v>
      </c>
      <c r="B1689">
        <v>2005</v>
      </c>
      <c r="C1689">
        <v>8.8200000000000001E-2</v>
      </c>
      <c r="D1689">
        <v>0.15440000000000001</v>
      </c>
      <c r="E1689">
        <v>5.91E-2</v>
      </c>
      <c r="G1689">
        <v>5.9360000000000003E-2</v>
      </c>
      <c r="H1689">
        <v>0.68311999999999995</v>
      </c>
      <c r="I1689">
        <v>0.19045999999999999</v>
      </c>
      <c r="J1689">
        <v>2.1680000000000001E-2</v>
      </c>
      <c r="K1689">
        <v>0</v>
      </c>
      <c r="L1689">
        <v>0</v>
      </c>
      <c r="M1689">
        <v>6.4710000000000004E-2</v>
      </c>
      <c r="N1689">
        <v>0</v>
      </c>
      <c r="O1689">
        <v>4.0039999999999999E-2</v>
      </c>
      <c r="P1689">
        <v>0</v>
      </c>
      <c r="Q1689" s="3">
        <v>0.78349999999999997</v>
      </c>
      <c r="R1689" t="str">
        <f t="shared" si="26"/>
        <v>Ohio Police &amp; Fire2005</v>
      </c>
    </row>
    <row r="1690" spans="1:18" x14ac:dyDescent="0.35">
      <c r="A1690" t="s">
        <v>101</v>
      </c>
      <c r="B1690">
        <v>2006</v>
      </c>
      <c r="C1690">
        <v>0.1615</v>
      </c>
      <c r="D1690">
        <v>0.12740000000000001</v>
      </c>
      <c r="E1690">
        <v>0.1004</v>
      </c>
      <c r="G1690">
        <v>7.5730000000000006E-2</v>
      </c>
      <c r="H1690">
        <v>0.67901999999999996</v>
      </c>
      <c r="I1690">
        <v>0.18418999999999999</v>
      </c>
      <c r="J1690">
        <v>2.4670000000000001E-2</v>
      </c>
      <c r="K1690">
        <v>0</v>
      </c>
      <c r="L1690">
        <v>0</v>
      </c>
      <c r="M1690">
        <v>6.1879999999999998E-2</v>
      </c>
      <c r="N1690">
        <v>0</v>
      </c>
      <c r="O1690">
        <v>5.0250000000000003E-2</v>
      </c>
      <c r="P1690">
        <v>0</v>
      </c>
      <c r="Q1690" s="3">
        <v>0.78200000000000003</v>
      </c>
      <c r="R1690" t="str">
        <f t="shared" si="26"/>
        <v>Ohio Police &amp; Fire2006</v>
      </c>
    </row>
    <row r="1691" spans="1:18" x14ac:dyDescent="0.35">
      <c r="A1691" t="s">
        <v>101</v>
      </c>
      <c r="B1691">
        <v>2007</v>
      </c>
      <c r="C1691">
        <v>0.1047</v>
      </c>
      <c r="D1691">
        <v>0.11849999999999999</v>
      </c>
      <c r="E1691">
        <v>0.1462</v>
      </c>
      <c r="G1691">
        <v>7.9829999999999998E-2</v>
      </c>
      <c r="H1691">
        <v>0.65229999999999999</v>
      </c>
      <c r="I1691">
        <v>0.2009</v>
      </c>
      <c r="J1691">
        <v>2.7300000000000001E-2</v>
      </c>
      <c r="K1691">
        <v>0</v>
      </c>
      <c r="L1691">
        <v>0</v>
      </c>
      <c r="M1691">
        <v>8.3299999999999999E-2</v>
      </c>
      <c r="N1691">
        <v>0</v>
      </c>
      <c r="O1691">
        <v>3.6200000000000003E-2</v>
      </c>
      <c r="P1691">
        <v>0</v>
      </c>
      <c r="Q1691" s="3">
        <v>0.81699999999999995</v>
      </c>
      <c r="R1691" t="str">
        <f t="shared" si="26"/>
        <v>Ohio Police &amp; Fire2007</v>
      </c>
    </row>
    <row r="1692" spans="1:18" x14ac:dyDescent="0.35">
      <c r="A1692" t="s">
        <v>101</v>
      </c>
      <c r="B1692">
        <v>2008</v>
      </c>
      <c r="C1692">
        <v>-0.28060000000000002</v>
      </c>
      <c r="D1692">
        <v>-2.63E-2</v>
      </c>
      <c r="E1692">
        <v>2.64E-2</v>
      </c>
      <c r="G1692">
        <v>2.6370000000000001E-2</v>
      </c>
      <c r="H1692">
        <v>0.60680999999999996</v>
      </c>
      <c r="I1692">
        <v>0.20593</v>
      </c>
      <c r="J1692">
        <v>3.5450000000000002E-2</v>
      </c>
      <c r="K1692">
        <v>0</v>
      </c>
      <c r="L1692">
        <v>0</v>
      </c>
      <c r="M1692">
        <v>0.10271</v>
      </c>
      <c r="N1692">
        <v>0</v>
      </c>
      <c r="O1692">
        <v>4.9099999999999998E-2</v>
      </c>
      <c r="P1692">
        <v>0</v>
      </c>
      <c r="Q1692" s="3">
        <v>0.65100000000000002</v>
      </c>
      <c r="R1692" t="str">
        <f t="shared" si="26"/>
        <v>Ohio Police &amp; Fire2008</v>
      </c>
    </row>
    <row r="1693" spans="1:18" x14ac:dyDescent="0.35">
      <c r="A1693" t="s">
        <v>101</v>
      </c>
      <c r="B1693">
        <v>2009</v>
      </c>
      <c r="C1693">
        <v>0.20730000000000001</v>
      </c>
      <c r="D1693">
        <v>-1.37E-2</v>
      </c>
      <c r="E1693">
        <v>3.9800000000000002E-2</v>
      </c>
      <c r="G1693">
        <v>4.5060000000000003E-2</v>
      </c>
      <c r="H1693">
        <v>0.67335999999999996</v>
      </c>
      <c r="I1693">
        <v>0.19006999999999999</v>
      </c>
      <c r="J1693">
        <v>3.3770000000000001E-2</v>
      </c>
      <c r="K1693">
        <v>0</v>
      </c>
      <c r="L1693">
        <v>0</v>
      </c>
      <c r="M1693">
        <v>6.4649999999999999E-2</v>
      </c>
      <c r="N1693">
        <v>0</v>
      </c>
      <c r="O1693">
        <v>3.8159999999999999E-2</v>
      </c>
      <c r="P1693">
        <v>0</v>
      </c>
      <c r="Q1693" s="3">
        <v>0.72799999999999998</v>
      </c>
      <c r="R1693" t="str">
        <f t="shared" si="26"/>
        <v>Ohio Police &amp; Fire2009</v>
      </c>
    </row>
    <row r="1694" spans="1:18" x14ac:dyDescent="0.35">
      <c r="A1694" t="s">
        <v>101</v>
      </c>
      <c r="B1694">
        <v>2010</v>
      </c>
      <c r="C1694">
        <v>0.1583</v>
      </c>
      <c r="D1694">
        <v>2E-3</v>
      </c>
      <c r="E1694">
        <v>5.2400000000000002E-2</v>
      </c>
      <c r="F1694">
        <v>5.586E-2</v>
      </c>
      <c r="G1694">
        <v>5.586E-2</v>
      </c>
      <c r="H1694">
        <v>0.63880999999999999</v>
      </c>
      <c r="I1694">
        <v>0.21439</v>
      </c>
      <c r="J1694">
        <v>3.2329999999999998E-2</v>
      </c>
      <c r="K1694">
        <v>0</v>
      </c>
      <c r="L1694">
        <v>0</v>
      </c>
      <c r="M1694">
        <v>6.5970000000000001E-2</v>
      </c>
      <c r="N1694">
        <v>0</v>
      </c>
      <c r="O1694">
        <v>4.8500000000000001E-2</v>
      </c>
      <c r="P1694">
        <v>0</v>
      </c>
      <c r="Q1694" s="3">
        <v>0.69399999999999995</v>
      </c>
      <c r="R1694" t="str">
        <f t="shared" si="26"/>
        <v>Ohio Police &amp; Fire2010</v>
      </c>
    </row>
    <row r="1695" spans="1:18" x14ac:dyDescent="0.35">
      <c r="A1695" t="s">
        <v>101</v>
      </c>
      <c r="B1695">
        <v>2011</v>
      </c>
      <c r="C1695">
        <v>2.5600000000000001E-2</v>
      </c>
      <c r="D1695">
        <v>0.1278</v>
      </c>
      <c r="E1695">
        <v>2.6499999999999999E-2</v>
      </c>
      <c r="F1695">
        <v>6.2729999999999994E-2</v>
      </c>
      <c r="G1695">
        <v>5.3080000000000002E-2</v>
      </c>
      <c r="H1695">
        <v>0.59030000000000005</v>
      </c>
      <c r="I1695">
        <v>0.22838</v>
      </c>
      <c r="J1695">
        <v>3.5900000000000001E-2</v>
      </c>
      <c r="K1695">
        <v>0</v>
      </c>
      <c r="L1695">
        <v>0</v>
      </c>
      <c r="M1695">
        <v>8.8959999999999997E-2</v>
      </c>
      <c r="N1695">
        <v>0</v>
      </c>
      <c r="O1695">
        <v>5.6460000000000003E-2</v>
      </c>
      <c r="P1695">
        <v>0</v>
      </c>
      <c r="Q1695" s="3">
        <v>0.63100000000000001</v>
      </c>
      <c r="R1695" t="str">
        <f t="shared" si="26"/>
        <v>Ohio Police &amp; Fire2011</v>
      </c>
    </row>
    <row r="1696" spans="1:18" x14ac:dyDescent="0.35">
      <c r="A1696" t="s">
        <v>101</v>
      </c>
      <c r="B1696">
        <v>2012</v>
      </c>
      <c r="C1696">
        <v>0.1489</v>
      </c>
      <c r="D1696">
        <v>0.10929999999999999</v>
      </c>
      <c r="E1696">
        <v>3.4599999999999999E-2</v>
      </c>
      <c r="F1696">
        <v>8.8880000000000001E-2</v>
      </c>
      <c r="G1696">
        <v>6.0749999999999998E-2</v>
      </c>
      <c r="H1696">
        <v>0.52751999999999999</v>
      </c>
      <c r="I1696">
        <v>0.23050999999999999</v>
      </c>
      <c r="J1696">
        <v>5.0900000000000001E-2</v>
      </c>
      <c r="K1696">
        <v>0</v>
      </c>
      <c r="L1696">
        <v>5.4299999999999999E-3</v>
      </c>
      <c r="M1696">
        <v>9.6060000000000006E-2</v>
      </c>
      <c r="N1696">
        <v>0</v>
      </c>
      <c r="O1696">
        <v>8.9580000000000007E-2</v>
      </c>
      <c r="P1696">
        <v>0</v>
      </c>
      <c r="Q1696" s="3">
        <v>0.64200000000000002</v>
      </c>
      <c r="R1696" t="str">
        <f t="shared" si="26"/>
        <v>Ohio Police &amp; Fire2012</v>
      </c>
    </row>
    <row r="1697" spans="1:18" x14ac:dyDescent="0.35">
      <c r="A1697" t="s">
        <v>101</v>
      </c>
      <c r="B1697">
        <v>2013</v>
      </c>
      <c r="C1697">
        <v>0.1694</v>
      </c>
      <c r="D1697">
        <v>0.1145</v>
      </c>
      <c r="E1697">
        <v>0.14130000000000001</v>
      </c>
      <c r="F1697">
        <v>8.1680000000000003E-2</v>
      </c>
      <c r="G1697">
        <v>6.8729999999999999E-2</v>
      </c>
      <c r="H1697">
        <v>0.50954999999999995</v>
      </c>
      <c r="I1697">
        <v>0.24703</v>
      </c>
      <c r="J1697">
        <v>9.2280000000000001E-2</v>
      </c>
      <c r="K1697">
        <v>0</v>
      </c>
      <c r="L1697">
        <v>1.072E-2</v>
      </c>
      <c r="M1697">
        <v>9.4460000000000002E-2</v>
      </c>
      <c r="N1697">
        <v>0</v>
      </c>
      <c r="O1697">
        <v>4.5949999999999998E-2</v>
      </c>
      <c r="P1697">
        <v>0</v>
      </c>
      <c r="Q1697" s="3">
        <v>0.66700000000000004</v>
      </c>
      <c r="R1697" t="str">
        <f t="shared" si="26"/>
        <v>Ohio Police &amp; Fire2013</v>
      </c>
    </row>
    <row r="1698" spans="1:18" x14ac:dyDescent="0.35">
      <c r="A1698" t="s">
        <v>101</v>
      </c>
      <c r="B1698">
        <v>2014</v>
      </c>
      <c r="C1698">
        <v>6.7900000000000002E-2</v>
      </c>
      <c r="D1698">
        <v>0.1295</v>
      </c>
      <c r="E1698">
        <v>0.11360000000000001</v>
      </c>
      <c r="F1698">
        <v>7.5310000000000002E-2</v>
      </c>
      <c r="G1698">
        <v>6.8669999999999995E-2</v>
      </c>
      <c r="H1698">
        <v>0.45191999999999999</v>
      </c>
      <c r="I1698">
        <v>0.25536999999999999</v>
      </c>
      <c r="J1698">
        <v>0.10598</v>
      </c>
      <c r="K1698">
        <v>0</v>
      </c>
      <c r="L1698">
        <v>1.321E-2</v>
      </c>
      <c r="M1698">
        <v>0.10303</v>
      </c>
      <c r="N1698">
        <v>0</v>
      </c>
      <c r="O1698">
        <v>7.0489999999999997E-2</v>
      </c>
      <c r="P1698">
        <v>0</v>
      </c>
      <c r="Q1698" s="3">
        <v>0.70799999999999996</v>
      </c>
      <c r="R1698" t="str">
        <f t="shared" si="26"/>
        <v>Ohio Police &amp; Fire2014</v>
      </c>
    </row>
    <row r="1699" spans="1:18" x14ac:dyDescent="0.35">
      <c r="A1699" t="s">
        <v>101</v>
      </c>
      <c r="B1699">
        <v>2015</v>
      </c>
      <c r="C1699">
        <v>6.4999999999999997E-3</v>
      </c>
      <c r="D1699">
        <v>7.9100000000000004E-2</v>
      </c>
      <c r="E1699">
        <v>8.2699999999999996E-2</v>
      </c>
      <c r="F1699">
        <v>6.6949999999999996E-2</v>
      </c>
      <c r="G1699">
        <v>6.4409999999999995E-2</v>
      </c>
      <c r="H1699">
        <v>0.40189999999999998</v>
      </c>
      <c r="I1699">
        <v>0.26164999999999999</v>
      </c>
      <c r="J1699">
        <v>0.10872999999999999</v>
      </c>
      <c r="K1699">
        <v>0</v>
      </c>
      <c r="L1699">
        <v>1.6959999999999999E-2</v>
      </c>
      <c r="M1699">
        <v>0.11222</v>
      </c>
      <c r="N1699">
        <v>0</v>
      </c>
      <c r="O1699">
        <v>9.8549999999999999E-2</v>
      </c>
      <c r="P1699">
        <v>0</v>
      </c>
      <c r="Q1699" s="3">
        <v>0.71299999999999997</v>
      </c>
      <c r="R1699" t="str">
        <f t="shared" si="26"/>
        <v>Ohio Police &amp; Fire2015</v>
      </c>
    </row>
    <row r="1700" spans="1:18" x14ac:dyDescent="0.35">
      <c r="A1700" t="s">
        <v>101</v>
      </c>
      <c r="B1700">
        <v>2016</v>
      </c>
      <c r="C1700">
        <v>0.11509999999999999</v>
      </c>
      <c r="D1700">
        <v>6.25E-2</v>
      </c>
      <c r="E1700">
        <v>0.1009</v>
      </c>
      <c r="F1700">
        <v>6.2609999999999999E-2</v>
      </c>
      <c r="G1700">
        <v>6.7510000000000001E-2</v>
      </c>
      <c r="H1700">
        <v>0.40255999999999997</v>
      </c>
      <c r="I1700">
        <v>0.28206999999999999</v>
      </c>
      <c r="J1700">
        <v>0.12669</v>
      </c>
      <c r="K1700">
        <v>0</v>
      </c>
      <c r="L1700">
        <v>2.07E-2</v>
      </c>
      <c r="M1700">
        <v>0.10899</v>
      </c>
      <c r="N1700">
        <v>0</v>
      </c>
      <c r="O1700">
        <v>5.8990000000000001E-2</v>
      </c>
      <c r="P1700">
        <v>0</v>
      </c>
      <c r="Q1700" s="3">
        <v>0.69799999999999995</v>
      </c>
      <c r="R1700" t="str">
        <f t="shared" si="26"/>
        <v>Ohio Police &amp; Fire2016</v>
      </c>
    </row>
    <row r="1701" spans="1:18" x14ac:dyDescent="0.35">
      <c r="A1701" t="s">
        <v>101</v>
      </c>
      <c r="B1701">
        <v>2017</v>
      </c>
      <c r="C1701">
        <v>0.14299999999999999</v>
      </c>
      <c r="D1701">
        <v>8.6599999999999996E-2</v>
      </c>
      <c r="E1701">
        <v>9.8799999999999999E-2</v>
      </c>
      <c r="F1701">
        <v>6.6239999999999993E-2</v>
      </c>
      <c r="G1701">
        <v>7.1809999999999999E-2</v>
      </c>
      <c r="H1701">
        <v>0.40116000000000002</v>
      </c>
      <c r="I1701">
        <v>0.27367000000000002</v>
      </c>
      <c r="J1701">
        <v>0.13428999999999999</v>
      </c>
      <c r="K1701">
        <v>0</v>
      </c>
      <c r="L1701">
        <v>2.12E-2</v>
      </c>
      <c r="M1701">
        <v>0.11099000000000001</v>
      </c>
      <c r="N1701">
        <v>0</v>
      </c>
      <c r="O1701">
        <v>5.8689999999999999E-2</v>
      </c>
      <c r="P1701">
        <v>0</v>
      </c>
      <c r="Q1701" s="3">
        <v>0.69899999999999995</v>
      </c>
      <c r="R1701" t="str">
        <f t="shared" si="26"/>
        <v>Ohio Police &amp; Fire2017</v>
      </c>
    </row>
    <row r="1702" spans="1:18" x14ac:dyDescent="0.35">
      <c r="A1702" t="s">
        <v>101</v>
      </c>
      <c r="B1702">
        <v>2018</v>
      </c>
      <c r="C1702">
        <v>-1.78E-2</v>
      </c>
      <c r="D1702">
        <v>7.7799999999999994E-2</v>
      </c>
      <c r="E1702">
        <v>6.13E-2</v>
      </c>
      <c r="F1702">
        <v>9.9959999999999993E-2</v>
      </c>
      <c r="G1702">
        <v>6.6619999999999999E-2</v>
      </c>
      <c r="H1702">
        <v>0.36048999999999998</v>
      </c>
      <c r="I1702">
        <v>0.28819</v>
      </c>
      <c r="J1702">
        <v>0.14041000000000001</v>
      </c>
      <c r="K1702">
        <v>0</v>
      </c>
      <c r="L1702">
        <v>2.5829999999999999E-2</v>
      </c>
      <c r="M1702">
        <v>0.12076000000000001</v>
      </c>
      <c r="N1702">
        <v>0</v>
      </c>
      <c r="O1702">
        <v>6.4320000000000002E-2</v>
      </c>
      <c r="P1702">
        <v>0</v>
      </c>
      <c r="Q1702" s="3">
        <v>0.69399999999999995</v>
      </c>
      <c r="R1702" t="str">
        <f t="shared" si="26"/>
        <v>Ohio Police &amp; Fire2018</v>
      </c>
    </row>
    <row r="1703" spans="1:18" x14ac:dyDescent="0.35">
      <c r="A1703" t="s">
        <v>101</v>
      </c>
      <c r="B1703">
        <v>2019</v>
      </c>
      <c r="C1703">
        <v>0.1789</v>
      </c>
      <c r="D1703">
        <v>9.8000000000000004E-2</v>
      </c>
      <c r="E1703">
        <v>8.1600000000000006E-2</v>
      </c>
      <c r="F1703">
        <v>9.7339999999999996E-2</v>
      </c>
      <c r="G1703">
        <v>7.2260000000000005E-2</v>
      </c>
      <c r="H1703">
        <v>0.39441999999999999</v>
      </c>
      <c r="I1703">
        <v>0.28509000000000001</v>
      </c>
      <c r="J1703">
        <v>0.11837</v>
      </c>
      <c r="K1703">
        <v>0</v>
      </c>
      <c r="L1703">
        <v>2.8889999999999999E-2</v>
      </c>
      <c r="M1703">
        <v>0.10699</v>
      </c>
      <c r="N1703">
        <v>0</v>
      </c>
      <c r="O1703">
        <v>6.6239999999999993E-2</v>
      </c>
      <c r="P1703">
        <v>0</v>
      </c>
      <c r="Q1703" s="3">
        <v>0.69679000000000002</v>
      </c>
      <c r="R1703" t="str">
        <f t="shared" si="26"/>
        <v>Ohio Police &amp; Fire2019</v>
      </c>
    </row>
    <row r="1704" spans="1:18" x14ac:dyDescent="0.35">
      <c r="A1704" t="s">
        <v>101</v>
      </c>
      <c r="B1704">
        <v>2020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 s="3">
        <v>0</v>
      </c>
      <c r="R1704" t="str">
        <f t="shared" si="26"/>
        <v>Ohio Police &amp; Fire2020</v>
      </c>
    </row>
    <row r="1705" spans="1:18" x14ac:dyDescent="0.35">
      <c r="A1705" t="s">
        <v>102</v>
      </c>
      <c r="B1705">
        <v>2001</v>
      </c>
      <c r="C1705">
        <v>-2.4299999999999999E-2</v>
      </c>
      <c r="D1705">
        <v>9.4399999999999998E-2</v>
      </c>
      <c r="E1705">
        <v>0.10970000000000001</v>
      </c>
      <c r="G1705">
        <v>-2.4299999999999999E-2</v>
      </c>
      <c r="H1705">
        <v>0.66</v>
      </c>
      <c r="I1705">
        <v>0.191</v>
      </c>
      <c r="J1705">
        <v>0</v>
      </c>
      <c r="K1705">
        <v>0</v>
      </c>
      <c r="L1705">
        <v>0</v>
      </c>
      <c r="M1705">
        <v>0.12</v>
      </c>
      <c r="N1705">
        <v>1.7000000000000001E-2</v>
      </c>
      <c r="O1705">
        <v>1.2E-2</v>
      </c>
      <c r="P1705">
        <v>0</v>
      </c>
      <c r="Q1705" s="3">
        <v>0.91200000000000003</v>
      </c>
      <c r="R1705" t="str">
        <f t="shared" si="26"/>
        <v>Ohio Teachers2001</v>
      </c>
    </row>
    <row r="1706" spans="1:18" x14ac:dyDescent="0.35">
      <c r="A1706" t="s">
        <v>102</v>
      </c>
      <c r="B1706">
        <v>2002</v>
      </c>
      <c r="C1706">
        <v>-8.1299999999999997E-2</v>
      </c>
      <c r="D1706">
        <v>-1.6799999999999999E-2</v>
      </c>
      <c r="E1706">
        <v>4.1799999999999997E-2</v>
      </c>
      <c r="G1706">
        <v>-5.323E-2</v>
      </c>
      <c r="H1706">
        <v>0.66300000000000003</v>
      </c>
      <c r="I1706">
        <v>0.187</v>
      </c>
      <c r="J1706">
        <v>0</v>
      </c>
      <c r="K1706">
        <v>0</v>
      </c>
      <c r="L1706">
        <v>0</v>
      </c>
      <c r="M1706">
        <v>0.122</v>
      </c>
      <c r="N1706">
        <v>1.9E-2</v>
      </c>
      <c r="O1706">
        <v>8.9999999999999993E-3</v>
      </c>
      <c r="P1706">
        <v>0</v>
      </c>
      <c r="Q1706" s="3">
        <v>0.77400000000000002</v>
      </c>
      <c r="R1706" t="str">
        <f t="shared" si="26"/>
        <v>Ohio Teachers2002</v>
      </c>
    </row>
    <row r="1707" spans="1:18" x14ac:dyDescent="0.35">
      <c r="A1707" t="s">
        <v>102</v>
      </c>
      <c r="B1707">
        <v>2003</v>
      </c>
      <c r="C1707">
        <v>2.3199999999999998E-2</v>
      </c>
      <c r="D1707">
        <v>-4.1500000000000002E-2</v>
      </c>
      <c r="E1707">
        <v>1.8599999999999998E-2</v>
      </c>
      <c r="G1707">
        <v>-2.8410000000000001E-2</v>
      </c>
      <c r="H1707">
        <v>0.66600000000000004</v>
      </c>
      <c r="I1707">
        <v>0.16900000000000001</v>
      </c>
      <c r="J1707">
        <v>0</v>
      </c>
      <c r="K1707">
        <v>0</v>
      </c>
      <c r="L1707">
        <v>0</v>
      </c>
      <c r="M1707">
        <v>0.109</v>
      </c>
      <c r="N1707">
        <v>2.1000000000000001E-2</v>
      </c>
      <c r="O1707">
        <v>3.5000000000000003E-2</v>
      </c>
      <c r="P1707">
        <v>0</v>
      </c>
      <c r="Q1707" s="3">
        <v>0.74199999999999999</v>
      </c>
      <c r="R1707" t="str">
        <f t="shared" si="26"/>
        <v>Ohio Teachers2003</v>
      </c>
    </row>
    <row r="1708" spans="1:18" x14ac:dyDescent="0.35">
      <c r="A1708" t="s">
        <v>102</v>
      </c>
      <c r="B1708">
        <v>2004</v>
      </c>
      <c r="C1708">
        <v>0.17699999999999999</v>
      </c>
      <c r="D1708">
        <v>3.4299999999999997E-2</v>
      </c>
      <c r="E1708">
        <v>2.7400000000000001E-2</v>
      </c>
      <c r="G1708">
        <v>1.9310000000000001E-2</v>
      </c>
      <c r="H1708">
        <v>0.67700000000000005</v>
      </c>
      <c r="I1708">
        <v>0.184</v>
      </c>
      <c r="J1708">
        <v>0</v>
      </c>
      <c r="K1708">
        <v>0</v>
      </c>
      <c r="L1708">
        <v>0</v>
      </c>
      <c r="M1708">
        <v>9.1999999999999998E-2</v>
      </c>
      <c r="N1708">
        <v>2.1999999999999999E-2</v>
      </c>
      <c r="O1708">
        <v>2.5000000000000001E-2</v>
      </c>
      <c r="P1708">
        <v>0</v>
      </c>
      <c r="Q1708" s="3">
        <v>0.748</v>
      </c>
      <c r="R1708" t="str">
        <f t="shared" si="26"/>
        <v>Ohio Teachers2004</v>
      </c>
    </row>
    <row r="1709" spans="1:18" x14ac:dyDescent="0.35">
      <c r="A1709" t="s">
        <v>102</v>
      </c>
      <c r="B1709">
        <v>2005</v>
      </c>
      <c r="C1709">
        <v>0.1225</v>
      </c>
      <c r="D1709">
        <v>0.1057</v>
      </c>
      <c r="E1709">
        <v>3.0700000000000002E-2</v>
      </c>
      <c r="G1709">
        <v>3.916E-2</v>
      </c>
      <c r="H1709">
        <v>0.63300000000000001</v>
      </c>
      <c r="I1709">
        <v>0.215</v>
      </c>
      <c r="J1709">
        <v>0</v>
      </c>
      <c r="K1709">
        <v>0</v>
      </c>
      <c r="L1709">
        <v>0</v>
      </c>
      <c r="M1709">
        <v>8.5000000000000006E-2</v>
      </c>
      <c r="N1709">
        <v>2.5999999999999999E-2</v>
      </c>
      <c r="O1709">
        <v>4.1000000000000002E-2</v>
      </c>
      <c r="P1709">
        <v>0</v>
      </c>
      <c r="Q1709" s="3">
        <v>0.72799999999999998</v>
      </c>
      <c r="R1709" t="str">
        <f t="shared" si="26"/>
        <v>Ohio Teachers2005</v>
      </c>
    </row>
    <row r="1710" spans="1:18" x14ac:dyDescent="0.35">
      <c r="A1710" t="s">
        <v>102</v>
      </c>
      <c r="B1710">
        <v>2006</v>
      </c>
      <c r="C1710">
        <v>0.13730000000000001</v>
      </c>
      <c r="D1710">
        <v>0.1454</v>
      </c>
      <c r="E1710">
        <v>7.1499999999999994E-2</v>
      </c>
      <c r="G1710">
        <v>5.491E-2</v>
      </c>
      <c r="H1710">
        <v>0.62050000000000005</v>
      </c>
      <c r="I1710">
        <v>0.22700000000000001</v>
      </c>
      <c r="J1710">
        <v>0</v>
      </c>
      <c r="K1710">
        <v>0</v>
      </c>
      <c r="L1710">
        <v>0</v>
      </c>
      <c r="M1710">
        <v>0.1051</v>
      </c>
      <c r="N1710">
        <v>2.87E-2</v>
      </c>
      <c r="O1710">
        <v>1.8700000000000001E-2</v>
      </c>
      <c r="P1710">
        <v>0</v>
      </c>
      <c r="Q1710" s="3">
        <v>0.75</v>
      </c>
      <c r="R1710" t="str">
        <f t="shared" si="26"/>
        <v>Ohio Teachers2006</v>
      </c>
    </row>
    <row r="1711" spans="1:18" x14ac:dyDescent="0.35">
      <c r="A1711" t="s">
        <v>102</v>
      </c>
      <c r="B1711">
        <v>2007</v>
      </c>
      <c r="C1711">
        <v>0.20730000000000001</v>
      </c>
      <c r="D1711">
        <v>0.15509999999999999</v>
      </c>
      <c r="E1711">
        <v>0.13170000000000001</v>
      </c>
      <c r="G1711">
        <v>7.5439999999999993E-2</v>
      </c>
      <c r="H1711">
        <v>0.59952000000000005</v>
      </c>
      <c r="I1711">
        <v>0.22256999999999999</v>
      </c>
      <c r="J1711">
        <v>0</v>
      </c>
      <c r="K1711">
        <v>0</v>
      </c>
      <c r="L1711">
        <v>0</v>
      </c>
      <c r="M1711">
        <v>0.10675</v>
      </c>
      <c r="N1711">
        <v>3.4189999999999998E-2</v>
      </c>
      <c r="O1711">
        <v>3.6979999999999999E-2</v>
      </c>
      <c r="P1711">
        <v>0</v>
      </c>
      <c r="Q1711" s="3">
        <v>0.82199999999999995</v>
      </c>
      <c r="R1711" t="str">
        <f t="shared" si="26"/>
        <v>Ohio Teachers2007</v>
      </c>
    </row>
    <row r="1712" spans="1:18" x14ac:dyDescent="0.35">
      <c r="A1712" t="s">
        <v>102</v>
      </c>
      <c r="B1712">
        <v>2008</v>
      </c>
      <c r="C1712">
        <v>-5.4399999999999997E-2</v>
      </c>
      <c r="D1712">
        <v>9.0899999999999995E-2</v>
      </c>
      <c r="E1712">
        <v>0.114</v>
      </c>
      <c r="G1712">
        <v>5.8279999999999998E-2</v>
      </c>
      <c r="H1712">
        <v>0.54849999999999999</v>
      </c>
      <c r="I1712">
        <v>0.20899999999999999</v>
      </c>
      <c r="J1712">
        <v>0</v>
      </c>
      <c r="K1712">
        <v>0</v>
      </c>
      <c r="L1712">
        <v>0</v>
      </c>
      <c r="M1712">
        <v>0.12570000000000001</v>
      </c>
      <c r="N1712">
        <v>4.99E-2</v>
      </c>
      <c r="O1712">
        <v>6.6900000000000001E-2</v>
      </c>
      <c r="P1712">
        <v>0</v>
      </c>
      <c r="Q1712" s="3">
        <v>0.79100000000000004</v>
      </c>
      <c r="R1712" t="str">
        <f t="shared" si="26"/>
        <v>Ohio Teachers2008</v>
      </c>
    </row>
    <row r="1713" spans="1:18" x14ac:dyDescent="0.35">
      <c r="A1713" t="s">
        <v>102</v>
      </c>
      <c r="B1713">
        <v>2009</v>
      </c>
      <c r="C1713">
        <v>-0.21659999999999999</v>
      </c>
      <c r="D1713">
        <v>-3.6499999999999998E-2</v>
      </c>
      <c r="E1713">
        <v>2.69E-2</v>
      </c>
      <c r="G1713">
        <v>2.35E-2</v>
      </c>
      <c r="H1713">
        <v>0.52700000000000002</v>
      </c>
      <c r="I1713">
        <v>0.20100000000000001</v>
      </c>
      <c r="J1713">
        <v>0</v>
      </c>
      <c r="K1713">
        <v>0</v>
      </c>
      <c r="L1713">
        <v>0</v>
      </c>
      <c r="M1713">
        <v>0.1283</v>
      </c>
      <c r="N1713">
        <v>8.6499999999999994E-2</v>
      </c>
      <c r="O1713">
        <v>5.7200000000000001E-2</v>
      </c>
      <c r="P1713">
        <v>0</v>
      </c>
      <c r="Q1713" s="3">
        <v>0.6</v>
      </c>
      <c r="R1713" t="str">
        <f t="shared" si="26"/>
        <v>Ohio Teachers2009</v>
      </c>
    </row>
    <row r="1714" spans="1:18" x14ac:dyDescent="0.35">
      <c r="A1714" t="s">
        <v>102</v>
      </c>
      <c r="B1714">
        <v>2010</v>
      </c>
      <c r="C1714">
        <v>0.13539999999999999</v>
      </c>
      <c r="D1714">
        <v>-5.6000000000000001E-2</v>
      </c>
      <c r="E1714">
        <v>2.92E-2</v>
      </c>
      <c r="F1714">
        <v>3.4180000000000002E-2</v>
      </c>
      <c r="G1714">
        <v>3.4180000000000002E-2</v>
      </c>
      <c r="H1714">
        <v>0.52439999999999998</v>
      </c>
      <c r="I1714">
        <v>0.2392</v>
      </c>
      <c r="J1714">
        <v>0</v>
      </c>
      <c r="K1714">
        <v>0</v>
      </c>
      <c r="L1714">
        <v>0</v>
      </c>
      <c r="M1714">
        <v>0.1129</v>
      </c>
      <c r="N1714">
        <v>7.0300000000000001E-2</v>
      </c>
      <c r="O1714">
        <v>5.3199999999999997E-2</v>
      </c>
      <c r="P1714">
        <v>0</v>
      </c>
      <c r="Q1714" s="3">
        <v>0.59099999999999997</v>
      </c>
      <c r="R1714" t="str">
        <f t="shared" si="26"/>
        <v>Ohio Teachers2010</v>
      </c>
    </row>
    <row r="1715" spans="1:18" x14ac:dyDescent="0.35">
      <c r="A1715" t="s">
        <v>102</v>
      </c>
      <c r="B1715">
        <v>2011</v>
      </c>
      <c r="C1715">
        <v>0.22589999999999999</v>
      </c>
      <c r="D1715">
        <v>2.93E-2</v>
      </c>
      <c r="E1715">
        <v>4.48E-2</v>
      </c>
      <c r="F1715">
        <v>5.806E-2</v>
      </c>
      <c r="G1715">
        <v>5.0290000000000001E-2</v>
      </c>
      <c r="H1715">
        <v>0.54949999999999999</v>
      </c>
      <c r="I1715">
        <v>0.19439999999999999</v>
      </c>
      <c r="J1715">
        <v>0</v>
      </c>
      <c r="K1715">
        <v>0</v>
      </c>
      <c r="L1715">
        <v>0</v>
      </c>
      <c r="M1715">
        <v>0.1048</v>
      </c>
      <c r="N1715">
        <v>8.7099999999999997E-2</v>
      </c>
      <c r="O1715">
        <v>6.4199999999999993E-2</v>
      </c>
      <c r="P1715">
        <v>0</v>
      </c>
      <c r="Q1715" s="3">
        <v>0.58799999999999997</v>
      </c>
      <c r="R1715" t="str">
        <f t="shared" si="26"/>
        <v>Ohio Teachers2011</v>
      </c>
    </row>
    <row r="1716" spans="1:18" x14ac:dyDescent="0.35">
      <c r="A1716" t="s">
        <v>102</v>
      </c>
      <c r="B1716">
        <v>2012</v>
      </c>
      <c r="C1716">
        <v>2.3400000000000001E-2</v>
      </c>
      <c r="D1716">
        <v>0.12509999999999999</v>
      </c>
      <c r="E1716">
        <v>1.0800000000000001E-2</v>
      </c>
      <c r="F1716">
        <v>6.9540000000000005E-2</v>
      </c>
      <c r="G1716">
        <v>4.802E-2</v>
      </c>
      <c r="H1716">
        <v>0.5323</v>
      </c>
      <c r="I1716">
        <v>0.1799</v>
      </c>
      <c r="J1716">
        <v>0</v>
      </c>
      <c r="K1716">
        <v>0</v>
      </c>
      <c r="L1716">
        <v>0</v>
      </c>
      <c r="M1716">
        <v>0.12089999999999999</v>
      </c>
      <c r="N1716">
        <v>0.1081</v>
      </c>
      <c r="O1716">
        <v>5.8799999999999998E-2</v>
      </c>
      <c r="P1716">
        <v>0</v>
      </c>
      <c r="Q1716" s="3">
        <v>0.56000000000000005</v>
      </c>
      <c r="R1716" t="str">
        <f t="shared" si="26"/>
        <v>Ohio Teachers2012</v>
      </c>
    </row>
    <row r="1717" spans="1:18" x14ac:dyDescent="0.35">
      <c r="A1717" t="s">
        <v>102</v>
      </c>
      <c r="B1717">
        <v>2013</v>
      </c>
      <c r="C1717">
        <v>0.1366</v>
      </c>
      <c r="D1717">
        <v>0.12559999999999999</v>
      </c>
      <c r="E1717">
        <v>4.87E-2</v>
      </c>
      <c r="F1717">
        <v>8.0839999999999995E-2</v>
      </c>
      <c r="G1717">
        <v>5.4579999999999997E-2</v>
      </c>
      <c r="H1717">
        <v>0.52790000000000004</v>
      </c>
      <c r="I1717">
        <v>0.2019</v>
      </c>
      <c r="J1717">
        <v>0</v>
      </c>
      <c r="K1717">
        <v>0</v>
      </c>
      <c r="L1717">
        <v>0</v>
      </c>
      <c r="M1717">
        <v>0.1195</v>
      </c>
      <c r="N1717">
        <v>0.109</v>
      </c>
      <c r="O1717">
        <v>4.1700000000000001E-2</v>
      </c>
      <c r="P1717">
        <v>0</v>
      </c>
      <c r="Q1717" s="3">
        <v>0.66300000000000003</v>
      </c>
      <c r="R1717" t="str">
        <f t="shared" si="26"/>
        <v>Ohio Teachers2013</v>
      </c>
    </row>
    <row r="1718" spans="1:18" x14ac:dyDescent="0.35">
      <c r="A1718" t="s">
        <v>102</v>
      </c>
      <c r="B1718">
        <v>2014</v>
      </c>
      <c r="C1718">
        <v>0.16830000000000001</v>
      </c>
      <c r="D1718">
        <v>0.1077</v>
      </c>
      <c r="E1718">
        <v>0.13600000000000001</v>
      </c>
      <c r="F1718">
        <v>8.004E-2</v>
      </c>
      <c r="G1718">
        <v>6.2330000000000003E-2</v>
      </c>
      <c r="H1718">
        <v>0.53520000000000001</v>
      </c>
      <c r="I1718">
        <v>0.2049</v>
      </c>
      <c r="J1718">
        <v>0</v>
      </c>
      <c r="K1718">
        <v>0</v>
      </c>
      <c r="L1718">
        <v>0</v>
      </c>
      <c r="M1718">
        <v>0.1123</v>
      </c>
      <c r="N1718">
        <v>0.1183</v>
      </c>
      <c r="O1718">
        <v>2.93E-2</v>
      </c>
      <c r="P1718">
        <v>0</v>
      </c>
      <c r="Q1718" s="3">
        <v>0.69299999999999995</v>
      </c>
      <c r="R1718" t="str">
        <f t="shared" si="26"/>
        <v>Ohio Teachers2014</v>
      </c>
    </row>
    <row r="1719" spans="1:18" x14ac:dyDescent="0.35">
      <c r="A1719" t="s">
        <v>102</v>
      </c>
      <c r="B1719">
        <v>2015</v>
      </c>
      <c r="C1719">
        <v>5.45E-2</v>
      </c>
      <c r="D1719">
        <v>0.1188</v>
      </c>
      <c r="E1719">
        <v>0.1193</v>
      </c>
      <c r="F1719">
        <v>7.3300000000000004E-2</v>
      </c>
      <c r="G1719">
        <v>6.1800000000000001E-2</v>
      </c>
      <c r="H1719">
        <v>0.53369999999999995</v>
      </c>
      <c r="I1719">
        <v>0.1938</v>
      </c>
      <c r="J1719">
        <v>0</v>
      </c>
      <c r="K1719">
        <v>0</v>
      </c>
      <c r="L1719">
        <v>0</v>
      </c>
      <c r="M1719">
        <v>0.1226</v>
      </c>
      <c r="N1719">
        <v>0.12609999999999999</v>
      </c>
      <c r="O1719">
        <v>2.3800000000000002E-2</v>
      </c>
      <c r="P1719">
        <v>0</v>
      </c>
      <c r="Q1719" s="3">
        <v>0.69299999999999995</v>
      </c>
      <c r="R1719" t="str">
        <f t="shared" si="26"/>
        <v>Ohio Teachers2015</v>
      </c>
    </row>
    <row r="1720" spans="1:18" x14ac:dyDescent="0.35">
      <c r="A1720" t="s">
        <v>102</v>
      </c>
      <c r="B1720">
        <v>2016</v>
      </c>
      <c r="C1720">
        <v>9.1999999999999998E-3</v>
      </c>
      <c r="D1720">
        <v>7.5300000000000006E-2</v>
      </c>
      <c r="E1720">
        <v>7.6600000000000001E-2</v>
      </c>
      <c r="F1720">
        <v>6.0600000000000001E-2</v>
      </c>
      <c r="G1720">
        <v>5.8439999999999999E-2</v>
      </c>
      <c r="H1720">
        <v>0.54100000000000004</v>
      </c>
      <c r="I1720">
        <v>0.158</v>
      </c>
      <c r="J1720">
        <v>0</v>
      </c>
      <c r="K1720">
        <v>0</v>
      </c>
      <c r="L1720">
        <v>0</v>
      </c>
      <c r="M1720">
        <v>0.14399999999999999</v>
      </c>
      <c r="N1720">
        <v>0.13900000000000001</v>
      </c>
      <c r="O1720">
        <v>1.7999999999999999E-2</v>
      </c>
      <c r="P1720">
        <v>0</v>
      </c>
      <c r="Q1720" s="3">
        <v>0.69599999999999995</v>
      </c>
      <c r="R1720" t="str">
        <f t="shared" si="26"/>
        <v>Ohio Teachers2016</v>
      </c>
    </row>
    <row r="1721" spans="1:18" x14ac:dyDescent="0.35">
      <c r="A1721" t="s">
        <v>102</v>
      </c>
      <c r="B1721">
        <v>2017</v>
      </c>
      <c r="C1721">
        <v>0.1429</v>
      </c>
      <c r="D1721">
        <v>6.7400000000000002E-2</v>
      </c>
      <c r="E1721">
        <v>0.10059999999999999</v>
      </c>
      <c r="F1721">
        <v>5.4760000000000003E-2</v>
      </c>
      <c r="G1721">
        <v>6.3229999999999995E-2</v>
      </c>
      <c r="H1721">
        <v>0.53300000000000003</v>
      </c>
      <c r="I1721">
        <v>0.189</v>
      </c>
      <c r="J1721">
        <v>0</v>
      </c>
      <c r="K1721">
        <v>0</v>
      </c>
      <c r="L1721">
        <v>0</v>
      </c>
      <c r="M1721">
        <v>0.127</v>
      </c>
      <c r="N1721">
        <v>0.13500000000000001</v>
      </c>
      <c r="O1721">
        <v>1.6E-2</v>
      </c>
      <c r="P1721">
        <v>0</v>
      </c>
      <c r="Q1721" s="3">
        <v>0.751</v>
      </c>
      <c r="R1721" t="str">
        <f t="shared" si="26"/>
        <v>Ohio Teachers2017</v>
      </c>
    </row>
    <row r="1722" spans="1:18" x14ac:dyDescent="0.35">
      <c r="A1722" t="s">
        <v>102</v>
      </c>
      <c r="B1722">
        <v>2018</v>
      </c>
      <c r="C1722">
        <v>9.5699999999999993E-2</v>
      </c>
      <c r="D1722">
        <v>8.1199999999999994E-2</v>
      </c>
      <c r="E1722">
        <v>9.2600000000000002E-2</v>
      </c>
      <c r="F1722">
        <v>7.041E-2</v>
      </c>
      <c r="G1722">
        <v>6.5009999999999998E-2</v>
      </c>
      <c r="H1722">
        <v>0.50700000000000001</v>
      </c>
      <c r="I1722">
        <v>0.19700000000000001</v>
      </c>
      <c r="J1722">
        <v>0</v>
      </c>
      <c r="K1722">
        <v>0</v>
      </c>
      <c r="L1722">
        <v>0</v>
      </c>
      <c r="M1722">
        <v>0.123</v>
      </c>
      <c r="N1722">
        <v>0.155</v>
      </c>
      <c r="O1722">
        <v>1.7999999999999999E-2</v>
      </c>
      <c r="P1722">
        <v>0</v>
      </c>
      <c r="Q1722" s="3">
        <v>0.755</v>
      </c>
      <c r="R1722" t="str">
        <f t="shared" si="26"/>
        <v>Ohio Teachers2018</v>
      </c>
    </row>
    <row r="1723" spans="1:18" x14ac:dyDescent="0.35">
      <c r="A1723" t="s">
        <v>102</v>
      </c>
      <c r="B1723">
        <v>2019</v>
      </c>
      <c r="C1723">
        <v>7.1300000000000002E-2</v>
      </c>
      <c r="D1723">
        <v>0.10290000000000001</v>
      </c>
      <c r="E1723">
        <v>7.3800000000000004E-2</v>
      </c>
      <c r="F1723">
        <v>0.10445</v>
      </c>
      <c r="G1723">
        <v>0</v>
      </c>
      <c r="H1723">
        <v>0.48699999999999999</v>
      </c>
      <c r="I1723">
        <v>0.20499999999999999</v>
      </c>
      <c r="J1723">
        <v>0</v>
      </c>
      <c r="K1723">
        <v>0</v>
      </c>
      <c r="L1723">
        <v>0</v>
      </c>
      <c r="M1723">
        <v>0.12</v>
      </c>
      <c r="N1723">
        <v>0.16200000000000001</v>
      </c>
      <c r="O1723">
        <v>2.5999999999999999E-2</v>
      </c>
      <c r="P1723">
        <v>0</v>
      </c>
      <c r="Q1723" s="3">
        <v>0.76100000000000001</v>
      </c>
      <c r="R1723" t="str">
        <f t="shared" si="26"/>
        <v>Ohio Teachers2019</v>
      </c>
    </row>
    <row r="1724" spans="1:18" x14ac:dyDescent="0.35">
      <c r="A1724" t="s">
        <v>102</v>
      </c>
      <c r="B1724">
        <v>2020</v>
      </c>
      <c r="C1724">
        <v>3.1399999999999997E-2</v>
      </c>
      <c r="D1724">
        <v>6.5799999999999997E-2</v>
      </c>
      <c r="E1724">
        <v>6.9099999999999995E-2</v>
      </c>
      <c r="F1724">
        <v>9.3890000000000001E-2</v>
      </c>
      <c r="H1724">
        <v>0.48099999999999998</v>
      </c>
      <c r="I1724">
        <v>0.19400000000000001</v>
      </c>
      <c r="J1724">
        <v>0</v>
      </c>
      <c r="K1724">
        <v>0</v>
      </c>
      <c r="L1724">
        <v>0</v>
      </c>
      <c r="M1724">
        <v>0.12</v>
      </c>
      <c r="N1724">
        <v>0.17899999999999999</v>
      </c>
      <c r="O1724">
        <v>2.5999999999999999E-2</v>
      </c>
      <c r="P1724">
        <v>0</v>
      </c>
      <c r="Q1724" s="3">
        <v>0.77400000000000002</v>
      </c>
      <c r="R1724" t="str">
        <f t="shared" si="26"/>
        <v>Ohio Teachers2020</v>
      </c>
    </row>
    <row r="1725" spans="1:18" x14ac:dyDescent="0.35">
      <c r="A1725" t="s">
        <v>103</v>
      </c>
      <c r="B1725">
        <v>2001</v>
      </c>
      <c r="C1725">
        <v>-5.8999999999999997E-2</v>
      </c>
      <c r="D1725">
        <v>4.2999999999999997E-2</v>
      </c>
      <c r="E1725">
        <v>9.8000000000000004E-2</v>
      </c>
      <c r="G1725">
        <v>-5.8999999999999997E-2</v>
      </c>
      <c r="H1725">
        <v>0.57099999999999995</v>
      </c>
      <c r="I1725">
        <v>0.42399999999999999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5.0000000000000001E-3</v>
      </c>
      <c r="P1725">
        <v>0</v>
      </c>
      <c r="Q1725" s="3">
        <v>0.82599999999999996</v>
      </c>
      <c r="R1725" t="str">
        <f t="shared" si="26"/>
        <v>Oklahoma PERS2001</v>
      </c>
    </row>
    <row r="1726" spans="1:18" x14ac:dyDescent="0.35">
      <c r="A1726" t="s">
        <v>103</v>
      </c>
      <c r="B1726">
        <v>2002</v>
      </c>
      <c r="C1726">
        <v>-5.0999999999999997E-2</v>
      </c>
      <c r="D1726">
        <v>-6.0000000000000001E-3</v>
      </c>
      <c r="E1726">
        <v>0.05</v>
      </c>
      <c r="G1726">
        <v>-5.5010000000000003E-2</v>
      </c>
      <c r="H1726">
        <v>0.56000000000000005</v>
      </c>
      <c r="I1726">
        <v>0.43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0.01</v>
      </c>
      <c r="P1726">
        <v>0</v>
      </c>
      <c r="Q1726" s="3">
        <v>0.79800000000000004</v>
      </c>
      <c r="R1726" t="str">
        <f t="shared" si="26"/>
        <v>Oklahoma PERS2002</v>
      </c>
    </row>
    <row r="1727" spans="1:18" x14ac:dyDescent="0.35">
      <c r="A1727" t="s">
        <v>103</v>
      </c>
      <c r="B1727">
        <v>2003</v>
      </c>
      <c r="C1727">
        <v>5.7000000000000002E-2</v>
      </c>
      <c r="D1727">
        <v>-1.9E-2</v>
      </c>
      <c r="E1727">
        <v>2.5999999999999999E-2</v>
      </c>
      <c r="G1727">
        <v>-1.9060000000000001E-2</v>
      </c>
      <c r="H1727">
        <v>0.57499999999999996</v>
      </c>
      <c r="I1727">
        <v>0.42099999999999999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4.0000000000000001E-3</v>
      </c>
      <c r="P1727">
        <v>0</v>
      </c>
      <c r="Q1727" s="3">
        <v>0.76800000000000002</v>
      </c>
      <c r="R1727" t="str">
        <f t="shared" si="26"/>
        <v>Oklahoma PERS2003</v>
      </c>
    </row>
    <row r="1728" spans="1:18" x14ac:dyDescent="0.35">
      <c r="A1728" t="s">
        <v>103</v>
      </c>
      <c r="B1728">
        <v>2004</v>
      </c>
      <c r="C1728">
        <v>0.14000000000000001</v>
      </c>
      <c r="D1728">
        <v>4.5999999999999999E-2</v>
      </c>
      <c r="E1728">
        <v>3.4000000000000002E-2</v>
      </c>
      <c r="G1728">
        <v>1.8499999999999999E-2</v>
      </c>
      <c r="H1728">
        <v>0.60199999999999998</v>
      </c>
      <c r="I1728">
        <v>0.39500000000000002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3.0000000000000001E-3</v>
      </c>
      <c r="P1728">
        <v>0</v>
      </c>
      <c r="Q1728" s="3">
        <v>0.76</v>
      </c>
      <c r="R1728" t="str">
        <f t="shared" si="26"/>
        <v>Oklahoma PERS2004</v>
      </c>
    </row>
    <row r="1729" spans="1:18" x14ac:dyDescent="0.35">
      <c r="A1729" t="s">
        <v>103</v>
      </c>
      <c r="B1729">
        <v>2005</v>
      </c>
      <c r="C1729">
        <v>0.105</v>
      </c>
      <c r="D1729">
        <v>0.1</v>
      </c>
      <c r="E1729">
        <v>3.5000000000000003E-2</v>
      </c>
      <c r="G1729">
        <v>3.524E-2</v>
      </c>
      <c r="H1729">
        <v>0.60499999999999998</v>
      </c>
      <c r="I1729">
        <v>0.39200000000000002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3.0000000000000001E-3</v>
      </c>
      <c r="P1729">
        <v>0</v>
      </c>
      <c r="Q1729" s="3">
        <v>0.72</v>
      </c>
      <c r="R1729" t="str">
        <f t="shared" si="26"/>
        <v>Oklahoma PERS2005</v>
      </c>
    </row>
    <row r="1730" spans="1:18" x14ac:dyDescent="0.35">
      <c r="A1730" t="s">
        <v>103</v>
      </c>
      <c r="B1730">
        <v>2006</v>
      </c>
      <c r="C1730">
        <v>0.08</v>
      </c>
      <c r="D1730">
        <v>0.108</v>
      </c>
      <c r="E1730">
        <v>6.4000000000000001E-2</v>
      </c>
      <c r="G1730">
        <v>4.2569999999999997E-2</v>
      </c>
      <c r="H1730">
        <v>0.63800000000000001</v>
      </c>
      <c r="I1730">
        <v>0.35799999999999998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4.0000000000000001E-3</v>
      </c>
      <c r="P1730">
        <v>0</v>
      </c>
      <c r="Q1730" s="3">
        <v>0.71399999999999997</v>
      </c>
      <c r="R1730" t="str">
        <f t="shared" si="26"/>
        <v>Oklahoma PERS2006</v>
      </c>
    </row>
    <row r="1731" spans="1:18" x14ac:dyDescent="0.35">
      <c r="A1731" t="s">
        <v>103</v>
      </c>
      <c r="B1731">
        <v>2007</v>
      </c>
      <c r="C1731">
        <v>0.16400000000000001</v>
      </c>
      <c r="D1731">
        <v>0.11600000000000001</v>
      </c>
      <c r="E1731">
        <v>0.109</v>
      </c>
      <c r="G1731">
        <v>5.9110000000000003E-2</v>
      </c>
      <c r="H1731">
        <v>0.63600000000000001</v>
      </c>
      <c r="I1731">
        <v>0.36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4.0000000000000001E-3</v>
      </c>
      <c r="P1731">
        <v>0</v>
      </c>
      <c r="Q1731" s="3">
        <v>0.72599999999999998</v>
      </c>
      <c r="R1731" t="str">
        <f t="shared" ref="R1731:R1794" si="27">A1731&amp;B1731</f>
        <v>Oklahoma PERS2007</v>
      </c>
    </row>
    <row r="1732" spans="1:18" x14ac:dyDescent="0.35">
      <c r="A1732" t="s">
        <v>103</v>
      </c>
      <c r="B1732">
        <v>2008</v>
      </c>
      <c r="C1732">
        <v>-4.2000000000000003E-2</v>
      </c>
      <c r="D1732">
        <v>6.4000000000000001E-2</v>
      </c>
      <c r="E1732">
        <v>8.6999999999999994E-2</v>
      </c>
      <c r="G1732">
        <v>4.5909999999999999E-2</v>
      </c>
      <c r="H1732">
        <v>0.61799999999999999</v>
      </c>
      <c r="I1732">
        <v>0.378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4.0000000000000001E-3</v>
      </c>
      <c r="P1732">
        <v>0</v>
      </c>
      <c r="Q1732" s="3">
        <v>0.73</v>
      </c>
      <c r="R1732" t="str">
        <f t="shared" si="27"/>
        <v>Oklahoma PERS2008</v>
      </c>
    </row>
    <row r="1733" spans="1:18" x14ac:dyDescent="0.35">
      <c r="A1733" t="s">
        <v>103</v>
      </c>
      <c r="B1733">
        <v>2009</v>
      </c>
      <c r="C1733">
        <v>-0.154</v>
      </c>
      <c r="D1733">
        <v>-1.9E-2</v>
      </c>
      <c r="E1733">
        <v>2.4E-2</v>
      </c>
      <c r="G1733">
        <v>2.154E-2</v>
      </c>
      <c r="H1733">
        <v>0.622</v>
      </c>
      <c r="I1733">
        <v>0.375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3.0000000000000001E-3</v>
      </c>
      <c r="P1733">
        <v>0</v>
      </c>
      <c r="Q1733" s="3">
        <v>0.66800000000000004</v>
      </c>
      <c r="R1733" t="str">
        <f t="shared" si="27"/>
        <v>Oklahoma PERS2009</v>
      </c>
    </row>
    <row r="1734" spans="1:18" x14ac:dyDescent="0.35">
      <c r="A1734" t="s">
        <v>103</v>
      </c>
      <c r="B1734">
        <v>2010</v>
      </c>
      <c r="C1734">
        <v>0.13800000000000001</v>
      </c>
      <c r="D1734">
        <v>-2.7E-2</v>
      </c>
      <c r="E1734">
        <v>0.03</v>
      </c>
      <c r="F1734">
        <v>3.2629999999999999E-2</v>
      </c>
      <c r="G1734">
        <v>3.2629999999999999E-2</v>
      </c>
      <c r="H1734">
        <v>0.61099999999999999</v>
      </c>
      <c r="I1734">
        <v>0.38400000000000001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5.0000000000000001E-3</v>
      </c>
      <c r="P1734">
        <v>0</v>
      </c>
      <c r="Q1734" s="3">
        <v>0.66</v>
      </c>
      <c r="R1734" t="str">
        <f t="shared" si="27"/>
        <v>Oklahoma PERS2010</v>
      </c>
    </row>
    <row r="1735" spans="1:18" x14ac:dyDescent="0.35">
      <c r="A1735" t="s">
        <v>103</v>
      </c>
      <c r="B1735">
        <v>2011</v>
      </c>
      <c r="C1735">
        <v>0.21199999999999999</v>
      </c>
      <c r="D1735">
        <v>5.2999999999999999E-2</v>
      </c>
      <c r="E1735">
        <v>5.3999999999999999E-2</v>
      </c>
      <c r="F1735">
        <v>5.91E-2</v>
      </c>
      <c r="G1735">
        <v>4.7780000000000003E-2</v>
      </c>
      <c r="H1735">
        <v>0.66900000000000004</v>
      </c>
      <c r="I1735">
        <v>0.32800000000000001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3.0000000000000001E-3</v>
      </c>
      <c r="P1735">
        <v>0</v>
      </c>
      <c r="Q1735" s="3">
        <v>0.80700000000000005</v>
      </c>
      <c r="R1735" t="str">
        <f t="shared" si="27"/>
        <v>Oklahoma PERS2011</v>
      </c>
    </row>
    <row r="1736" spans="1:18" x14ac:dyDescent="0.35">
      <c r="A1736" t="s">
        <v>103</v>
      </c>
      <c r="B1736">
        <v>2012</v>
      </c>
      <c r="C1736">
        <v>2.4400000000000002E-2</v>
      </c>
      <c r="D1736">
        <v>0.1222</v>
      </c>
      <c r="E1736">
        <v>2.75E-2</v>
      </c>
      <c r="F1736">
        <v>6.7229999999999998E-2</v>
      </c>
      <c r="G1736">
        <v>4.5809999999999997E-2</v>
      </c>
      <c r="H1736">
        <v>0.63800000000000001</v>
      </c>
      <c r="I1736">
        <v>0.35899999999999999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3.0000000000000001E-3</v>
      </c>
      <c r="P1736">
        <v>0</v>
      </c>
      <c r="Q1736" s="3">
        <v>0.80200000000000005</v>
      </c>
      <c r="R1736" t="str">
        <f t="shared" si="27"/>
        <v>Oklahoma PERS2012</v>
      </c>
    </row>
    <row r="1737" spans="1:18" x14ac:dyDescent="0.35">
      <c r="A1737" t="s">
        <v>103</v>
      </c>
      <c r="B1737">
        <v>2013</v>
      </c>
      <c r="C1737">
        <v>0.1203</v>
      </c>
      <c r="D1737">
        <v>0.1164</v>
      </c>
      <c r="E1737">
        <v>6.0100000000000001E-2</v>
      </c>
      <c r="F1737">
        <v>7.3450000000000001E-2</v>
      </c>
      <c r="G1737">
        <v>5.1360000000000003E-2</v>
      </c>
      <c r="H1737">
        <v>0.67300000000000004</v>
      </c>
      <c r="I1737">
        <v>0.32400000000000001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3.0000000000000001E-3</v>
      </c>
      <c r="P1737">
        <v>0</v>
      </c>
      <c r="Q1737" s="3">
        <v>0.81599999999999995</v>
      </c>
      <c r="R1737" t="str">
        <f t="shared" si="27"/>
        <v>Oklahoma PERS2013</v>
      </c>
    </row>
    <row r="1738" spans="1:18" x14ac:dyDescent="0.35">
      <c r="A1738" t="s">
        <v>103</v>
      </c>
      <c r="B1738">
        <v>2014</v>
      </c>
      <c r="C1738">
        <v>0.18</v>
      </c>
      <c r="D1738">
        <v>0.106</v>
      </c>
      <c r="E1738">
        <v>0.13300000000000001</v>
      </c>
      <c r="F1738">
        <v>7.7160000000000006E-2</v>
      </c>
      <c r="G1738">
        <v>6.0060000000000002E-2</v>
      </c>
      <c r="H1738">
        <v>0.70199999999999996</v>
      </c>
      <c r="I1738">
        <v>0.29499999999999998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3.0000000000000001E-3</v>
      </c>
      <c r="P1738">
        <v>0</v>
      </c>
      <c r="Q1738" s="3">
        <v>0.88600000000000001</v>
      </c>
      <c r="R1738" t="str">
        <f t="shared" si="27"/>
        <v>Oklahoma PERS2014</v>
      </c>
    </row>
    <row r="1739" spans="1:18" x14ac:dyDescent="0.35">
      <c r="A1739" t="s">
        <v>103</v>
      </c>
      <c r="B1739">
        <v>2015</v>
      </c>
      <c r="C1739">
        <v>3.2000000000000001E-2</v>
      </c>
      <c r="D1739">
        <v>0.109</v>
      </c>
      <c r="E1739">
        <v>0.111</v>
      </c>
      <c r="F1739">
        <v>6.9819999999999993E-2</v>
      </c>
      <c r="G1739">
        <v>5.8169999999999999E-2</v>
      </c>
      <c r="H1739">
        <v>0.69699999999999995</v>
      </c>
      <c r="I1739">
        <v>0.3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3.0000000000000001E-3</v>
      </c>
      <c r="P1739">
        <v>0</v>
      </c>
      <c r="Q1739" s="3">
        <v>0.93600000000000005</v>
      </c>
      <c r="R1739" t="str">
        <f t="shared" si="27"/>
        <v>Oklahoma PERS2015</v>
      </c>
    </row>
    <row r="1740" spans="1:18" x14ac:dyDescent="0.35">
      <c r="A1740" t="s">
        <v>103</v>
      </c>
      <c r="B1740">
        <v>2016</v>
      </c>
      <c r="C1740">
        <v>3.0000000000000001E-3</v>
      </c>
      <c r="D1740">
        <v>6.9000000000000006E-2</v>
      </c>
      <c r="E1740">
        <v>7.0000000000000007E-2</v>
      </c>
      <c r="F1740">
        <v>6.1940000000000002E-2</v>
      </c>
      <c r="G1740">
        <v>5.4629999999999998E-2</v>
      </c>
      <c r="H1740">
        <v>0.67132999999999998</v>
      </c>
      <c r="I1740">
        <v>0.32468000000000002</v>
      </c>
      <c r="J1740">
        <v>0</v>
      </c>
      <c r="K1740">
        <v>0</v>
      </c>
      <c r="L1740">
        <v>0</v>
      </c>
      <c r="M1740">
        <v>2E-3</v>
      </c>
      <c r="N1740">
        <v>0</v>
      </c>
      <c r="O1740">
        <v>2E-3</v>
      </c>
      <c r="P1740">
        <v>0</v>
      </c>
      <c r="Q1740" s="3">
        <v>0.93200000000000005</v>
      </c>
      <c r="R1740" t="str">
        <f t="shared" si="27"/>
        <v>Oklahoma PERS2016</v>
      </c>
    </row>
    <row r="1741" spans="1:18" x14ac:dyDescent="0.35">
      <c r="A1741" t="s">
        <v>103</v>
      </c>
      <c r="B1741">
        <v>2017</v>
      </c>
      <c r="C1741">
        <v>0.128</v>
      </c>
      <c r="D1741">
        <v>5.2999999999999999E-2</v>
      </c>
      <c r="E1741">
        <v>9.0999999999999998E-2</v>
      </c>
      <c r="F1741">
        <v>5.8610000000000002E-2</v>
      </c>
      <c r="G1741">
        <v>5.8810000000000001E-2</v>
      </c>
      <c r="H1741">
        <v>0.68332000000000004</v>
      </c>
      <c r="I1741">
        <v>0.31269000000000002</v>
      </c>
      <c r="J1741">
        <v>0</v>
      </c>
      <c r="K1741">
        <v>0</v>
      </c>
      <c r="L1741">
        <v>0</v>
      </c>
      <c r="M1741">
        <v>1E-3</v>
      </c>
      <c r="N1741">
        <v>0</v>
      </c>
      <c r="O1741">
        <v>3.0000000000000001E-3</v>
      </c>
      <c r="P1741">
        <v>0</v>
      </c>
      <c r="Q1741" s="3">
        <v>0.94499999999999995</v>
      </c>
      <c r="R1741" t="str">
        <f t="shared" si="27"/>
        <v>Oklahoma PERS2017</v>
      </c>
    </row>
    <row r="1742" spans="1:18" x14ac:dyDescent="0.35">
      <c r="A1742" t="s">
        <v>103</v>
      </c>
      <c r="B1742">
        <v>2018</v>
      </c>
      <c r="C1742">
        <v>8.4000000000000005E-2</v>
      </c>
      <c r="D1742">
        <v>7.0000000000000007E-2</v>
      </c>
      <c r="E1742">
        <v>8.3000000000000004E-2</v>
      </c>
      <c r="F1742">
        <v>7.177E-2</v>
      </c>
      <c r="G1742">
        <v>6.0199999999999997E-2</v>
      </c>
      <c r="H1742">
        <v>0.69830000000000003</v>
      </c>
      <c r="I1742">
        <v>0.29770000000000002</v>
      </c>
      <c r="J1742">
        <v>0</v>
      </c>
      <c r="K1742">
        <v>0</v>
      </c>
      <c r="L1742">
        <v>0</v>
      </c>
      <c r="M1742">
        <v>1E-3</v>
      </c>
      <c r="N1742">
        <v>0</v>
      </c>
      <c r="O1742">
        <v>3.0000000000000001E-3</v>
      </c>
      <c r="P1742">
        <v>0</v>
      </c>
      <c r="Q1742" s="3">
        <v>0.97699999999999998</v>
      </c>
      <c r="R1742" t="str">
        <f t="shared" si="27"/>
        <v>Oklahoma PERS2018</v>
      </c>
    </row>
    <row r="1743" spans="1:18" x14ac:dyDescent="0.35">
      <c r="A1743" t="s">
        <v>103</v>
      </c>
      <c r="B1743">
        <v>2019</v>
      </c>
      <c r="C1743">
        <v>6.0999999999999999E-2</v>
      </c>
      <c r="D1743">
        <v>9.0999999999999998E-2</v>
      </c>
      <c r="E1743">
        <v>6.0999999999999999E-2</v>
      </c>
      <c r="F1743">
        <v>9.6320000000000003E-2</v>
      </c>
      <c r="G1743">
        <v>6.0240000000000002E-2</v>
      </c>
      <c r="H1743">
        <v>0.68200000000000005</v>
      </c>
      <c r="I1743">
        <v>0.315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3.0000000000000001E-3</v>
      </c>
      <c r="P1743">
        <v>0</v>
      </c>
      <c r="Q1743" s="3">
        <v>0.98599999999999999</v>
      </c>
      <c r="R1743" t="str">
        <f t="shared" si="27"/>
        <v>Oklahoma PERS2019</v>
      </c>
    </row>
    <row r="1744" spans="1:18" x14ac:dyDescent="0.35">
      <c r="A1744" t="s">
        <v>103</v>
      </c>
      <c r="B1744">
        <v>2020</v>
      </c>
      <c r="C1744">
        <v>4.4999999999999998E-2</v>
      </c>
      <c r="D1744">
        <v>6.3E-2</v>
      </c>
      <c r="E1744">
        <v>6.3E-2</v>
      </c>
      <c r="F1744">
        <v>8.7010000000000004E-2</v>
      </c>
      <c r="G1744">
        <v>5.9470000000000002E-2</v>
      </c>
      <c r="H1744">
        <v>0.66300000000000003</v>
      </c>
      <c r="I1744">
        <v>0.33300000000000002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4.0000000000000001E-3</v>
      </c>
      <c r="P1744">
        <v>0</v>
      </c>
      <c r="Q1744" s="3">
        <v>0.93300000000000005</v>
      </c>
      <c r="R1744" t="str">
        <f t="shared" si="27"/>
        <v>Oklahoma PERS2020</v>
      </c>
    </row>
    <row r="1745" spans="1:18" x14ac:dyDescent="0.35">
      <c r="A1745" t="s">
        <v>104</v>
      </c>
      <c r="B1745">
        <v>2001</v>
      </c>
      <c r="C1745">
        <v>-8.1000000000000003E-2</v>
      </c>
      <c r="D1745">
        <v>7.1999999999999995E-2</v>
      </c>
      <c r="E1745">
        <v>0.11600000000000001</v>
      </c>
      <c r="G1745">
        <v>-8.1000000000000003E-2</v>
      </c>
      <c r="H1745">
        <v>0.5</v>
      </c>
      <c r="I1745">
        <v>0.29599999999999999</v>
      </c>
      <c r="J1745">
        <v>0.111</v>
      </c>
      <c r="K1745">
        <v>0</v>
      </c>
      <c r="L1745">
        <v>0</v>
      </c>
      <c r="M1745">
        <v>5.0999999999999997E-2</v>
      </c>
      <c r="N1745">
        <v>0</v>
      </c>
      <c r="O1745">
        <v>4.2000000000000003E-2</v>
      </c>
      <c r="P1745">
        <v>0</v>
      </c>
      <c r="Q1745" s="3">
        <v>0.96433999999999997</v>
      </c>
      <c r="R1745" t="str">
        <f t="shared" si="27"/>
        <v>Oregon PERS2001</v>
      </c>
    </row>
    <row r="1746" spans="1:18" x14ac:dyDescent="0.35">
      <c r="A1746" t="s">
        <v>104</v>
      </c>
      <c r="B1746">
        <v>2002</v>
      </c>
      <c r="C1746">
        <v>-6.4000000000000001E-2</v>
      </c>
      <c r="D1746">
        <v>0.01</v>
      </c>
      <c r="E1746">
        <v>6.2E-2</v>
      </c>
      <c r="G1746">
        <v>-7.2539999999999993E-2</v>
      </c>
      <c r="H1746">
        <v>0.50600000000000001</v>
      </c>
      <c r="I1746">
        <v>0.28699999999999998</v>
      </c>
      <c r="J1746">
        <v>9.7000000000000003E-2</v>
      </c>
      <c r="K1746">
        <v>0</v>
      </c>
      <c r="L1746">
        <v>0</v>
      </c>
      <c r="M1746">
        <v>4.8000000000000001E-2</v>
      </c>
      <c r="N1746">
        <v>0</v>
      </c>
      <c r="O1746">
        <v>6.2E-2</v>
      </c>
      <c r="P1746">
        <v>0</v>
      </c>
      <c r="Q1746" s="3">
        <v>1.0669999999999999</v>
      </c>
      <c r="R1746" t="str">
        <f t="shared" si="27"/>
        <v>Oregon PERS2002</v>
      </c>
    </row>
    <row r="1747" spans="1:18" x14ac:dyDescent="0.35">
      <c r="A1747" t="s">
        <v>104</v>
      </c>
      <c r="B1747">
        <v>2003</v>
      </c>
      <c r="C1747">
        <v>2.8000000000000001E-2</v>
      </c>
      <c r="D1747">
        <v>-0.04</v>
      </c>
      <c r="E1747">
        <v>3.3000000000000002E-2</v>
      </c>
      <c r="G1747">
        <v>-4.0169999999999997E-2</v>
      </c>
      <c r="H1747">
        <v>0.54700000000000004</v>
      </c>
      <c r="I1747">
        <v>0.24199999999999999</v>
      </c>
      <c r="J1747">
        <v>0.104</v>
      </c>
      <c r="K1747">
        <v>0</v>
      </c>
      <c r="L1747">
        <v>0</v>
      </c>
      <c r="M1747">
        <v>4.4999999999999998E-2</v>
      </c>
      <c r="N1747">
        <v>0</v>
      </c>
      <c r="O1747">
        <v>6.2E-2</v>
      </c>
      <c r="P1747">
        <v>0</v>
      </c>
      <c r="Q1747" s="3">
        <v>0.91</v>
      </c>
      <c r="R1747" t="str">
        <f t="shared" si="27"/>
        <v>Oregon PERS2003</v>
      </c>
    </row>
    <row r="1748" spans="1:18" x14ac:dyDescent="0.35">
      <c r="A1748" t="s">
        <v>104</v>
      </c>
      <c r="B1748">
        <v>2004</v>
      </c>
      <c r="C1748">
        <v>0.18</v>
      </c>
      <c r="D1748">
        <v>4.3999999999999997E-2</v>
      </c>
      <c r="E1748">
        <v>4.5999999999999999E-2</v>
      </c>
      <c r="G1748">
        <v>1.069E-2</v>
      </c>
      <c r="H1748">
        <v>0.54300000000000004</v>
      </c>
      <c r="I1748">
        <v>0.27400000000000002</v>
      </c>
      <c r="J1748">
        <v>9.0999999999999998E-2</v>
      </c>
      <c r="K1748">
        <v>0</v>
      </c>
      <c r="L1748">
        <v>0</v>
      </c>
      <c r="M1748">
        <v>3.9E-2</v>
      </c>
      <c r="N1748">
        <v>0</v>
      </c>
      <c r="O1748">
        <v>5.2999999999999999E-2</v>
      </c>
      <c r="P1748">
        <v>0</v>
      </c>
      <c r="Q1748" s="3">
        <v>0.97</v>
      </c>
      <c r="R1748" t="str">
        <f t="shared" si="27"/>
        <v>Oregon PERS2004</v>
      </c>
    </row>
    <row r="1749" spans="1:18" x14ac:dyDescent="0.35">
      <c r="A1749" t="s">
        <v>104</v>
      </c>
      <c r="B1749">
        <v>2005</v>
      </c>
      <c r="C1749">
        <v>0.13700000000000001</v>
      </c>
      <c r="D1749">
        <v>0.113</v>
      </c>
      <c r="E1749">
        <v>3.5000000000000003E-2</v>
      </c>
      <c r="G1749">
        <v>3.4770000000000002E-2</v>
      </c>
      <c r="H1749">
        <v>0.53100000000000003</v>
      </c>
      <c r="I1749">
        <v>0.27500000000000002</v>
      </c>
      <c r="J1749">
        <v>8.3000000000000004E-2</v>
      </c>
      <c r="K1749">
        <v>0</v>
      </c>
      <c r="L1749">
        <v>0</v>
      </c>
      <c r="M1749">
        <v>5.5E-2</v>
      </c>
      <c r="N1749">
        <v>0</v>
      </c>
      <c r="O1749">
        <v>5.6000000000000001E-2</v>
      </c>
      <c r="P1749">
        <v>0</v>
      </c>
      <c r="Q1749" s="3">
        <v>0.96199999999999997</v>
      </c>
      <c r="R1749" t="str">
        <f t="shared" si="27"/>
        <v>Oregon PERS2005</v>
      </c>
    </row>
    <row r="1750" spans="1:18" x14ac:dyDescent="0.35">
      <c r="A1750" t="s">
        <v>104</v>
      </c>
      <c r="B1750">
        <v>2006</v>
      </c>
      <c r="C1750">
        <v>0.14299999999999999</v>
      </c>
      <c r="D1750">
        <v>0.153</v>
      </c>
      <c r="E1750">
        <v>8.1000000000000003E-2</v>
      </c>
      <c r="G1750">
        <v>5.2069999999999998E-2</v>
      </c>
      <c r="H1750">
        <v>0.52600000000000002</v>
      </c>
      <c r="I1750">
        <v>0.27</v>
      </c>
      <c r="J1750">
        <v>8.7999999999999995E-2</v>
      </c>
      <c r="K1750">
        <v>0</v>
      </c>
      <c r="L1750">
        <v>0</v>
      </c>
      <c r="M1750">
        <v>6.6000000000000003E-2</v>
      </c>
      <c r="N1750">
        <v>0</v>
      </c>
      <c r="O1750">
        <v>0.05</v>
      </c>
      <c r="P1750">
        <v>0</v>
      </c>
      <c r="Q1750" s="3">
        <v>1.042</v>
      </c>
      <c r="R1750" t="str">
        <f t="shared" si="27"/>
        <v>Oregon PERS2006</v>
      </c>
    </row>
    <row r="1751" spans="1:18" x14ac:dyDescent="0.35">
      <c r="A1751" t="s">
        <v>104</v>
      </c>
      <c r="B1751">
        <v>2007</v>
      </c>
      <c r="C1751">
        <v>0.186</v>
      </c>
      <c r="D1751">
        <v>0.156</v>
      </c>
      <c r="E1751">
        <v>0.13400000000000001</v>
      </c>
      <c r="G1751">
        <v>7.0239999999999997E-2</v>
      </c>
      <c r="H1751">
        <v>0.502</v>
      </c>
      <c r="I1751">
        <v>0.26800000000000002</v>
      </c>
      <c r="J1751">
        <v>0.11</v>
      </c>
      <c r="K1751">
        <v>0</v>
      </c>
      <c r="L1751">
        <v>0</v>
      </c>
      <c r="M1751">
        <v>6.8000000000000005E-2</v>
      </c>
      <c r="N1751">
        <v>0</v>
      </c>
      <c r="O1751">
        <v>5.1999999999999998E-2</v>
      </c>
      <c r="P1751">
        <v>0</v>
      </c>
      <c r="Q1751" s="3">
        <v>1.105</v>
      </c>
      <c r="R1751" t="str">
        <f t="shared" si="27"/>
        <v>Oregon PERS2007</v>
      </c>
    </row>
    <row r="1752" spans="1:18" x14ac:dyDescent="0.35">
      <c r="A1752" t="s">
        <v>104</v>
      </c>
      <c r="B1752">
        <v>2008</v>
      </c>
      <c r="C1752">
        <v>-3.7999999999999999E-2</v>
      </c>
      <c r="D1752">
        <v>9.2999999999999999E-2</v>
      </c>
      <c r="E1752">
        <v>0.11899999999999999</v>
      </c>
      <c r="G1752">
        <v>5.6070000000000002E-2</v>
      </c>
      <c r="H1752">
        <v>0.435</v>
      </c>
      <c r="I1752">
        <v>0.29799999999999999</v>
      </c>
      <c r="J1752">
        <v>0.17</v>
      </c>
      <c r="K1752">
        <v>0</v>
      </c>
      <c r="L1752">
        <v>0</v>
      </c>
      <c r="M1752">
        <v>8.6999999999999994E-2</v>
      </c>
      <c r="N1752">
        <v>0</v>
      </c>
      <c r="O1752">
        <v>0.01</v>
      </c>
      <c r="P1752">
        <v>0</v>
      </c>
      <c r="Q1752" s="3">
        <v>1.1220000000000001</v>
      </c>
      <c r="R1752" t="str">
        <f t="shared" si="27"/>
        <v>Oregon PERS2008</v>
      </c>
    </row>
    <row r="1753" spans="1:18" x14ac:dyDescent="0.35">
      <c r="A1753" t="s">
        <v>104</v>
      </c>
      <c r="B1753">
        <v>2009</v>
      </c>
      <c r="C1753">
        <v>-0.223</v>
      </c>
      <c r="D1753">
        <v>-3.9E-2</v>
      </c>
      <c r="E1753">
        <v>2.9000000000000001E-2</v>
      </c>
      <c r="G1753">
        <v>2.0670000000000001E-2</v>
      </c>
      <c r="H1753">
        <v>0.3826</v>
      </c>
      <c r="I1753">
        <v>0.31230000000000002</v>
      </c>
      <c r="J1753">
        <v>0.17879999999999999</v>
      </c>
      <c r="K1753">
        <v>2.1100000000000001E-2</v>
      </c>
      <c r="L1753">
        <v>0</v>
      </c>
      <c r="M1753">
        <v>0.1052</v>
      </c>
      <c r="N1753">
        <v>0</v>
      </c>
      <c r="O1753">
        <v>0</v>
      </c>
      <c r="P1753">
        <v>0</v>
      </c>
      <c r="Q1753" s="3">
        <v>0.80200000000000005</v>
      </c>
      <c r="R1753" t="str">
        <f t="shared" si="27"/>
        <v>Oregon PERS2009</v>
      </c>
    </row>
    <row r="1754" spans="1:18" x14ac:dyDescent="0.35">
      <c r="A1754" t="s">
        <v>104</v>
      </c>
      <c r="B1754">
        <v>2010</v>
      </c>
      <c r="C1754">
        <v>0.17</v>
      </c>
      <c r="D1754">
        <v>-4.2000000000000003E-2</v>
      </c>
      <c r="E1754">
        <v>3.5999999999999997E-2</v>
      </c>
      <c r="F1754">
        <v>3.4700000000000002E-2</v>
      </c>
      <c r="G1754">
        <v>3.4700000000000002E-2</v>
      </c>
      <c r="H1754">
        <v>0.39190000000000003</v>
      </c>
      <c r="I1754">
        <v>0.27100000000000002</v>
      </c>
      <c r="J1754">
        <v>0.2203</v>
      </c>
      <c r="K1754">
        <v>2.12E-2</v>
      </c>
      <c r="L1754">
        <v>0</v>
      </c>
      <c r="M1754">
        <v>9.5600000000000004E-2</v>
      </c>
      <c r="N1754">
        <v>0</v>
      </c>
      <c r="O1754">
        <v>0</v>
      </c>
      <c r="P1754">
        <v>0</v>
      </c>
      <c r="Q1754" s="3">
        <v>0.85799999999999998</v>
      </c>
      <c r="R1754" t="str">
        <f t="shared" si="27"/>
        <v>Oregon PERS2010</v>
      </c>
    </row>
    <row r="1755" spans="1:18" x14ac:dyDescent="0.35">
      <c r="A1755" t="s">
        <v>104</v>
      </c>
      <c r="B1755">
        <v>2011</v>
      </c>
      <c r="C1755">
        <v>0.223</v>
      </c>
      <c r="D1755">
        <v>3.6999999999999998E-2</v>
      </c>
      <c r="E1755">
        <v>0.05</v>
      </c>
      <c r="F1755">
        <v>6.4699999999999994E-2</v>
      </c>
      <c r="G1755">
        <v>5.0549999999999998E-2</v>
      </c>
      <c r="H1755">
        <v>0.39992</v>
      </c>
      <c r="I1755">
        <v>0.24903</v>
      </c>
      <c r="J1755">
        <v>0.22339999999999999</v>
      </c>
      <c r="K1755">
        <v>1.8950000000000002E-2</v>
      </c>
      <c r="L1755">
        <v>0</v>
      </c>
      <c r="M1755">
        <v>0.10871</v>
      </c>
      <c r="N1755">
        <v>0</v>
      </c>
      <c r="O1755">
        <v>0</v>
      </c>
      <c r="P1755">
        <v>0</v>
      </c>
      <c r="Q1755" s="3">
        <v>0.86899999999999999</v>
      </c>
      <c r="R1755" t="str">
        <f t="shared" si="27"/>
        <v>Oregon PERS2011</v>
      </c>
    </row>
    <row r="1756" spans="1:18" x14ac:dyDescent="0.35">
      <c r="A1756" t="s">
        <v>104</v>
      </c>
      <c r="B1756">
        <v>2012</v>
      </c>
      <c r="C1756">
        <v>1.6E-2</v>
      </c>
      <c r="D1756">
        <v>0.13300000000000001</v>
      </c>
      <c r="E1756">
        <v>1.7999999999999999E-2</v>
      </c>
      <c r="F1756">
        <v>7.3459999999999998E-2</v>
      </c>
      <c r="G1756">
        <v>4.7620000000000003E-2</v>
      </c>
      <c r="H1756">
        <v>0.35930000000000001</v>
      </c>
      <c r="I1756">
        <v>0.2515</v>
      </c>
      <c r="J1756">
        <v>0.24990000000000001</v>
      </c>
      <c r="K1756">
        <v>1.6E-2</v>
      </c>
      <c r="L1756">
        <v>7.1000000000000004E-3</v>
      </c>
      <c r="M1756">
        <v>0.11609999999999999</v>
      </c>
      <c r="N1756">
        <v>0</v>
      </c>
      <c r="O1756">
        <v>0</v>
      </c>
      <c r="P1756">
        <v>0</v>
      </c>
      <c r="Q1756" s="3">
        <v>0.82</v>
      </c>
      <c r="R1756" t="str">
        <f t="shared" si="27"/>
        <v>Oregon PERS2012</v>
      </c>
    </row>
    <row r="1757" spans="1:18" x14ac:dyDescent="0.35">
      <c r="A1757" t="s">
        <v>104</v>
      </c>
      <c r="B1757">
        <v>2013</v>
      </c>
      <c r="C1757">
        <v>0.127</v>
      </c>
      <c r="D1757">
        <v>0.11899999999999999</v>
      </c>
      <c r="E1757">
        <v>0.05</v>
      </c>
      <c r="F1757">
        <v>8.4000000000000005E-2</v>
      </c>
      <c r="G1757">
        <v>5.3530000000000001E-2</v>
      </c>
      <c r="H1757">
        <v>0.39200000000000002</v>
      </c>
      <c r="I1757">
        <v>0.23269999999999999</v>
      </c>
      <c r="J1757">
        <v>0.2316</v>
      </c>
      <c r="K1757">
        <v>1.3100000000000001E-2</v>
      </c>
      <c r="L1757">
        <v>1.01E-2</v>
      </c>
      <c r="M1757">
        <v>0.1205</v>
      </c>
      <c r="N1757">
        <v>0</v>
      </c>
      <c r="O1757">
        <v>0</v>
      </c>
      <c r="P1757">
        <v>0</v>
      </c>
      <c r="Q1757" s="3">
        <v>0.90700000000000003</v>
      </c>
      <c r="R1757" t="str">
        <f t="shared" si="27"/>
        <v>Oregon PERS2013</v>
      </c>
    </row>
    <row r="1758" spans="1:18" x14ac:dyDescent="0.35">
      <c r="A1758" t="s">
        <v>104</v>
      </c>
      <c r="B1758">
        <v>2014</v>
      </c>
      <c r="C1758">
        <v>0.16600000000000001</v>
      </c>
      <c r="D1758">
        <v>0.10100000000000001</v>
      </c>
      <c r="E1758">
        <v>0.13800000000000001</v>
      </c>
      <c r="F1758">
        <v>8.2089999999999996E-2</v>
      </c>
      <c r="G1758">
        <v>6.1190000000000001E-2</v>
      </c>
      <c r="H1758">
        <v>0.42499999999999999</v>
      </c>
      <c r="I1758">
        <v>0.22009999999999999</v>
      </c>
      <c r="J1758">
        <v>0.2185</v>
      </c>
      <c r="K1758">
        <v>1.2699999999999999E-2</v>
      </c>
      <c r="L1758">
        <v>1.44E-2</v>
      </c>
      <c r="M1758">
        <v>0.10929999999999999</v>
      </c>
      <c r="N1758">
        <v>0</v>
      </c>
      <c r="O1758">
        <v>0</v>
      </c>
      <c r="P1758">
        <v>0</v>
      </c>
      <c r="Q1758" s="3">
        <v>0.95899999999999996</v>
      </c>
      <c r="R1758" t="str">
        <f t="shared" si="27"/>
        <v>Oregon PERS2014</v>
      </c>
    </row>
    <row r="1759" spans="1:18" x14ac:dyDescent="0.35">
      <c r="A1759" t="s">
        <v>104</v>
      </c>
      <c r="B1759">
        <v>2015</v>
      </c>
      <c r="C1759">
        <v>4.2999999999999997E-2</v>
      </c>
      <c r="D1759">
        <v>0.111</v>
      </c>
      <c r="E1759">
        <v>0.112</v>
      </c>
      <c r="F1759">
        <v>7.2789999999999994E-2</v>
      </c>
      <c r="G1759">
        <v>5.9959999999999999E-2</v>
      </c>
      <c r="H1759">
        <v>0.42470000000000002</v>
      </c>
      <c r="I1759">
        <v>0.22040000000000001</v>
      </c>
      <c r="J1759">
        <v>0.2099</v>
      </c>
      <c r="K1759">
        <v>1.5100000000000001E-2</v>
      </c>
      <c r="L1759">
        <v>2.1000000000000001E-2</v>
      </c>
      <c r="M1759">
        <v>0.1089</v>
      </c>
      <c r="N1759">
        <v>0</v>
      </c>
      <c r="O1759">
        <v>0</v>
      </c>
      <c r="P1759">
        <v>0</v>
      </c>
      <c r="Q1759" s="3">
        <v>0.83599999999999997</v>
      </c>
      <c r="R1759" t="str">
        <f t="shared" si="27"/>
        <v>Oregon PERS2015</v>
      </c>
    </row>
    <row r="1760" spans="1:18" x14ac:dyDescent="0.35">
      <c r="A1760" t="s">
        <v>104</v>
      </c>
      <c r="B1760">
        <v>2016</v>
      </c>
      <c r="C1760">
        <v>1.21E-2</v>
      </c>
      <c r="D1760">
        <v>7.17E-2</v>
      </c>
      <c r="E1760">
        <v>7.0999999999999994E-2</v>
      </c>
      <c r="F1760">
        <v>5.9819999999999998E-2</v>
      </c>
      <c r="G1760">
        <v>5.6910000000000002E-2</v>
      </c>
      <c r="H1760">
        <v>0.39400000000000002</v>
      </c>
      <c r="I1760">
        <v>0.2152</v>
      </c>
      <c r="J1760">
        <v>0.2031</v>
      </c>
      <c r="K1760">
        <v>1.9900000000000001E-2</v>
      </c>
      <c r="L1760">
        <v>4.2799999999999998E-2</v>
      </c>
      <c r="M1760">
        <v>0.125</v>
      </c>
      <c r="N1760">
        <v>0</v>
      </c>
      <c r="O1760">
        <v>0</v>
      </c>
      <c r="P1760">
        <v>0</v>
      </c>
      <c r="Q1760" s="3">
        <v>0.78700000000000003</v>
      </c>
      <c r="R1760" t="str">
        <f t="shared" si="27"/>
        <v>Oregon PERS2016</v>
      </c>
    </row>
    <row r="1761" spans="1:18" x14ac:dyDescent="0.35">
      <c r="A1761" t="s">
        <v>104</v>
      </c>
      <c r="B1761">
        <v>2017</v>
      </c>
      <c r="C1761">
        <v>0.1192</v>
      </c>
      <c r="D1761">
        <v>5.7200000000000001E-2</v>
      </c>
      <c r="E1761">
        <v>9.1899999999999996E-2</v>
      </c>
      <c r="F1761">
        <v>5.3690000000000002E-2</v>
      </c>
      <c r="G1761">
        <v>6.0470000000000003E-2</v>
      </c>
      <c r="H1761">
        <v>0.4047</v>
      </c>
      <c r="I1761">
        <v>0.20039999999999999</v>
      </c>
      <c r="J1761">
        <v>0.2014</v>
      </c>
      <c r="K1761">
        <v>2.1299999999999999E-2</v>
      </c>
      <c r="L1761">
        <v>5.5399999999999998E-2</v>
      </c>
      <c r="M1761">
        <v>0.1168</v>
      </c>
      <c r="N1761">
        <v>0</v>
      </c>
      <c r="O1761">
        <v>0</v>
      </c>
      <c r="P1761">
        <v>0</v>
      </c>
      <c r="Q1761" s="3">
        <v>0.754</v>
      </c>
      <c r="R1761" t="str">
        <f t="shared" si="27"/>
        <v>Oregon PERS2017</v>
      </c>
    </row>
    <row r="1762" spans="1:18" x14ac:dyDescent="0.35">
      <c r="A1762" t="s">
        <v>104</v>
      </c>
      <c r="B1762">
        <v>2018</v>
      </c>
      <c r="C1762">
        <v>9.4E-2</v>
      </c>
      <c r="D1762">
        <v>7.4700000000000003E-2</v>
      </c>
      <c r="E1762">
        <v>8.5900000000000004E-2</v>
      </c>
      <c r="F1762">
        <v>6.7330000000000001E-2</v>
      </c>
      <c r="G1762">
        <v>6.2309999999999997E-2</v>
      </c>
      <c r="H1762">
        <v>0.38769999999999999</v>
      </c>
      <c r="I1762">
        <v>0.1978</v>
      </c>
      <c r="J1762">
        <v>0.20799999999999999</v>
      </c>
      <c r="K1762">
        <v>2.2700000000000001E-2</v>
      </c>
      <c r="L1762">
        <v>7.6999999999999999E-2</v>
      </c>
      <c r="M1762">
        <v>0.10680000000000001</v>
      </c>
      <c r="N1762">
        <v>0</v>
      </c>
      <c r="O1762">
        <v>0</v>
      </c>
      <c r="P1762">
        <v>0</v>
      </c>
      <c r="Q1762" s="3">
        <v>0.80100000000000005</v>
      </c>
      <c r="R1762" t="str">
        <f t="shared" si="27"/>
        <v>Oregon PERS2018</v>
      </c>
    </row>
    <row r="1763" spans="1:18" x14ac:dyDescent="0.35">
      <c r="A1763" t="s">
        <v>104</v>
      </c>
      <c r="B1763">
        <v>2019</v>
      </c>
      <c r="C1763">
        <v>6.5199999999999994E-2</v>
      </c>
      <c r="D1763">
        <v>9.3399999999999997E-2</v>
      </c>
      <c r="E1763">
        <v>6.6500000000000004E-2</v>
      </c>
      <c r="F1763">
        <v>0.10154000000000001</v>
      </c>
      <c r="G1763">
        <v>6.2460000000000002E-2</v>
      </c>
      <c r="H1763">
        <v>0.36375999999999997</v>
      </c>
      <c r="I1763">
        <v>0.20127999999999999</v>
      </c>
      <c r="J1763">
        <v>0.21357999999999999</v>
      </c>
      <c r="K1763">
        <v>2.12E-2</v>
      </c>
      <c r="L1763">
        <v>8.9289999999999994E-2</v>
      </c>
      <c r="M1763">
        <v>0.11089</v>
      </c>
      <c r="N1763">
        <v>0</v>
      </c>
      <c r="O1763">
        <v>0</v>
      </c>
      <c r="P1763">
        <v>0</v>
      </c>
      <c r="Q1763" s="3">
        <v>0.749</v>
      </c>
      <c r="R1763" t="str">
        <f t="shared" si="27"/>
        <v>Oregon PERS2019</v>
      </c>
    </row>
    <row r="1764" spans="1:18" x14ac:dyDescent="0.35">
      <c r="A1764" t="s">
        <v>104</v>
      </c>
      <c r="B1764">
        <v>2020</v>
      </c>
      <c r="C1764">
        <v>5.1999999999999998E-3</v>
      </c>
      <c r="D1764">
        <v>5.4199999999999998E-2</v>
      </c>
      <c r="E1764">
        <v>5.8599999999999999E-2</v>
      </c>
      <c r="F1764">
        <v>8.4940000000000002E-2</v>
      </c>
      <c r="G1764">
        <v>5.9520000000000003E-2</v>
      </c>
      <c r="H1764">
        <v>0.33610000000000001</v>
      </c>
      <c r="I1764">
        <v>0.1933</v>
      </c>
      <c r="J1764">
        <v>0.23449999999999999</v>
      </c>
      <c r="K1764">
        <v>2.1000000000000001E-2</v>
      </c>
      <c r="L1764">
        <v>0.1042</v>
      </c>
      <c r="M1764">
        <v>0.1109</v>
      </c>
      <c r="N1764">
        <v>0</v>
      </c>
      <c r="O1764">
        <v>0</v>
      </c>
      <c r="P1764">
        <v>0</v>
      </c>
      <c r="Q1764" s="3">
        <v>0.749</v>
      </c>
      <c r="R1764" t="str">
        <f t="shared" si="27"/>
        <v>Oregon PERS2020</v>
      </c>
    </row>
    <row r="1765" spans="1:18" x14ac:dyDescent="0.35">
      <c r="A1765" t="s">
        <v>105</v>
      </c>
      <c r="B1765">
        <v>2001</v>
      </c>
      <c r="C1765">
        <v>-7.1999999999999995E-2</v>
      </c>
      <c r="D1765">
        <v>5.3999999999999999E-2</v>
      </c>
      <c r="E1765">
        <v>0.10100000000000001</v>
      </c>
      <c r="G1765">
        <v>-7.1999999999999995E-2</v>
      </c>
      <c r="H1765">
        <v>0.60699999999999998</v>
      </c>
      <c r="I1765">
        <v>0.315</v>
      </c>
      <c r="J1765">
        <v>4.4999999999999998E-2</v>
      </c>
      <c r="K1765">
        <v>0</v>
      </c>
      <c r="L1765">
        <v>0</v>
      </c>
      <c r="M1765">
        <v>3.3000000000000002E-2</v>
      </c>
      <c r="N1765">
        <v>0</v>
      </c>
      <c r="O1765">
        <v>0</v>
      </c>
      <c r="P1765">
        <v>0</v>
      </c>
      <c r="Q1765" s="3">
        <v>1.1439999999999999</v>
      </c>
      <c r="R1765" t="str">
        <f t="shared" si="27"/>
        <v>Pennsylvania School Employees2001</v>
      </c>
    </row>
    <row r="1766" spans="1:18" x14ac:dyDescent="0.35">
      <c r="A1766" t="s">
        <v>105</v>
      </c>
      <c r="B1766">
        <v>2002</v>
      </c>
      <c r="C1766">
        <v>-5.2499999999999998E-2</v>
      </c>
      <c r="D1766">
        <v>-5.3E-3</v>
      </c>
      <c r="E1766">
        <v>5.0700000000000002E-2</v>
      </c>
      <c r="G1766">
        <v>-6.2300000000000001E-2</v>
      </c>
      <c r="H1766">
        <v>0.56899999999999995</v>
      </c>
      <c r="I1766">
        <v>0.312</v>
      </c>
      <c r="J1766">
        <v>6.6000000000000003E-2</v>
      </c>
      <c r="K1766">
        <v>0</v>
      </c>
      <c r="L1766">
        <v>0</v>
      </c>
      <c r="M1766">
        <v>5.2999999999999999E-2</v>
      </c>
      <c r="N1766">
        <v>0</v>
      </c>
      <c r="O1766">
        <v>0</v>
      </c>
      <c r="P1766">
        <v>0</v>
      </c>
      <c r="Q1766" s="3">
        <v>1.048</v>
      </c>
      <c r="R1766" t="str">
        <f t="shared" si="27"/>
        <v>Pennsylvania School Employees2002</v>
      </c>
    </row>
    <row r="1767" spans="1:18" x14ac:dyDescent="0.35">
      <c r="A1767" t="s">
        <v>105</v>
      </c>
      <c r="B1767">
        <v>2003</v>
      </c>
      <c r="C1767">
        <v>2.7400000000000001E-2</v>
      </c>
      <c r="D1767">
        <v>-3.39E-2</v>
      </c>
      <c r="E1767">
        <v>2.5700000000000001E-2</v>
      </c>
      <c r="G1767">
        <v>-3.3309999999999999E-2</v>
      </c>
      <c r="H1767">
        <v>0.625</v>
      </c>
      <c r="I1767">
        <v>0.23100000000000001</v>
      </c>
      <c r="J1767">
        <v>8.5000000000000006E-2</v>
      </c>
      <c r="K1767">
        <v>0</v>
      </c>
      <c r="L1767">
        <v>0</v>
      </c>
      <c r="M1767">
        <v>5.8999999999999997E-2</v>
      </c>
      <c r="N1767">
        <v>0</v>
      </c>
      <c r="O1767">
        <v>0</v>
      </c>
      <c r="P1767">
        <v>0</v>
      </c>
      <c r="Q1767" s="3">
        <v>0.97199999999999998</v>
      </c>
      <c r="R1767" t="str">
        <f t="shared" si="27"/>
        <v>Pennsylvania School Employees2003</v>
      </c>
    </row>
    <row r="1768" spans="1:18" x14ac:dyDescent="0.35">
      <c r="A1768" t="s">
        <v>105</v>
      </c>
      <c r="B1768">
        <v>2004</v>
      </c>
      <c r="C1768">
        <v>0.19670000000000001</v>
      </c>
      <c r="D1768">
        <v>5.21E-2</v>
      </c>
      <c r="E1768">
        <v>3.8800000000000001E-2</v>
      </c>
      <c r="G1768">
        <v>1.968E-2</v>
      </c>
      <c r="H1768">
        <v>0.61599999999999999</v>
      </c>
      <c r="I1768">
        <v>0.221</v>
      </c>
      <c r="J1768">
        <v>9.6000000000000002E-2</v>
      </c>
      <c r="K1768">
        <v>0</v>
      </c>
      <c r="L1768">
        <v>0</v>
      </c>
      <c r="M1768">
        <v>6.7000000000000004E-2</v>
      </c>
      <c r="N1768">
        <v>0</v>
      </c>
      <c r="O1768">
        <v>0</v>
      </c>
      <c r="P1768">
        <v>0</v>
      </c>
      <c r="Q1768" s="3">
        <v>0.91200000000000003</v>
      </c>
      <c r="R1768" t="str">
        <f t="shared" si="27"/>
        <v>Pennsylvania School Employees2004</v>
      </c>
    </row>
    <row r="1769" spans="1:18" x14ac:dyDescent="0.35">
      <c r="A1769" t="s">
        <v>105</v>
      </c>
      <c r="B1769">
        <v>2005</v>
      </c>
      <c r="C1769">
        <v>0.12870000000000001</v>
      </c>
      <c r="D1769">
        <v>0.1154</v>
      </c>
      <c r="E1769">
        <v>4.02E-2</v>
      </c>
      <c r="G1769">
        <v>4.061E-2</v>
      </c>
      <c r="H1769">
        <v>0.61499999999999999</v>
      </c>
      <c r="I1769">
        <v>0.22</v>
      </c>
      <c r="J1769">
        <v>9.5000000000000001E-2</v>
      </c>
      <c r="K1769">
        <v>0</v>
      </c>
      <c r="L1769">
        <v>0</v>
      </c>
      <c r="M1769">
        <v>7.0000000000000007E-2</v>
      </c>
      <c r="N1769">
        <v>0</v>
      </c>
      <c r="O1769">
        <v>0</v>
      </c>
      <c r="P1769">
        <v>0</v>
      </c>
      <c r="Q1769" s="3">
        <v>0.83599999999999997</v>
      </c>
      <c r="R1769" t="str">
        <f t="shared" si="27"/>
        <v>Pennsylvania School Employees2005</v>
      </c>
    </row>
    <row r="1770" spans="1:18" x14ac:dyDescent="0.35">
      <c r="A1770" t="s">
        <v>105</v>
      </c>
      <c r="B1770">
        <v>2006</v>
      </c>
      <c r="C1770">
        <v>0.15260000000000001</v>
      </c>
      <c r="D1770">
        <v>0.159</v>
      </c>
      <c r="E1770">
        <v>8.6699999999999999E-2</v>
      </c>
      <c r="G1770">
        <v>5.849E-2</v>
      </c>
      <c r="H1770">
        <v>0.62151000000000001</v>
      </c>
      <c r="I1770">
        <v>0.21912000000000001</v>
      </c>
      <c r="J1770">
        <v>8.9639999999999997E-2</v>
      </c>
      <c r="K1770">
        <v>0</v>
      </c>
      <c r="L1770">
        <v>0</v>
      </c>
      <c r="M1770">
        <v>6.9720000000000004E-2</v>
      </c>
      <c r="N1770">
        <v>0</v>
      </c>
      <c r="O1770">
        <v>0</v>
      </c>
      <c r="P1770">
        <v>0</v>
      </c>
      <c r="Q1770" s="3">
        <v>0.81200000000000006</v>
      </c>
      <c r="R1770" t="str">
        <f t="shared" si="27"/>
        <v>Pennsylvania School Employees2006</v>
      </c>
    </row>
    <row r="1771" spans="1:18" x14ac:dyDescent="0.35">
      <c r="A1771" t="s">
        <v>105</v>
      </c>
      <c r="B1771">
        <v>2007</v>
      </c>
      <c r="C1771">
        <v>0.2293</v>
      </c>
      <c r="D1771">
        <v>0.1694</v>
      </c>
      <c r="E1771">
        <v>0.14480000000000001</v>
      </c>
      <c r="G1771">
        <v>8.1350000000000006E-2</v>
      </c>
      <c r="H1771">
        <v>0.60299999999999998</v>
      </c>
      <c r="I1771">
        <v>0.20499999999999999</v>
      </c>
      <c r="J1771">
        <v>8.6999999999999994E-2</v>
      </c>
      <c r="K1771">
        <v>0</v>
      </c>
      <c r="L1771">
        <v>2.5000000000000001E-2</v>
      </c>
      <c r="M1771">
        <v>0.08</v>
      </c>
      <c r="N1771">
        <v>0</v>
      </c>
      <c r="O1771">
        <v>0</v>
      </c>
      <c r="P1771">
        <v>0</v>
      </c>
      <c r="Q1771" s="3">
        <v>0.85799999999999998</v>
      </c>
      <c r="R1771" t="str">
        <f t="shared" si="27"/>
        <v>Pennsylvania School Employees2007</v>
      </c>
    </row>
    <row r="1772" spans="1:18" x14ac:dyDescent="0.35">
      <c r="A1772" t="s">
        <v>105</v>
      </c>
      <c r="B1772">
        <v>2008</v>
      </c>
      <c r="C1772">
        <v>-2.8199999999999999E-2</v>
      </c>
      <c r="D1772">
        <v>0.1125</v>
      </c>
      <c r="E1772">
        <v>0.1321</v>
      </c>
      <c r="G1772">
        <v>6.701E-2</v>
      </c>
      <c r="H1772">
        <v>0.51600000000000001</v>
      </c>
      <c r="I1772">
        <v>0.20799999999999999</v>
      </c>
      <c r="J1772">
        <v>0.128</v>
      </c>
      <c r="K1772">
        <v>0</v>
      </c>
      <c r="L1772">
        <v>5.0999999999999997E-2</v>
      </c>
      <c r="M1772">
        <v>9.7000000000000003E-2</v>
      </c>
      <c r="N1772">
        <v>0</v>
      </c>
      <c r="O1772">
        <v>0</v>
      </c>
      <c r="P1772">
        <v>0</v>
      </c>
      <c r="Q1772" s="3">
        <v>0.86</v>
      </c>
      <c r="R1772" t="str">
        <f t="shared" si="27"/>
        <v>Pennsylvania School Employees2008</v>
      </c>
    </row>
    <row r="1773" spans="1:18" x14ac:dyDescent="0.35">
      <c r="A1773" t="s">
        <v>105</v>
      </c>
      <c r="B1773">
        <v>2009</v>
      </c>
      <c r="C1773">
        <v>-0.26540000000000002</v>
      </c>
      <c r="D1773">
        <v>-4.2599999999999999E-2</v>
      </c>
      <c r="E1773">
        <v>2.6800000000000001E-2</v>
      </c>
      <c r="F1773">
        <v>3.2800000000000003E-2</v>
      </c>
      <c r="G1773">
        <v>2.366E-2</v>
      </c>
      <c r="H1773">
        <v>0.32400000000000001</v>
      </c>
      <c r="I1773">
        <v>0.28599999999999998</v>
      </c>
      <c r="J1773">
        <v>0.17399999999999999</v>
      </c>
      <c r="K1773">
        <v>7.4999999999999997E-2</v>
      </c>
      <c r="L1773">
        <v>4.2000000000000003E-2</v>
      </c>
      <c r="M1773">
        <v>9.9000000000000005E-2</v>
      </c>
      <c r="N1773">
        <v>0</v>
      </c>
      <c r="O1773">
        <v>0</v>
      </c>
      <c r="P1773">
        <v>0</v>
      </c>
      <c r="Q1773" s="3">
        <v>0.79200000000000004</v>
      </c>
      <c r="R1773" t="str">
        <f t="shared" si="27"/>
        <v>Pennsylvania School Employees2009</v>
      </c>
    </row>
    <row r="1774" spans="1:18" x14ac:dyDescent="0.35">
      <c r="A1774" t="s">
        <v>105</v>
      </c>
      <c r="B1774">
        <v>2010</v>
      </c>
      <c r="C1774">
        <v>0.1459</v>
      </c>
      <c r="D1774">
        <v>-6.4799999999999996E-2</v>
      </c>
      <c r="E1774">
        <v>2.9899999999999999E-2</v>
      </c>
      <c r="F1774">
        <v>3.5099999999999999E-2</v>
      </c>
      <c r="G1774">
        <v>3.5270000000000003E-2</v>
      </c>
      <c r="H1774">
        <v>0.28399999999999997</v>
      </c>
      <c r="I1774">
        <v>0.27200000000000002</v>
      </c>
      <c r="J1774">
        <v>0.20399999999999999</v>
      </c>
      <c r="K1774">
        <v>0.112</v>
      </c>
      <c r="L1774">
        <v>3.6999999999999998E-2</v>
      </c>
      <c r="M1774">
        <v>9.0999999999999998E-2</v>
      </c>
      <c r="N1774">
        <v>0</v>
      </c>
      <c r="O1774">
        <v>0</v>
      </c>
      <c r="P1774">
        <v>0</v>
      </c>
      <c r="Q1774" s="3">
        <v>0.751</v>
      </c>
      <c r="R1774" t="str">
        <f t="shared" si="27"/>
        <v>Pennsylvania School Employees2010</v>
      </c>
    </row>
    <row r="1775" spans="1:18" x14ac:dyDescent="0.35">
      <c r="A1775" t="s">
        <v>105</v>
      </c>
      <c r="B1775">
        <v>2011</v>
      </c>
      <c r="C1775">
        <v>0.20369999999999999</v>
      </c>
      <c r="D1775">
        <v>4.4000000000000003E-3</v>
      </c>
      <c r="E1775">
        <v>3.8899999999999997E-2</v>
      </c>
      <c r="F1775">
        <v>6.25E-2</v>
      </c>
      <c r="G1775">
        <v>4.956E-2</v>
      </c>
      <c r="H1775">
        <v>0.26600000000000001</v>
      </c>
      <c r="I1775">
        <v>0.27</v>
      </c>
      <c r="J1775">
        <v>0.20799999999999999</v>
      </c>
      <c r="K1775">
        <v>0.10299999999999999</v>
      </c>
      <c r="L1775">
        <v>4.5999999999999999E-2</v>
      </c>
      <c r="M1775">
        <v>0.107</v>
      </c>
      <c r="N1775">
        <v>0</v>
      </c>
      <c r="O1775">
        <v>0</v>
      </c>
      <c r="P1775">
        <v>0</v>
      </c>
      <c r="Q1775" s="3">
        <v>0.69099999999999995</v>
      </c>
      <c r="R1775" t="str">
        <f t="shared" si="27"/>
        <v>Pennsylvania School Employees2011</v>
      </c>
    </row>
    <row r="1776" spans="1:18" x14ac:dyDescent="0.35">
      <c r="A1776" t="s">
        <v>105</v>
      </c>
      <c r="B1776">
        <v>2012</v>
      </c>
      <c r="C1776">
        <v>3.4299999999999997E-2</v>
      </c>
      <c r="D1776">
        <v>0.12570000000000001</v>
      </c>
      <c r="E1776">
        <v>3.7000000000000002E-3</v>
      </c>
      <c r="F1776">
        <v>7.1900000000000006E-2</v>
      </c>
      <c r="G1776">
        <v>4.8280000000000003E-2</v>
      </c>
      <c r="H1776">
        <v>0.23</v>
      </c>
      <c r="I1776">
        <v>0.23200000000000001</v>
      </c>
      <c r="J1776">
        <v>0.22500000000000001</v>
      </c>
      <c r="K1776">
        <v>0.14099999999999999</v>
      </c>
      <c r="L1776">
        <v>4.3999999999999997E-2</v>
      </c>
      <c r="M1776">
        <v>0.128</v>
      </c>
      <c r="N1776">
        <v>0</v>
      </c>
      <c r="O1776">
        <v>0</v>
      </c>
      <c r="P1776">
        <v>0</v>
      </c>
      <c r="Q1776" s="3">
        <v>0.66300000000000003</v>
      </c>
      <c r="R1776" t="str">
        <f t="shared" si="27"/>
        <v>Pennsylvania School Employees2012</v>
      </c>
    </row>
    <row r="1777" spans="1:18" x14ac:dyDescent="0.35">
      <c r="A1777" t="s">
        <v>105</v>
      </c>
      <c r="B1777">
        <v>2013</v>
      </c>
      <c r="C1777">
        <v>7.9600000000000004E-2</v>
      </c>
      <c r="D1777">
        <v>0.1036</v>
      </c>
      <c r="E1777">
        <v>2.5000000000000001E-2</v>
      </c>
      <c r="F1777">
        <v>7.7200000000000005E-2</v>
      </c>
      <c r="G1777">
        <v>5.0650000000000001E-2</v>
      </c>
      <c r="H1777">
        <v>0.19400000000000001</v>
      </c>
      <c r="I1777">
        <v>0.23699999999999999</v>
      </c>
      <c r="J1777">
        <v>0.247</v>
      </c>
      <c r="K1777">
        <v>0.14499999999999999</v>
      </c>
      <c r="L1777">
        <v>3.5999999999999997E-2</v>
      </c>
      <c r="M1777">
        <v>0.14099999999999999</v>
      </c>
      <c r="N1777">
        <v>0</v>
      </c>
      <c r="O1777">
        <v>0</v>
      </c>
      <c r="P1777">
        <v>0</v>
      </c>
      <c r="Q1777" s="3">
        <v>0.63800000000000001</v>
      </c>
      <c r="R1777" t="str">
        <f t="shared" si="27"/>
        <v>Pennsylvania School Employees2013</v>
      </c>
    </row>
    <row r="1778" spans="1:18" x14ac:dyDescent="0.35">
      <c r="A1778" t="s">
        <v>105</v>
      </c>
      <c r="B1778">
        <v>2014</v>
      </c>
      <c r="C1778">
        <v>0.14910000000000001</v>
      </c>
      <c r="D1778">
        <v>8.6599999999999996E-2</v>
      </c>
      <c r="E1778">
        <v>0.12089999999999999</v>
      </c>
      <c r="F1778">
        <v>7.2800000000000004E-2</v>
      </c>
      <c r="G1778">
        <v>5.74E-2</v>
      </c>
      <c r="H1778">
        <v>0.19600000000000001</v>
      </c>
      <c r="I1778">
        <v>0.23599999999999999</v>
      </c>
      <c r="J1778">
        <v>0.247</v>
      </c>
      <c r="K1778">
        <v>0.13900000000000001</v>
      </c>
      <c r="L1778">
        <v>0.04</v>
      </c>
      <c r="M1778">
        <v>0.14199999999999999</v>
      </c>
      <c r="N1778">
        <v>0</v>
      </c>
      <c r="O1778">
        <v>0</v>
      </c>
      <c r="P1778">
        <v>0</v>
      </c>
      <c r="Q1778" s="3">
        <v>0.62</v>
      </c>
      <c r="R1778" t="str">
        <f t="shared" si="27"/>
        <v>Pennsylvania School Employees2014</v>
      </c>
    </row>
    <row r="1779" spans="1:18" x14ac:dyDescent="0.35">
      <c r="A1779" t="s">
        <v>105</v>
      </c>
      <c r="B1779">
        <v>2015</v>
      </c>
      <c r="C1779">
        <v>3.04E-2</v>
      </c>
      <c r="D1779">
        <v>8.5199999999999998E-2</v>
      </c>
      <c r="E1779">
        <v>9.7299999999999998E-2</v>
      </c>
      <c r="F1779">
        <v>6.3100000000000003E-2</v>
      </c>
      <c r="G1779">
        <v>5.5570000000000001E-2</v>
      </c>
      <c r="H1779">
        <v>0.24399999999999999</v>
      </c>
      <c r="I1779">
        <v>0.22700000000000001</v>
      </c>
      <c r="J1779">
        <v>0.19400000000000001</v>
      </c>
      <c r="K1779">
        <v>0.16600000000000001</v>
      </c>
      <c r="L1779">
        <v>0.04</v>
      </c>
      <c r="M1779">
        <v>0.129</v>
      </c>
      <c r="N1779">
        <v>0</v>
      </c>
      <c r="O1779">
        <v>0</v>
      </c>
      <c r="P1779">
        <v>0</v>
      </c>
      <c r="Q1779" s="3">
        <v>0.60499999999999998</v>
      </c>
      <c r="R1779" t="str">
        <f t="shared" si="27"/>
        <v>Pennsylvania School Employees2015</v>
      </c>
    </row>
    <row r="1780" spans="1:18" x14ac:dyDescent="0.35">
      <c r="A1780" t="s">
        <v>105</v>
      </c>
      <c r="B1780">
        <v>2016</v>
      </c>
      <c r="C1780">
        <v>1.29E-2</v>
      </c>
      <c r="D1780">
        <v>6.2399999999999997E-2</v>
      </c>
      <c r="E1780">
        <v>6.0100000000000001E-2</v>
      </c>
      <c r="F1780">
        <v>4.9399999999999999E-2</v>
      </c>
      <c r="G1780">
        <v>5.2859999999999997E-2</v>
      </c>
      <c r="H1780">
        <v>0.19109999999999999</v>
      </c>
      <c r="I1780">
        <v>0.27839999999999998</v>
      </c>
      <c r="J1780">
        <v>0.1797</v>
      </c>
      <c r="K1780">
        <v>0.1701</v>
      </c>
      <c r="L1780">
        <v>7.7600000000000002E-2</v>
      </c>
      <c r="M1780">
        <v>0.10299999999999999</v>
      </c>
      <c r="N1780">
        <v>0</v>
      </c>
      <c r="O1780">
        <v>0</v>
      </c>
      <c r="P1780">
        <v>0</v>
      </c>
      <c r="Q1780" s="3">
        <v>0.57299999999999995</v>
      </c>
      <c r="R1780" t="str">
        <f t="shared" si="27"/>
        <v>Pennsylvania School Employees2016</v>
      </c>
    </row>
    <row r="1781" spans="1:18" x14ac:dyDescent="0.35">
      <c r="A1781" t="s">
        <v>105</v>
      </c>
      <c r="B1781">
        <v>2017</v>
      </c>
      <c r="C1781">
        <v>0.1014</v>
      </c>
      <c r="D1781">
        <v>4.7600000000000003E-2</v>
      </c>
      <c r="E1781">
        <v>7.3499999999999996E-2</v>
      </c>
      <c r="F1781">
        <v>3.7999999999999999E-2</v>
      </c>
      <c r="G1781">
        <v>5.5649999999999998E-2</v>
      </c>
      <c r="H1781">
        <v>0.18160000000000001</v>
      </c>
      <c r="I1781">
        <v>0.30349999999999999</v>
      </c>
      <c r="J1781">
        <v>0.16800000000000001</v>
      </c>
      <c r="K1781">
        <v>0.16450000000000001</v>
      </c>
      <c r="L1781">
        <v>8.2699999999999996E-2</v>
      </c>
      <c r="M1781">
        <v>9.9699999999999997E-2</v>
      </c>
      <c r="N1781">
        <v>0</v>
      </c>
      <c r="O1781">
        <v>0</v>
      </c>
      <c r="P1781">
        <v>0</v>
      </c>
      <c r="Q1781" s="3">
        <v>0.56299999999999994</v>
      </c>
      <c r="R1781" t="str">
        <f t="shared" si="27"/>
        <v>Pennsylvania School Employees2017</v>
      </c>
    </row>
    <row r="1782" spans="1:18" x14ac:dyDescent="0.35">
      <c r="A1782" t="s">
        <v>105</v>
      </c>
      <c r="B1782">
        <v>2018</v>
      </c>
      <c r="C1782">
        <v>9.2700000000000005E-2</v>
      </c>
      <c r="D1782">
        <v>6.8400000000000002E-2</v>
      </c>
      <c r="E1782">
        <v>7.6200000000000004E-2</v>
      </c>
      <c r="F1782">
        <v>5.0299999999999997E-2</v>
      </c>
      <c r="G1782">
        <v>5.7680000000000002E-2</v>
      </c>
      <c r="H1782">
        <v>0.17910000000000001</v>
      </c>
      <c r="I1782">
        <v>0.31530000000000002</v>
      </c>
      <c r="J1782">
        <v>0.16539999999999999</v>
      </c>
      <c r="K1782">
        <v>0.1714</v>
      </c>
      <c r="L1782">
        <v>8.48E-2</v>
      </c>
      <c r="M1782">
        <v>8.4000000000000005E-2</v>
      </c>
      <c r="N1782">
        <v>0</v>
      </c>
      <c r="O1782">
        <v>0</v>
      </c>
      <c r="P1782">
        <v>0</v>
      </c>
      <c r="Q1782" s="3">
        <v>0.56399999999999995</v>
      </c>
      <c r="R1782" t="str">
        <f t="shared" si="27"/>
        <v>Pennsylvania School Employees2018</v>
      </c>
    </row>
    <row r="1783" spans="1:18" x14ac:dyDescent="0.35">
      <c r="A1783" t="s">
        <v>105</v>
      </c>
      <c r="B1783">
        <v>2019</v>
      </c>
      <c r="C1783">
        <v>6.6799999999999998E-2</v>
      </c>
      <c r="D1783">
        <v>8.7099999999999997E-2</v>
      </c>
      <c r="E1783">
        <v>6.0400000000000002E-2</v>
      </c>
      <c r="F1783">
        <v>9.0200000000000002E-2</v>
      </c>
      <c r="G1783">
        <v>5.815E-2</v>
      </c>
      <c r="H1783">
        <v>0.14298</v>
      </c>
      <c r="I1783">
        <v>0.34547</v>
      </c>
      <c r="J1783">
        <v>0.16874</v>
      </c>
      <c r="K1783">
        <v>0.1643</v>
      </c>
      <c r="L1783">
        <v>9.0590000000000004E-2</v>
      </c>
      <c r="M1783">
        <v>8.7919999999999998E-2</v>
      </c>
      <c r="N1783">
        <v>0</v>
      </c>
      <c r="O1783">
        <v>0</v>
      </c>
      <c r="P1783">
        <v>0</v>
      </c>
      <c r="Q1783" s="3">
        <v>0.57999999999999996</v>
      </c>
      <c r="R1783" t="str">
        <f t="shared" si="27"/>
        <v>Pennsylvania School Employees2019</v>
      </c>
    </row>
    <row r="1784" spans="1:18" x14ac:dyDescent="0.35">
      <c r="A1784" t="s">
        <v>105</v>
      </c>
      <c r="B1784">
        <v>2020</v>
      </c>
      <c r="C1784">
        <v>1.11E-2</v>
      </c>
      <c r="D1784">
        <v>5.62E-2</v>
      </c>
      <c r="E1784">
        <v>5.6399999999999999E-2</v>
      </c>
      <c r="F1784">
        <v>7.6999999999999999E-2</v>
      </c>
      <c r="G1784">
        <v>5.5750000000000001E-2</v>
      </c>
      <c r="H1784">
        <v>0.14538999999999999</v>
      </c>
      <c r="I1784">
        <v>0.35993000000000003</v>
      </c>
      <c r="J1784">
        <v>0.14893999999999999</v>
      </c>
      <c r="K1784">
        <v>0.16311999999999999</v>
      </c>
      <c r="L1784">
        <v>9.486E-2</v>
      </c>
      <c r="M1784">
        <v>8.7770000000000001E-2</v>
      </c>
      <c r="N1784">
        <v>0</v>
      </c>
      <c r="O1784">
        <v>0</v>
      </c>
      <c r="P1784">
        <v>0</v>
      </c>
      <c r="Q1784" s="3">
        <v>0.57999999999999996</v>
      </c>
      <c r="R1784" t="str">
        <f t="shared" si="27"/>
        <v>Pennsylvania School Employees2020</v>
      </c>
    </row>
    <row r="1785" spans="1:18" x14ac:dyDescent="0.35">
      <c r="A1785" t="s">
        <v>106</v>
      </c>
      <c r="B1785">
        <v>2001</v>
      </c>
      <c r="C1785">
        <v>-7.9000000000000001E-2</v>
      </c>
      <c r="D1785">
        <v>4.1000000000000002E-2</v>
      </c>
      <c r="E1785">
        <v>9.1999999999999998E-2</v>
      </c>
      <c r="F1785">
        <v>0.105</v>
      </c>
      <c r="G1785">
        <v>-7.9000000000000001E-2</v>
      </c>
      <c r="H1785">
        <v>0.55800000000000005</v>
      </c>
      <c r="I1785">
        <v>0.17499999999999999</v>
      </c>
      <c r="J1785">
        <v>0.1</v>
      </c>
      <c r="K1785">
        <v>4.9000000000000002E-2</v>
      </c>
      <c r="L1785">
        <v>0.01</v>
      </c>
      <c r="M1785">
        <v>0.10299999999999999</v>
      </c>
      <c r="N1785">
        <v>0</v>
      </c>
      <c r="O1785">
        <v>3.0000000000000001E-3</v>
      </c>
      <c r="P1785">
        <v>1E-3</v>
      </c>
      <c r="Q1785" s="3">
        <v>1.163</v>
      </c>
      <c r="R1785" t="str">
        <f t="shared" si="27"/>
        <v>Pennsylvania State ERS2001</v>
      </c>
    </row>
    <row r="1786" spans="1:18" x14ac:dyDescent="0.35">
      <c r="A1786" t="s">
        <v>106</v>
      </c>
      <c r="B1786">
        <v>2002</v>
      </c>
      <c r="C1786">
        <v>-0.109</v>
      </c>
      <c r="D1786">
        <v>-5.7000000000000002E-2</v>
      </c>
      <c r="E1786">
        <v>3.2000000000000001E-2</v>
      </c>
      <c r="F1786">
        <v>8.4000000000000005E-2</v>
      </c>
      <c r="G1786">
        <v>-9.4119999999999995E-2</v>
      </c>
      <c r="H1786">
        <v>0.54691000000000001</v>
      </c>
      <c r="I1786">
        <v>0.1996</v>
      </c>
      <c r="J1786">
        <v>0.11677</v>
      </c>
      <c r="K1786">
        <v>0</v>
      </c>
      <c r="L1786">
        <v>1.5970000000000002E-2</v>
      </c>
      <c r="M1786">
        <v>0.11577</v>
      </c>
      <c r="N1786">
        <v>0</v>
      </c>
      <c r="O1786">
        <v>4.9899999999999996E-3</v>
      </c>
      <c r="P1786">
        <v>0</v>
      </c>
      <c r="Q1786" s="3">
        <v>1.0720000000000001</v>
      </c>
      <c r="R1786" t="str">
        <f t="shared" si="27"/>
        <v>Pennsylvania State ERS2002</v>
      </c>
    </row>
    <row r="1787" spans="1:18" x14ac:dyDescent="0.35">
      <c r="A1787" t="s">
        <v>106</v>
      </c>
      <c r="B1787">
        <v>2003</v>
      </c>
      <c r="C1787">
        <v>0.24299999999999999</v>
      </c>
      <c r="D1787">
        <v>7.0000000000000001E-3</v>
      </c>
      <c r="E1787">
        <v>4.5999999999999999E-2</v>
      </c>
      <c r="F1787">
        <v>9.4E-2</v>
      </c>
      <c r="G1787">
        <v>6.6299999999999996E-3</v>
      </c>
      <c r="H1787">
        <v>0.60440000000000005</v>
      </c>
      <c r="I1787">
        <v>0.16783000000000001</v>
      </c>
      <c r="J1787">
        <v>0.10789</v>
      </c>
      <c r="K1787">
        <v>0</v>
      </c>
      <c r="L1787">
        <v>1.9980000000000001E-2</v>
      </c>
      <c r="M1787">
        <v>9.0910000000000005E-2</v>
      </c>
      <c r="N1787">
        <v>0</v>
      </c>
      <c r="O1787">
        <v>8.9899999999999997E-3</v>
      </c>
      <c r="P1787">
        <v>0</v>
      </c>
      <c r="Q1787" s="3">
        <v>1.0489999999999999</v>
      </c>
      <c r="R1787" t="str">
        <f t="shared" si="27"/>
        <v>Pennsylvania State ERS2003</v>
      </c>
    </row>
    <row r="1788" spans="1:18" x14ac:dyDescent="0.35">
      <c r="A1788" t="s">
        <v>106</v>
      </c>
      <c r="B1788">
        <v>2004</v>
      </c>
      <c r="C1788">
        <v>0.151</v>
      </c>
      <c r="D1788">
        <v>8.4000000000000005E-2</v>
      </c>
      <c r="E1788">
        <v>3.6999999999999998E-2</v>
      </c>
      <c r="F1788">
        <v>0.111</v>
      </c>
      <c r="G1788">
        <v>4.0930000000000001E-2</v>
      </c>
      <c r="H1788">
        <v>0.58782000000000001</v>
      </c>
      <c r="I1788">
        <v>0.21457000000000001</v>
      </c>
      <c r="J1788">
        <v>0.11078</v>
      </c>
      <c r="K1788">
        <v>0</v>
      </c>
      <c r="L1788">
        <v>0</v>
      </c>
      <c r="M1788">
        <v>8.0839999999999995E-2</v>
      </c>
      <c r="N1788">
        <v>0</v>
      </c>
      <c r="O1788">
        <v>5.9899999999999997E-3</v>
      </c>
      <c r="P1788">
        <v>0</v>
      </c>
      <c r="Q1788" s="3">
        <v>0.96099999999999997</v>
      </c>
      <c r="R1788" t="str">
        <f t="shared" si="27"/>
        <v>Pennsylvania State ERS2004</v>
      </c>
    </row>
    <row r="1789" spans="1:18" x14ac:dyDescent="0.35">
      <c r="A1789" t="s">
        <v>106</v>
      </c>
      <c r="B1789">
        <v>2005</v>
      </c>
      <c r="C1789">
        <v>0.14499999999999999</v>
      </c>
      <c r="D1789">
        <v>0.17899999999999999</v>
      </c>
      <c r="E1789">
        <v>6.0999999999999999E-2</v>
      </c>
      <c r="F1789">
        <v>0.10100000000000001</v>
      </c>
      <c r="G1789">
        <v>6.096E-2</v>
      </c>
      <c r="H1789">
        <v>0.54900000000000004</v>
      </c>
      <c r="I1789">
        <v>0.23400000000000001</v>
      </c>
      <c r="J1789">
        <v>0.126</v>
      </c>
      <c r="K1789">
        <v>0</v>
      </c>
      <c r="L1789">
        <v>0</v>
      </c>
      <c r="M1789">
        <v>6.8000000000000005E-2</v>
      </c>
      <c r="N1789">
        <v>0</v>
      </c>
      <c r="O1789">
        <v>2.1000000000000001E-2</v>
      </c>
      <c r="P1789">
        <v>2E-3</v>
      </c>
      <c r="Q1789" s="3">
        <v>0.92900000000000005</v>
      </c>
      <c r="R1789" t="str">
        <f t="shared" si="27"/>
        <v>Pennsylvania State ERS2005</v>
      </c>
    </row>
    <row r="1790" spans="1:18" x14ac:dyDescent="0.35">
      <c r="A1790" t="s">
        <v>106</v>
      </c>
      <c r="B1790">
        <v>2006</v>
      </c>
      <c r="C1790">
        <v>0.16400000000000001</v>
      </c>
      <c r="D1790">
        <v>0.153</v>
      </c>
      <c r="E1790">
        <v>0.112</v>
      </c>
      <c r="F1790">
        <v>0.10199999999999999</v>
      </c>
      <c r="G1790">
        <v>7.7479999999999993E-2</v>
      </c>
      <c r="H1790">
        <v>0.56299999999999994</v>
      </c>
      <c r="I1790">
        <v>0.214</v>
      </c>
      <c r="J1790">
        <v>0.13200000000000001</v>
      </c>
      <c r="K1790">
        <v>0</v>
      </c>
      <c r="L1790">
        <v>0</v>
      </c>
      <c r="M1790">
        <v>7.9000000000000001E-2</v>
      </c>
      <c r="N1790">
        <v>0</v>
      </c>
      <c r="O1790">
        <v>1.2E-2</v>
      </c>
      <c r="P1790">
        <v>0</v>
      </c>
      <c r="Q1790" s="3">
        <v>0.92700000000000005</v>
      </c>
      <c r="R1790" t="str">
        <f t="shared" si="27"/>
        <v>Pennsylvania State ERS2006</v>
      </c>
    </row>
    <row r="1791" spans="1:18" x14ac:dyDescent="0.35">
      <c r="A1791" t="s">
        <v>106</v>
      </c>
      <c r="B1791">
        <v>2007</v>
      </c>
      <c r="C1791">
        <v>0.17199999999999999</v>
      </c>
      <c r="D1791">
        <v>0.16</v>
      </c>
      <c r="E1791">
        <v>0.17499999999999999</v>
      </c>
      <c r="F1791">
        <v>0.10100000000000001</v>
      </c>
      <c r="G1791">
        <v>9.0499999999999997E-2</v>
      </c>
      <c r="H1791">
        <v>0.45200000000000001</v>
      </c>
      <c r="I1791">
        <v>0.21199999999999999</v>
      </c>
      <c r="J1791">
        <v>0.156</v>
      </c>
      <c r="K1791">
        <v>9.4E-2</v>
      </c>
      <c r="L1791">
        <v>0</v>
      </c>
      <c r="M1791">
        <v>8.5999999999999993E-2</v>
      </c>
      <c r="N1791">
        <v>0</v>
      </c>
      <c r="O1791">
        <v>0</v>
      </c>
      <c r="P1791">
        <v>0</v>
      </c>
      <c r="Q1791" s="3">
        <v>0.97099999999999997</v>
      </c>
      <c r="R1791" t="str">
        <f t="shared" si="27"/>
        <v>Pennsylvania State ERS2007</v>
      </c>
    </row>
    <row r="1792" spans="1:18" x14ac:dyDescent="0.35">
      <c r="A1792" t="s">
        <v>106</v>
      </c>
      <c r="B1792">
        <v>2008</v>
      </c>
      <c r="C1792">
        <v>-0.28699999999999998</v>
      </c>
      <c r="D1792">
        <v>-8.9999999999999993E-3</v>
      </c>
      <c r="E1792">
        <v>5.0999999999999997E-2</v>
      </c>
      <c r="F1792">
        <v>4.9000000000000002E-2</v>
      </c>
      <c r="G1792">
        <v>3.4090000000000002E-2</v>
      </c>
      <c r="H1792">
        <v>0.33300000000000002</v>
      </c>
      <c r="I1792">
        <v>0.20699999999999999</v>
      </c>
      <c r="J1792">
        <v>0.215</v>
      </c>
      <c r="K1792">
        <v>0.105</v>
      </c>
      <c r="L1792">
        <v>0</v>
      </c>
      <c r="M1792">
        <v>0.107</v>
      </c>
      <c r="N1792">
        <v>0</v>
      </c>
      <c r="O1792">
        <v>3.3000000000000002E-2</v>
      </c>
      <c r="P1792">
        <v>0</v>
      </c>
      <c r="Q1792" s="3">
        <v>0.89</v>
      </c>
      <c r="R1792" t="str">
        <f t="shared" si="27"/>
        <v>Pennsylvania State ERS2008</v>
      </c>
    </row>
    <row r="1793" spans="1:18" x14ac:dyDescent="0.35">
      <c r="A1793" t="s">
        <v>106</v>
      </c>
      <c r="B1793">
        <v>2009</v>
      </c>
      <c r="C1793">
        <v>9.0999999999999998E-2</v>
      </c>
      <c r="D1793">
        <v>-0.03</v>
      </c>
      <c r="E1793">
        <v>0.04</v>
      </c>
      <c r="F1793">
        <v>3.9E-2</v>
      </c>
      <c r="G1793">
        <v>4.0259999999999997E-2</v>
      </c>
      <c r="H1793">
        <v>0.254</v>
      </c>
      <c r="I1793">
        <v>0.182</v>
      </c>
      <c r="J1793">
        <v>0.24299999999999999</v>
      </c>
      <c r="K1793">
        <v>0.22700000000000001</v>
      </c>
      <c r="L1793">
        <v>0</v>
      </c>
      <c r="M1793">
        <v>8.1000000000000003E-2</v>
      </c>
      <c r="N1793">
        <v>0</v>
      </c>
      <c r="O1793">
        <v>1.2999999999999999E-2</v>
      </c>
      <c r="P1793">
        <v>0</v>
      </c>
      <c r="Q1793" s="3">
        <v>0.84399999999999997</v>
      </c>
      <c r="R1793" t="str">
        <f t="shared" si="27"/>
        <v>Pennsylvania State ERS2009</v>
      </c>
    </row>
    <row r="1794" spans="1:18" x14ac:dyDescent="0.35">
      <c r="A1794" t="s">
        <v>106</v>
      </c>
      <c r="B1794">
        <v>2010</v>
      </c>
      <c r="C1794">
        <v>0.11899999999999999</v>
      </c>
      <c r="D1794">
        <v>-4.4999999999999998E-2</v>
      </c>
      <c r="E1794">
        <v>3.5000000000000003E-2</v>
      </c>
      <c r="F1794">
        <v>4.8000000000000001E-2</v>
      </c>
      <c r="G1794">
        <v>4.7879999999999999E-2</v>
      </c>
      <c r="H1794">
        <v>0.27600000000000002</v>
      </c>
      <c r="I1794">
        <v>0.191</v>
      </c>
      <c r="J1794">
        <v>0.26</v>
      </c>
      <c r="K1794">
        <v>0.152</v>
      </c>
      <c r="L1794">
        <v>0</v>
      </c>
      <c r="M1794">
        <v>9.0999999999999998E-2</v>
      </c>
      <c r="N1794">
        <v>0</v>
      </c>
      <c r="O1794">
        <v>0.03</v>
      </c>
      <c r="P1794">
        <v>0</v>
      </c>
      <c r="Q1794" s="3">
        <v>0.752</v>
      </c>
      <c r="R1794" t="str">
        <f t="shared" si="27"/>
        <v>Pennsylvania State ERS2010</v>
      </c>
    </row>
    <row r="1795" spans="1:18" x14ac:dyDescent="0.35">
      <c r="A1795" t="s">
        <v>106</v>
      </c>
      <c r="B1795">
        <v>2011</v>
      </c>
      <c r="C1795">
        <v>2.7E-2</v>
      </c>
      <c r="D1795">
        <v>7.8E-2</v>
      </c>
      <c r="E1795">
        <v>0.01</v>
      </c>
      <c r="F1795">
        <v>0.06</v>
      </c>
      <c r="G1795">
        <v>4.5960000000000001E-2</v>
      </c>
      <c r="H1795">
        <v>0.28899999999999998</v>
      </c>
      <c r="I1795">
        <v>0.22500000000000001</v>
      </c>
      <c r="J1795">
        <v>0.26800000000000002</v>
      </c>
      <c r="K1795">
        <v>8.1000000000000003E-2</v>
      </c>
      <c r="L1795">
        <v>0</v>
      </c>
      <c r="M1795">
        <v>0.106</v>
      </c>
      <c r="N1795">
        <v>0</v>
      </c>
      <c r="O1795">
        <v>3.1E-2</v>
      </c>
      <c r="P1795">
        <v>0</v>
      </c>
      <c r="Q1795" s="3">
        <v>0.65300000000000002</v>
      </c>
      <c r="R1795" t="str">
        <f t="shared" ref="R1795:R1858" si="28">A1795&amp;B1795</f>
        <v>Pennsylvania State ERS2011</v>
      </c>
    </row>
    <row r="1796" spans="1:18" x14ac:dyDescent="0.35">
      <c r="A1796" t="s">
        <v>106</v>
      </c>
      <c r="B1796">
        <v>2012</v>
      </c>
      <c r="C1796">
        <v>0.12</v>
      </c>
      <c r="D1796">
        <v>8.7999999999999995E-2</v>
      </c>
      <c r="E1796">
        <v>0</v>
      </c>
      <c r="F1796">
        <v>8.4000000000000005E-2</v>
      </c>
      <c r="G1796">
        <v>5.194E-2</v>
      </c>
      <c r="H1796">
        <v>0.33700000000000002</v>
      </c>
      <c r="I1796">
        <v>0.153</v>
      </c>
      <c r="J1796">
        <v>0.24399999999999999</v>
      </c>
      <c r="K1796">
        <v>7.8E-2</v>
      </c>
      <c r="L1796">
        <v>0</v>
      </c>
      <c r="M1796">
        <v>0.16400000000000001</v>
      </c>
      <c r="N1796">
        <v>0</v>
      </c>
      <c r="O1796">
        <v>2.4E-2</v>
      </c>
      <c r="P1796">
        <v>0</v>
      </c>
      <c r="Q1796" s="3">
        <v>0.58799999999999997</v>
      </c>
      <c r="R1796" t="str">
        <f t="shared" si="28"/>
        <v>Pennsylvania State ERS2012</v>
      </c>
    </row>
    <row r="1797" spans="1:18" x14ac:dyDescent="0.35">
      <c r="A1797" t="s">
        <v>106</v>
      </c>
      <c r="B1797">
        <v>2013</v>
      </c>
      <c r="C1797">
        <v>0.13600000000000001</v>
      </c>
      <c r="D1797">
        <v>9.2999999999999999E-2</v>
      </c>
      <c r="E1797">
        <v>9.8000000000000004E-2</v>
      </c>
      <c r="F1797">
        <v>7.3999999999999996E-2</v>
      </c>
      <c r="G1797">
        <v>5.8180000000000003E-2</v>
      </c>
      <c r="H1797">
        <v>0.35664000000000001</v>
      </c>
      <c r="I1797">
        <v>0.14685000000000001</v>
      </c>
      <c r="J1797">
        <v>0.22378000000000001</v>
      </c>
      <c r="K1797">
        <v>6.8930000000000005E-2</v>
      </c>
      <c r="L1797">
        <v>0</v>
      </c>
      <c r="M1797">
        <v>0.15584000000000001</v>
      </c>
      <c r="N1797">
        <v>0</v>
      </c>
      <c r="O1797">
        <v>4.795E-2</v>
      </c>
      <c r="P1797">
        <v>0</v>
      </c>
      <c r="Q1797" s="3">
        <v>0.59199999999999997</v>
      </c>
      <c r="R1797" t="str">
        <f t="shared" si="28"/>
        <v>Pennsylvania State ERS2013</v>
      </c>
    </row>
    <row r="1798" spans="1:18" x14ac:dyDescent="0.35">
      <c r="A1798" t="s">
        <v>106</v>
      </c>
      <c r="B1798">
        <v>2014</v>
      </c>
      <c r="C1798">
        <v>6.4000000000000001E-2</v>
      </c>
      <c r="D1798">
        <v>0.106</v>
      </c>
      <c r="E1798">
        <v>9.1999999999999998E-2</v>
      </c>
      <c r="F1798">
        <v>6.6000000000000003E-2</v>
      </c>
      <c r="G1798">
        <v>5.8599999999999999E-2</v>
      </c>
      <c r="H1798">
        <v>0.36499999999999999</v>
      </c>
      <c r="I1798">
        <v>0.16200000000000001</v>
      </c>
      <c r="J1798">
        <v>0.19900000000000001</v>
      </c>
      <c r="K1798">
        <v>6.3E-2</v>
      </c>
      <c r="L1798">
        <v>0</v>
      </c>
      <c r="M1798">
        <v>0.154</v>
      </c>
      <c r="N1798">
        <v>0</v>
      </c>
      <c r="O1798">
        <v>5.7000000000000002E-2</v>
      </c>
      <c r="P1798">
        <v>0</v>
      </c>
      <c r="Q1798" s="3">
        <v>0.59399999999999997</v>
      </c>
      <c r="R1798" t="str">
        <f t="shared" si="28"/>
        <v>Pennsylvania State ERS2014</v>
      </c>
    </row>
    <row r="1799" spans="1:18" x14ac:dyDescent="0.35">
      <c r="A1799" t="s">
        <v>106</v>
      </c>
      <c r="B1799">
        <v>2015</v>
      </c>
      <c r="C1799">
        <v>4.0000000000000001E-3</v>
      </c>
      <c r="D1799">
        <v>6.7000000000000004E-2</v>
      </c>
      <c r="E1799">
        <v>6.9000000000000006E-2</v>
      </c>
      <c r="F1799">
        <v>5.1999999999999998E-2</v>
      </c>
      <c r="G1799">
        <v>5.4870000000000002E-2</v>
      </c>
      <c r="H1799">
        <v>0.38700000000000001</v>
      </c>
      <c r="I1799">
        <v>0.16500000000000001</v>
      </c>
      <c r="J1799">
        <v>0.18</v>
      </c>
      <c r="K1799">
        <v>6.4000000000000001E-2</v>
      </c>
      <c r="L1799">
        <v>0</v>
      </c>
      <c r="M1799">
        <v>0.13800000000000001</v>
      </c>
      <c r="N1799">
        <v>0</v>
      </c>
      <c r="O1799">
        <v>6.6000000000000003E-2</v>
      </c>
      <c r="P1799">
        <v>0</v>
      </c>
      <c r="Q1799" s="3">
        <v>0.57999999999999996</v>
      </c>
      <c r="R1799" t="str">
        <f t="shared" si="28"/>
        <v>Pennsylvania State ERS2015</v>
      </c>
    </row>
    <row r="1800" spans="1:18" x14ac:dyDescent="0.35">
      <c r="A1800" t="s">
        <v>106</v>
      </c>
      <c r="B1800">
        <v>2016</v>
      </c>
      <c r="C1800">
        <v>6.5000000000000002E-2</v>
      </c>
      <c r="D1800">
        <v>4.3999999999999997E-2</v>
      </c>
      <c r="E1800">
        <v>7.6999999999999999E-2</v>
      </c>
      <c r="F1800">
        <v>4.2999999999999997E-2</v>
      </c>
      <c r="G1800">
        <v>5.5500000000000001E-2</v>
      </c>
      <c r="H1800">
        <v>0.46300000000000002</v>
      </c>
      <c r="I1800">
        <v>0.16400000000000001</v>
      </c>
      <c r="J1800">
        <v>0.159</v>
      </c>
      <c r="K1800">
        <v>7.8E-2</v>
      </c>
      <c r="L1800">
        <v>0</v>
      </c>
      <c r="M1800">
        <v>8.5999999999999993E-2</v>
      </c>
      <c r="N1800">
        <v>0</v>
      </c>
      <c r="O1800">
        <v>0.05</v>
      </c>
      <c r="P1800">
        <v>0</v>
      </c>
      <c r="Q1800" s="3">
        <v>0.58099999999999996</v>
      </c>
      <c r="R1800" t="str">
        <f t="shared" si="28"/>
        <v>Pennsylvania State ERS2016</v>
      </c>
    </row>
    <row r="1801" spans="1:18" x14ac:dyDescent="0.35">
      <c r="A1801" t="s">
        <v>106</v>
      </c>
      <c r="B1801">
        <v>2017</v>
      </c>
      <c r="C1801">
        <v>0.151</v>
      </c>
      <c r="D1801">
        <v>7.1999999999999995E-2</v>
      </c>
      <c r="E1801">
        <v>8.3000000000000004E-2</v>
      </c>
      <c r="F1801">
        <v>4.1000000000000002E-2</v>
      </c>
      <c r="G1801">
        <v>6.089E-2</v>
      </c>
      <c r="H1801">
        <v>0.53</v>
      </c>
      <c r="I1801">
        <v>0.14499999999999999</v>
      </c>
      <c r="J1801">
        <v>0.13900000000000001</v>
      </c>
      <c r="K1801">
        <v>7.9000000000000001E-2</v>
      </c>
      <c r="L1801">
        <v>0</v>
      </c>
      <c r="M1801">
        <v>7.4999999999999997E-2</v>
      </c>
      <c r="N1801">
        <v>0</v>
      </c>
      <c r="O1801">
        <v>3.2000000000000001E-2</v>
      </c>
      <c r="P1801">
        <v>0</v>
      </c>
      <c r="Q1801" s="3">
        <v>0.59399999999999997</v>
      </c>
      <c r="R1801" t="str">
        <f t="shared" si="28"/>
        <v>Pennsylvania State ERS2017</v>
      </c>
    </row>
    <row r="1802" spans="1:18" x14ac:dyDescent="0.35">
      <c r="A1802" t="s">
        <v>106</v>
      </c>
      <c r="B1802">
        <v>2018</v>
      </c>
      <c r="C1802">
        <v>-4.5999999999999999E-2</v>
      </c>
      <c r="D1802">
        <v>5.3999999999999999E-2</v>
      </c>
      <c r="E1802">
        <v>4.4999999999999998E-2</v>
      </c>
      <c r="F1802">
        <v>7.0999999999999994E-2</v>
      </c>
      <c r="G1802">
        <v>5.4649999999999997E-2</v>
      </c>
      <c r="H1802">
        <v>0.51600000000000001</v>
      </c>
      <c r="I1802">
        <v>0.14799999999999999</v>
      </c>
      <c r="J1802">
        <v>0.14499999999999999</v>
      </c>
      <c r="K1802">
        <v>0.09</v>
      </c>
      <c r="L1802">
        <v>0</v>
      </c>
      <c r="M1802">
        <v>7.2999999999999995E-2</v>
      </c>
      <c r="N1802">
        <v>0</v>
      </c>
      <c r="O1802">
        <v>2.8000000000000001E-2</v>
      </c>
      <c r="P1802">
        <v>0</v>
      </c>
      <c r="Q1802" s="3">
        <v>0.56000000000000005</v>
      </c>
      <c r="R1802" t="str">
        <f t="shared" si="28"/>
        <v>Pennsylvania State ERS2018</v>
      </c>
    </row>
    <row r="1803" spans="1:18" x14ac:dyDescent="0.35">
      <c r="A1803" t="s">
        <v>106</v>
      </c>
      <c r="B1803">
        <v>2019</v>
      </c>
      <c r="C1803">
        <v>0.188</v>
      </c>
      <c r="D1803">
        <v>9.2999999999999999E-2</v>
      </c>
      <c r="E1803">
        <v>6.9000000000000006E-2</v>
      </c>
      <c r="F1803">
        <v>8.1000000000000003E-2</v>
      </c>
      <c r="G1803">
        <v>6.1280000000000001E-2</v>
      </c>
      <c r="H1803">
        <v>0.55200000000000005</v>
      </c>
      <c r="I1803">
        <v>0.14099999999999999</v>
      </c>
      <c r="J1803">
        <v>0.13100000000000001</v>
      </c>
      <c r="K1803">
        <v>0.06</v>
      </c>
      <c r="L1803">
        <v>0</v>
      </c>
      <c r="M1803">
        <v>6.9000000000000006E-2</v>
      </c>
      <c r="N1803">
        <v>0</v>
      </c>
      <c r="O1803">
        <v>4.7E-2</v>
      </c>
      <c r="P1803">
        <v>0</v>
      </c>
      <c r="Q1803" s="3">
        <v>0.56499999999999995</v>
      </c>
      <c r="R1803" t="str">
        <f t="shared" si="28"/>
        <v>Pennsylvania State ERS2019</v>
      </c>
    </row>
    <row r="1804" spans="1:18" x14ac:dyDescent="0.35">
      <c r="A1804" t="s">
        <v>106</v>
      </c>
      <c r="B1804">
        <v>2020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 s="3">
        <v>0</v>
      </c>
      <c r="R1804" t="str">
        <f t="shared" si="28"/>
        <v>Pennsylvania State ERS2020</v>
      </c>
    </row>
    <row r="1805" spans="1:18" x14ac:dyDescent="0.35">
      <c r="A1805" t="s">
        <v>107</v>
      </c>
      <c r="B1805">
        <v>2001</v>
      </c>
      <c r="C1805">
        <v>-0.11</v>
      </c>
      <c r="G1805">
        <v>-0.11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 s="3">
        <v>0.77600000000000002</v>
      </c>
      <c r="R1805" t="str">
        <f t="shared" si="28"/>
        <v>Rhode Island ERS2001</v>
      </c>
    </row>
    <row r="1806" spans="1:18" x14ac:dyDescent="0.35">
      <c r="A1806" t="s">
        <v>107</v>
      </c>
      <c r="B1806">
        <v>2002</v>
      </c>
      <c r="C1806">
        <v>-8.4000000000000005E-2</v>
      </c>
      <c r="G1806">
        <v>-9.7089999999999996E-2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 s="3">
        <v>0.72599999999999998</v>
      </c>
      <c r="R1806" t="str">
        <f t="shared" si="28"/>
        <v>Rhode Island ERS2002</v>
      </c>
    </row>
    <row r="1807" spans="1:18" x14ac:dyDescent="0.35">
      <c r="A1807" t="s">
        <v>107</v>
      </c>
      <c r="B1807">
        <v>2003</v>
      </c>
      <c r="C1807">
        <v>3.9E-2</v>
      </c>
      <c r="D1807">
        <v>-5.3999999999999999E-2</v>
      </c>
      <c r="E1807">
        <v>4.0000000000000001E-3</v>
      </c>
      <c r="G1807">
        <v>-5.3839999999999999E-2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 s="3">
        <v>0.64300000000000002</v>
      </c>
      <c r="R1807" t="str">
        <f t="shared" si="28"/>
        <v>Rhode Island ERS2003</v>
      </c>
    </row>
    <row r="1808" spans="1:18" x14ac:dyDescent="0.35">
      <c r="A1808" t="s">
        <v>107</v>
      </c>
      <c r="B1808">
        <v>2004</v>
      </c>
      <c r="C1808">
        <v>0.19500000000000001</v>
      </c>
      <c r="D1808">
        <v>4.3999999999999997E-2</v>
      </c>
      <c r="E1808">
        <v>0.02</v>
      </c>
      <c r="G1808">
        <v>3.0400000000000002E-3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 s="3">
        <v>0.59399999999999997</v>
      </c>
      <c r="R1808" t="str">
        <f t="shared" si="28"/>
        <v>Rhode Island ERS2004</v>
      </c>
    </row>
    <row r="1809" spans="1:18" x14ac:dyDescent="0.35">
      <c r="A1809" t="s">
        <v>107</v>
      </c>
      <c r="B1809">
        <v>2005</v>
      </c>
      <c r="C1809">
        <v>0.122</v>
      </c>
      <c r="D1809">
        <v>0.11600000000000001</v>
      </c>
      <c r="E1809">
        <v>2.5000000000000001E-2</v>
      </c>
      <c r="G1809">
        <v>2.5780000000000001E-2</v>
      </c>
      <c r="H1809">
        <v>0.67969999999999997</v>
      </c>
      <c r="I1809">
        <v>0.25159999999999999</v>
      </c>
      <c r="J1809">
        <v>5.96E-2</v>
      </c>
      <c r="K1809">
        <v>0</v>
      </c>
      <c r="L1809">
        <v>0</v>
      </c>
      <c r="M1809">
        <v>0</v>
      </c>
      <c r="N1809">
        <v>0</v>
      </c>
      <c r="O1809">
        <v>6.7000000000000002E-3</v>
      </c>
      <c r="P1809">
        <v>0</v>
      </c>
      <c r="Q1809" s="3">
        <v>0.55800000000000005</v>
      </c>
      <c r="R1809" t="str">
        <f t="shared" si="28"/>
        <v>Rhode Island ERS2005</v>
      </c>
    </row>
    <row r="1810" spans="1:18" x14ac:dyDescent="0.35">
      <c r="A1810" t="s">
        <v>107</v>
      </c>
      <c r="B1810">
        <v>2006</v>
      </c>
      <c r="C1810">
        <v>0.126</v>
      </c>
      <c r="D1810">
        <v>0.14599999999999999</v>
      </c>
      <c r="E1810">
        <v>7.4999999999999997E-2</v>
      </c>
      <c r="G1810">
        <v>4.1840000000000002E-2</v>
      </c>
      <c r="H1810">
        <v>0.65449999999999997</v>
      </c>
      <c r="I1810">
        <v>0.24260000000000001</v>
      </c>
      <c r="J1810">
        <v>9.5600000000000004E-2</v>
      </c>
      <c r="K1810">
        <v>0</v>
      </c>
      <c r="L1810">
        <v>0</v>
      </c>
      <c r="M1810">
        <v>0</v>
      </c>
      <c r="N1810">
        <v>0</v>
      </c>
      <c r="O1810">
        <v>2.7000000000000001E-3</v>
      </c>
      <c r="P1810">
        <v>0</v>
      </c>
      <c r="Q1810" s="3">
        <v>0.53400000000000003</v>
      </c>
      <c r="R1810" t="str">
        <f t="shared" si="28"/>
        <v>Rhode Island ERS2006</v>
      </c>
    </row>
    <row r="1811" spans="1:18" x14ac:dyDescent="0.35">
      <c r="A1811" t="s">
        <v>107</v>
      </c>
      <c r="B1811">
        <v>2007</v>
      </c>
      <c r="C1811">
        <v>0.15840000000000001</v>
      </c>
      <c r="D1811">
        <v>0.1331</v>
      </c>
      <c r="E1811">
        <v>0.12870000000000001</v>
      </c>
      <c r="G1811">
        <v>5.774E-2</v>
      </c>
      <c r="H1811">
        <v>0.6401</v>
      </c>
      <c r="I1811">
        <v>0.25990000000000002</v>
      </c>
      <c r="J1811">
        <v>9.1499999999999998E-2</v>
      </c>
      <c r="K1811">
        <v>0</v>
      </c>
      <c r="L1811">
        <v>0</v>
      </c>
      <c r="M1811">
        <v>0</v>
      </c>
      <c r="N1811">
        <v>0</v>
      </c>
      <c r="O1811">
        <v>6.1000000000000004E-3</v>
      </c>
      <c r="P1811">
        <v>0</v>
      </c>
      <c r="Q1811" s="3">
        <v>0.56200000000000006</v>
      </c>
      <c r="R1811" t="str">
        <f t="shared" si="28"/>
        <v>Rhode Island ERS2007</v>
      </c>
    </row>
    <row r="1812" spans="1:18" x14ac:dyDescent="0.35">
      <c r="A1812" t="s">
        <v>107</v>
      </c>
      <c r="B1812">
        <v>2008</v>
      </c>
      <c r="C1812">
        <v>-5.3900000000000003E-2</v>
      </c>
      <c r="D1812">
        <v>7.3999999999999996E-2</v>
      </c>
      <c r="E1812">
        <v>0.10630000000000001</v>
      </c>
      <c r="G1812">
        <v>4.3099999999999999E-2</v>
      </c>
      <c r="H1812">
        <v>0.60140000000000005</v>
      </c>
      <c r="I1812">
        <v>0.2636</v>
      </c>
      <c r="J1812">
        <v>0.1331</v>
      </c>
      <c r="K1812">
        <v>0</v>
      </c>
      <c r="L1812">
        <v>0</v>
      </c>
      <c r="M1812">
        <v>0</v>
      </c>
      <c r="N1812">
        <v>0</v>
      </c>
      <c r="O1812">
        <v>1.4E-3</v>
      </c>
      <c r="P1812">
        <v>0</v>
      </c>
      <c r="Q1812" s="3">
        <v>0.61499999999999999</v>
      </c>
      <c r="R1812" t="str">
        <f t="shared" si="28"/>
        <v>Rhode Island ERS2008</v>
      </c>
    </row>
    <row r="1813" spans="1:18" x14ac:dyDescent="0.35">
      <c r="A1813" t="s">
        <v>107</v>
      </c>
      <c r="B1813">
        <v>2009</v>
      </c>
      <c r="C1813">
        <v>-0.1918</v>
      </c>
      <c r="D1813">
        <v>-3.7699999999999997E-2</v>
      </c>
      <c r="E1813">
        <v>2.2800000000000001E-2</v>
      </c>
      <c r="G1813">
        <v>1.3939999999999999E-2</v>
      </c>
      <c r="H1813">
        <v>0.57642000000000004</v>
      </c>
      <c r="I1813">
        <v>0.25774000000000002</v>
      </c>
      <c r="J1813">
        <v>9.2910000000000006E-2</v>
      </c>
      <c r="K1813">
        <v>0</v>
      </c>
      <c r="L1813">
        <v>0</v>
      </c>
      <c r="M1813">
        <v>4.6949999999999999E-2</v>
      </c>
      <c r="N1813">
        <v>0</v>
      </c>
      <c r="O1813">
        <v>2E-3</v>
      </c>
      <c r="P1813">
        <v>2.3980000000000001E-2</v>
      </c>
      <c r="Q1813" s="3">
        <v>0.58499999999999996</v>
      </c>
      <c r="R1813" t="str">
        <f t="shared" si="28"/>
        <v>Rhode Island ERS2009</v>
      </c>
    </row>
    <row r="1814" spans="1:18" x14ac:dyDescent="0.35">
      <c r="A1814" t="s">
        <v>107</v>
      </c>
      <c r="B1814">
        <v>2010</v>
      </c>
      <c r="C1814">
        <v>0.1346</v>
      </c>
      <c r="D1814">
        <v>-4.5999999999999999E-2</v>
      </c>
      <c r="E1814">
        <v>2.5999999999999999E-2</v>
      </c>
      <c r="F1814">
        <v>2.5409999999999999E-2</v>
      </c>
      <c r="G1814">
        <v>2.5409999999999999E-2</v>
      </c>
      <c r="H1814">
        <v>0.51800000000000002</v>
      </c>
      <c r="I1814">
        <v>0.32</v>
      </c>
      <c r="J1814">
        <v>9.7000000000000003E-2</v>
      </c>
      <c r="K1814">
        <v>0</v>
      </c>
      <c r="L1814">
        <v>0</v>
      </c>
      <c r="M1814">
        <v>3.5999999999999997E-2</v>
      </c>
      <c r="N1814">
        <v>0</v>
      </c>
      <c r="O1814">
        <v>8.9999999999999993E-3</v>
      </c>
      <c r="P1814">
        <v>1.9E-2</v>
      </c>
      <c r="Q1814" s="3">
        <v>0.48399999999999999</v>
      </c>
      <c r="R1814" t="str">
        <f t="shared" si="28"/>
        <v>Rhode Island ERS2010</v>
      </c>
    </row>
    <row r="1815" spans="1:18" x14ac:dyDescent="0.35">
      <c r="A1815" t="s">
        <v>107</v>
      </c>
      <c r="B1815">
        <v>2011</v>
      </c>
      <c r="C1815">
        <v>0.20399999999999999</v>
      </c>
      <c r="D1815">
        <v>3.3500000000000002E-2</v>
      </c>
      <c r="E1815">
        <v>4.02E-2</v>
      </c>
      <c r="F1815">
        <v>5.6869999999999997E-2</v>
      </c>
      <c r="G1815">
        <v>4.0480000000000002E-2</v>
      </c>
      <c r="H1815">
        <v>0.54291</v>
      </c>
      <c r="I1815">
        <v>0.30639</v>
      </c>
      <c r="J1815">
        <v>8.3830000000000002E-2</v>
      </c>
      <c r="K1815">
        <v>0</v>
      </c>
      <c r="L1815">
        <v>0</v>
      </c>
      <c r="M1815">
        <v>3.3930000000000002E-2</v>
      </c>
      <c r="N1815">
        <v>0</v>
      </c>
      <c r="O1815">
        <v>2.99E-3</v>
      </c>
      <c r="P1815">
        <v>2.9940000000000001E-2</v>
      </c>
      <c r="Q1815" s="3">
        <v>0.58784000000000003</v>
      </c>
      <c r="R1815" t="str">
        <f t="shared" si="28"/>
        <v>Rhode Island ERS2011</v>
      </c>
    </row>
    <row r="1816" spans="1:18" x14ac:dyDescent="0.35">
      <c r="A1816" t="s">
        <v>107</v>
      </c>
      <c r="B1816">
        <v>2012</v>
      </c>
      <c r="C1816">
        <v>1.55E-2</v>
      </c>
      <c r="D1816">
        <v>0.1153</v>
      </c>
      <c r="E1816">
        <v>1.1900000000000001E-2</v>
      </c>
      <c r="F1816">
        <v>6.7820000000000005E-2</v>
      </c>
      <c r="G1816">
        <v>3.8379999999999997E-2</v>
      </c>
      <c r="H1816">
        <v>0.47952</v>
      </c>
      <c r="I1816">
        <v>0.26673000000000002</v>
      </c>
      <c r="J1816">
        <v>8.4919999999999995E-2</v>
      </c>
      <c r="K1816">
        <v>0.12088</v>
      </c>
      <c r="L1816">
        <v>0</v>
      </c>
      <c r="M1816">
        <v>3.7960000000000001E-2</v>
      </c>
      <c r="N1816">
        <v>0</v>
      </c>
      <c r="O1816">
        <v>4.0000000000000001E-3</v>
      </c>
      <c r="P1816">
        <v>5.9899999999999997E-3</v>
      </c>
      <c r="Q1816" s="3">
        <v>0.57799999999999996</v>
      </c>
      <c r="R1816" t="str">
        <f t="shared" si="28"/>
        <v>Rhode Island ERS2012</v>
      </c>
    </row>
    <row r="1817" spans="1:18" x14ac:dyDescent="0.35">
      <c r="A1817" t="s">
        <v>107</v>
      </c>
      <c r="B1817">
        <v>2013</v>
      </c>
      <c r="C1817">
        <v>0.111</v>
      </c>
      <c r="D1817">
        <v>0.10639999999999999</v>
      </c>
      <c r="E1817">
        <v>4.4299999999999999E-2</v>
      </c>
      <c r="F1817">
        <v>7.4999999999999997E-2</v>
      </c>
      <c r="G1817">
        <v>4.3790000000000003E-2</v>
      </c>
      <c r="H1817">
        <v>0.48499999999999999</v>
      </c>
      <c r="I1817">
        <v>0.20699999999999999</v>
      </c>
      <c r="J1817">
        <v>7.4999999999999997E-2</v>
      </c>
      <c r="K1817">
        <v>0.192</v>
      </c>
      <c r="L1817">
        <v>0</v>
      </c>
      <c r="M1817">
        <v>3.5000000000000003E-2</v>
      </c>
      <c r="N1817">
        <v>0</v>
      </c>
      <c r="O1817">
        <v>3.0000000000000001E-3</v>
      </c>
      <c r="P1817">
        <v>0</v>
      </c>
      <c r="Q1817" s="3">
        <v>0.57340999999999998</v>
      </c>
      <c r="R1817" t="str">
        <f t="shared" si="28"/>
        <v>Rhode Island ERS2013</v>
      </c>
    </row>
    <row r="1818" spans="1:18" x14ac:dyDescent="0.35">
      <c r="A1818" t="s">
        <v>107</v>
      </c>
      <c r="B1818">
        <v>2014</v>
      </c>
      <c r="C1818">
        <v>0.1512</v>
      </c>
      <c r="D1818">
        <v>9.0499999999999997E-2</v>
      </c>
      <c r="E1818">
        <v>0.1205</v>
      </c>
      <c r="F1818">
        <v>7.0989999999999998E-2</v>
      </c>
      <c r="G1818">
        <v>5.1119999999999999E-2</v>
      </c>
      <c r="H1818">
        <v>0.49299999999999999</v>
      </c>
      <c r="I1818">
        <v>0.20899999999999999</v>
      </c>
      <c r="J1818">
        <v>6.7000000000000004E-2</v>
      </c>
      <c r="K1818">
        <v>0.19700000000000001</v>
      </c>
      <c r="L1818">
        <v>0</v>
      </c>
      <c r="M1818">
        <v>3.1E-2</v>
      </c>
      <c r="N1818">
        <v>0</v>
      </c>
      <c r="O1818">
        <v>2E-3</v>
      </c>
      <c r="P1818">
        <v>0</v>
      </c>
      <c r="Q1818" s="3">
        <v>0.58723999999999998</v>
      </c>
      <c r="R1818" t="str">
        <f t="shared" si="28"/>
        <v>Rhode Island ERS2014</v>
      </c>
    </row>
    <row r="1819" spans="1:18" x14ac:dyDescent="0.35">
      <c r="A1819" t="s">
        <v>107</v>
      </c>
      <c r="B1819">
        <v>2015</v>
      </c>
      <c r="C1819">
        <v>2.2200000000000001E-2</v>
      </c>
      <c r="D1819">
        <v>9.3299999999999994E-2</v>
      </c>
      <c r="E1819">
        <v>9.7699999999999995E-2</v>
      </c>
      <c r="F1819">
        <v>6.1060000000000003E-2</v>
      </c>
      <c r="G1819">
        <v>4.9169999999999998E-2</v>
      </c>
      <c r="H1819">
        <v>0.46706999999999999</v>
      </c>
      <c r="I1819">
        <v>0.25947999999999999</v>
      </c>
      <c r="J1819">
        <v>6.6869999999999999E-2</v>
      </c>
      <c r="K1819">
        <v>0.14371</v>
      </c>
      <c r="L1819">
        <v>9.9799999999999993E-3</v>
      </c>
      <c r="M1819">
        <v>4.5909999999999999E-2</v>
      </c>
      <c r="N1819">
        <v>0</v>
      </c>
      <c r="O1819">
        <v>6.9899999999999997E-3</v>
      </c>
      <c r="P1819">
        <v>0</v>
      </c>
      <c r="Q1819" s="3">
        <v>0.57906999999999997</v>
      </c>
      <c r="R1819" t="str">
        <f t="shared" si="28"/>
        <v>Rhode Island ERS2015</v>
      </c>
    </row>
    <row r="1820" spans="1:18" x14ac:dyDescent="0.35">
      <c r="A1820" t="s">
        <v>107</v>
      </c>
      <c r="B1820">
        <v>2016</v>
      </c>
      <c r="C1820">
        <v>-2.7000000000000001E-3</v>
      </c>
      <c r="D1820">
        <v>5.4899999999999997E-2</v>
      </c>
      <c r="E1820">
        <v>5.7500000000000002E-2</v>
      </c>
      <c r="F1820">
        <v>4.8259999999999997E-2</v>
      </c>
      <c r="G1820">
        <v>4.5850000000000002E-2</v>
      </c>
      <c r="H1820">
        <v>0.44478000000000001</v>
      </c>
      <c r="I1820">
        <v>0.17810999999999999</v>
      </c>
      <c r="J1820">
        <v>9.2539999999999997E-2</v>
      </c>
      <c r="K1820">
        <v>0.19800999999999999</v>
      </c>
      <c r="L1820">
        <v>1.095E-2</v>
      </c>
      <c r="M1820">
        <v>6.5670000000000006E-2</v>
      </c>
      <c r="N1820">
        <v>0</v>
      </c>
      <c r="O1820">
        <v>9.9500000000000005E-3</v>
      </c>
      <c r="P1820">
        <v>0</v>
      </c>
      <c r="Q1820" s="3">
        <v>0.57408999999999999</v>
      </c>
      <c r="R1820" t="str">
        <f t="shared" si="28"/>
        <v>Rhode Island ERS2016</v>
      </c>
    </row>
    <row r="1821" spans="1:18" x14ac:dyDescent="0.35">
      <c r="A1821" t="s">
        <v>107</v>
      </c>
      <c r="B1821">
        <v>2017</v>
      </c>
      <c r="C1821">
        <v>0.1162</v>
      </c>
      <c r="D1821">
        <v>4.41E-2</v>
      </c>
      <c r="E1821">
        <v>7.8E-2</v>
      </c>
      <c r="F1821">
        <v>4.4380000000000003E-2</v>
      </c>
      <c r="G1821">
        <v>4.9860000000000002E-2</v>
      </c>
      <c r="H1821">
        <v>0.46100000000000002</v>
      </c>
      <c r="I1821">
        <v>0.17100000000000001</v>
      </c>
      <c r="J1821">
        <v>8.6999999999999994E-2</v>
      </c>
      <c r="K1821">
        <v>0.14199999999999999</v>
      </c>
      <c r="L1821">
        <v>1.6E-2</v>
      </c>
      <c r="M1821">
        <v>7.1999999999999995E-2</v>
      </c>
      <c r="N1821">
        <v>0</v>
      </c>
      <c r="O1821">
        <v>0.03</v>
      </c>
      <c r="P1821">
        <v>0.02</v>
      </c>
      <c r="Q1821" s="3">
        <v>0.54034000000000004</v>
      </c>
      <c r="R1821" t="str">
        <f t="shared" si="28"/>
        <v>Rhode Island ERS2017</v>
      </c>
    </row>
    <row r="1822" spans="1:18" x14ac:dyDescent="0.35">
      <c r="A1822" t="s">
        <v>107</v>
      </c>
      <c r="B1822">
        <v>2018</v>
      </c>
      <c r="C1822">
        <v>8.0299999999999996E-2</v>
      </c>
      <c r="D1822">
        <v>6.3399999999999998E-2</v>
      </c>
      <c r="E1822">
        <v>7.1999999999999995E-2</v>
      </c>
      <c r="F1822">
        <v>5.8319999999999997E-2</v>
      </c>
      <c r="G1822">
        <v>5.1529999999999999E-2</v>
      </c>
      <c r="H1822">
        <v>0.46100000000000002</v>
      </c>
      <c r="I1822">
        <v>0.223</v>
      </c>
      <c r="J1822">
        <v>0.08</v>
      </c>
      <c r="K1822">
        <v>8.1000000000000003E-2</v>
      </c>
      <c r="L1822">
        <v>1.7999999999999999E-2</v>
      </c>
      <c r="M1822">
        <v>7.0000000000000007E-2</v>
      </c>
      <c r="N1822">
        <v>0</v>
      </c>
      <c r="O1822">
        <v>0.03</v>
      </c>
      <c r="P1822">
        <v>3.5999999999999997E-2</v>
      </c>
      <c r="Q1822" s="3">
        <v>0.54088000000000003</v>
      </c>
      <c r="R1822" t="str">
        <f t="shared" si="28"/>
        <v>Rhode Island ERS2018</v>
      </c>
    </row>
    <row r="1823" spans="1:18" x14ac:dyDescent="0.35">
      <c r="A1823" t="s">
        <v>107</v>
      </c>
      <c r="B1823">
        <v>2019</v>
      </c>
      <c r="C1823">
        <v>6.54E-2</v>
      </c>
      <c r="D1823">
        <v>8.7099999999999997E-2</v>
      </c>
      <c r="E1823">
        <v>5.5500000000000001E-2</v>
      </c>
      <c r="F1823">
        <v>8.7499999999999994E-2</v>
      </c>
      <c r="G1823">
        <v>5.2249999999999998E-2</v>
      </c>
      <c r="H1823">
        <v>0.45</v>
      </c>
      <c r="I1823">
        <v>0.2</v>
      </c>
      <c r="J1823">
        <v>0.08</v>
      </c>
      <c r="K1823">
        <v>0.1</v>
      </c>
      <c r="L1823">
        <v>0.02</v>
      </c>
      <c r="M1823">
        <v>7.0000000000000007E-2</v>
      </c>
      <c r="N1823">
        <v>0</v>
      </c>
      <c r="O1823">
        <v>0.03</v>
      </c>
      <c r="P1823">
        <v>0.04</v>
      </c>
      <c r="Q1823" s="3">
        <v>0.54461999999999999</v>
      </c>
      <c r="R1823" t="str">
        <f t="shared" si="28"/>
        <v>Rhode Island ERS2019</v>
      </c>
    </row>
    <row r="1824" spans="1:18" x14ac:dyDescent="0.35">
      <c r="A1824" t="s">
        <v>107</v>
      </c>
      <c r="B1824">
        <v>2020</v>
      </c>
      <c r="C1824">
        <v>3.78E-2</v>
      </c>
      <c r="D1824">
        <v>6.0999999999999999E-2</v>
      </c>
      <c r="E1824">
        <v>5.8700000000000002E-2</v>
      </c>
      <c r="F1824">
        <v>7.8E-2</v>
      </c>
      <c r="G1824">
        <v>5.1529999999999999E-2</v>
      </c>
      <c r="H1824">
        <v>0.441</v>
      </c>
      <c r="I1824">
        <v>0.159</v>
      </c>
      <c r="J1824">
        <v>7.9000000000000001E-2</v>
      </c>
      <c r="K1824">
        <v>0.16200000000000001</v>
      </c>
      <c r="L1824">
        <v>2.5000000000000001E-2</v>
      </c>
      <c r="M1824">
        <v>6.8000000000000005E-2</v>
      </c>
      <c r="N1824">
        <v>0</v>
      </c>
      <c r="O1824">
        <v>2.8000000000000001E-2</v>
      </c>
      <c r="P1824">
        <v>0</v>
      </c>
      <c r="Q1824" s="3">
        <v>0.55388000000000004</v>
      </c>
      <c r="R1824" t="str">
        <f t="shared" si="28"/>
        <v>Rhode Island ERS2020</v>
      </c>
    </row>
    <row r="1825" spans="1:18" x14ac:dyDescent="0.35">
      <c r="A1825" t="s">
        <v>108</v>
      </c>
      <c r="B1825">
        <v>2001</v>
      </c>
      <c r="C1825">
        <v>-8.4000000000000005E-2</v>
      </c>
      <c r="D1825">
        <v>5.9700000000000003E-2</v>
      </c>
      <c r="E1825">
        <v>0.10199999999999999</v>
      </c>
      <c r="F1825">
        <v>0.11169999999999999</v>
      </c>
      <c r="G1825">
        <v>-8.4000000000000005E-2</v>
      </c>
      <c r="H1825">
        <v>0.67169999999999996</v>
      </c>
      <c r="I1825">
        <v>0.22320000000000001</v>
      </c>
      <c r="J1825">
        <v>3.8100000000000002E-2</v>
      </c>
      <c r="K1825">
        <v>0</v>
      </c>
      <c r="L1825">
        <v>0</v>
      </c>
      <c r="M1825">
        <v>6.6400000000000001E-2</v>
      </c>
      <c r="N1825">
        <v>0</v>
      </c>
      <c r="O1825">
        <v>5.9999999999999995E-4</v>
      </c>
      <c r="P1825">
        <v>0</v>
      </c>
      <c r="Q1825" s="3">
        <v>1.0680000000000001</v>
      </c>
      <c r="R1825" t="str">
        <f t="shared" si="28"/>
        <v>San Diego County2001</v>
      </c>
    </row>
    <row r="1826" spans="1:18" x14ac:dyDescent="0.35">
      <c r="A1826" t="s">
        <v>108</v>
      </c>
      <c r="B1826">
        <v>2002</v>
      </c>
      <c r="C1826">
        <v>-4.5699999999999998E-2</v>
      </c>
      <c r="D1826">
        <v>4.4000000000000003E-3</v>
      </c>
      <c r="E1826">
        <v>5.6599999999999998E-2</v>
      </c>
      <c r="F1826">
        <v>9.64E-2</v>
      </c>
      <c r="G1826">
        <v>-6.5049999999999997E-2</v>
      </c>
      <c r="H1826">
        <v>0.66100000000000003</v>
      </c>
      <c r="I1826">
        <v>0.222</v>
      </c>
      <c r="J1826">
        <v>0.04</v>
      </c>
      <c r="K1826">
        <v>0</v>
      </c>
      <c r="L1826">
        <v>0</v>
      </c>
      <c r="M1826">
        <v>7.6999999999999999E-2</v>
      </c>
      <c r="N1826">
        <v>0</v>
      </c>
      <c r="O1826">
        <v>0</v>
      </c>
      <c r="P1826">
        <v>0</v>
      </c>
      <c r="Q1826" s="3">
        <v>0.754</v>
      </c>
      <c r="R1826" t="str">
        <f t="shared" si="28"/>
        <v>San Diego County2002</v>
      </c>
    </row>
    <row r="1827" spans="1:18" x14ac:dyDescent="0.35">
      <c r="A1827" t="s">
        <v>108</v>
      </c>
      <c r="B1827">
        <v>2003</v>
      </c>
      <c r="C1827">
        <v>3.7199999999999997E-2</v>
      </c>
      <c r="D1827">
        <v>-3.1399999999999997E-2</v>
      </c>
      <c r="E1827">
        <v>3.3700000000000001E-2</v>
      </c>
      <c r="F1827">
        <v>8.3900000000000002E-2</v>
      </c>
      <c r="G1827">
        <v>-3.2140000000000002E-2</v>
      </c>
      <c r="H1827">
        <v>0.61</v>
      </c>
      <c r="I1827">
        <v>0.27400000000000002</v>
      </c>
      <c r="J1827">
        <v>3.7999999999999999E-2</v>
      </c>
      <c r="K1827">
        <v>0</v>
      </c>
      <c r="L1827">
        <v>0</v>
      </c>
      <c r="M1827">
        <v>7.8E-2</v>
      </c>
      <c r="N1827">
        <v>0</v>
      </c>
      <c r="O1827">
        <v>0</v>
      </c>
      <c r="P1827">
        <v>0</v>
      </c>
      <c r="Q1827" s="3">
        <v>0.755</v>
      </c>
      <c r="R1827" t="str">
        <f t="shared" si="28"/>
        <v>San Diego County2003</v>
      </c>
    </row>
    <row r="1828" spans="1:18" x14ac:dyDescent="0.35">
      <c r="A1828" t="s">
        <v>108</v>
      </c>
      <c r="B1828">
        <v>2004</v>
      </c>
      <c r="C1828">
        <v>0.2127</v>
      </c>
      <c r="D1828">
        <v>6.3200000000000006E-2</v>
      </c>
      <c r="E1828">
        <v>4.99E-2</v>
      </c>
      <c r="F1828">
        <v>0.10050000000000001</v>
      </c>
      <c r="G1828">
        <v>2.4E-2</v>
      </c>
      <c r="H1828">
        <v>0.621</v>
      </c>
      <c r="I1828">
        <v>0.28499999999999998</v>
      </c>
      <c r="J1828">
        <v>3.5000000000000003E-2</v>
      </c>
      <c r="K1828">
        <v>0</v>
      </c>
      <c r="L1828">
        <v>0</v>
      </c>
      <c r="M1828">
        <v>5.7000000000000002E-2</v>
      </c>
      <c r="N1828">
        <v>0</v>
      </c>
      <c r="O1828">
        <v>0</v>
      </c>
      <c r="P1828">
        <v>2E-3</v>
      </c>
      <c r="Q1828" s="3">
        <v>0.81100000000000005</v>
      </c>
      <c r="R1828" t="str">
        <f t="shared" si="28"/>
        <v>San Diego County2004</v>
      </c>
    </row>
    <row r="1829" spans="1:18" x14ac:dyDescent="0.35">
      <c r="A1829" t="s">
        <v>108</v>
      </c>
      <c r="B1829">
        <v>2005</v>
      </c>
      <c r="C1829">
        <v>0.1391</v>
      </c>
      <c r="D1829">
        <v>0.128</v>
      </c>
      <c r="E1829">
        <v>4.7100000000000003E-2</v>
      </c>
      <c r="F1829">
        <v>0.1021</v>
      </c>
      <c r="G1829">
        <v>4.6050000000000001E-2</v>
      </c>
      <c r="H1829">
        <v>0.57899999999999996</v>
      </c>
      <c r="I1829">
        <v>0.29899999999999999</v>
      </c>
      <c r="J1829">
        <v>3.5000000000000003E-2</v>
      </c>
      <c r="K1829">
        <v>0</v>
      </c>
      <c r="L1829">
        <v>0</v>
      </c>
      <c r="M1829">
        <v>5.1999999999999998E-2</v>
      </c>
      <c r="N1829">
        <v>0</v>
      </c>
      <c r="O1829">
        <v>0</v>
      </c>
      <c r="P1829">
        <v>3.5000000000000003E-2</v>
      </c>
      <c r="Q1829" s="3">
        <v>0.80300000000000005</v>
      </c>
      <c r="R1829" t="str">
        <f t="shared" si="28"/>
        <v>San Diego County2005</v>
      </c>
    </row>
    <row r="1830" spans="1:18" x14ac:dyDescent="0.35">
      <c r="A1830" t="s">
        <v>108</v>
      </c>
      <c r="B1830">
        <v>2006</v>
      </c>
      <c r="C1830">
        <v>0.14680000000000001</v>
      </c>
      <c r="D1830">
        <v>0.1658</v>
      </c>
      <c r="E1830">
        <v>9.4700000000000006E-2</v>
      </c>
      <c r="F1830">
        <v>9.8400000000000001E-2</v>
      </c>
      <c r="G1830">
        <v>6.2199999999999998E-2</v>
      </c>
      <c r="H1830">
        <v>0.52500000000000002</v>
      </c>
      <c r="I1830">
        <v>0.307</v>
      </c>
      <c r="J1830">
        <v>3.3000000000000002E-2</v>
      </c>
      <c r="K1830">
        <v>0</v>
      </c>
      <c r="L1830">
        <v>4.5999999999999999E-2</v>
      </c>
      <c r="M1830">
        <v>6.2E-2</v>
      </c>
      <c r="N1830">
        <v>0</v>
      </c>
      <c r="O1830">
        <v>1.2999999999999999E-2</v>
      </c>
      <c r="P1830">
        <v>1.4E-2</v>
      </c>
      <c r="Q1830" s="3">
        <v>0.83599999999999997</v>
      </c>
      <c r="R1830" t="str">
        <f t="shared" si="28"/>
        <v>San Diego County2006</v>
      </c>
    </row>
    <row r="1831" spans="1:18" x14ac:dyDescent="0.35">
      <c r="A1831" t="s">
        <v>108</v>
      </c>
      <c r="B1831">
        <v>2007</v>
      </c>
      <c r="C1831">
        <v>0.154</v>
      </c>
      <c r="D1831">
        <v>0.14599999999999999</v>
      </c>
      <c r="E1831">
        <v>0.13700000000000001</v>
      </c>
      <c r="F1831">
        <v>9.6000000000000002E-2</v>
      </c>
      <c r="G1831">
        <v>7.4859999999999996E-2</v>
      </c>
      <c r="H1831">
        <v>0.51817999999999997</v>
      </c>
      <c r="I1831">
        <v>0.28599000000000002</v>
      </c>
      <c r="J1831">
        <v>3.6970000000000003E-2</v>
      </c>
      <c r="K1831">
        <v>4.0960000000000003E-2</v>
      </c>
      <c r="L1831">
        <v>5.3949999999999998E-2</v>
      </c>
      <c r="M1831">
        <v>5.595E-2</v>
      </c>
      <c r="N1831">
        <v>0</v>
      </c>
      <c r="O1831">
        <v>7.9900000000000006E-3</v>
      </c>
      <c r="P1831">
        <v>0</v>
      </c>
      <c r="Q1831" s="3">
        <v>0.89700000000000002</v>
      </c>
      <c r="R1831" t="str">
        <f t="shared" si="28"/>
        <v>San Diego County2007</v>
      </c>
    </row>
    <row r="1832" spans="1:18" x14ac:dyDescent="0.35">
      <c r="A1832" t="s">
        <v>108</v>
      </c>
      <c r="B1832">
        <v>2008</v>
      </c>
      <c r="C1832">
        <v>7.0000000000000001E-3</v>
      </c>
      <c r="D1832">
        <v>0.10100000000000001</v>
      </c>
      <c r="E1832">
        <v>0.13</v>
      </c>
      <c r="F1832">
        <v>8.1000000000000003E-2</v>
      </c>
      <c r="G1832">
        <v>6.6129999999999994E-2</v>
      </c>
      <c r="H1832">
        <v>0.43948999999999999</v>
      </c>
      <c r="I1832">
        <v>0.33873999999999999</v>
      </c>
      <c r="J1832">
        <v>4.1770000000000002E-2</v>
      </c>
      <c r="K1832">
        <v>4.7730000000000002E-2</v>
      </c>
      <c r="L1832">
        <v>5.9670000000000001E-2</v>
      </c>
      <c r="M1832">
        <v>7.2599999999999998E-2</v>
      </c>
      <c r="N1832">
        <v>0</v>
      </c>
      <c r="O1832">
        <v>0</v>
      </c>
      <c r="P1832">
        <v>0</v>
      </c>
      <c r="Q1832" s="3">
        <v>0.94440000000000002</v>
      </c>
      <c r="R1832" t="str">
        <f t="shared" si="28"/>
        <v>San Diego County2008</v>
      </c>
    </row>
    <row r="1833" spans="1:18" x14ac:dyDescent="0.35">
      <c r="A1833" t="s">
        <v>108</v>
      </c>
      <c r="B1833">
        <v>2009</v>
      </c>
      <c r="C1833">
        <v>-0.24399999999999999</v>
      </c>
      <c r="D1833">
        <v>-4.2000000000000003E-2</v>
      </c>
      <c r="E1833">
        <v>2.8000000000000001E-2</v>
      </c>
      <c r="F1833">
        <v>3.9E-2</v>
      </c>
      <c r="G1833">
        <v>2.6179999999999998E-2</v>
      </c>
      <c r="H1833">
        <v>0.34489999999999998</v>
      </c>
      <c r="I1833">
        <v>0.3241</v>
      </c>
      <c r="J1833">
        <v>5.1999999999999998E-2</v>
      </c>
      <c r="K1833">
        <v>8.5999999999999993E-2</v>
      </c>
      <c r="L1833">
        <v>5.6000000000000001E-2</v>
      </c>
      <c r="M1833">
        <v>0.09</v>
      </c>
      <c r="N1833">
        <v>0</v>
      </c>
      <c r="O1833">
        <v>4.7E-2</v>
      </c>
      <c r="P1833">
        <v>0</v>
      </c>
      <c r="Q1833" s="3">
        <v>0.91459999999999997</v>
      </c>
      <c r="R1833" t="str">
        <f t="shared" si="28"/>
        <v>San Diego County2009</v>
      </c>
    </row>
    <row r="1834" spans="1:18" x14ac:dyDescent="0.35">
      <c r="A1834" t="s">
        <v>108</v>
      </c>
      <c r="B1834">
        <v>2010</v>
      </c>
      <c r="C1834">
        <v>0.13</v>
      </c>
      <c r="D1834">
        <v>-4.9000000000000002E-2</v>
      </c>
      <c r="E1834">
        <v>2.5999999999999999E-2</v>
      </c>
      <c r="F1834">
        <v>3.6999999999999998E-2</v>
      </c>
      <c r="G1834">
        <v>3.6119999999999999E-2</v>
      </c>
      <c r="H1834">
        <v>0.20105999999999999</v>
      </c>
      <c r="I1834">
        <v>0.25574000000000002</v>
      </c>
      <c r="J1834">
        <v>5.3870000000000001E-2</v>
      </c>
      <c r="K1834">
        <v>0.21872</v>
      </c>
      <c r="L1834">
        <v>5.1310000000000001E-2</v>
      </c>
      <c r="M1834">
        <v>9.5000000000000001E-2</v>
      </c>
      <c r="N1834">
        <v>0</v>
      </c>
      <c r="O1834">
        <v>7.1830000000000005E-2</v>
      </c>
      <c r="P1834">
        <v>5.219E-2</v>
      </c>
      <c r="Q1834" s="3">
        <v>0.84340000000000004</v>
      </c>
      <c r="R1834" t="str">
        <f t="shared" si="28"/>
        <v>San Diego County2010</v>
      </c>
    </row>
    <row r="1835" spans="1:18" x14ac:dyDescent="0.35">
      <c r="A1835" t="s">
        <v>108</v>
      </c>
      <c r="B1835">
        <v>2011</v>
      </c>
      <c r="C1835">
        <v>0.20699999999999999</v>
      </c>
      <c r="D1835">
        <v>0.01</v>
      </c>
      <c r="E1835">
        <v>3.5000000000000003E-2</v>
      </c>
      <c r="F1835">
        <v>6.5000000000000002E-2</v>
      </c>
      <c r="G1835">
        <v>5.0599999999999999E-2</v>
      </c>
      <c r="H1835">
        <v>0.20149</v>
      </c>
      <c r="I1835">
        <v>0.41044999999999998</v>
      </c>
      <c r="J1835">
        <v>7.4630000000000002E-2</v>
      </c>
      <c r="K1835">
        <v>0.16417999999999999</v>
      </c>
      <c r="L1835">
        <v>8.2089999999999996E-2</v>
      </c>
      <c r="M1835">
        <v>6.7159999999999997E-2</v>
      </c>
      <c r="N1835">
        <v>0</v>
      </c>
      <c r="O1835">
        <v>0</v>
      </c>
      <c r="P1835">
        <v>0</v>
      </c>
      <c r="Q1835" s="3">
        <v>0.81489999999999996</v>
      </c>
      <c r="R1835" t="str">
        <f t="shared" si="28"/>
        <v>San Diego County2011</v>
      </c>
    </row>
    <row r="1836" spans="1:18" x14ac:dyDescent="0.35">
      <c r="A1836" t="s">
        <v>108</v>
      </c>
      <c r="B1836">
        <v>2012</v>
      </c>
      <c r="C1836">
        <v>5.8900000000000001E-2</v>
      </c>
      <c r="D1836">
        <v>9.1899999999999996E-2</v>
      </c>
      <c r="E1836">
        <v>1.78E-2</v>
      </c>
      <c r="F1836">
        <v>7.5600000000000001E-2</v>
      </c>
      <c r="G1836">
        <v>5.1290000000000002E-2</v>
      </c>
      <c r="H1836">
        <v>0.192</v>
      </c>
      <c r="I1836">
        <v>0.39200000000000002</v>
      </c>
      <c r="J1836">
        <v>0.08</v>
      </c>
      <c r="K1836">
        <v>0.16</v>
      </c>
      <c r="L1836">
        <v>8.7999999999999995E-2</v>
      </c>
      <c r="M1836">
        <v>8.7999999999999995E-2</v>
      </c>
      <c r="N1836">
        <v>0</v>
      </c>
      <c r="O1836">
        <v>0</v>
      </c>
      <c r="P1836">
        <v>0</v>
      </c>
      <c r="Q1836" s="3">
        <v>0.78659999999999997</v>
      </c>
      <c r="R1836" t="str">
        <f t="shared" si="28"/>
        <v>San Diego County2012</v>
      </c>
    </row>
    <row r="1837" spans="1:18" x14ac:dyDescent="0.35">
      <c r="A1837" t="s">
        <v>108</v>
      </c>
      <c r="B1837">
        <v>2013</v>
      </c>
      <c r="C1837">
        <v>7.7299999999999994E-2</v>
      </c>
      <c r="D1837">
        <v>0.1125</v>
      </c>
      <c r="E1837">
        <v>3.27E-2</v>
      </c>
      <c r="F1837">
        <v>7.9500000000000001E-2</v>
      </c>
      <c r="G1837">
        <v>5.3260000000000002E-2</v>
      </c>
      <c r="H1837">
        <v>0.19531000000000001</v>
      </c>
      <c r="I1837">
        <v>0.42187999999999998</v>
      </c>
      <c r="J1837">
        <v>7.8130000000000005E-2</v>
      </c>
      <c r="K1837">
        <v>0.125</v>
      </c>
      <c r="L1837">
        <v>9.375E-2</v>
      </c>
      <c r="M1837">
        <v>8.5940000000000003E-2</v>
      </c>
      <c r="N1837">
        <v>0</v>
      </c>
      <c r="O1837">
        <v>0</v>
      </c>
      <c r="P1837">
        <v>0</v>
      </c>
      <c r="Q1837" s="3">
        <v>0.78979999999999995</v>
      </c>
      <c r="R1837" t="str">
        <f t="shared" si="28"/>
        <v>San Diego County2013</v>
      </c>
    </row>
    <row r="1838" spans="1:18" x14ac:dyDescent="0.35">
      <c r="A1838" t="s">
        <v>108</v>
      </c>
      <c r="B1838">
        <v>2014</v>
      </c>
      <c r="C1838">
        <v>0.13439999999999999</v>
      </c>
      <c r="D1838">
        <v>8.9700000000000002E-2</v>
      </c>
      <c r="E1838">
        <v>0.1205</v>
      </c>
      <c r="F1838">
        <v>7.1800000000000003E-2</v>
      </c>
      <c r="G1838">
        <v>5.8860000000000003E-2</v>
      </c>
      <c r="H1838">
        <v>0.21</v>
      </c>
      <c r="I1838">
        <v>0.22</v>
      </c>
      <c r="J1838">
        <v>0.09</v>
      </c>
      <c r="K1838">
        <v>0.24</v>
      </c>
      <c r="L1838">
        <v>0.11</v>
      </c>
      <c r="M1838">
        <v>0.1</v>
      </c>
      <c r="N1838">
        <v>0</v>
      </c>
      <c r="O1838">
        <v>0.03</v>
      </c>
      <c r="P1838">
        <v>0</v>
      </c>
      <c r="Q1838" s="3">
        <v>0.80920000000000003</v>
      </c>
      <c r="R1838" t="str">
        <f t="shared" si="28"/>
        <v>San Diego County2014</v>
      </c>
    </row>
    <row r="1839" spans="1:18" x14ac:dyDescent="0.35">
      <c r="A1839" t="s">
        <v>108</v>
      </c>
      <c r="B1839">
        <v>2015</v>
      </c>
      <c r="C1839">
        <v>2.6800000000000001E-2</v>
      </c>
      <c r="D1839">
        <v>7.8600000000000003E-2</v>
      </c>
      <c r="E1839">
        <v>9.9000000000000005E-2</v>
      </c>
      <c r="F1839">
        <v>6.08E-2</v>
      </c>
      <c r="G1839">
        <v>5.6689999999999997E-2</v>
      </c>
      <c r="H1839">
        <v>0.33400000000000002</v>
      </c>
      <c r="I1839">
        <v>0.14199999999999999</v>
      </c>
      <c r="J1839">
        <v>5.7000000000000002E-2</v>
      </c>
      <c r="K1839">
        <v>0.29199999999999998</v>
      </c>
      <c r="L1839">
        <v>6.2E-2</v>
      </c>
      <c r="M1839">
        <v>9.5000000000000001E-2</v>
      </c>
      <c r="N1839">
        <v>0</v>
      </c>
      <c r="O1839">
        <v>1.7999999999999999E-2</v>
      </c>
      <c r="P1839">
        <v>0</v>
      </c>
      <c r="Q1839" s="3">
        <v>0.8054</v>
      </c>
      <c r="R1839" t="str">
        <f t="shared" si="28"/>
        <v>San Diego County2015</v>
      </c>
    </row>
    <row r="1840" spans="1:18" x14ac:dyDescent="0.35">
      <c r="A1840" t="s">
        <v>108</v>
      </c>
      <c r="B1840">
        <v>2016</v>
      </c>
      <c r="C1840">
        <v>4.4999999999999997E-3</v>
      </c>
      <c r="D1840">
        <v>5.3800000000000001E-2</v>
      </c>
      <c r="E1840">
        <v>5.9400000000000001E-2</v>
      </c>
      <c r="F1840">
        <v>4.6800000000000001E-2</v>
      </c>
      <c r="G1840">
        <v>5.3350000000000002E-2</v>
      </c>
      <c r="H1840">
        <v>0.44</v>
      </c>
      <c r="I1840">
        <v>0.25</v>
      </c>
      <c r="J1840">
        <v>0.08</v>
      </c>
      <c r="K1840">
        <v>7.0000000000000007E-2</v>
      </c>
      <c r="L1840">
        <v>0.06</v>
      </c>
      <c r="M1840">
        <v>0.1</v>
      </c>
      <c r="N1840">
        <v>0</v>
      </c>
      <c r="O1840">
        <v>0</v>
      </c>
      <c r="P1840">
        <v>0</v>
      </c>
      <c r="Q1840" s="3">
        <v>0.76870000000000005</v>
      </c>
      <c r="R1840" t="str">
        <f t="shared" si="28"/>
        <v>San Diego County2016</v>
      </c>
    </row>
    <row r="1841" spans="1:18" x14ac:dyDescent="0.35">
      <c r="A1841" t="s">
        <v>108</v>
      </c>
      <c r="B1841">
        <v>2017</v>
      </c>
      <c r="C1841">
        <v>0.12</v>
      </c>
      <c r="D1841">
        <v>4.9000000000000002E-2</v>
      </c>
      <c r="E1841">
        <v>7.0999999999999994E-2</v>
      </c>
      <c r="F1841">
        <v>4.3999999999999997E-2</v>
      </c>
      <c r="G1841">
        <v>5.7160000000000002E-2</v>
      </c>
      <c r="H1841">
        <v>0.47899999999999998</v>
      </c>
      <c r="I1841">
        <v>0.23499999999999999</v>
      </c>
      <c r="J1841">
        <v>7.6999999999999999E-2</v>
      </c>
      <c r="K1841">
        <v>5.8999999999999997E-2</v>
      </c>
      <c r="L1841">
        <v>6.7000000000000004E-2</v>
      </c>
      <c r="M1841">
        <v>8.3000000000000004E-2</v>
      </c>
      <c r="N1841">
        <v>0</v>
      </c>
      <c r="O1841">
        <v>0</v>
      </c>
      <c r="P1841">
        <v>0</v>
      </c>
      <c r="Q1841" s="3">
        <v>0.77429999999999999</v>
      </c>
      <c r="R1841" t="str">
        <f t="shared" si="28"/>
        <v>San Diego County2017</v>
      </c>
    </row>
    <row r="1842" spans="1:18" x14ac:dyDescent="0.35">
      <c r="A1842" t="s">
        <v>108</v>
      </c>
      <c r="B1842">
        <v>2018</v>
      </c>
      <c r="C1842">
        <v>7.9000000000000001E-2</v>
      </c>
      <c r="D1842">
        <v>6.6000000000000003E-2</v>
      </c>
      <c r="E1842">
        <v>7.1999999999999995E-2</v>
      </c>
      <c r="F1842">
        <v>5.1999999999999998E-2</v>
      </c>
      <c r="G1842">
        <v>5.8360000000000002E-2</v>
      </c>
      <c r="H1842">
        <v>0.45800000000000002</v>
      </c>
      <c r="I1842">
        <v>0.24199999999999999</v>
      </c>
      <c r="J1842">
        <v>6.7000000000000004E-2</v>
      </c>
      <c r="K1842">
        <v>8.1000000000000003E-2</v>
      </c>
      <c r="L1842">
        <v>6.4000000000000001E-2</v>
      </c>
      <c r="M1842">
        <v>8.7999999999999995E-2</v>
      </c>
      <c r="N1842">
        <v>0</v>
      </c>
      <c r="O1842">
        <v>0</v>
      </c>
      <c r="P1842">
        <v>0</v>
      </c>
      <c r="Q1842" s="3">
        <v>0.78449999999999998</v>
      </c>
      <c r="R1842" t="str">
        <f t="shared" si="28"/>
        <v>San Diego County2018</v>
      </c>
    </row>
    <row r="1843" spans="1:18" x14ac:dyDescent="0.35">
      <c r="A1843" t="s">
        <v>108</v>
      </c>
      <c r="B1843">
        <v>2019</v>
      </c>
      <c r="C1843">
        <v>5.5E-2</v>
      </c>
      <c r="D1843">
        <v>8.4000000000000005E-2</v>
      </c>
      <c r="E1843">
        <v>5.6000000000000001E-2</v>
      </c>
      <c r="F1843">
        <v>8.7999999999999995E-2</v>
      </c>
      <c r="G1843">
        <v>5.8189999999999999E-2</v>
      </c>
      <c r="H1843">
        <v>0.47199999999999998</v>
      </c>
      <c r="I1843">
        <v>0.251</v>
      </c>
      <c r="J1843">
        <v>6.0999999999999999E-2</v>
      </c>
      <c r="K1843">
        <v>7.1999999999999995E-2</v>
      </c>
      <c r="L1843">
        <v>5.3999999999999999E-2</v>
      </c>
      <c r="M1843">
        <v>0.09</v>
      </c>
      <c r="N1843">
        <v>0</v>
      </c>
      <c r="O1843">
        <v>0</v>
      </c>
      <c r="P1843">
        <v>0</v>
      </c>
      <c r="Q1843" s="3">
        <v>0.76270000000000004</v>
      </c>
      <c r="R1843" t="str">
        <f t="shared" si="28"/>
        <v>San Diego County2019</v>
      </c>
    </row>
    <row r="1844" spans="1:18" x14ac:dyDescent="0.35">
      <c r="A1844" t="s">
        <v>108</v>
      </c>
      <c r="B1844">
        <v>2020</v>
      </c>
      <c r="C1844">
        <v>1.0999999999999999E-2</v>
      </c>
      <c r="D1844">
        <v>4.8000000000000001E-2</v>
      </c>
      <c r="E1844">
        <v>5.2999999999999999E-2</v>
      </c>
      <c r="F1844">
        <v>7.5999999999999998E-2</v>
      </c>
      <c r="G1844">
        <v>5.5780000000000003E-2</v>
      </c>
      <c r="H1844">
        <v>0.501</v>
      </c>
      <c r="I1844">
        <v>0.252</v>
      </c>
      <c r="J1844">
        <v>0.05</v>
      </c>
      <c r="K1844">
        <v>6.7000000000000004E-2</v>
      </c>
      <c r="L1844">
        <v>4.2999999999999997E-2</v>
      </c>
      <c r="M1844">
        <v>8.6999999999999994E-2</v>
      </c>
      <c r="N1844">
        <v>0</v>
      </c>
      <c r="O1844">
        <v>0</v>
      </c>
      <c r="P1844">
        <v>0</v>
      </c>
      <c r="Q1844" s="3">
        <v>0.77310000000000001</v>
      </c>
      <c r="R1844" t="str">
        <f t="shared" si="28"/>
        <v>San Diego County2020</v>
      </c>
    </row>
    <row r="1845" spans="1:18" x14ac:dyDescent="0.35">
      <c r="A1845" t="s">
        <v>109</v>
      </c>
      <c r="B1845">
        <v>2001</v>
      </c>
      <c r="C1845">
        <v>-0.1037</v>
      </c>
      <c r="D1845">
        <v>7.3599999999999999E-2</v>
      </c>
      <c r="E1845">
        <v>0.1116</v>
      </c>
      <c r="G1845">
        <v>-0.1037</v>
      </c>
      <c r="H1845">
        <v>0.48</v>
      </c>
      <c r="I1845">
        <v>0.32</v>
      </c>
      <c r="J1845">
        <v>0.12</v>
      </c>
      <c r="K1845">
        <v>0</v>
      </c>
      <c r="L1845">
        <v>0</v>
      </c>
      <c r="M1845">
        <v>0.08</v>
      </c>
      <c r="N1845">
        <v>0</v>
      </c>
      <c r="O1845">
        <v>0</v>
      </c>
      <c r="P1845">
        <v>0</v>
      </c>
      <c r="Q1845" s="3">
        <v>1.29</v>
      </c>
      <c r="R1845" t="str">
        <f t="shared" si="28"/>
        <v>San Francisco City &amp; County2001</v>
      </c>
    </row>
    <row r="1846" spans="1:18" x14ac:dyDescent="0.35">
      <c r="A1846" t="s">
        <v>109</v>
      </c>
      <c r="B1846">
        <v>2002</v>
      </c>
      <c r="C1846">
        <v>-4.4999999999999998E-2</v>
      </c>
      <c r="D1846">
        <v>1.7299999999999999E-2</v>
      </c>
      <c r="E1846">
        <v>6.5500000000000003E-2</v>
      </c>
      <c r="G1846">
        <v>-7.4819999999999998E-2</v>
      </c>
      <c r="H1846">
        <v>0.46</v>
      </c>
      <c r="I1846">
        <v>0.34</v>
      </c>
      <c r="J1846">
        <v>0.12</v>
      </c>
      <c r="K1846">
        <v>0</v>
      </c>
      <c r="L1846">
        <v>0</v>
      </c>
      <c r="M1846">
        <v>0.08</v>
      </c>
      <c r="N1846">
        <v>0</v>
      </c>
      <c r="O1846">
        <v>0</v>
      </c>
      <c r="P1846">
        <v>0</v>
      </c>
      <c r="Q1846" s="3">
        <v>1.179</v>
      </c>
      <c r="R1846" t="str">
        <f t="shared" si="28"/>
        <v>San Francisco City &amp; County2002</v>
      </c>
    </row>
    <row r="1847" spans="1:18" x14ac:dyDescent="0.35">
      <c r="A1847" t="s">
        <v>109</v>
      </c>
      <c r="B1847">
        <v>2003</v>
      </c>
      <c r="C1847">
        <v>2.8199999999999999E-2</v>
      </c>
      <c r="D1847">
        <v>4.1599999999999998E-2</v>
      </c>
      <c r="E1847">
        <v>3.9800000000000002E-2</v>
      </c>
      <c r="G1847">
        <v>-4.1680000000000002E-2</v>
      </c>
      <c r="H1847">
        <v>0.47</v>
      </c>
      <c r="I1847">
        <v>0.32</v>
      </c>
      <c r="J1847">
        <v>0.12</v>
      </c>
      <c r="K1847">
        <v>0</v>
      </c>
      <c r="L1847">
        <v>0</v>
      </c>
      <c r="M1847">
        <v>0.09</v>
      </c>
      <c r="N1847">
        <v>0</v>
      </c>
      <c r="O1847">
        <v>0</v>
      </c>
      <c r="P1847">
        <v>0</v>
      </c>
      <c r="Q1847" s="3">
        <v>1.0900000000000001</v>
      </c>
      <c r="R1847" t="str">
        <f t="shared" si="28"/>
        <v>San Francisco City &amp; County2003</v>
      </c>
    </row>
    <row r="1848" spans="1:18" x14ac:dyDescent="0.35">
      <c r="A1848" t="s">
        <v>109</v>
      </c>
      <c r="B1848">
        <v>2004</v>
      </c>
      <c r="C1848">
        <v>0.16339999999999999</v>
      </c>
      <c r="D1848">
        <v>4.5400000000000003E-2</v>
      </c>
      <c r="E1848">
        <v>4.7300000000000002E-2</v>
      </c>
      <c r="G1848">
        <v>5.9300000000000004E-3</v>
      </c>
      <c r="H1848">
        <v>0.5</v>
      </c>
      <c r="I1848">
        <v>0.31</v>
      </c>
      <c r="J1848">
        <v>0.11</v>
      </c>
      <c r="K1848">
        <v>0</v>
      </c>
      <c r="L1848">
        <v>0</v>
      </c>
      <c r="M1848">
        <v>0.08</v>
      </c>
      <c r="N1848">
        <v>0</v>
      </c>
      <c r="O1848">
        <v>0</v>
      </c>
      <c r="P1848">
        <v>0</v>
      </c>
      <c r="Q1848" s="3">
        <v>1.038</v>
      </c>
      <c r="R1848" t="str">
        <f t="shared" si="28"/>
        <v>San Francisco City &amp; County2004</v>
      </c>
    </row>
    <row r="1849" spans="1:18" x14ac:dyDescent="0.35">
      <c r="A1849" t="s">
        <v>109</v>
      </c>
      <c r="B1849">
        <v>2005</v>
      </c>
      <c r="C1849">
        <v>0.1263</v>
      </c>
      <c r="D1849">
        <v>0.10440000000000001</v>
      </c>
      <c r="E1849">
        <v>2.9100000000000001E-2</v>
      </c>
      <c r="G1849">
        <v>2.8920000000000001E-2</v>
      </c>
      <c r="H1849">
        <v>0.49</v>
      </c>
      <c r="I1849">
        <v>0.32</v>
      </c>
      <c r="J1849">
        <v>0.11</v>
      </c>
      <c r="K1849">
        <v>0</v>
      </c>
      <c r="L1849">
        <v>0</v>
      </c>
      <c r="M1849">
        <v>0.08</v>
      </c>
      <c r="N1849">
        <v>0</v>
      </c>
      <c r="O1849">
        <v>0</v>
      </c>
      <c r="P1849">
        <v>0</v>
      </c>
      <c r="Q1849" s="3">
        <v>1.0760000000000001</v>
      </c>
      <c r="R1849" t="str">
        <f t="shared" si="28"/>
        <v>San Francisco City &amp; County2005</v>
      </c>
    </row>
    <row r="1850" spans="1:18" x14ac:dyDescent="0.35">
      <c r="A1850" t="s">
        <v>109</v>
      </c>
      <c r="B1850">
        <v>2006</v>
      </c>
      <c r="C1850">
        <v>0.1346</v>
      </c>
      <c r="D1850">
        <v>0.14130000000000001</v>
      </c>
      <c r="E1850">
        <v>7.8600000000000003E-2</v>
      </c>
      <c r="G1850">
        <v>4.5830000000000003E-2</v>
      </c>
      <c r="H1850">
        <v>0.5</v>
      </c>
      <c r="I1850">
        <v>0.31</v>
      </c>
      <c r="J1850">
        <v>0.1</v>
      </c>
      <c r="K1850">
        <v>0</v>
      </c>
      <c r="L1850">
        <v>0</v>
      </c>
      <c r="M1850">
        <v>0.09</v>
      </c>
      <c r="N1850">
        <v>0</v>
      </c>
      <c r="O1850">
        <v>0</v>
      </c>
      <c r="P1850">
        <v>0</v>
      </c>
      <c r="Q1850" s="3">
        <v>1.087</v>
      </c>
      <c r="R1850" t="str">
        <f t="shared" si="28"/>
        <v>San Francisco City &amp; County2006</v>
      </c>
    </row>
    <row r="1851" spans="1:18" x14ac:dyDescent="0.35">
      <c r="A1851" t="s">
        <v>109</v>
      </c>
      <c r="B1851">
        <v>2007</v>
      </c>
      <c r="C1851">
        <v>0.18709999999999999</v>
      </c>
      <c r="D1851">
        <v>0.14899999999999999</v>
      </c>
      <c r="E1851">
        <v>0.12659999999999999</v>
      </c>
      <c r="G1851">
        <v>6.4930000000000002E-2</v>
      </c>
      <c r="H1851">
        <v>0.52100000000000002</v>
      </c>
      <c r="I1851">
        <v>0.28399999999999997</v>
      </c>
      <c r="J1851">
        <v>9.5000000000000001E-2</v>
      </c>
      <c r="K1851">
        <v>0</v>
      </c>
      <c r="L1851">
        <v>0</v>
      </c>
      <c r="M1851">
        <v>0.1</v>
      </c>
      <c r="N1851">
        <v>0</v>
      </c>
      <c r="O1851">
        <v>0</v>
      </c>
      <c r="P1851">
        <v>0</v>
      </c>
      <c r="Q1851" s="3">
        <v>1.1000000000000001</v>
      </c>
      <c r="R1851" t="str">
        <f t="shared" si="28"/>
        <v>San Francisco City &amp; County2007</v>
      </c>
    </row>
    <row r="1852" spans="1:18" x14ac:dyDescent="0.35">
      <c r="A1852" t="s">
        <v>109</v>
      </c>
      <c r="B1852">
        <v>2008</v>
      </c>
      <c r="C1852">
        <v>-3.1300000000000001E-2</v>
      </c>
      <c r="D1852">
        <v>9.2799999999999994E-2</v>
      </c>
      <c r="E1852">
        <v>0.1132</v>
      </c>
      <c r="G1852">
        <v>5.2400000000000002E-2</v>
      </c>
      <c r="H1852">
        <v>0.47</v>
      </c>
      <c r="I1852">
        <v>0.307</v>
      </c>
      <c r="J1852">
        <v>0.106</v>
      </c>
      <c r="K1852">
        <v>0</v>
      </c>
      <c r="L1852">
        <v>0</v>
      </c>
      <c r="M1852">
        <v>0.11700000000000001</v>
      </c>
      <c r="N1852">
        <v>0</v>
      </c>
      <c r="O1852">
        <v>0</v>
      </c>
      <c r="P1852">
        <v>0</v>
      </c>
      <c r="Q1852" s="3">
        <v>1.04</v>
      </c>
      <c r="R1852" t="str">
        <f t="shared" si="28"/>
        <v>San Francisco City &amp; County2008</v>
      </c>
    </row>
    <row r="1853" spans="1:18" x14ac:dyDescent="0.35">
      <c r="A1853" t="s">
        <v>109</v>
      </c>
      <c r="B1853">
        <v>2009</v>
      </c>
      <c r="C1853">
        <v>-0.2198</v>
      </c>
      <c r="D1853">
        <v>-3.5499999999999997E-2</v>
      </c>
      <c r="E1853">
        <v>2.7799999999999998E-2</v>
      </c>
      <c r="G1853">
        <v>1.7979999999999999E-2</v>
      </c>
      <c r="H1853">
        <v>0.44600000000000001</v>
      </c>
      <c r="I1853">
        <v>0.309</v>
      </c>
      <c r="J1853">
        <v>0.122</v>
      </c>
      <c r="K1853">
        <v>0</v>
      </c>
      <c r="L1853">
        <v>0</v>
      </c>
      <c r="M1853">
        <v>0.123</v>
      </c>
      <c r="N1853">
        <v>0</v>
      </c>
      <c r="O1853">
        <v>0</v>
      </c>
      <c r="P1853">
        <v>0</v>
      </c>
      <c r="Q1853" s="3">
        <v>0.97</v>
      </c>
      <c r="R1853" t="str">
        <f t="shared" si="28"/>
        <v>San Francisco City &amp; County2009</v>
      </c>
    </row>
    <row r="1854" spans="1:18" x14ac:dyDescent="0.35">
      <c r="A1854" t="s">
        <v>109</v>
      </c>
      <c r="B1854">
        <v>2010</v>
      </c>
      <c r="C1854">
        <v>0.1255</v>
      </c>
      <c r="E1854">
        <v>2.7300000000000001E-2</v>
      </c>
      <c r="F1854">
        <v>2.8000000000000001E-2</v>
      </c>
      <c r="G1854">
        <v>2.8250000000000001E-2</v>
      </c>
      <c r="H1854">
        <v>0.46100000000000002</v>
      </c>
      <c r="I1854">
        <v>0.32200000000000001</v>
      </c>
      <c r="J1854">
        <v>0.13500000000000001</v>
      </c>
      <c r="K1854">
        <v>0</v>
      </c>
      <c r="L1854">
        <v>0</v>
      </c>
      <c r="M1854">
        <v>8.2000000000000003E-2</v>
      </c>
      <c r="N1854">
        <v>0</v>
      </c>
      <c r="O1854">
        <v>0</v>
      </c>
      <c r="P1854">
        <v>0</v>
      </c>
      <c r="Q1854" s="3">
        <v>0.91</v>
      </c>
      <c r="R1854" t="str">
        <f t="shared" si="28"/>
        <v>San Francisco City &amp; County2010</v>
      </c>
    </row>
    <row r="1855" spans="1:18" x14ac:dyDescent="0.35">
      <c r="A1855" t="s">
        <v>109</v>
      </c>
      <c r="B1855">
        <v>2011</v>
      </c>
      <c r="C1855">
        <v>0.21840000000000001</v>
      </c>
      <c r="E1855">
        <v>4.2000000000000003E-2</v>
      </c>
      <c r="F1855">
        <v>6.0100000000000001E-2</v>
      </c>
      <c r="G1855">
        <v>4.4229999999999998E-2</v>
      </c>
      <c r="H1855">
        <v>0.503</v>
      </c>
      <c r="I1855">
        <v>0.28699999999999998</v>
      </c>
      <c r="J1855">
        <v>0.125</v>
      </c>
      <c r="K1855">
        <v>0</v>
      </c>
      <c r="L1855">
        <v>0</v>
      </c>
      <c r="M1855">
        <v>8.5000000000000006E-2</v>
      </c>
      <c r="N1855">
        <v>0</v>
      </c>
      <c r="O1855">
        <v>0</v>
      </c>
      <c r="P1855">
        <v>0</v>
      </c>
      <c r="Q1855" s="3">
        <v>0.88</v>
      </c>
      <c r="R1855" t="str">
        <f t="shared" si="28"/>
        <v>San Francisco City &amp; County2011</v>
      </c>
    </row>
    <row r="1856" spans="1:18" x14ac:dyDescent="0.35">
      <c r="A1856" t="s">
        <v>109</v>
      </c>
      <c r="B1856">
        <v>2012</v>
      </c>
      <c r="C1856">
        <v>1.67E-2</v>
      </c>
      <c r="D1856">
        <v>0.1171</v>
      </c>
      <c r="E1856">
        <v>1.0200000000000001E-2</v>
      </c>
      <c r="F1856">
        <v>8.6699999999999999E-2</v>
      </c>
      <c r="G1856">
        <v>4.1910000000000003E-2</v>
      </c>
      <c r="H1856">
        <v>0.48899999999999999</v>
      </c>
      <c r="I1856">
        <v>0.27600000000000002</v>
      </c>
      <c r="J1856">
        <v>0.13400000000000001</v>
      </c>
      <c r="K1856">
        <v>0</v>
      </c>
      <c r="L1856">
        <v>0</v>
      </c>
      <c r="M1856">
        <v>0.10100000000000001</v>
      </c>
      <c r="N1856">
        <v>0</v>
      </c>
      <c r="O1856">
        <v>0</v>
      </c>
      <c r="P1856">
        <v>0</v>
      </c>
      <c r="Q1856" s="3">
        <v>0.82599999999999996</v>
      </c>
      <c r="R1856" t="str">
        <f t="shared" si="28"/>
        <v>San Francisco City &amp; County2012</v>
      </c>
    </row>
    <row r="1857" spans="1:18" x14ac:dyDescent="0.35">
      <c r="A1857" t="s">
        <v>109</v>
      </c>
      <c r="B1857">
        <v>2013</v>
      </c>
      <c r="C1857">
        <v>0.13009999999999999</v>
      </c>
      <c r="D1857">
        <v>0.1187</v>
      </c>
      <c r="E1857">
        <v>4.19E-2</v>
      </c>
      <c r="F1857">
        <v>7.6899999999999996E-2</v>
      </c>
      <c r="G1857">
        <v>4.8439999999999997E-2</v>
      </c>
      <c r="H1857">
        <v>0.52300000000000002</v>
      </c>
      <c r="I1857">
        <v>0.26300000000000001</v>
      </c>
      <c r="J1857">
        <v>0.122</v>
      </c>
      <c r="K1857">
        <v>0</v>
      </c>
      <c r="L1857">
        <v>0</v>
      </c>
      <c r="M1857">
        <v>9.1999999999999998E-2</v>
      </c>
      <c r="N1857">
        <v>0</v>
      </c>
      <c r="O1857">
        <v>0</v>
      </c>
      <c r="P1857">
        <v>0</v>
      </c>
      <c r="Q1857" s="3">
        <v>0.81</v>
      </c>
      <c r="R1857" t="str">
        <f t="shared" si="28"/>
        <v>San Francisco City &amp; County2013</v>
      </c>
    </row>
    <row r="1858" spans="1:18" x14ac:dyDescent="0.35">
      <c r="A1858" t="s">
        <v>109</v>
      </c>
      <c r="B1858">
        <v>2014</v>
      </c>
      <c r="C1858">
        <v>0.18729999999999999</v>
      </c>
      <c r="D1858">
        <v>0.1091</v>
      </c>
      <c r="E1858">
        <v>0.13339999999999999</v>
      </c>
      <c r="F1858">
        <v>7.9100000000000004E-2</v>
      </c>
      <c r="G1858">
        <v>5.7799999999999997E-2</v>
      </c>
      <c r="H1858">
        <v>0.54300000000000004</v>
      </c>
      <c r="I1858">
        <v>0.249</v>
      </c>
      <c r="J1858">
        <v>0.11700000000000001</v>
      </c>
      <c r="K1858">
        <v>0</v>
      </c>
      <c r="L1858">
        <v>0</v>
      </c>
      <c r="M1858">
        <v>0.09</v>
      </c>
      <c r="N1858">
        <v>0</v>
      </c>
      <c r="O1858">
        <v>0</v>
      </c>
      <c r="P1858">
        <v>0</v>
      </c>
      <c r="Q1858" s="3">
        <v>0.85299999999999998</v>
      </c>
      <c r="R1858" t="str">
        <f t="shared" si="28"/>
        <v>San Francisco City &amp; County2014</v>
      </c>
    </row>
    <row r="1859" spans="1:18" x14ac:dyDescent="0.35">
      <c r="A1859" t="s">
        <v>109</v>
      </c>
      <c r="B1859">
        <v>2015</v>
      </c>
      <c r="C1859">
        <v>3.9600000000000003E-2</v>
      </c>
      <c r="D1859">
        <v>0.1179</v>
      </c>
      <c r="E1859">
        <v>0.1159</v>
      </c>
      <c r="F1859">
        <v>7.0699999999999999E-2</v>
      </c>
      <c r="G1859">
        <v>5.6579999999999998E-2</v>
      </c>
      <c r="H1859">
        <v>0.52347999999999995</v>
      </c>
      <c r="I1859">
        <v>0.25274999999999997</v>
      </c>
      <c r="J1859">
        <v>0.11788</v>
      </c>
      <c r="K1859">
        <v>0</v>
      </c>
      <c r="L1859">
        <v>0</v>
      </c>
      <c r="M1859">
        <v>0.10589</v>
      </c>
      <c r="N1859">
        <v>0</v>
      </c>
      <c r="O1859">
        <v>0</v>
      </c>
      <c r="P1859">
        <v>0</v>
      </c>
      <c r="Q1859" s="3">
        <v>0.86</v>
      </c>
      <c r="R1859" t="str">
        <f t="shared" ref="R1859:R1922" si="29">A1859&amp;B1859</f>
        <v>San Francisco City &amp; County2015</v>
      </c>
    </row>
    <row r="1860" spans="1:18" x14ac:dyDescent="0.35">
      <c r="A1860" t="s">
        <v>109</v>
      </c>
      <c r="B1860">
        <v>2016</v>
      </c>
      <c r="C1860">
        <v>1.29E-2</v>
      </c>
      <c r="D1860">
        <v>7.7499999999999999E-2</v>
      </c>
      <c r="E1860">
        <v>7.5300000000000006E-2</v>
      </c>
      <c r="F1860">
        <v>5.8500000000000003E-2</v>
      </c>
      <c r="G1860">
        <v>5.3789999999999998E-2</v>
      </c>
      <c r="H1860">
        <v>0.47599999999999998</v>
      </c>
      <c r="I1860">
        <v>0.27100000000000002</v>
      </c>
      <c r="J1860">
        <v>0.13500000000000001</v>
      </c>
      <c r="K1860">
        <v>0</v>
      </c>
      <c r="L1860">
        <v>0</v>
      </c>
      <c r="M1860">
        <v>0.11799999999999999</v>
      </c>
      <c r="N1860">
        <v>0</v>
      </c>
      <c r="O1860">
        <v>0</v>
      </c>
      <c r="P1860">
        <v>0</v>
      </c>
      <c r="Q1860" s="3">
        <v>0.85</v>
      </c>
      <c r="R1860" t="str">
        <f t="shared" si="29"/>
        <v>San Francisco City &amp; County2016</v>
      </c>
    </row>
    <row r="1861" spans="1:18" x14ac:dyDescent="0.35">
      <c r="A1861" t="s">
        <v>109</v>
      </c>
      <c r="B1861">
        <v>2017</v>
      </c>
      <c r="C1861">
        <v>0.1381</v>
      </c>
      <c r="D1861">
        <v>6.1899999999999997E-2</v>
      </c>
      <c r="E1861">
        <v>9.98E-2</v>
      </c>
      <c r="F1861">
        <v>5.3999999999999999E-2</v>
      </c>
      <c r="G1861">
        <v>5.8569999999999997E-2</v>
      </c>
      <c r="H1861">
        <v>0.47619</v>
      </c>
      <c r="I1861">
        <v>0.20437</v>
      </c>
      <c r="J1861">
        <v>0.14682999999999999</v>
      </c>
      <c r="K1861">
        <v>2.579E-2</v>
      </c>
      <c r="L1861">
        <v>0</v>
      </c>
      <c r="M1861">
        <v>0.14682999999999999</v>
      </c>
      <c r="N1861">
        <v>0</v>
      </c>
      <c r="O1861">
        <v>0</v>
      </c>
      <c r="P1861">
        <v>0</v>
      </c>
      <c r="Q1861" s="3">
        <v>0.86</v>
      </c>
      <c r="R1861" t="str">
        <f t="shared" si="29"/>
        <v>San Francisco City &amp; County2017</v>
      </c>
    </row>
    <row r="1862" spans="1:18" x14ac:dyDescent="0.35">
      <c r="A1862" t="s">
        <v>109</v>
      </c>
      <c r="B1862">
        <v>2018</v>
      </c>
      <c r="C1862">
        <v>0.1114</v>
      </c>
      <c r="D1862">
        <v>8.6099999999999996E-2</v>
      </c>
      <c r="E1862">
        <v>9.6100000000000005E-2</v>
      </c>
      <c r="F1862">
        <v>6.8699999999999997E-2</v>
      </c>
      <c r="G1862">
        <v>6.1440000000000002E-2</v>
      </c>
      <c r="H1862">
        <v>0.42099999999999999</v>
      </c>
      <c r="I1862">
        <v>0.129</v>
      </c>
      <c r="J1862">
        <v>0.17299999999999999</v>
      </c>
      <c r="K1862">
        <v>0.126</v>
      </c>
      <c r="L1862">
        <v>0</v>
      </c>
      <c r="M1862">
        <v>0.14499999999999999</v>
      </c>
      <c r="N1862">
        <v>0</v>
      </c>
      <c r="O1862">
        <v>5.0000000000000001E-3</v>
      </c>
      <c r="P1862">
        <v>0</v>
      </c>
      <c r="Q1862" s="3">
        <v>0.87</v>
      </c>
      <c r="R1862" t="str">
        <f t="shared" si="29"/>
        <v>San Francisco City &amp; County2018</v>
      </c>
    </row>
    <row r="1863" spans="1:18" x14ac:dyDescent="0.35">
      <c r="A1863" t="s">
        <v>109</v>
      </c>
      <c r="B1863">
        <v>2019</v>
      </c>
      <c r="C1863">
        <v>8.1799999999999998E-2</v>
      </c>
      <c r="D1863">
        <v>0.1103</v>
      </c>
      <c r="E1863">
        <v>7.5600000000000001E-2</v>
      </c>
      <c r="F1863">
        <v>0.1043</v>
      </c>
      <c r="G1863">
        <v>6.25E-2</v>
      </c>
      <c r="H1863">
        <v>0.34699999999999998</v>
      </c>
      <c r="I1863">
        <v>0.1</v>
      </c>
      <c r="J1863">
        <v>0.20699999999999999</v>
      </c>
      <c r="K1863">
        <v>0.17</v>
      </c>
      <c r="L1863">
        <v>0</v>
      </c>
      <c r="M1863">
        <v>0.16600000000000001</v>
      </c>
      <c r="N1863">
        <v>0</v>
      </c>
      <c r="O1863">
        <v>8.0000000000000002E-3</v>
      </c>
      <c r="P1863">
        <v>0</v>
      </c>
      <c r="Q1863" s="3">
        <v>0.88</v>
      </c>
      <c r="R1863" t="str">
        <f t="shared" si="29"/>
        <v>San Francisco City &amp; County2019</v>
      </c>
    </row>
    <row r="1864" spans="1:18" x14ac:dyDescent="0.35">
      <c r="A1864" t="s">
        <v>109</v>
      </c>
      <c r="B1864">
        <v>2020</v>
      </c>
      <c r="C1864">
        <v>2.41E-2</v>
      </c>
      <c r="D1864">
        <v>7.17E-2</v>
      </c>
      <c r="E1864">
        <v>7.2499999999999995E-2</v>
      </c>
      <c r="F1864">
        <v>9.3899999999999997E-2</v>
      </c>
      <c r="G1864">
        <v>6.055E-2</v>
      </c>
      <c r="H1864">
        <v>0.34499999999999997</v>
      </c>
      <c r="I1864">
        <v>7.1999999999999995E-2</v>
      </c>
      <c r="J1864">
        <v>0.21299999999999999</v>
      </c>
      <c r="K1864">
        <v>0.19</v>
      </c>
      <c r="L1864">
        <v>0</v>
      </c>
      <c r="M1864">
        <v>0.14899999999999999</v>
      </c>
      <c r="N1864">
        <v>0</v>
      </c>
      <c r="O1864">
        <v>0.03</v>
      </c>
      <c r="P1864">
        <v>0</v>
      </c>
      <c r="Q1864" s="3">
        <v>0.88</v>
      </c>
      <c r="R1864" t="str">
        <f t="shared" si="29"/>
        <v>San Francisco City &amp; County2020</v>
      </c>
    </row>
    <row r="1865" spans="1:18" x14ac:dyDescent="0.35">
      <c r="A1865" t="s">
        <v>110</v>
      </c>
      <c r="B1865">
        <v>2001</v>
      </c>
      <c r="C1865">
        <v>7.5200000000000003E-2</v>
      </c>
      <c r="D1865">
        <v>4.9799999999999997E-2</v>
      </c>
      <c r="E1865">
        <v>7.2599999999999998E-2</v>
      </c>
      <c r="G1865">
        <v>7.5200000000000003E-2</v>
      </c>
      <c r="H1865">
        <v>0.2228</v>
      </c>
      <c r="I1865">
        <v>0.7772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 s="3">
        <v>0.874</v>
      </c>
      <c r="R1865" t="str">
        <f t="shared" si="29"/>
        <v>South Carolina RS2001</v>
      </c>
    </row>
    <row r="1866" spans="1:18" x14ac:dyDescent="0.35">
      <c r="A1866" t="s">
        <v>110</v>
      </c>
      <c r="B1866">
        <v>2002</v>
      </c>
      <c r="C1866">
        <v>9.2999999999999992E-3</v>
      </c>
      <c r="D1866">
        <v>4.3400000000000001E-2</v>
      </c>
      <c r="E1866">
        <v>5.5300000000000002E-2</v>
      </c>
      <c r="G1866">
        <v>4.1730000000000003E-2</v>
      </c>
      <c r="H1866">
        <v>0.2681</v>
      </c>
      <c r="I1866">
        <v>0.7319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 s="3">
        <v>0.86</v>
      </c>
      <c r="R1866" t="str">
        <f t="shared" si="29"/>
        <v>South Carolina RS2002</v>
      </c>
    </row>
    <row r="1867" spans="1:18" x14ac:dyDescent="0.35">
      <c r="A1867" t="s">
        <v>110</v>
      </c>
      <c r="B1867">
        <v>2003</v>
      </c>
      <c r="C1867">
        <v>8.9800000000000005E-2</v>
      </c>
      <c r="D1867">
        <v>5.7500000000000002E-2</v>
      </c>
      <c r="E1867">
        <v>4.8899999999999999E-2</v>
      </c>
      <c r="G1867">
        <v>5.7509999999999999E-2</v>
      </c>
      <c r="H1867">
        <v>0.35220000000000001</v>
      </c>
      <c r="I1867">
        <v>0.64780000000000004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 s="3">
        <v>0.82799999999999996</v>
      </c>
      <c r="R1867" t="str">
        <f t="shared" si="29"/>
        <v>South Carolina RS2003</v>
      </c>
    </row>
    <row r="1868" spans="1:18" x14ac:dyDescent="0.35">
      <c r="A1868" t="s">
        <v>110</v>
      </c>
      <c r="B1868">
        <v>2004</v>
      </c>
      <c r="C1868">
        <v>8.7900000000000006E-2</v>
      </c>
      <c r="D1868">
        <v>6.1600000000000002E-2</v>
      </c>
      <c r="E1868">
        <v>6.0699999999999997E-2</v>
      </c>
      <c r="F1868">
        <v>7.6399999999999996E-2</v>
      </c>
      <c r="G1868">
        <v>6.5030000000000004E-2</v>
      </c>
      <c r="H1868">
        <v>0.42749999999999999</v>
      </c>
      <c r="I1868">
        <v>0.57250000000000001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 s="3">
        <v>0.80300000000000005</v>
      </c>
      <c r="R1868" t="str">
        <f t="shared" si="29"/>
        <v>South Carolina RS2004</v>
      </c>
    </row>
    <row r="1869" spans="1:18" x14ac:dyDescent="0.35">
      <c r="A1869" t="s">
        <v>110</v>
      </c>
      <c r="B1869">
        <v>2005</v>
      </c>
      <c r="C1869">
        <v>7.0300000000000001E-2</v>
      </c>
      <c r="D1869">
        <v>8.2799999999999999E-2</v>
      </c>
      <c r="E1869">
        <v>6.5299999999999997E-2</v>
      </c>
      <c r="F1869">
        <v>6.88E-2</v>
      </c>
      <c r="G1869">
        <v>6.608E-2</v>
      </c>
      <c r="H1869">
        <v>0.41789999999999999</v>
      </c>
      <c r="I1869">
        <v>0.57045999999999997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1.1639999999999999E-2</v>
      </c>
      <c r="P1869">
        <v>0</v>
      </c>
      <c r="Q1869" s="3">
        <v>0.71599999999999997</v>
      </c>
      <c r="R1869" t="str">
        <f t="shared" si="29"/>
        <v>South Carolina RS2005</v>
      </c>
    </row>
    <row r="1870" spans="1:18" x14ac:dyDescent="0.35">
      <c r="A1870" t="s">
        <v>110</v>
      </c>
      <c r="B1870">
        <v>2006</v>
      </c>
      <c r="C1870">
        <v>5.11E-2</v>
      </c>
      <c r="D1870">
        <v>6.9599999999999995E-2</v>
      </c>
      <c r="E1870">
        <v>6.13E-2</v>
      </c>
      <c r="F1870">
        <v>6.8599999999999994E-2</v>
      </c>
      <c r="G1870">
        <v>6.3570000000000002E-2</v>
      </c>
      <c r="H1870">
        <v>0.49259999999999998</v>
      </c>
      <c r="I1870">
        <v>0.49725000000000003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1.0149999999999999E-2</v>
      </c>
      <c r="P1870">
        <v>0</v>
      </c>
      <c r="Q1870" s="3">
        <v>0.69599999999999995</v>
      </c>
      <c r="R1870" t="str">
        <f t="shared" si="29"/>
        <v>South Carolina RS2006</v>
      </c>
    </row>
    <row r="1871" spans="1:18" x14ac:dyDescent="0.35">
      <c r="A1871" t="s">
        <v>110</v>
      </c>
      <c r="B1871">
        <v>2007</v>
      </c>
      <c r="C1871">
        <v>0.13350000000000001</v>
      </c>
      <c r="D1871">
        <v>8.6199999999999999E-2</v>
      </c>
      <c r="E1871">
        <v>8.8400000000000006E-2</v>
      </c>
      <c r="F1871">
        <v>7.0199999999999999E-2</v>
      </c>
      <c r="G1871">
        <v>7.3289999999999994E-2</v>
      </c>
      <c r="H1871">
        <v>0.5</v>
      </c>
      <c r="I1871">
        <v>0.5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 s="3">
        <v>0.69699999999999995</v>
      </c>
      <c r="R1871" t="str">
        <f t="shared" si="29"/>
        <v>South Carolina RS2007</v>
      </c>
    </row>
    <row r="1872" spans="1:18" x14ac:dyDescent="0.35">
      <c r="A1872" t="s">
        <v>110</v>
      </c>
      <c r="B1872">
        <v>2008</v>
      </c>
      <c r="C1872">
        <v>-2.5600000000000001E-2</v>
      </c>
      <c r="D1872">
        <v>5.1700000000000003E-2</v>
      </c>
      <c r="E1872">
        <v>6.25E-2</v>
      </c>
      <c r="F1872">
        <v>5.5300000000000002E-2</v>
      </c>
      <c r="G1872">
        <v>6.0400000000000002E-2</v>
      </c>
      <c r="H1872">
        <v>0.47899999999999998</v>
      </c>
      <c r="I1872">
        <v>0.41599999999999998</v>
      </c>
      <c r="J1872">
        <v>0.01</v>
      </c>
      <c r="K1872">
        <v>8.6999999999999994E-2</v>
      </c>
      <c r="L1872">
        <v>0</v>
      </c>
      <c r="M1872">
        <v>0</v>
      </c>
      <c r="N1872">
        <v>0</v>
      </c>
      <c r="O1872">
        <v>8.0000000000000002E-3</v>
      </c>
      <c r="P1872">
        <v>0</v>
      </c>
      <c r="Q1872" s="3">
        <v>0.69299999999999995</v>
      </c>
      <c r="R1872" t="str">
        <f t="shared" si="29"/>
        <v>South Carolina RS2008</v>
      </c>
    </row>
    <row r="1873" spans="1:18" x14ac:dyDescent="0.35">
      <c r="A1873" t="s">
        <v>110</v>
      </c>
      <c r="B1873">
        <v>2009</v>
      </c>
      <c r="C1873">
        <v>-0.19040000000000001</v>
      </c>
      <c r="D1873">
        <v>-3.5999999999999997E-2</v>
      </c>
      <c r="E1873">
        <v>1.6000000000000001E-3</v>
      </c>
      <c r="F1873">
        <v>3.0599999999999999E-2</v>
      </c>
      <c r="G1873">
        <v>2.9080000000000002E-2</v>
      </c>
      <c r="H1873">
        <v>0.32840000000000003</v>
      </c>
      <c r="I1873">
        <v>0.34789999999999999</v>
      </c>
      <c r="J1873">
        <v>2.5399999999999999E-2</v>
      </c>
      <c r="K1873">
        <v>0.161</v>
      </c>
      <c r="L1873">
        <v>0</v>
      </c>
      <c r="M1873">
        <v>6.3E-3</v>
      </c>
      <c r="N1873">
        <v>0</v>
      </c>
      <c r="O1873">
        <v>0.13100000000000001</v>
      </c>
      <c r="P1873">
        <v>0</v>
      </c>
      <c r="Q1873" s="3">
        <v>0.67800000000000005</v>
      </c>
      <c r="R1873" t="str">
        <f t="shared" si="29"/>
        <v>South Carolina RS2009</v>
      </c>
    </row>
    <row r="1874" spans="1:18" x14ac:dyDescent="0.35">
      <c r="A1874" t="s">
        <v>110</v>
      </c>
      <c r="B1874">
        <v>2010</v>
      </c>
      <c r="C1874">
        <v>0.1462</v>
      </c>
      <c r="D1874">
        <v>-3.4099999999999998E-2</v>
      </c>
      <c r="E1874">
        <v>1.4800000000000001E-2</v>
      </c>
      <c r="F1874">
        <v>3.95E-2</v>
      </c>
      <c r="G1874">
        <v>4.0230000000000002E-2</v>
      </c>
      <c r="H1874">
        <v>0.27300000000000002</v>
      </c>
      <c r="I1874">
        <v>0.27400000000000002</v>
      </c>
      <c r="J1874">
        <v>4.2999999999999997E-2</v>
      </c>
      <c r="K1874">
        <v>0.26200000000000001</v>
      </c>
      <c r="L1874">
        <v>0</v>
      </c>
      <c r="M1874">
        <v>6.0000000000000001E-3</v>
      </c>
      <c r="N1874">
        <v>0</v>
      </c>
      <c r="O1874">
        <v>0.14199999999999999</v>
      </c>
      <c r="P1874">
        <v>0</v>
      </c>
      <c r="Q1874" s="3">
        <v>0.65500000000000003</v>
      </c>
      <c r="R1874" t="str">
        <f t="shared" si="29"/>
        <v>South Carolina RS2010</v>
      </c>
    </row>
    <row r="1875" spans="1:18" x14ac:dyDescent="0.35">
      <c r="A1875" t="s">
        <v>110</v>
      </c>
      <c r="B1875">
        <v>2011</v>
      </c>
      <c r="C1875">
        <v>0.18590000000000001</v>
      </c>
      <c r="D1875">
        <v>3.1300000000000001E-2</v>
      </c>
      <c r="E1875">
        <v>3.95E-2</v>
      </c>
      <c r="F1875">
        <v>5.0200000000000002E-2</v>
      </c>
      <c r="G1875">
        <v>5.2699999999999997E-2</v>
      </c>
      <c r="H1875">
        <v>0.32400000000000001</v>
      </c>
      <c r="I1875">
        <v>0.224</v>
      </c>
      <c r="J1875">
        <v>7.0999999999999994E-2</v>
      </c>
      <c r="K1875">
        <v>0.28100000000000003</v>
      </c>
      <c r="L1875">
        <v>1.9E-2</v>
      </c>
      <c r="M1875">
        <v>8.0000000000000002E-3</v>
      </c>
      <c r="N1875">
        <v>0</v>
      </c>
      <c r="O1875">
        <v>7.2999999999999995E-2</v>
      </c>
      <c r="P1875">
        <v>0</v>
      </c>
      <c r="Q1875" s="3">
        <v>0.67400000000000004</v>
      </c>
      <c r="R1875" t="str">
        <f t="shared" si="29"/>
        <v>South Carolina RS2011</v>
      </c>
    </row>
    <row r="1876" spans="1:18" x14ac:dyDescent="0.35">
      <c r="A1876" t="s">
        <v>110</v>
      </c>
      <c r="B1876">
        <v>2012</v>
      </c>
      <c r="C1876">
        <v>6.4000000000000003E-3</v>
      </c>
      <c r="D1876">
        <v>0.11</v>
      </c>
      <c r="E1876">
        <v>1.46E-2</v>
      </c>
      <c r="F1876">
        <v>4.9799999999999997E-2</v>
      </c>
      <c r="G1876">
        <v>4.8759999999999998E-2</v>
      </c>
      <c r="H1876">
        <v>0.24299999999999999</v>
      </c>
      <c r="I1876">
        <v>0.18</v>
      </c>
      <c r="J1876">
        <v>9.0999999999999998E-2</v>
      </c>
      <c r="K1876">
        <v>0.27900000000000003</v>
      </c>
      <c r="L1876">
        <v>2.7E-2</v>
      </c>
      <c r="M1876">
        <v>2.5000000000000001E-2</v>
      </c>
      <c r="N1876">
        <v>0</v>
      </c>
      <c r="O1876">
        <v>0.155</v>
      </c>
      <c r="P1876">
        <v>0</v>
      </c>
      <c r="Q1876" s="3">
        <v>0.64700000000000002</v>
      </c>
      <c r="R1876" t="str">
        <f t="shared" si="29"/>
        <v>South Carolina RS2012</v>
      </c>
    </row>
    <row r="1877" spans="1:18" x14ac:dyDescent="0.35">
      <c r="A1877" t="s">
        <v>110</v>
      </c>
      <c r="B1877">
        <v>2013</v>
      </c>
      <c r="C1877">
        <v>9.9900000000000003E-2</v>
      </c>
      <c r="D1877">
        <v>9.2999999999999999E-2</v>
      </c>
      <c r="E1877">
        <v>3.7600000000000001E-2</v>
      </c>
      <c r="F1877">
        <v>4.9799999999999997E-2</v>
      </c>
      <c r="G1877">
        <v>5.2609999999999997E-2</v>
      </c>
      <c r="H1877">
        <v>0.28249999999999997</v>
      </c>
      <c r="I1877">
        <v>0.2331</v>
      </c>
      <c r="J1877">
        <v>9.5799999999999996E-2</v>
      </c>
      <c r="K1877">
        <v>0.21809999999999999</v>
      </c>
      <c r="L1877">
        <v>2.7E-2</v>
      </c>
      <c r="M1877">
        <v>3.6900000000000002E-2</v>
      </c>
      <c r="N1877">
        <v>0</v>
      </c>
      <c r="O1877">
        <v>0.1066</v>
      </c>
      <c r="P1877">
        <v>0</v>
      </c>
      <c r="Q1877" s="3">
        <v>0.625</v>
      </c>
      <c r="R1877" t="str">
        <f t="shared" si="29"/>
        <v>South Carolina RS2013</v>
      </c>
    </row>
    <row r="1878" spans="1:18" x14ac:dyDescent="0.35">
      <c r="A1878" t="s">
        <v>110</v>
      </c>
      <c r="B1878">
        <v>2014</v>
      </c>
      <c r="C1878">
        <v>0.15290000000000001</v>
      </c>
      <c r="D1878">
        <v>8.3699999999999997E-2</v>
      </c>
      <c r="E1878">
        <v>0.1148</v>
      </c>
      <c r="F1878">
        <v>5.6000000000000001E-2</v>
      </c>
      <c r="G1878">
        <v>5.9470000000000002E-2</v>
      </c>
      <c r="H1878">
        <v>0.308</v>
      </c>
      <c r="I1878">
        <v>0.16600000000000001</v>
      </c>
      <c r="J1878">
        <v>0.14599999999999999</v>
      </c>
      <c r="K1878">
        <v>0.254</v>
      </c>
      <c r="L1878">
        <v>2.1000000000000001E-2</v>
      </c>
      <c r="M1878">
        <v>3.5999999999999997E-2</v>
      </c>
      <c r="N1878">
        <v>0</v>
      </c>
      <c r="O1878">
        <v>6.7000000000000004E-2</v>
      </c>
      <c r="P1878">
        <v>0</v>
      </c>
      <c r="Q1878" s="3">
        <v>0.627</v>
      </c>
      <c r="R1878" t="str">
        <f t="shared" si="29"/>
        <v>South Carolina RS2014</v>
      </c>
    </row>
    <row r="1879" spans="1:18" x14ac:dyDescent="0.35">
      <c r="A1879" t="s">
        <v>110</v>
      </c>
      <c r="B1879">
        <v>2015</v>
      </c>
      <c r="C1879">
        <v>1.6E-2</v>
      </c>
      <c r="D1879">
        <v>8.8099999999999998E-2</v>
      </c>
      <c r="E1879">
        <v>8.8700000000000001E-2</v>
      </c>
      <c r="F1879">
        <v>5.1769999999999997E-2</v>
      </c>
      <c r="G1879">
        <v>5.6520000000000001E-2</v>
      </c>
      <c r="H1879">
        <v>0.32300000000000001</v>
      </c>
      <c r="I1879">
        <v>0.1593</v>
      </c>
      <c r="J1879">
        <v>0.14510000000000001</v>
      </c>
      <c r="K1879">
        <v>0.2676</v>
      </c>
      <c r="L1879">
        <v>2.9700000000000001E-2</v>
      </c>
      <c r="M1879">
        <v>3.9600000000000003E-2</v>
      </c>
      <c r="N1879">
        <v>0</v>
      </c>
      <c r="O1879">
        <v>3.5700000000000003E-2</v>
      </c>
      <c r="P1879">
        <v>0</v>
      </c>
      <c r="Q1879" s="3">
        <v>0.62</v>
      </c>
      <c r="R1879" t="str">
        <f t="shared" si="29"/>
        <v>South Carolina RS2015</v>
      </c>
    </row>
    <row r="1880" spans="1:18" x14ac:dyDescent="0.35">
      <c r="A1880" t="s">
        <v>110</v>
      </c>
      <c r="B1880">
        <v>2016</v>
      </c>
      <c r="C1880">
        <v>-3.8999999999999998E-3</v>
      </c>
      <c r="D1880">
        <v>5.28E-2</v>
      </c>
      <c r="E1880">
        <v>5.1900000000000002E-2</v>
      </c>
      <c r="F1880">
        <v>4.6129999999999997E-2</v>
      </c>
      <c r="G1880">
        <v>5.2639999999999999E-2</v>
      </c>
      <c r="H1880">
        <v>0.31719999999999998</v>
      </c>
      <c r="I1880">
        <v>0.13869999999999999</v>
      </c>
      <c r="J1880">
        <v>0.15479999999999999</v>
      </c>
      <c r="K1880">
        <v>0.25600000000000001</v>
      </c>
      <c r="L1880">
        <v>4.1700000000000001E-2</v>
      </c>
      <c r="M1880">
        <v>7.0599999999999996E-2</v>
      </c>
      <c r="N1880">
        <v>0</v>
      </c>
      <c r="O1880">
        <v>2.1000000000000001E-2</v>
      </c>
      <c r="P1880">
        <v>0</v>
      </c>
      <c r="Q1880" s="3">
        <v>0.59499999999999997</v>
      </c>
      <c r="R1880" t="str">
        <f t="shared" si="29"/>
        <v>South Carolina RS2016</v>
      </c>
    </row>
    <row r="1881" spans="1:18" x14ac:dyDescent="0.35">
      <c r="A1881" t="s">
        <v>110</v>
      </c>
      <c r="B1881">
        <v>2017</v>
      </c>
      <c r="C1881">
        <v>0.1188</v>
      </c>
      <c r="D1881">
        <v>4.2299999999999997E-2</v>
      </c>
      <c r="E1881">
        <v>7.4999999999999997E-2</v>
      </c>
      <c r="F1881">
        <v>4.4760000000000001E-2</v>
      </c>
      <c r="G1881">
        <v>5.6419999999999998E-2</v>
      </c>
      <c r="H1881">
        <v>0.3508</v>
      </c>
      <c r="I1881">
        <v>0.152</v>
      </c>
      <c r="J1881">
        <v>0.1353</v>
      </c>
      <c r="K1881">
        <v>0.20449999999999999</v>
      </c>
      <c r="L1881">
        <v>1.3899999999999999E-2</v>
      </c>
      <c r="M1881">
        <v>7.17E-2</v>
      </c>
      <c r="N1881">
        <v>0</v>
      </c>
      <c r="O1881">
        <v>1.95E-2</v>
      </c>
      <c r="P1881">
        <v>5.2299999999999999E-2</v>
      </c>
      <c r="Q1881" s="3">
        <v>0.56299999999999994</v>
      </c>
      <c r="R1881" t="str">
        <f t="shared" si="29"/>
        <v>South Carolina RS2017</v>
      </c>
    </row>
    <row r="1882" spans="1:18" x14ac:dyDescent="0.35">
      <c r="A1882" t="s">
        <v>110</v>
      </c>
      <c r="B1882">
        <v>2018</v>
      </c>
      <c r="C1882">
        <v>7.8200000000000006E-2</v>
      </c>
      <c r="D1882">
        <v>6.3100000000000003E-2</v>
      </c>
      <c r="E1882">
        <v>7.0699999999999999E-2</v>
      </c>
      <c r="F1882">
        <v>5.3999999999999999E-2</v>
      </c>
      <c r="G1882">
        <v>5.7619999999999998E-2</v>
      </c>
      <c r="H1882">
        <v>0.3634</v>
      </c>
      <c r="I1882">
        <v>0.15079999999999999</v>
      </c>
      <c r="J1882">
        <v>0.13339999999999999</v>
      </c>
      <c r="K1882">
        <v>0.16880000000000001</v>
      </c>
      <c r="L1882">
        <v>1.9599999999999999E-2</v>
      </c>
      <c r="M1882">
        <v>8.4599999999999995E-2</v>
      </c>
      <c r="N1882">
        <v>0</v>
      </c>
      <c r="O1882">
        <v>8.8999999999999999E-3</v>
      </c>
      <c r="P1882">
        <v>6.9500000000000006E-2</v>
      </c>
      <c r="Q1882" s="3">
        <v>0.55000000000000004</v>
      </c>
      <c r="R1882" t="str">
        <f t="shared" si="29"/>
        <v>South Carolina RS2018</v>
      </c>
    </row>
    <row r="1883" spans="1:18" x14ac:dyDescent="0.35">
      <c r="A1883" t="s">
        <v>110</v>
      </c>
      <c r="B1883">
        <v>2019</v>
      </c>
      <c r="C1883">
        <v>5.8400000000000001E-2</v>
      </c>
      <c r="D1883">
        <v>8.48E-2</v>
      </c>
      <c r="E1883">
        <v>5.2600000000000001E-2</v>
      </c>
      <c r="F1883">
        <v>8.3299999999999999E-2</v>
      </c>
      <c r="G1883">
        <v>5.7660000000000003E-2</v>
      </c>
      <c r="H1883">
        <v>0.37259999999999999</v>
      </c>
      <c r="I1883">
        <v>0.14760000000000001</v>
      </c>
      <c r="J1883">
        <v>0.1343</v>
      </c>
      <c r="K1883">
        <v>0.16420000000000001</v>
      </c>
      <c r="L1883">
        <v>2.9600000000000001E-2</v>
      </c>
      <c r="M1883">
        <v>8.8900000000000007E-2</v>
      </c>
      <c r="N1883">
        <v>0</v>
      </c>
      <c r="O1883">
        <v>6.2799999999999995E-2</v>
      </c>
      <c r="P1883">
        <v>0</v>
      </c>
      <c r="Q1883" s="3">
        <v>0.54400000000000004</v>
      </c>
      <c r="R1883" t="str">
        <f t="shared" si="29"/>
        <v>South Carolina RS2019</v>
      </c>
    </row>
    <row r="1884" spans="1:18" x14ac:dyDescent="0.35">
      <c r="A1884" t="s">
        <v>110</v>
      </c>
      <c r="B1884">
        <v>2020</v>
      </c>
      <c r="C1884">
        <v>-1.5800000000000002E-2</v>
      </c>
      <c r="D1884">
        <v>3.95E-2</v>
      </c>
      <c r="E1884">
        <v>4.5900000000000003E-2</v>
      </c>
      <c r="F1884">
        <v>6.7100000000000007E-2</v>
      </c>
      <c r="G1884">
        <v>5.3859999999999998E-2</v>
      </c>
      <c r="H1884">
        <v>0.42949999999999999</v>
      </c>
      <c r="I1884">
        <v>0.11799999999999999</v>
      </c>
      <c r="J1884">
        <v>0.13819999999999999</v>
      </c>
      <c r="K1884">
        <v>0.10920000000000001</v>
      </c>
      <c r="L1884">
        <v>1.0699999999999999E-2</v>
      </c>
      <c r="M1884">
        <v>7.8299999999999995E-2</v>
      </c>
      <c r="N1884">
        <v>0</v>
      </c>
      <c r="O1884">
        <v>0.11609999999999999</v>
      </c>
      <c r="P1884">
        <v>0</v>
      </c>
      <c r="Q1884" s="3">
        <v>0.54100000000000004</v>
      </c>
      <c r="R1884" t="str">
        <f t="shared" si="29"/>
        <v>South Carolina RS2020</v>
      </c>
    </row>
    <row r="1885" spans="1:18" x14ac:dyDescent="0.35">
      <c r="A1885" t="s">
        <v>111</v>
      </c>
      <c r="B1885">
        <v>2001</v>
      </c>
      <c r="C1885">
        <v>-2.9000000000000001E-2</v>
      </c>
      <c r="F1885">
        <v>0.125</v>
      </c>
      <c r="G1885">
        <v>-2.9000000000000001E-2</v>
      </c>
      <c r="H1885">
        <v>0.56942999999999999</v>
      </c>
      <c r="I1885">
        <v>0.22977</v>
      </c>
      <c r="J1885">
        <v>3.696E-2</v>
      </c>
      <c r="K1885">
        <v>9.3909999999999993E-2</v>
      </c>
      <c r="L1885">
        <v>0</v>
      </c>
      <c r="M1885">
        <v>5.6939999999999998E-2</v>
      </c>
      <c r="N1885">
        <v>0</v>
      </c>
      <c r="O1885">
        <v>1.299E-2</v>
      </c>
      <c r="P1885">
        <v>0</v>
      </c>
      <c r="Q1885" s="3">
        <v>0.96399999999999997</v>
      </c>
      <c r="R1885" t="str">
        <f t="shared" si="29"/>
        <v>South Dakota RS2001</v>
      </c>
    </row>
    <row r="1886" spans="1:18" x14ac:dyDescent="0.35">
      <c r="A1886" t="s">
        <v>111</v>
      </c>
      <c r="B1886">
        <v>2002</v>
      </c>
      <c r="C1886">
        <v>-4.9000000000000002E-2</v>
      </c>
      <c r="F1886">
        <v>0.106</v>
      </c>
      <c r="G1886">
        <v>-3.9050000000000001E-2</v>
      </c>
      <c r="H1886">
        <v>0.59099999999999997</v>
      </c>
      <c r="I1886">
        <v>0.25</v>
      </c>
      <c r="J1886">
        <v>3.6999999999999998E-2</v>
      </c>
      <c r="K1886">
        <v>4.7E-2</v>
      </c>
      <c r="L1886">
        <v>0</v>
      </c>
      <c r="M1886">
        <v>6.4000000000000001E-2</v>
      </c>
      <c r="N1886">
        <v>0</v>
      </c>
      <c r="O1886">
        <v>1.0999999999999999E-2</v>
      </c>
      <c r="P1886">
        <v>0</v>
      </c>
      <c r="Q1886" s="3">
        <v>0.96699999999999997</v>
      </c>
      <c r="R1886" t="str">
        <f t="shared" si="29"/>
        <v>South Dakota RS2002</v>
      </c>
    </row>
    <row r="1887" spans="1:18" x14ac:dyDescent="0.35">
      <c r="A1887" t="s">
        <v>111</v>
      </c>
      <c r="B1887">
        <v>2003</v>
      </c>
      <c r="C1887">
        <v>0.05</v>
      </c>
      <c r="F1887">
        <v>9.5000000000000001E-2</v>
      </c>
      <c r="G1887">
        <v>-1.0240000000000001E-2</v>
      </c>
      <c r="H1887">
        <v>0.58399999999999996</v>
      </c>
      <c r="I1887">
        <v>0.23200000000000001</v>
      </c>
      <c r="J1887">
        <v>4.1000000000000002E-2</v>
      </c>
      <c r="K1887">
        <v>5.1999999999999998E-2</v>
      </c>
      <c r="L1887">
        <v>0</v>
      </c>
      <c r="M1887">
        <v>6.2E-2</v>
      </c>
      <c r="N1887">
        <v>0</v>
      </c>
      <c r="O1887">
        <v>2.9000000000000001E-2</v>
      </c>
      <c r="P1887">
        <v>0</v>
      </c>
      <c r="Q1887" s="3">
        <v>0.97199999999999998</v>
      </c>
      <c r="R1887" t="str">
        <f t="shared" si="29"/>
        <v>South Dakota RS2003</v>
      </c>
    </row>
    <row r="1888" spans="1:18" x14ac:dyDescent="0.35">
      <c r="A1888" t="s">
        <v>111</v>
      </c>
      <c r="B1888">
        <v>2004</v>
      </c>
      <c r="C1888">
        <v>0.16600000000000001</v>
      </c>
      <c r="F1888">
        <v>0.107</v>
      </c>
      <c r="G1888">
        <v>3.1150000000000001E-2</v>
      </c>
      <c r="H1888">
        <v>0.61599999999999999</v>
      </c>
      <c r="I1888">
        <v>0.22</v>
      </c>
      <c r="J1888">
        <v>4.3999999999999997E-2</v>
      </c>
      <c r="K1888">
        <v>6.4000000000000001E-2</v>
      </c>
      <c r="L1888">
        <v>0</v>
      </c>
      <c r="M1888">
        <v>4.4999999999999998E-2</v>
      </c>
      <c r="N1888">
        <v>0</v>
      </c>
      <c r="O1888">
        <v>1.0999999999999999E-2</v>
      </c>
      <c r="P1888">
        <v>0</v>
      </c>
      <c r="Q1888" s="3">
        <v>0.97699999999999998</v>
      </c>
      <c r="R1888" t="str">
        <f t="shared" si="29"/>
        <v>South Dakota RS2004</v>
      </c>
    </row>
    <row r="1889" spans="1:18" x14ac:dyDescent="0.35">
      <c r="A1889" t="s">
        <v>111</v>
      </c>
      <c r="B1889">
        <v>2005</v>
      </c>
      <c r="C1889">
        <v>0.13300000000000001</v>
      </c>
      <c r="E1889">
        <v>5.076E-2</v>
      </c>
      <c r="F1889">
        <v>9.1999999999999998E-2</v>
      </c>
      <c r="G1889">
        <v>5.076E-2</v>
      </c>
      <c r="H1889">
        <v>0.60499999999999998</v>
      </c>
      <c r="I1889">
        <v>0.20599999999999999</v>
      </c>
      <c r="J1889">
        <v>4.2999999999999997E-2</v>
      </c>
      <c r="K1889">
        <v>7.5999999999999998E-2</v>
      </c>
      <c r="L1889">
        <v>0</v>
      </c>
      <c r="M1889">
        <v>6.8000000000000005E-2</v>
      </c>
      <c r="N1889">
        <v>0</v>
      </c>
      <c r="O1889">
        <v>2E-3</v>
      </c>
      <c r="P1889">
        <v>0</v>
      </c>
      <c r="Q1889" s="3">
        <v>0.96599999999999997</v>
      </c>
      <c r="R1889" t="str">
        <f t="shared" si="29"/>
        <v>South Dakota RS2005</v>
      </c>
    </row>
    <row r="1890" spans="1:18" x14ac:dyDescent="0.35">
      <c r="A1890" t="s">
        <v>111</v>
      </c>
      <c r="B1890">
        <v>2006</v>
      </c>
      <c r="C1890">
        <v>0.13100000000000001</v>
      </c>
      <c r="E1890">
        <v>8.3309999999999995E-2</v>
      </c>
      <c r="F1890">
        <v>0.10290000000000001</v>
      </c>
      <c r="G1890">
        <v>6.3729999999999995E-2</v>
      </c>
      <c r="H1890">
        <v>0.56899999999999995</v>
      </c>
      <c r="I1890">
        <v>0.16500000000000001</v>
      </c>
      <c r="J1890">
        <v>0.05</v>
      </c>
      <c r="K1890">
        <v>6.9000000000000006E-2</v>
      </c>
      <c r="L1890">
        <v>0</v>
      </c>
      <c r="M1890">
        <v>6.4000000000000001E-2</v>
      </c>
      <c r="N1890">
        <v>0</v>
      </c>
      <c r="O1890">
        <v>8.3000000000000004E-2</v>
      </c>
      <c r="P1890">
        <v>0</v>
      </c>
      <c r="Q1890" s="3">
        <v>0.96699999999999997</v>
      </c>
      <c r="R1890" t="str">
        <f t="shared" si="29"/>
        <v>South Dakota RS2006</v>
      </c>
    </row>
    <row r="1891" spans="1:18" x14ac:dyDescent="0.35">
      <c r="A1891" t="s">
        <v>111</v>
      </c>
      <c r="B1891">
        <v>2007</v>
      </c>
      <c r="C1891">
        <v>0.21390000000000001</v>
      </c>
      <c r="E1891">
        <v>0.13750000000000001</v>
      </c>
      <c r="F1891">
        <v>0.10299999999999999</v>
      </c>
      <c r="G1891">
        <v>8.3989999999999995E-2</v>
      </c>
      <c r="H1891">
        <v>0.53500000000000003</v>
      </c>
      <c r="I1891">
        <v>0.152</v>
      </c>
      <c r="J1891">
        <v>6.8000000000000005E-2</v>
      </c>
      <c r="K1891">
        <v>6.3E-2</v>
      </c>
      <c r="L1891">
        <v>0</v>
      </c>
      <c r="M1891">
        <v>0.105</v>
      </c>
      <c r="N1891">
        <v>0</v>
      </c>
      <c r="O1891">
        <v>7.6999999999999999E-2</v>
      </c>
      <c r="P1891">
        <v>0</v>
      </c>
      <c r="Q1891" s="3">
        <v>0.97099999999999997</v>
      </c>
      <c r="R1891" t="str">
        <f t="shared" si="29"/>
        <v>South Dakota RS2007</v>
      </c>
    </row>
    <row r="1892" spans="1:18" x14ac:dyDescent="0.35">
      <c r="A1892" t="s">
        <v>111</v>
      </c>
      <c r="B1892">
        <v>2008</v>
      </c>
      <c r="C1892">
        <v>-8.6499999999999994E-2</v>
      </c>
      <c r="E1892">
        <v>0.10625999999999999</v>
      </c>
      <c r="F1892">
        <v>7.3999999999999996E-2</v>
      </c>
      <c r="G1892">
        <v>6.105E-2</v>
      </c>
      <c r="H1892">
        <v>0.498</v>
      </c>
      <c r="I1892">
        <v>0.19600000000000001</v>
      </c>
      <c r="J1892">
        <v>9.8000000000000004E-2</v>
      </c>
      <c r="K1892">
        <v>6.5000000000000002E-2</v>
      </c>
      <c r="L1892">
        <v>0</v>
      </c>
      <c r="M1892">
        <v>0.13</v>
      </c>
      <c r="N1892">
        <v>0</v>
      </c>
      <c r="O1892">
        <v>1.2999999999999999E-2</v>
      </c>
      <c r="P1892">
        <v>0</v>
      </c>
      <c r="Q1892" s="3">
        <v>0.97199999999999998</v>
      </c>
      <c r="R1892" t="str">
        <f t="shared" si="29"/>
        <v>South Dakota RS2008</v>
      </c>
    </row>
    <row r="1893" spans="1:18" x14ac:dyDescent="0.35">
      <c r="A1893" t="s">
        <v>111</v>
      </c>
      <c r="B1893">
        <v>2009</v>
      </c>
      <c r="C1893">
        <v>-0.2036</v>
      </c>
      <c r="E1893">
        <v>2.5049999999999999E-2</v>
      </c>
      <c r="F1893">
        <v>3.5999999999999997E-2</v>
      </c>
      <c r="G1893">
        <v>2.775E-2</v>
      </c>
      <c r="H1893">
        <v>0.52900000000000003</v>
      </c>
      <c r="I1893">
        <v>0.24099999999999999</v>
      </c>
      <c r="J1893">
        <v>9.4E-2</v>
      </c>
      <c r="K1893">
        <v>4.8000000000000001E-2</v>
      </c>
      <c r="L1893">
        <v>0</v>
      </c>
      <c r="M1893">
        <v>8.5000000000000006E-2</v>
      </c>
      <c r="N1893">
        <v>0</v>
      </c>
      <c r="O1893">
        <v>3.0000000000000001E-3</v>
      </c>
      <c r="P1893">
        <v>0</v>
      </c>
      <c r="Q1893" s="3">
        <v>0.91800000000000004</v>
      </c>
      <c r="R1893" t="str">
        <f t="shared" si="29"/>
        <v>South Dakota RS2009</v>
      </c>
    </row>
    <row r="1894" spans="1:18" x14ac:dyDescent="0.35">
      <c r="A1894" t="s">
        <v>111</v>
      </c>
      <c r="B1894">
        <v>2010</v>
      </c>
      <c r="C1894">
        <v>0.187</v>
      </c>
      <c r="E1894">
        <v>3.4639999999999997E-2</v>
      </c>
      <c r="F1894">
        <v>4.2999999999999997E-2</v>
      </c>
      <c r="G1894">
        <v>4.267E-2</v>
      </c>
      <c r="H1894">
        <v>0.498</v>
      </c>
      <c r="I1894">
        <v>0.218</v>
      </c>
      <c r="J1894">
        <v>0.113</v>
      </c>
      <c r="K1894">
        <v>4.9000000000000002E-2</v>
      </c>
      <c r="L1894">
        <v>0</v>
      </c>
      <c r="M1894">
        <v>9.2999999999999999E-2</v>
      </c>
      <c r="N1894">
        <v>0</v>
      </c>
      <c r="O1894">
        <v>2.9000000000000001E-2</v>
      </c>
      <c r="P1894">
        <v>0</v>
      </c>
      <c r="Q1894" s="3">
        <v>0.96299999999999997</v>
      </c>
      <c r="R1894" t="str">
        <f t="shared" si="29"/>
        <v>South Dakota RS2010</v>
      </c>
    </row>
    <row r="1895" spans="1:18" x14ac:dyDescent="0.35">
      <c r="A1895" t="s">
        <v>111</v>
      </c>
      <c r="B1895">
        <v>2011</v>
      </c>
      <c r="C1895">
        <v>0.25800000000000001</v>
      </c>
      <c r="D1895">
        <v>0.06</v>
      </c>
      <c r="E1895">
        <v>5.7000000000000002E-2</v>
      </c>
      <c r="F1895">
        <v>7.0000000000000007E-2</v>
      </c>
      <c r="G1895">
        <v>6.062E-2</v>
      </c>
      <c r="H1895">
        <v>0.52300000000000002</v>
      </c>
      <c r="I1895">
        <v>0.185</v>
      </c>
      <c r="J1895">
        <v>0.11600000000000001</v>
      </c>
      <c r="K1895">
        <v>3.2000000000000001E-2</v>
      </c>
      <c r="L1895">
        <v>4.0000000000000001E-3</v>
      </c>
      <c r="M1895">
        <v>0.128</v>
      </c>
      <c r="N1895">
        <v>0</v>
      </c>
      <c r="O1895">
        <v>1.2E-2</v>
      </c>
      <c r="P1895">
        <v>0</v>
      </c>
      <c r="Q1895" s="3">
        <v>0.96399999999999997</v>
      </c>
      <c r="R1895" t="str">
        <f t="shared" si="29"/>
        <v>South Dakota RS2011</v>
      </c>
    </row>
    <row r="1896" spans="1:18" x14ac:dyDescent="0.35">
      <c r="A1896" t="s">
        <v>111</v>
      </c>
      <c r="B1896">
        <v>2012</v>
      </c>
      <c r="C1896">
        <v>1.9E-2</v>
      </c>
      <c r="D1896">
        <v>0.15</v>
      </c>
      <c r="E1896">
        <v>2.1000000000000001E-2</v>
      </c>
      <c r="F1896">
        <v>7.8E-2</v>
      </c>
      <c r="G1896">
        <v>5.7079999999999999E-2</v>
      </c>
      <c r="H1896">
        <v>0.501</v>
      </c>
      <c r="I1896">
        <v>0.20300000000000001</v>
      </c>
      <c r="J1896">
        <v>0.11</v>
      </c>
      <c r="K1896">
        <v>2.5000000000000001E-2</v>
      </c>
      <c r="L1896">
        <v>3.0000000000000001E-3</v>
      </c>
      <c r="M1896">
        <v>0.14399999999999999</v>
      </c>
      <c r="N1896">
        <v>0</v>
      </c>
      <c r="O1896">
        <v>1.4E-2</v>
      </c>
      <c r="P1896">
        <v>0</v>
      </c>
      <c r="Q1896" s="3">
        <v>0.92600000000000005</v>
      </c>
      <c r="R1896" t="str">
        <f t="shared" si="29"/>
        <v>South Dakota RS2012</v>
      </c>
    </row>
    <row r="1897" spans="1:18" x14ac:dyDescent="0.35">
      <c r="A1897" t="s">
        <v>111</v>
      </c>
      <c r="B1897">
        <v>2013</v>
      </c>
      <c r="C1897">
        <v>0.19020000000000001</v>
      </c>
      <c r="D1897">
        <v>0.14760000000000001</v>
      </c>
      <c r="E1897">
        <v>7.1199999999999999E-2</v>
      </c>
      <c r="F1897">
        <v>8.7300000000000003E-2</v>
      </c>
      <c r="G1897">
        <v>6.6769999999999996E-2</v>
      </c>
      <c r="H1897">
        <v>0.55500000000000005</v>
      </c>
      <c r="I1897">
        <v>0.17199999999999999</v>
      </c>
      <c r="J1897">
        <v>9.5000000000000001E-2</v>
      </c>
      <c r="K1897">
        <v>2.3E-2</v>
      </c>
      <c r="L1897">
        <v>0</v>
      </c>
      <c r="M1897">
        <v>0.14099999999999999</v>
      </c>
      <c r="N1897">
        <v>0</v>
      </c>
      <c r="O1897">
        <v>1.4E-2</v>
      </c>
      <c r="P1897">
        <v>0</v>
      </c>
      <c r="Q1897" s="3">
        <v>1</v>
      </c>
      <c r="R1897" t="str">
        <f t="shared" si="29"/>
        <v>South Dakota RS2013</v>
      </c>
    </row>
    <row r="1898" spans="1:18" x14ac:dyDescent="0.35">
      <c r="A1898" t="s">
        <v>111</v>
      </c>
      <c r="B1898">
        <v>2014</v>
      </c>
      <c r="C1898">
        <v>0.189</v>
      </c>
      <c r="D1898">
        <v>0.128</v>
      </c>
      <c r="E1898">
        <v>0.16200000000000001</v>
      </c>
      <c r="F1898">
        <v>0.09</v>
      </c>
      <c r="G1898">
        <v>7.5069999999999998E-2</v>
      </c>
      <c r="H1898">
        <v>0.56999999999999995</v>
      </c>
      <c r="I1898">
        <v>0.156</v>
      </c>
      <c r="J1898">
        <v>0.09</v>
      </c>
      <c r="K1898">
        <v>0.01</v>
      </c>
      <c r="L1898">
        <v>0</v>
      </c>
      <c r="M1898">
        <v>0.14299999999999999</v>
      </c>
      <c r="N1898">
        <v>0</v>
      </c>
      <c r="O1898">
        <v>3.1E-2</v>
      </c>
      <c r="P1898">
        <v>0</v>
      </c>
      <c r="Q1898" s="3">
        <v>1</v>
      </c>
      <c r="R1898" t="str">
        <f t="shared" si="29"/>
        <v>South Dakota RS2014</v>
      </c>
    </row>
    <row r="1899" spans="1:18" x14ac:dyDescent="0.35">
      <c r="A1899" t="s">
        <v>111</v>
      </c>
      <c r="B1899">
        <v>2015</v>
      </c>
      <c r="C1899">
        <v>4.2000000000000003E-2</v>
      </c>
      <c r="D1899">
        <v>0.13800000000000001</v>
      </c>
      <c r="E1899">
        <v>0.13400000000000001</v>
      </c>
      <c r="F1899">
        <v>8.1000000000000003E-2</v>
      </c>
      <c r="G1899">
        <v>7.2830000000000006E-2</v>
      </c>
      <c r="H1899">
        <v>0.55700000000000005</v>
      </c>
      <c r="I1899">
        <v>0.16900000000000001</v>
      </c>
      <c r="J1899">
        <v>0.08</v>
      </c>
      <c r="K1899">
        <v>0.01</v>
      </c>
      <c r="L1899">
        <v>0</v>
      </c>
      <c r="M1899">
        <v>0.107</v>
      </c>
      <c r="N1899">
        <v>0</v>
      </c>
      <c r="O1899">
        <v>7.6999999999999999E-2</v>
      </c>
      <c r="P1899">
        <v>0</v>
      </c>
      <c r="Q1899" s="3">
        <v>1</v>
      </c>
      <c r="R1899" t="str">
        <f t="shared" si="29"/>
        <v>South Dakota RS2015</v>
      </c>
    </row>
    <row r="1900" spans="1:18" x14ac:dyDescent="0.35">
      <c r="A1900" t="s">
        <v>111</v>
      </c>
      <c r="B1900">
        <v>2016</v>
      </c>
      <c r="C1900">
        <v>3.0000000000000001E-3</v>
      </c>
      <c r="D1900">
        <v>7.4999999999999997E-2</v>
      </c>
      <c r="E1900">
        <v>8.5000000000000006E-2</v>
      </c>
      <c r="F1900">
        <v>6.8000000000000005E-2</v>
      </c>
      <c r="G1900">
        <v>6.8330000000000002E-2</v>
      </c>
      <c r="H1900">
        <v>0.50800000000000001</v>
      </c>
      <c r="I1900">
        <v>0.23599999999999999</v>
      </c>
      <c r="J1900">
        <v>6.8000000000000005E-2</v>
      </c>
      <c r="K1900">
        <v>8.9999999999999993E-3</v>
      </c>
      <c r="L1900">
        <v>0</v>
      </c>
      <c r="M1900">
        <v>0.11600000000000001</v>
      </c>
      <c r="N1900">
        <v>0</v>
      </c>
      <c r="O1900">
        <v>6.3E-2</v>
      </c>
      <c r="P1900">
        <v>0</v>
      </c>
      <c r="Q1900" s="3">
        <v>1</v>
      </c>
      <c r="R1900" t="str">
        <f t="shared" si="29"/>
        <v>South Dakota RS2016</v>
      </c>
    </row>
    <row r="1901" spans="1:18" x14ac:dyDescent="0.35">
      <c r="A1901" t="s">
        <v>111</v>
      </c>
      <c r="B1901">
        <v>2017</v>
      </c>
      <c r="C1901">
        <v>0.1381</v>
      </c>
      <c r="E1901">
        <v>0.10976</v>
      </c>
      <c r="F1901">
        <v>6.4219999999999999E-2</v>
      </c>
      <c r="G1901">
        <v>7.2309999999999999E-2</v>
      </c>
      <c r="H1901">
        <v>0.48599999999999999</v>
      </c>
      <c r="I1901">
        <v>0.20699999999999999</v>
      </c>
      <c r="J1901">
        <v>6.7000000000000004E-2</v>
      </c>
      <c r="K1901">
        <v>0.01</v>
      </c>
      <c r="L1901">
        <v>0</v>
      </c>
      <c r="M1901">
        <v>9.2999999999999999E-2</v>
      </c>
      <c r="N1901">
        <v>0</v>
      </c>
      <c r="O1901">
        <v>0.13700000000000001</v>
      </c>
      <c r="P1901">
        <v>0</v>
      </c>
      <c r="Q1901" s="3">
        <v>1.0009999999999999</v>
      </c>
      <c r="R1901" t="str">
        <f t="shared" si="29"/>
        <v>South Dakota RS2017</v>
      </c>
    </row>
    <row r="1902" spans="1:18" x14ac:dyDescent="0.35">
      <c r="A1902" t="s">
        <v>111</v>
      </c>
      <c r="B1902">
        <v>2018</v>
      </c>
      <c r="C1902">
        <v>7.9399999999999998E-2</v>
      </c>
      <c r="E1902">
        <v>8.8289999999999993E-2</v>
      </c>
      <c r="F1902">
        <v>8.2119999999999999E-2</v>
      </c>
      <c r="G1902">
        <v>7.2700000000000001E-2</v>
      </c>
      <c r="H1902">
        <v>0.45100000000000001</v>
      </c>
      <c r="I1902">
        <v>0.191</v>
      </c>
      <c r="J1902">
        <v>7.9000000000000001E-2</v>
      </c>
      <c r="K1902">
        <v>0.01</v>
      </c>
      <c r="L1902">
        <v>0</v>
      </c>
      <c r="M1902">
        <v>8.2000000000000003E-2</v>
      </c>
      <c r="N1902">
        <v>0</v>
      </c>
      <c r="O1902">
        <v>0.187</v>
      </c>
      <c r="P1902">
        <v>0</v>
      </c>
      <c r="Q1902" s="3">
        <v>1</v>
      </c>
      <c r="R1902" t="str">
        <f t="shared" si="29"/>
        <v>South Dakota RS2018</v>
      </c>
    </row>
    <row r="1903" spans="1:18" x14ac:dyDescent="0.35">
      <c r="A1903" t="s">
        <v>111</v>
      </c>
      <c r="B1903">
        <v>2019</v>
      </c>
      <c r="C1903">
        <v>4.8800000000000003E-2</v>
      </c>
      <c r="E1903">
        <v>6.132E-2</v>
      </c>
      <c r="F1903">
        <v>0.11233</v>
      </c>
      <c r="G1903">
        <v>7.1429999999999993E-2</v>
      </c>
      <c r="H1903">
        <v>0.43812000000000001</v>
      </c>
      <c r="I1903">
        <v>0.27371000000000001</v>
      </c>
      <c r="J1903">
        <v>7.0459999999999995E-2</v>
      </c>
      <c r="K1903">
        <v>9.0299999999999998E-3</v>
      </c>
      <c r="L1903">
        <v>0</v>
      </c>
      <c r="M1903">
        <v>7.8589999999999993E-2</v>
      </c>
      <c r="N1903">
        <v>0</v>
      </c>
      <c r="O1903">
        <v>0.13008</v>
      </c>
      <c r="P1903">
        <v>0</v>
      </c>
      <c r="Q1903" s="3">
        <v>1.0009999999999999</v>
      </c>
      <c r="R1903" t="str">
        <f t="shared" si="29"/>
        <v>South Dakota RS2019</v>
      </c>
    </row>
    <row r="1904" spans="1:18" x14ac:dyDescent="0.35">
      <c r="A1904" t="s">
        <v>111</v>
      </c>
      <c r="B1904">
        <v>2020</v>
      </c>
      <c r="C1904">
        <v>1.5900000000000001E-2</v>
      </c>
      <c r="E1904">
        <v>5.595E-2</v>
      </c>
      <c r="F1904">
        <v>9.5149999999999998E-2</v>
      </c>
      <c r="G1904">
        <v>6.8589999999999998E-2</v>
      </c>
      <c r="H1904">
        <v>0.37828000000000001</v>
      </c>
      <c r="I1904">
        <v>0.27964</v>
      </c>
      <c r="J1904">
        <v>7.4209999999999998E-2</v>
      </c>
      <c r="K1904">
        <v>6.3400000000000001E-3</v>
      </c>
      <c r="L1904">
        <v>0</v>
      </c>
      <c r="M1904">
        <v>9.1399999999999995E-2</v>
      </c>
      <c r="N1904">
        <v>0</v>
      </c>
      <c r="O1904">
        <v>0.17014000000000001</v>
      </c>
      <c r="P1904">
        <v>0</v>
      </c>
      <c r="Q1904" s="3">
        <v>1.0009999999999999</v>
      </c>
      <c r="R1904" t="str">
        <f t="shared" si="29"/>
        <v>South Dakota RS2020</v>
      </c>
    </row>
    <row r="1905" spans="1:18" x14ac:dyDescent="0.35">
      <c r="A1905" t="s">
        <v>112</v>
      </c>
      <c r="B1905">
        <v>2001</v>
      </c>
      <c r="C1905">
        <v>-6.9099999999999995E-2</v>
      </c>
      <c r="G1905">
        <v>-6.9099999999999995E-2</v>
      </c>
      <c r="H1905">
        <v>0.57279999999999998</v>
      </c>
      <c r="I1905">
        <v>0.42680000000000001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4.0000000000000002E-4</v>
      </c>
      <c r="P1905">
        <v>0</v>
      </c>
      <c r="Q1905" s="3">
        <v>1.0489999999999999</v>
      </c>
      <c r="R1905" t="str">
        <f t="shared" si="29"/>
        <v>Texas ERS2001</v>
      </c>
    </row>
    <row r="1906" spans="1:18" x14ac:dyDescent="0.35">
      <c r="A1906" t="s">
        <v>112</v>
      </c>
      <c r="B1906">
        <v>2002</v>
      </c>
      <c r="C1906">
        <v>-7.17E-2</v>
      </c>
      <c r="G1906">
        <v>-7.0400000000000004E-2</v>
      </c>
      <c r="H1906">
        <v>0.57269999999999999</v>
      </c>
      <c r="I1906">
        <v>0.4269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4.0000000000000002E-4</v>
      </c>
      <c r="P1906">
        <v>0</v>
      </c>
      <c r="Q1906" s="3">
        <v>1.0249999999999999</v>
      </c>
      <c r="R1906" t="str">
        <f t="shared" si="29"/>
        <v>Texas ERS2002</v>
      </c>
    </row>
    <row r="1907" spans="1:18" x14ac:dyDescent="0.35">
      <c r="A1907" t="s">
        <v>112</v>
      </c>
      <c r="B1907">
        <v>2003</v>
      </c>
      <c r="C1907">
        <v>9.1999999999999998E-2</v>
      </c>
      <c r="D1907">
        <v>-1.9199999999999998E-2</v>
      </c>
      <c r="E1907">
        <v>3.7199999999999997E-2</v>
      </c>
      <c r="G1907">
        <v>-1.915E-2</v>
      </c>
      <c r="H1907">
        <v>0.58350000000000002</v>
      </c>
      <c r="I1907">
        <v>0.41610000000000003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4.0000000000000002E-4</v>
      </c>
      <c r="P1907">
        <v>0</v>
      </c>
      <c r="Q1907" s="3">
        <v>0.97599999999999998</v>
      </c>
      <c r="R1907" t="str">
        <f t="shared" si="29"/>
        <v>Texas ERS2003</v>
      </c>
    </row>
    <row r="1908" spans="1:18" x14ac:dyDescent="0.35">
      <c r="A1908" t="s">
        <v>112</v>
      </c>
      <c r="B1908">
        <v>2004</v>
      </c>
      <c r="C1908">
        <v>0.1169</v>
      </c>
      <c r="D1908">
        <v>4.2200000000000001E-2</v>
      </c>
      <c r="E1908">
        <v>2.8899999999999999E-2</v>
      </c>
      <c r="G1908">
        <v>1.323E-2</v>
      </c>
      <c r="H1908">
        <v>0.59850000000000003</v>
      </c>
      <c r="I1908">
        <v>0.40089999999999998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5.9999999999999995E-4</v>
      </c>
      <c r="P1908">
        <v>0</v>
      </c>
      <c r="Q1908" s="3">
        <v>0.97299999999999998</v>
      </c>
      <c r="R1908" t="str">
        <f t="shared" si="29"/>
        <v>Texas ERS2004</v>
      </c>
    </row>
    <row r="1909" spans="1:18" x14ac:dyDescent="0.35">
      <c r="A1909" t="s">
        <v>112</v>
      </c>
      <c r="B1909">
        <v>2005</v>
      </c>
      <c r="C1909">
        <v>0.12709999999999999</v>
      </c>
      <c r="D1909">
        <v>0.1119</v>
      </c>
      <c r="E1909">
        <v>3.5000000000000003E-2</v>
      </c>
      <c r="G1909">
        <v>3.5040000000000002E-2</v>
      </c>
      <c r="H1909">
        <v>0.62439999999999996</v>
      </c>
      <c r="I1909">
        <v>0.37190000000000001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3.7000000000000002E-3</v>
      </c>
      <c r="P1909">
        <v>0</v>
      </c>
      <c r="Q1909" s="3">
        <v>0.94799999999999995</v>
      </c>
      <c r="R1909" t="str">
        <f t="shared" si="29"/>
        <v>Texas ERS2005</v>
      </c>
    </row>
    <row r="1910" spans="1:18" x14ac:dyDescent="0.35">
      <c r="A1910" t="s">
        <v>112</v>
      </c>
      <c r="B1910">
        <v>2006</v>
      </c>
      <c r="C1910">
        <v>8.8300000000000003E-2</v>
      </c>
      <c r="D1910">
        <v>0.1106</v>
      </c>
      <c r="E1910">
        <v>6.7900000000000002E-2</v>
      </c>
      <c r="G1910">
        <v>4.3729999999999998E-2</v>
      </c>
      <c r="H1910">
        <v>0.625</v>
      </c>
      <c r="I1910">
        <v>0.3695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5.4999999999999997E-3</v>
      </c>
      <c r="P1910">
        <v>0</v>
      </c>
      <c r="Q1910" s="3">
        <v>0.95199999999999996</v>
      </c>
      <c r="R1910" t="str">
        <f t="shared" si="29"/>
        <v>Texas ERS2006</v>
      </c>
    </row>
    <row r="1911" spans="1:18" x14ac:dyDescent="0.35">
      <c r="A1911" t="s">
        <v>112</v>
      </c>
      <c r="B1911">
        <v>2007</v>
      </c>
      <c r="C1911">
        <v>0.13880000000000001</v>
      </c>
      <c r="D1911">
        <v>0.1178</v>
      </c>
      <c r="E1911">
        <v>0.1124</v>
      </c>
      <c r="G1911">
        <v>5.6809999999999999E-2</v>
      </c>
      <c r="H1911">
        <v>0.6321</v>
      </c>
      <c r="I1911">
        <v>0.36120000000000002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6.7000000000000002E-3</v>
      </c>
      <c r="P1911">
        <v>0</v>
      </c>
      <c r="Q1911" s="3">
        <v>0.95599999999999996</v>
      </c>
      <c r="R1911" t="str">
        <f t="shared" si="29"/>
        <v>Texas ERS2007</v>
      </c>
    </row>
    <row r="1912" spans="1:18" x14ac:dyDescent="0.35">
      <c r="A1912" t="s">
        <v>112</v>
      </c>
      <c r="B1912">
        <v>2008</v>
      </c>
      <c r="C1912">
        <v>-4.58E-2</v>
      </c>
      <c r="D1912">
        <v>5.7500000000000002E-2</v>
      </c>
      <c r="E1912">
        <v>8.2799999999999999E-2</v>
      </c>
      <c r="G1912">
        <v>4.3409999999999997E-2</v>
      </c>
      <c r="H1912">
        <v>0.60680000000000001</v>
      </c>
      <c r="I1912">
        <v>0.36930000000000002</v>
      </c>
      <c r="J1912">
        <v>0</v>
      </c>
      <c r="K1912">
        <v>0</v>
      </c>
      <c r="L1912">
        <v>0</v>
      </c>
      <c r="M1912">
        <v>0</v>
      </c>
      <c r="N1912">
        <v>2.12E-2</v>
      </c>
      <c r="O1912">
        <v>2.7000000000000001E-3</v>
      </c>
      <c r="P1912">
        <v>0</v>
      </c>
      <c r="Q1912" s="3">
        <v>0.92600000000000005</v>
      </c>
      <c r="R1912" t="str">
        <f t="shared" si="29"/>
        <v>Texas ERS2008</v>
      </c>
    </row>
    <row r="1913" spans="1:18" x14ac:dyDescent="0.35">
      <c r="A1913" t="s">
        <v>112</v>
      </c>
      <c r="B1913">
        <v>2009</v>
      </c>
      <c r="C1913">
        <v>-6.6000000000000003E-2</v>
      </c>
      <c r="D1913">
        <v>4.8999999999999998E-3</v>
      </c>
      <c r="E1913">
        <v>4.48E-2</v>
      </c>
      <c r="G1913">
        <v>3.0640000000000001E-2</v>
      </c>
      <c r="H1913">
        <v>0.57650000000000001</v>
      </c>
      <c r="I1913">
        <v>0.38750000000000001</v>
      </c>
      <c r="J1913">
        <v>0</v>
      </c>
      <c r="K1913">
        <v>0</v>
      </c>
      <c r="L1913">
        <v>0</v>
      </c>
      <c r="M1913">
        <v>0</v>
      </c>
      <c r="N1913">
        <v>2.3300000000000001E-2</v>
      </c>
      <c r="O1913">
        <v>1.2699999999999999E-2</v>
      </c>
      <c r="P1913">
        <v>0</v>
      </c>
      <c r="Q1913" s="3">
        <v>0.89800000000000002</v>
      </c>
      <c r="R1913" t="str">
        <f t="shared" si="29"/>
        <v>Texas ERS2009</v>
      </c>
    </row>
    <row r="1914" spans="1:18" x14ac:dyDescent="0.35">
      <c r="A1914" t="s">
        <v>112</v>
      </c>
      <c r="B1914">
        <v>2010</v>
      </c>
      <c r="C1914">
        <v>6.6500000000000004E-2</v>
      </c>
      <c r="D1914">
        <v>-1.6799999999999999E-2</v>
      </c>
      <c r="E1914">
        <v>3.3300000000000003E-2</v>
      </c>
      <c r="F1914">
        <v>3.4169999999999999E-2</v>
      </c>
      <c r="G1914">
        <v>3.4169999999999999E-2</v>
      </c>
      <c r="H1914">
        <v>0.60140000000000005</v>
      </c>
      <c r="I1914">
        <v>0.35709999999999997</v>
      </c>
      <c r="J1914">
        <v>0</v>
      </c>
      <c r="K1914">
        <v>0</v>
      </c>
      <c r="L1914">
        <v>0</v>
      </c>
      <c r="M1914">
        <v>0</v>
      </c>
      <c r="N1914">
        <v>3.0499999999999999E-2</v>
      </c>
      <c r="O1914">
        <v>1.0999999999999999E-2</v>
      </c>
      <c r="P1914">
        <v>0</v>
      </c>
      <c r="Q1914" s="3">
        <v>0.85399999999999998</v>
      </c>
      <c r="R1914" t="str">
        <f t="shared" si="29"/>
        <v>Texas ERS2010</v>
      </c>
    </row>
    <row r="1915" spans="1:18" x14ac:dyDescent="0.35">
      <c r="A1915" t="s">
        <v>112</v>
      </c>
      <c r="B1915">
        <v>2011</v>
      </c>
      <c r="C1915">
        <v>0.1258</v>
      </c>
      <c r="D1915">
        <v>3.8899999999999997E-2</v>
      </c>
      <c r="E1915">
        <v>4.0300000000000002E-2</v>
      </c>
      <c r="F1915">
        <v>5.4019999999999999E-2</v>
      </c>
      <c r="G1915">
        <v>4.2189999999999998E-2</v>
      </c>
      <c r="H1915">
        <v>0.59279999999999999</v>
      </c>
      <c r="I1915">
        <v>0.34279999999999999</v>
      </c>
      <c r="J1915">
        <v>0</v>
      </c>
      <c r="K1915">
        <v>0</v>
      </c>
      <c r="L1915">
        <v>0</v>
      </c>
      <c r="M1915">
        <v>0</v>
      </c>
      <c r="N1915">
        <v>5.3499999999999999E-2</v>
      </c>
      <c r="O1915">
        <v>1.09E-2</v>
      </c>
      <c r="P1915">
        <v>0</v>
      </c>
      <c r="Q1915" s="3">
        <v>0.84499999999999997</v>
      </c>
      <c r="R1915" t="str">
        <f t="shared" si="29"/>
        <v>Texas ERS2011</v>
      </c>
    </row>
    <row r="1916" spans="1:18" x14ac:dyDescent="0.35">
      <c r="A1916" t="s">
        <v>112</v>
      </c>
      <c r="B1916">
        <v>2012</v>
      </c>
      <c r="C1916">
        <v>8.2199999999999995E-2</v>
      </c>
      <c r="D1916">
        <v>9.1200000000000003E-2</v>
      </c>
      <c r="E1916">
        <v>2.98E-2</v>
      </c>
      <c r="F1916">
        <v>7.0309999999999997E-2</v>
      </c>
      <c r="G1916">
        <v>4.546E-2</v>
      </c>
      <c r="H1916">
        <v>0.55779999999999996</v>
      </c>
      <c r="I1916">
        <v>0.34429999999999999</v>
      </c>
      <c r="J1916">
        <v>0</v>
      </c>
      <c r="K1916">
        <v>0</v>
      </c>
      <c r="L1916">
        <v>0</v>
      </c>
      <c r="M1916">
        <v>0</v>
      </c>
      <c r="N1916">
        <v>8.6199999999999999E-2</v>
      </c>
      <c r="O1916">
        <v>1.17E-2</v>
      </c>
      <c r="P1916">
        <v>0</v>
      </c>
      <c r="Q1916" s="3">
        <v>0.82599999999999996</v>
      </c>
      <c r="R1916" t="str">
        <f t="shared" si="29"/>
        <v>Texas ERS2012</v>
      </c>
    </row>
    <row r="1917" spans="1:18" x14ac:dyDescent="0.35">
      <c r="A1917" t="s">
        <v>112</v>
      </c>
      <c r="B1917">
        <v>2013</v>
      </c>
      <c r="C1917">
        <v>0.1007</v>
      </c>
      <c r="D1917">
        <v>0.1028</v>
      </c>
      <c r="E1917">
        <v>5.96E-2</v>
      </c>
      <c r="F1917">
        <v>7.1160000000000001E-2</v>
      </c>
      <c r="G1917">
        <v>4.9610000000000001E-2</v>
      </c>
      <c r="H1917">
        <v>0.53810000000000002</v>
      </c>
      <c r="I1917">
        <v>0.31609999999999999</v>
      </c>
      <c r="J1917">
        <v>0</v>
      </c>
      <c r="K1917">
        <v>0</v>
      </c>
      <c r="L1917">
        <v>0</v>
      </c>
      <c r="M1917">
        <v>0</v>
      </c>
      <c r="N1917">
        <v>0.13669999999999999</v>
      </c>
      <c r="O1917">
        <v>9.1000000000000004E-3</v>
      </c>
      <c r="P1917">
        <v>0</v>
      </c>
      <c r="Q1917" s="3">
        <v>0.79600000000000004</v>
      </c>
      <c r="R1917" t="str">
        <f t="shared" si="29"/>
        <v>Texas ERS2013</v>
      </c>
    </row>
    <row r="1918" spans="1:18" x14ac:dyDescent="0.35">
      <c r="A1918" t="s">
        <v>112</v>
      </c>
      <c r="B1918">
        <v>2014</v>
      </c>
      <c r="C1918">
        <v>0.14699999999999999</v>
      </c>
      <c r="D1918">
        <v>0.1096</v>
      </c>
      <c r="E1918">
        <v>0.1041</v>
      </c>
      <c r="F1918">
        <v>7.4020000000000002E-2</v>
      </c>
      <c r="G1918">
        <v>5.629E-2</v>
      </c>
      <c r="H1918">
        <v>0.53890000000000005</v>
      </c>
      <c r="I1918">
        <v>0.25619999999999998</v>
      </c>
      <c r="J1918">
        <v>0</v>
      </c>
      <c r="K1918">
        <v>0</v>
      </c>
      <c r="L1918">
        <v>0</v>
      </c>
      <c r="M1918">
        <v>0</v>
      </c>
      <c r="N1918">
        <v>0.19739999999999999</v>
      </c>
      <c r="O1918">
        <v>7.4999999999999997E-3</v>
      </c>
      <c r="P1918">
        <v>0</v>
      </c>
      <c r="Q1918" s="3">
        <v>0.77242999999999995</v>
      </c>
      <c r="R1918" t="str">
        <f t="shared" si="29"/>
        <v>Texas ERS2014</v>
      </c>
    </row>
    <row r="1919" spans="1:18" x14ac:dyDescent="0.35">
      <c r="A1919" t="s">
        <v>112</v>
      </c>
      <c r="B1919">
        <v>2015</v>
      </c>
      <c r="C1919">
        <v>4.8999999999999998E-3</v>
      </c>
      <c r="D1919">
        <v>8.2600000000000007E-2</v>
      </c>
      <c r="E1919">
        <v>9.0999999999999998E-2</v>
      </c>
      <c r="F1919">
        <v>6.1760000000000002E-2</v>
      </c>
      <c r="G1919">
        <v>5.2780000000000001E-2</v>
      </c>
      <c r="H1919">
        <v>0.50929999999999997</v>
      </c>
      <c r="I1919">
        <v>0.2324</v>
      </c>
      <c r="J1919">
        <v>0</v>
      </c>
      <c r="K1919">
        <v>0</v>
      </c>
      <c r="L1919">
        <v>0</v>
      </c>
      <c r="M1919">
        <v>0</v>
      </c>
      <c r="N1919">
        <v>0.24929999999999999</v>
      </c>
      <c r="O1919">
        <v>8.9999999999999993E-3</v>
      </c>
      <c r="P1919">
        <v>0</v>
      </c>
      <c r="Q1919" s="3">
        <v>0.76300000000000001</v>
      </c>
      <c r="R1919" t="str">
        <f t="shared" si="29"/>
        <v>Texas ERS2015</v>
      </c>
    </row>
    <row r="1920" spans="1:18" x14ac:dyDescent="0.35">
      <c r="A1920" t="s">
        <v>112</v>
      </c>
      <c r="B1920">
        <v>2016</v>
      </c>
      <c r="C1920">
        <v>5.3199999999999997E-2</v>
      </c>
      <c r="D1920">
        <v>6.6799999999999998E-2</v>
      </c>
      <c r="E1920">
        <v>7.6600000000000001E-2</v>
      </c>
      <c r="F1920">
        <v>5.8290000000000002E-2</v>
      </c>
      <c r="G1920">
        <v>5.2810000000000003E-2</v>
      </c>
      <c r="H1920">
        <v>0.47860000000000003</v>
      </c>
      <c r="I1920">
        <v>0.23580000000000001</v>
      </c>
      <c r="J1920">
        <v>0</v>
      </c>
      <c r="K1920">
        <v>0</v>
      </c>
      <c r="L1920">
        <v>0</v>
      </c>
      <c r="M1920">
        <v>0</v>
      </c>
      <c r="N1920">
        <v>0.27260000000000001</v>
      </c>
      <c r="O1920">
        <v>1.2999999999999999E-2</v>
      </c>
      <c r="P1920">
        <v>0</v>
      </c>
      <c r="Q1920" s="3">
        <v>0.752</v>
      </c>
      <c r="R1920" t="str">
        <f t="shared" si="29"/>
        <v>Texas ERS2016</v>
      </c>
    </row>
    <row r="1921" spans="1:18" x14ac:dyDescent="0.35">
      <c r="A1921" t="s">
        <v>112</v>
      </c>
      <c r="B1921">
        <v>2017</v>
      </c>
      <c r="C1921">
        <v>0.1215</v>
      </c>
      <c r="D1921">
        <v>5.8799999999999998E-2</v>
      </c>
      <c r="E1921">
        <v>8.43E-2</v>
      </c>
      <c r="F1921">
        <v>5.6669999999999998E-2</v>
      </c>
      <c r="G1921">
        <v>5.6730000000000003E-2</v>
      </c>
      <c r="H1921">
        <v>0.47439999999999999</v>
      </c>
      <c r="I1921">
        <v>0.23469999999999999</v>
      </c>
      <c r="J1921">
        <v>0</v>
      </c>
      <c r="K1921">
        <v>0</v>
      </c>
      <c r="L1921">
        <v>0</v>
      </c>
      <c r="M1921">
        <v>0</v>
      </c>
      <c r="N1921">
        <v>0.2707</v>
      </c>
      <c r="O1921">
        <v>2.0199999999999999E-2</v>
      </c>
      <c r="P1921">
        <v>0</v>
      </c>
      <c r="Q1921" s="3">
        <v>0.70099999999999996</v>
      </c>
      <c r="R1921" t="str">
        <f t="shared" si="29"/>
        <v>Texas ERS2017</v>
      </c>
    </row>
    <row r="1922" spans="1:18" x14ac:dyDescent="0.35">
      <c r="A1922" t="s">
        <v>112</v>
      </c>
      <c r="B1922">
        <v>2018</v>
      </c>
      <c r="C1922">
        <v>9.5799999999999996E-2</v>
      </c>
      <c r="D1922">
        <v>8.9800000000000005E-2</v>
      </c>
      <c r="E1922">
        <v>8.3299999999999999E-2</v>
      </c>
      <c r="F1922">
        <v>7.1400000000000005E-2</v>
      </c>
      <c r="G1922">
        <v>5.8860000000000003E-2</v>
      </c>
      <c r="H1922">
        <v>0.46939999999999998</v>
      </c>
      <c r="I1922">
        <v>0.2316</v>
      </c>
      <c r="J1922">
        <v>0</v>
      </c>
      <c r="K1922">
        <v>0</v>
      </c>
      <c r="L1922">
        <v>0</v>
      </c>
      <c r="M1922">
        <v>0</v>
      </c>
      <c r="N1922">
        <v>0.27629999999999999</v>
      </c>
      <c r="O1922">
        <v>2.2700000000000001E-2</v>
      </c>
      <c r="P1922">
        <v>0</v>
      </c>
      <c r="Q1922" s="3">
        <v>0.70199999999999996</v>
      </c>
      <c r="R1922" t="str">
        <f t="shared" si="29"/>
        <v>Texas ERS2018</v>
      </c>
    </row>
    <row r="1923" spans="1:18" x14ac:dyDescent="0.35">
      <c r="A1923" t="s">
        <v>112</v>
      </c>
      <c r="B1923">
        <v>2019</v>
      </c>
      <c r="C1923">
        <v>3.04E-2</v>
      </c>
      <c r="D1923">
        <v>8.1900000000000001E-2</v>
      </c>
      <c r="E1923">
        <v>6.0299999999999999E-2</v>
      </c>
      <c r="F1923">
        <v>8.2000000000000003E-2</v>
      </c>
      <c r="G1923">
        <v>5.7340000000000002E-2</v>
      </c>
      <c r="H1923">
        <v>0.40600000000000003</v>
      </c>
      <c r="I1923">
        <v>0.26939999999999997</v>
      </c>
      <c r="J1923">
        <v>0</v>
      </c>
      <c r="K1923">
        <v>0</v>
      </c>
      <c r="L1923">
        <v>0</v>
      </c>
      <c r="M1923">
        <v>0</v>
      </c>
      <c r="N1923">
        <v>0.30930000000000002</v>
      </c>
      <c r="O1923">
        <v>1.5299999999999999E-2</v>
      </c>
      <c r="P1923">
        <v>0</v>
      </c>
      <c r="Q1923" s="3">
        <v>0.70499999999999996</v>
      </c>
      <c r="R1923" t="str">
        <f t="shared" ref="R1923:R1986" si="30">A1923&amp;B1923</f>
        <v>Texas ERS2019</v>
      </c>
    </row>
    <row r="1924" spans="1:18" x14ac:dyDescent="0.35">
      <c r="A1924" t="s">
        <v>112</v>
      </c>
      <c r="B1924">
        <v>2020</v>
      </c>
      <c r="C1924">
        <v>6.8500000000000005E-2</v>
      </c>
      <c r="D1924">
        <v>6.4600000000000005E-2</v>
      </c>
      <c r="E1924">
        <v>7.3400000000000007E-2</v>
      </c>
      <c r="F1924">
        <v>8.2199999999999995E-2</v>
      </c>
      <c r="G1924">
        <v>5.79E-2</v>
      </c>
      <c r="H1924">
        <v>0.40600000000000003</v>
      </c>
      <c r="I1924">
        <v>0.26939999999999997</v>
      </c>
      <c r="J1924">
        <v>0</v>
      </c>
      <c r="K1924">
        <v>0</v>
      </c>
      <c r="L1924">
        <v>0</v>
      </c>
      <c r="M1924">
        <v>0</v>
      </c>
      <c r="N1924">
        <v>0.30930000000000002</v>
      </c>
      <c r="O1924">
        <v>1.5299999999999999E-2</v>
      </c>
      <c r="P1924">
        <v>0</v>
      </c>
      <c r="Q1924" s="3">
        <v>0.66</v>
      </c>
      <c r="R1924" t="str">
        <f t="shared" si="30"/>
        <v>Texas ERS2020</v>
      </c>
    </row>
    <row r="1925" spans="1:18" x14ac:dyDescent="0.35">
      <c r="A1925" t="s">
        <v>113</v>
      </c>
      <c r="B1925">
        <v>2001</v>
      </c>
      <c r="C1925">
        <v>-0.05</v>
      </c>
      <c r="D1925">
        <v>4.7E-2</v>
      </c>
      <c r="E1925">
        <v>0.11</v>
      </c>
      <c r="F1925">
        <v>0.11799999999999999</v>
      </c>
      <c r="G1925">
        <v>-0.05</v>
      </c>
      <c r="H1925">
        <v>0.65</v>
      </c>
      <c r="I1925">
        <v>0.32700000000000001</v>
      </c>
      <c r="J1925">
        <v>3.0000000000000001E-3</v>
      </c>
      <c r="K1925">
        <v>3.0000000000000001E-3</v>
      </c>
      <c r="L1925">
        <v>0</v>
      </c>
      <c r="M1925">
        <v>6.0000000000000001E-3</v>
      </c>
      <c r="N1925">
        <v>0</v>
      </c>
      <c r="O1925">
        <v>6.0000000000000001E-3</v>
      </c>
      <c r="P1925">
        <v>0</v>
      </c>
      <c r="Q1925" s="3">
        <v>1.0249999999999999</v>
      </c>
      <c r="R1925" t="str">
        <f t="shared" si="30"/>
        <v>Texas Teachers2001</v>
      </c>
    </row>
    <row r="1926" spans="1:18" x14ac:dyDescent="0.35">
      <c r="A1926" t="s">
        <v>113</v>
      </c>
      <c r="B1926">
        <v>2002</v>
      </c>
      <c r="C1926">
        <v>-6.4000000000000001E-2</v>
      </c>
      <c r="D1926">
        <v>-1.4E-2</v>
      </c>
      <c r="E1926">
        <v>5.5E-2</v>
      </c>
      <c r="F1926">
        <v>9.6000000000000002E-2</v>
      </c>
      <c r="G1926">
        <v>-5.7029999999999997E-2</v>
      </c>
      <c r="H1926">
        <v>0.65800000000000003</v>
      </c>
      <c r="I1926">
        <v>0.312</v>
      </c>
      <c r="J1926">
        <v>5.0000000000000001E-3</v>
      </c>
      <c r="K1926">
        <v>5.0000000000000001E-3</v>
      </c>
      <c r="L1926">
        <v>0</v>
      </c>
      <c r="M1926">
        <v>6.0000000000000001E-3</v>
      </c>
      <c r="N1926">
        <v>0</v>
      </c>
      <c r="O1926">
        <v>8.0000000000000002E-3</v>
      </c>
      <c r="P1926">
        <v>0</v>
      </c>
      <c r="Q1926" s="3">
        <v>0.96299999999999997</v>
      </c>
      <c r="R1926" t="str">
        <f t="shared" si="30"/>
        <v>Texas Teachers2002</v>
      </c>
    </row>
    <row r="1927" spans="1:18" x14ac:dyDescent="0.35">
      <c r="A1927" t="s">
        <v>113</v>
      </c>
      <c r="B1927">
        <v>2003</v>
      </c>
      <c r="C1927">
        <v>4.7E-2</v>
      </c>
      <c r="D1927">
        <v>-2.4E-2</v>
      </c>
      <c r="E1927">
        <v>2.4E-2</v>
      </c>
      <c r="F1927">
        <v>8.5999999999999993E-2</v>
      </c>
      <c r="G1927">
        <v>-2.3550000000000001E-2</v>
      </c>
      <c r="H1927">
        <v>0.66900000000000004</v>
      </c>
      <c r="I1927">
        <v>0.29799999999999999</v>
      </c>
      <c r="J1927">
        <v>8.0000000000000002E-3</v>
      </c>
      <c r="K1927">
        <v>8.0000000000000002E-3</v>
      </c>
      <c r="L1927">
        <v>0</v>
      </c>
      <c r="M1927">
        <v>5.0000000000000001E-3</v>
      </c>
      <c r="N1927">
        <v>0</v>
      </c>
      <c r="O1927">
        <v>0.01</v>
      </c>
      <c r="P1927">
        <v>0</v>
      </c>
      <c r="Q1927" s="3">
        <v>0.94499999999999995</v>
      </c>
      <c r="R1927" t="str">
        <f t="shared" si="30"/>
        <v>Texas Teachers2003</v>
      </c>
    </row>
    <row r="1928" spans="1:18" x14ac:dyDescent="0.35">
      <c r="A1928" t="s">
        <v>113</v>
      </c>
      <c r="B1928">
        <v>2004</v>
      </c>
      <c r="C1928">
        <v>0.157</v>
      </c>
      <c r="D1928">
        <v>4.2999999999999997E-2</v>
      </c>
      <c r="E1928">
        <v>0.03</v>
      </c>
      <c r="F1928">
        <v>0.10199999999999999</v>
      </c>
      <c r="G1928">
        <v>1.8759999999999999E-2</v>
      </c>
      <c r="H1928">
        <v>0.68600000000000005</v>
      </c>
      <c r="I1928">
        <v>0.27400000000000002</v>
      </c>
      <c r="J1928">
        <v>1.0999999999999999E-2</v>
      </c>
      <c r="K1928">
        <v>1.0999999999999999E-2</v>
      </c>
      <c r="L1928">
        <v>0</v>
      </c>
      <c r="M1928">
        <v>4.0000000000000001E-3</v>
      </c>
      <c r="N1928">
        <v>0</v>
      </c>
      <c r="O1928">
        <v>1.2E-2</v>
      </c>
      <c r="P1928">
        <v>0</v>
      </c>
      <c r="Q1928" s="3">
        <v>0.91800000000000004</v>
      </c>
      <c r="R1928" t="str">
        <f t="shared" si="30"/>
        <v>Texas Teachers2004</v>
      </c>
    </row>
    <row r="1929" spans="1:18" x14ac:dyDescent="0.35">
      <c r="A1929" t="s">
        <v>113</v>
      </c>
      <c r="B1929">
        <v>2005</v>
      </c>
      <c r="C1929">
        <v>9.5000000000000001E-2</v>
      </c>
      <c r="D1929">
        <v>9.9000000000000005E-2</v>
      </c>
      <c r="E1929">
        <v>3.4000000000000002E-2</v>
      </c>
      <c r="F1929">
        <v>9.1999999999999998E-2</v>
      </c>
      <c r="G1929">
        <v>3.3570000000000003E-2</v>
      </c>
      <c r="H1929">
        <v>0.66998999999999997</v>
      </c>
      <c r="I1929">
        <v>0.27517000000000003</v>
      </c>
      <c r="J1929">
        <v>1.695E-2</v>
      </c>
      <c r="K1929">
        <v>1.695E-2</v>
      </c>
      <c r="L1929">
        <v>0</v>
      </c>
      <c r="M1929">
        <v>2.99E-3</v>
      </c>
      <c r="N1929">
        <v>0</v>
      </c>
      <c r="O1929">
        <v>1.7950000000000001E-2</v>
      </c>
      <c r="P1929">
        <v>0</v>
      </c>
      <c r="Q1929" s="3">
        <v>0.871</v>
      </c>
      <c r="R1929" t="str">
        <f t="shared" si="30"/>
        <v>Texas Teachers2005</v>
      </c>
    </row>
    <row r="1930" spans="1:18" x14ac:dyDescent="0.35">
      <c r="A1930" t="s">
        <v>113</v>
      </c>
      <c r="B1930">
        <v>2006</v>
      </c>
      <c r="C1930">
        <v>0.104</v>
      </c>
      <c r="D1930">
        <v>0.11799999999999999</v>
      </c>
      <c r="E1930">
        <v>6.5000000000000002E-2</v>
      </c>
      <c r="F1930">
        <v>8.6999999999999994E-2</v>
      </c>
      <c r="G1930">
        <v>4.4990000000000002E-2</v>
      </c>
      <c r="H1930">
        <v>0.65</v>
      </c>
      <c r="I1930">
        <v>0.26800000000000002</v>
      </c>
      <c r="J1930">
        <v>2.3E-2</v>
      </c>
      <c r="K1930">
        <v>1.7000000000000001E-2</v>
      </c>
      <c r="L1930">
        <v>0</v>
      </c>
      <c r="M1930">
        <v>3.0000000000000001E-3</v>
      </c>
      <c r="N1930">
        <v>0</v>
      </c>
      <c r="O1930">
        <v>3.9E-2</v>
      </c>
      <c r="P1930">
        <v>0</v>
      </c>
      <c r="Q1930" s="3">
        <v>0.873</v>
      </c>
      <c r="R1930" t="str">
        <f t="shared" si="30"/>
        <v>Texas Teachers2006</v>
      </c>
    </row>
    <row r="1931" spans="1:18" x14ac:dyDescent="0.35">
      <c r="A1931" t="s">
        <v>113</v>
      </c>
      <c r="B1931">
        <v>2007</v>
      </c>
      <c r="C1931">
        <v>0.17499999999999999</v>
      </c>
      <c r="D1931">
        <v>0.124</v>
      </c>
      <c r="E1931">
        <v>0.115</v>
      </c>
      <c r="F1931">
        <v>8.4000000000000005E-2</v>
      </c>
      <c r="G1931">
        <v>6.2640000000000001E-2</v>
      </c>
      <c r="H1931">
        <v>0.63300000000000001</v>
      </c>
      <c r="I1931">
        <v>0.28199999999999997</v>
      </c>
      <c r="J1931">
        <v>3.4000000000000002E-2</v>
      </c>
      <c r="K1931">
        <v>2.5000000000000001E-2</v>
      </c>
      <c r="L1931">
        <v>0</v>
      </c>
      <c r="M1931">
        <v>1.0999999999999999E-2</v>
      </c>
      <c r="N1931">
        <v>0</v>
      </c>
      <c r="O1931">
        <v>1.4999999999999999E-2</v>
      </c>
      <c r="P1931">
        <v>0</v>
      </c>
      <c r="Q1931" s="3">
        <v>0.89200000000000002</v>
      </c>
      <c r="R1931" t="str">
        <f t="shared" si="30"/>
        <v>Texas Teachers2007</v>
      </c>
    </row>
    <row r="1932" spans="1:18" x14ac:dyDescent="0.35">
      <c r="A1932" t="s">
        <v>113</v>
      </c>
      <c r="B1932">
        <v>2008</v>
      </c>
      <c r="C1932">
        <v>-2.1000000000000001E-2</v>
      </c>
      <c r="D1932">
        <v>8.3000000000000004E-2</v>
      </c>
      <c r="E1932">
        <v>0.1</v>
      </c>
      <c r="F1932">
        <v>6.0999999999999999E-2</v>
      </c>
      <c r="G1932">
        <v>5.1810000000000002E-2</v>
      </c>
      <c r="H1932">
        <v>0.56000000000000005</v>
      </c>
      <c r="I1932">
        <v>0.25</v>
      </c>
      <c r="J1932">
        <v>5.8000000000000003E-2</v>
      </c>
      <c r="K1932">
        <v>3.7999999999999999E-2</v>
      </c>
      <c r="L1932">
        <v>3.5000000000000003E-2</v>
      </c>
      <c r="M1932">
        <v>4.8000000000000001E-2</v>
      </c>
      <c r="N1932">
        <v>0</v>
      </c>
      <c r="O1932">
        <v>1.0999999999999999E-2</v>
      </c>
      <c r="P1932">
        <v>0</v>
      </c>
      <c r="Q1932" s="3">
        <v>0.90500000000000003</v>
      </c>
      <c r="R1932" t="str">
        <f t="shared" si="30"/>
        <v>Texas Teachers2008</v>
      </c>
    </row>
    <row r="1933" spans="1:18" x14ac:dyDescent="0.35">
      <c r="A1933" t="s">
        <v>113</v>
      </c>
      <c r="B1933">
        <v>2009</v>
      </c>
      <c r="C1933">
        <v>-0.219</v>
      </c>
      <c r="D1933">
        <v>-3.5000000000000003E-2</v>
      </c>
      <c r="E1933">
        <v>1.7000000000000001E-2</v>
      </c>
      <c r="F1933">
        <v>2.4E-2</v>
      </c>
      <c r="G1933">
        <v>1.7579999999999998E-2</v>
      </c>
      <c r="H1933">
        <v>0.53800000000000003</v>
      </c>
      <c r="I1933">
        <v>0.24</v>
      </c>
      <c r="J1933">
        <v>6.7000000000000004E-2</v>
      </c>
      <c r="K1933">
        <v>4.1000000000000002E-2</v>
      </c>
      <c r="L1933">
        <v>2.5999999999999999E-2</v>
      </c>
      <c r="M1933">
        <v>5.8000000000000003E-2</v>
      </c>
      <c r="N1933">
        <v>0</v>
      </c>
      <c r="O1933">
        <v>0.03</v>
      </c>
      <c r="P1933">
        <v>0</v>
      </c>
      <c r="Q1933" s="3">
        <v>0.83099999999999996</v>
      </c>
      <c r="R1933" t="str">
        <f t="shared" si="30"/>
        <v>Texas Teachers2009</v>
      </c>
    </row>
    <row r="1934" spans="1:18" x14ac:dyDescent="0.35">
      <c r="A1934" t="s">
        <v>113</v>
      </c>
      <c r="B1934">
        <v>2010</v>
      </c>
      <c r="C1934">
        <v>0.157</v>
      </c>
      <c r="D1934">
        <v>-3.9E-2</v>
      </c>
      <c r="E1934">
        <v>2.8000000000000001E-2</v>
      </c>
      <c r="F1934">
        <v>3.1E-2</v>
      </c>
      <c r="G1934">
        <v>3.073E-2</v>
      </c>
      <c r="H1934">
        <v>0.51700000000000002</v>
      </c>
      <c r="I1934">
        <v>0.23899999999999999</v>
      </c>
      <c r="J1934">
        <v>0.09</v>
      </c>
      <c r="K1934">
        <v>4.2000000000000003E-2</v>
      </c>
      <c r="L1934">
        <v>2.1999999999999999E-2</v>
      </c>
      <c r="M1934">
        <v>0.08</v>
      </c>
      <c r="N1934">
        <v>0</v>
      </c>
      <c r="O1934">
        <v>0.01</v>
      </c>
      <c r="P1934">
        <v>0</v>
      </c>
      <c r="Q1934" s="3">
        <v>0.82899999999999996</v>
      </c>
      <c r="R1934" t="str">
        <f t="shared" si="30"/>
        <v>Texas Teachers2010</v>
      </c>
    </row>
    <row r="1935" spans="1:18" x14ac:dyDescent="0.35">
      <c r="A1935" t="s">
        <v>113</v>
      </c>
      <c r="B1935">
        <v>2011</v>
      </c>
      <c r="C1935">
        <v>0.222</v>
      </c>
      <c r="D1935">
        <v>3.4000000000000002E-2</v>
      </c>
      <c r="E1935">
        <v>4.9000000000000002E-2</v>
      </c>
      <c r="F1935">
        <v>5.7000000000000002E-2</v>
      </c>
      <c r="G1935">
        <v>4.6809999999999997E-2</v>
      </c>
      <c r="H1935">
        <v>0.50700000000000001</v>
      </c>
      <c r="I1935">
        <v>0.19400000000000001</v>
      </c>
      <c r="J1935">
        <v>0.104</v>
      </c>
      <c r="K1935">
        <v>0.04</v>
      </c>
      <c r="L1935">
        <v>3.1E-2</v>
      </c>
      <c r="M1935">
        <v>0.111</v>
      </c>
      <c r="N1935">
        <v>0</v>
      </c>
      <c r="O1935">
        <v>1.2999999999999999E-2</v>
      </c>
      <c r="P1935">
        <v>0</v>
      </c>
      <c r="Q1935" s="3">
        <v>0.82699999999999996</v>
      </c>
      <c r="R1935" t="str">
        <f t="shared" si="30"/>
        <v>Texas Teachers2011</v>
      </c>
    </row>
    <row r="1936" spans="1:18" x14ac:dyDescent="0.35">
      <c r="A1936" t="s">
        <v>113</v>
      </c>
      <c r="B1936">
        <v>2012</v>
      </c>
      <c r="C1936">
        <v>2.7E-2</v>
      </c>
      <c r="D1936">
        <v>0.13200000000000001</v>
      </c>
      <c r="E1936">
        <v>2.1000000000000001E-2</v>
      </c>
      <c r="F1936">
        <v>6.7000000000000004E-2</v>
      </c>
      <c r="G1936">
        <v>4.514E-2</v>
      </c>
      <c r="H1936">
        <v>0.51100000000000001</v>
      </c>
      <c r="I1936">
        <v>0.18</v>
      </c>
      <c r="J1936">
        <v>0.11799999999999999</v>
      </c>
      <c r="K1936">
        <v>3.5000000000000003E-2</v>
      </c>
      <c r="L1936">
        <v>0.01</v>
      </c>
      <c r="M1936">
        <v>0.13700000000000001</v>
      </c>
      <c r="N1936">
        <v>0</v>
      </c>
      <c r="O1936">
        <v>8.9999999999999993E-3</v>
      </c>
      <c r="P1936">
        <v>0</v>
      </c>
      <c r="Q1936" s="3">
        <v>0.81899999999999995</v>
      </c>
      <c r="R1936" t="str">
        <f t="shared" si="30"/>
        <v>Texas Teachers2012</v>
      </c>
    </row>
    <row r="1937" spans="1:18" x14ac:dyDescent="0.35">
      <c r="A1937" t="s">
        <v>113</v>
      </c>
      <c r="B1937">
        <v>2013</v>
      </c>
      <c r="C1937">
        <v>0.10199999999999999</v>
      </c>
      <c r="D1937">
        <v>0.114</v>
      </c>
      <c r="E1937">
        <v>4.5999999999999999E-2</v>
      </c>
      <c r="F1937">
        <v>7.1999999999999995E-2</v>
      </c>
      <c r="G1937">
        <v>4.9410000000000003E-2</v>
      </c>
      <c r="H1937">
        <v>0.44700000000000001</v>
      </c>
      <c r="I1937">
        <v>0.19</v>
      </c>
      <c r="J1937">
        <v>0.123</v>
      </c>
      <c r="K1937">
        <v>0.09</v>
      </c>
      <c r="L1937">
        <v>4.0000000000000001E-3</v>
      </c>
      <c r="M1937">
        <v>0.13600000000000001</v>
      </c>
      <c r="N1937">
        <v>0</v>
      </c>
      <c r="O1937">
        <v>0.01</v>
      </c>
      <c r="P1937">
        <v>0</v>
      </c>
      <c r="Q1937" s="3">
        <v>0.80800000000000005</v>
      </c>
      <c r="R1937" t="str">
        <f t="shared" si="30"/>
        <v>Texas Teachers2013</v>
      </c>
    </row>
    <row r="1938" spans="1:18" x14ac:dyDescent="0.35">
      <c r="A1938" t="s">
        <v>113</v>
      </c>
      <c r="B1938">
        <v>2014</v>
      </c>
      <c r="C1938">
        <v>0.16300000000000001</v>
      </c>
      <c r="D1938">
        <v>9.6000000000000002E-2</v>
      </c>
      <c r="E1938">
        <v>0.13200000000000001</v>
      </c>
      <c r="F1938">
        <v>7.2999999999999995E-2</v>
      </c>
      <c r="G1938">
        <v>5.7140000000000003E-2</v>
      </c>
      <c r="H1938">
        <v>0.49399999999999999</v>
      </c>
      <c r="I1938">
        <v>0.13600000000000001</v>
      </c>
      <c r="J1938">
        <v>0.11799999999999999</v>
      </c>
      <c r="K1938">
        <v>0.10299999999999999</v>
      </c>
      <c r="L1938">
        <v>0.02</v>
      </c>
      <c r="M1938">
        <v>0.11600000000000001</v>
      </c>
      <c r="N1938">
        <v>0</v>
      </c>
      <c r="O1938">
        <v>1.2999999999999999E-2</v>
      </c>
      <c r="P1938">
        <v>0</v>
      </c>
      <c r="Q1938" s="3">
        <v>0.80200000000000005</v>
      </c>
      <c r="R1938" t="str">
        <f t="shared" si="30"/>
        <v>Texas Teachers2014</v>
      </c>
    </row>
    <row r="1939" spans="1:18" x14ac:dyDescent="0.35">
      <c r="A1939" t="s">
        <v>113</v>
      </c>
      <c r="B1939">
        <v>2015</v>
      </c>
      <c r="C1939">
        <v>4.2000000000000003E-2</v>
      </c>
      <c r="D1939">
        <v>0.10100000000000001</v>
      </c>
      <c r="E1939">
        <v>0.109</v>
      </c>
      <c r="F1939">
        <v>6.8000000000000005E-2</v>
      </c>
      <c r="G1939">
        <v>5.6129999999999999E-2</v>
      </c>
      <c r="H1939">
        <v>0.45300000000000001</v>
      </c>
      <c r="I1939">
        <v>0.13300000000000001</v>
      </c>
      <c r="J1939">
        <v>0.125</v>
      </c>
      <c r="K1939">
        <v>0.13500000000000001</v>
      </c>
      <c r="L1939">
        <v>0.02</v>
      </c>
      <c r="M1939">
        <v>0.129</v>
      </c>
      <c r="N1939">
        <v>0</v>
      </c>
      <c r="O1939">
        <v>5.0000000000000001E-3</v>
      </c>
      <c r="P1939">
        <v>0</v>
      </c>
      <c r="Q1939" s="3">
        <v>0.80200000000000005</v>
      </c>
      <c r="R1939" t="str">
        <f t="shared" si="30"/>
        <v>Texas Teachers2015</v>
      </c>
    </row>
    <row r="1940" spans="1:18" x14ac:dyDescent="0.35">
      <c r="A1940" t="s">
        <v>113</v>
      </c>
      <c r="B1940">
        <v>2016</v>
      </c>
      <c r="C1940">
        <v>1.2999999999999999E-2</v>
      </c>
      <c r="D1940">
        <v>7.0999999999999994E-2</v>
      </c>
      <c r="E1940">
        <v>6.8000000000000005E-2</v>
      </c>
      <c r="F1940">
        <v>5.8999999999999997E-2</v>
      </c>
      <c r="G1940">
        <v>5.3379999999999997E-2</v>
      </c>
      <c r="H1940">
        <v>0.44</v>
      </c>
      <c r="I1940">
        <v>0.13500000000000001</v>
      </c>
      <c r="J1940">
        <v>0.12</v>
      </c>
      <c r="K1940">
        <v>0.14299999999999999</v>
      </c>
      <c r="L1940">
        <v>2.1000000000000001E-2</v>
      </c>
      <c r="M1940">
        <v>0.13900000000000001</v>
      </c>
      <c r="N1940">
        <v>0</v>
      </c>
      <c r="O1940">
        <v>2E-3</v>
      </c>
      <c r="P1940">
        <v>0</v>
      </c>
      <c r="Q1940" s="3">
        <v>0.79700000000000004</v>
      </c>
      <c r="R1940" t="str">
        <f t="shared" si="30"/>
        <v>Texas Teachers2016</v>
      </c>
    </row>
    <row r="1941" spans="1:18" x14ac:dyDescent="0.35">
      <c r="A1941" t="s">
        <v>113</v>
      </c>
      <c r="B1941">
        <v>2017</v>
      </c>
      <c r="C1941">
        <v>0.129</v>
      </c>
      <c r="D1941">
        <v>0.06</v>
      </c>
      <c r="E1941">
        <v>8.7999999999999995E-2</v>
      </c>
      <c r="F1941">
        <v>5.3999999999999999E-2</v>
      </c>
      <c r="G1941">
        <v>5.7680000000000002E-2</v>
      </c>
      <c r="H1941">
        <v>0.42</v>
      </c>
      <c r="I1941">
        <v>0.14199999999999999</v>
      </c>
      <c r="J1941">
        <v>0.126</v>
      </c>
      <c r="K1941">
        <v>0.14499999999999999</v>
      </c>
      <c r="L1941">
        <v>0.04</v>
      </c>
      <c r="M1941">
        <v>0.121</v>
      </c>
      <c r="N1941">
        <v>0</v>
      </c>
      <c r="O1941">
        <v>6.0000000000000001E-3</v>
      </c>
      <c r="P1941">
        <v>0</v>
      </c>
      <c r="Q1941" s="3">
        <v>0.80500000000000005</v>
      </c>
      <c r="R1941" t="str">
        <f t="shared" si="30"/>
        <v>Texas Teachers2017</v>
      </c>
    </row>
    <row r="1942" spans="1:18" x14ac:dyDescent="0.35">
      <c r="A1942" t="s">
        <v>113</v>
      </c>
      <c r="B1942">
        <v>2018</v>
      </c>
      <c r="C1942">
        <v>9.1999999999999998E-2</v>
      </c>
      <c r="D1942">
        <v>7.6999999999999999E-2</v>
      </c>
      <c r="E1942">
        <v>8.6999999999999994E-2</v>
      </c>
      <c r="F1942">
        <v>6.6000000000000003E-2</v>
      </c>
      <c r="G1942">
        <v>5.9560000000000002E-2</v>
      </c>
      <c r="H1942">
        <v>0.39600000000000002</v>
      </c>
      <c r="I1942">
        <v>0.13700000000000001</v>
      </c>
      <c r="J1942">
        <v>0.13800000000000001</v>
      </c>
      <c r="K1942">
        <v>0.156</v>
      </c>
      <c r="L1942">
        <v>0.05</v>
      </c>
      <c r="M1942">
        <v>0.11899999999999999</v>
      </c>
      <c r="N1942">
        <v>0</v>
      </c>
      <c r="O1942">
        <v>4.0000000000000001E-3</v>
      </c>
      <c r="P1942">
        <v>0</v>
      </c>
      <c r="Q1942" s="3">
        <v>0.76900000000000002</v>
      </c>
      <c r="R1942" t="str">
        <f t="shared" si="30"/>
        <v>Texas Teachers2018</v>
      </c>
    </row>
    <row r="1943" spans="1:18" x14ac:dyDescent="0.35">
      <c r="A1943" t="s">
        <v>113</v>
      </c>
      <c r="B1943">
        <v>2019</v>
      </c>
      <c r="C1943">
        <v>6.4000000000000001E-2</v>
      </c>
      <c r="D1943">
        <v>9.5000000000000001E-2</v>
      </c>
      <c r="E1943">
        <v>6.7000000000000004E-2</v>
      </c>
      <c r="F1943">
        <v>9.9000000000000005E-2</v>
      </c>
      <c r="G1943">
        <v>5.9790000000000003E-2</v>
      </c>
      <c r="H1943">
        <v>0.34906999999999999</v>
      </c>
      <c r="I1943">
        <v>0.13274</v>
      </c>
      <c r="J1943">
        <v>0.14258000000000001</v>
      </c>
      <c r="K1943">
        <v>0.16716</v>
      </c>
      <c r="L1943">
        <v>5.7029999999999997E-2</v>
      </c>
      <c r="M1943">
        <v>0.13471</v>
      </c>
      <c r="N1943">
        <v>0</v>
      </c>
      <c r="O1943">
        <v>1.6719999999999999E-2</v>
      </c>
      <c r="P1943">
        <v>0</v>
      </c>
      <c r="Q1943" s="3">
        <v>0.76400000000000001</v>
      </c>
      <c r="R1943" t="str">
        <f t="shared" si="30"/>
        <v>Texas Teachers2019</v>
      </c>
    </row>
    <row r="1944" spans="1:18" x14ac:dyDescent="0.35">
      <c r="A1944" t="s">
        <v>113</v>
      </c>
      <c r="B1944">
        <v>2020</v>
      </c>
      <c r="C1944">
        <v>1.7999999999999999E-2</v>
      </c>
      <c r="D1944">
        <v>5.8000000000000003E-2</v>
      </c>
      <c r="E1944">
        <v>6.3E-2</v>
      </c>
      <c r="F1944">
        <v>8.5000000000000006E-2</v>
      </c>
      <c r="H1944">
        <v>0.38562000000000002</v>
      </c>
      <c r="I1944">
        <v>0.13444999999999999</v>
      </c>
      <c r="J1944">
        <v>0.13539000000000001</v>
      </c>
      <c r="K1944">
        <v>0.15686</v>
      </c>
      <c r="L1944">
        <v>4.8550000000000003E-2</v>
      </c>
      <c r="M1944">
        <v>0.12512000000000001</v>
      </c>
      <c r="N1944">
        <v>0</v>
      </c>
      <c r="O1944">
        <v>1.401E-2</v>
      </c>
      <c r="P1944">
        <v>0</v>
      </c>
      <c r="Q1944" s="3">
        <v>0.76800000000000002</v>
      </c>
      <c r="R1944" t="str">
        <f t="shared" si="30"/>
        <v>Texas Teachers2020</v>
      </c>
    </row>
    <row r="1945" spans="1:18" x14ac:dyDescent="0.35">
      <c r="A1945" t="s">
        <v>114</v>
      </c>
      <c r="B1945">
        <v>2001</v>
      </c>
      <c r="C1945">
        <v>-1.5699999999999999E-2</v>
      </c>
      <c r="D1945">
        <v>5.16E-2</v>
      </c>
      <c r="E1945">
        <v>9.1600000000000001E-2</v>
      </c>
      <c r="G1945">
        <v>-1.5699999999999999E-2</v>
      </c>
      <c r="H1945">
        <v>0.40699999999999997</v>
      </c>
      <c r="I1945">
        <v>0.52700000000000002</v>
      </c>
      <c r="J1945">
        <v>0</v>
      </c>
      <c r="K1945">
        <v>0</v>
      </c>
      <c r="L1945">
        <v>0</v>
      </c>
      <c r="M1945">
        <v>1.2E-2</v>
      </c>
      <c r="N1945">
        <v>0</v>
      </c>
      <c r="O1945">
        <v>5.3999999999999999E-2</v>
      </c>
      <c r="P1945">
        <v>0</v>
      </c>
      <c r="Q1945" s="3">
        <v>0.99609999999999999</v>
      </c>
      <c r="R1945" t="str">
        <f t="shared" si="30"/>
        <v>TN State and Teachers2001</v>
      </c>
    </row>
    <row r="1946" spans="1:18" x14ac:dyDescent="0.35">
      <c r="A1946" t="s">
        <v>114</v>
      </c>
      <c r="B1946">
        <v>2002</v>
      </c>
      <c r="C1946">
        <v>-1.9199999999999998E-2</v>
      </c>
      <c r="D1946">
        <v>1.3599999999999999E-2</v>
      </c>
      <c r="E1946">
        <v>5.5800000000000002E-2</v>
      </c>
      <c r="G1946">
        <v>-1.745E-2</v>
      </c>
      <c r="H1946">
        <v>0.40579999999999999</v>
      </c>
      <c r="I1946">
        <v>0.5</v>
      </c>
      <c r="J1946">
        <v>0</v>
      </c>
      <c r="K1946">
        <v>0</v>
      </c>
      <c r="L1946">
        <v>0</v>
      </c>
      <c r="M1946">
        <v>1.54E-2</v>
      </c>
      <c r="N1946">
        <v>0</v>
      </c>
      <c r="O1946">
        <v>7.8799999999999995E-2</v>
      </c>
      <c r="P1946">
        <v>0</v>
      </c>
      <c r="Q1946" s="3">
        <v>0.99689000000000005</v>
      </c>
      <c r="R1946" t="str">
        <f t="shared" si="30"/>
        <v>TN State and Teachers2002</v>
      </c>
    </row>
    <row r="1947" spans="1:18" x14ac:dyDescent="0.35">
      <c r="A1947" t="s">
        <v>114</v>
      </c>
      <c r="B1947">
        <v>2003</v>
      </c>
      <c r="C1947">
        <v>4.9000000000000002E-2</v>
      </c>
      <c r="D1947">
        <v>4.1000000000000003E-3</v>
      </c>
      <c r="E1947">
        <v>3.6499999999999998E-2</v>
      </c>
      <c r="G1947">
        <v>4.2199999999999998E-3</v>
      </c>
      <c r="H1947">
        <v>0.35799999999999998</v>
      </c>
      <c r="I1947">
        <v>0.53300000000000003</v>
      </c>
      <c r="J1947">
        <v>0</v>
      </c>
      <c r="K1947">
        <v>0</v>
      </c>
      <c r="L1947">
        <v>0</v>
      </c>
      <c r="M1947">
        <v>1.6E-2</v>
      </c>
      <c r="N1947">
        <v>0</v>
      </c>
      <c r="O1947">
        <v>9.2999999999999999E-2</v>
      </c>
      <c r="P1947">
        <v>0</v>
      </c>
      <c r="Q1947" s="3">
        <v>0.99760000000000004</v>
      </c>
      <c r="R1947" t="str">
        <f t="shared" si="30"/>
        <v>TN State and Teachers2003</v>
      </c>
    </row>
    <row r="1948" spans="1:18" x14ac:dyDescent="0.35">
      <c r="A1948" t="s">
        <v>114</v>
      </c>
      <c r="B1948">
        <v>2004</v>
      </c>
      <c r="C1948">
        <v>9.3200000000000005E-2</v>
      </c>
      <c r="D1948">
        <v>0.04</v>
      </c>
      <c r="E1948">
        <v>3.6200000000000003E-2</v>
      </c>
      <c r="G1948">
        <v>2.5760000000000002E-2</v>
      </c>
      <c r="H1948">
        <v>0.40870000000000001</v>
      </c>
      <c r="I1948">
        <v>0.50490000000000002</v>
      </c>
      <c r="J1948">
        <v>0</v>
      </c>
      <c r="K1948">
        <v>0</v>
      </c>
      <c r="L1948">
        <v>0</v>
      </c>
      <c r="M1948">
        <v>1.52E-2</v>
      </c>
      <c r="N1948">
        <v>0</v>
      </c>
      <c r="O1948">
        <v>7.1199999999999999E-2</v>
      </c>
      <c r="P1948">
        <v>0</v>
      </c>
      <c r="Q1948" s="3">
        <v>0.99799000000000004</v>
      </c>
      <c r="R1948" t="str">
        <f t="shared" si="30"/>
        <v>TN State and Teachers2004</v>
      </c>
    </row>
    <row r="1949" spans="1:18" x14ac:dyDescent="0.35">
      <c r="A1949" t="s">
        <v>114</v>
      </c>
      <c r="B1949">
        <v>2005</v>
      </c>
      <c r="C1949">
        <v>7.2599999999999998E-2</v>
      </c>
      <c r="D1949">
        <v>7.1499999999999994E-2</v>
      </c>
      <c r="E1949">
        <v>3.49E-2</v>
      </c>
      <c r="G1949">
        <v>3.4959999999999998E-2</v>
      </c>
      <c r="H1949">
        <v>0.41958000000000001</v>
      </c>
      <c r="I1949">
        <v>0.52746999999999999</v>
      </c>
      <c r="J1949">
        <v>0</v>
      </c>
      <c r="K1949">
        <v>0</v>
      </c>
      <c r="L1949">
        <v>0</v>
      </c>
      <c r="M1949">
        <v>1.5980000000000001E-2</v>
      </c>
      <c r="N1949">
        <v>0</v>
      </c>
      <c r="O1949">
        <v>3.696E-2</v>
      </c>
      <c r="P1949">
        <v>0</v>
      </c>
      <c r="Q1949" s="3">
        <v>0.99829999999999997</v>
      </c>
      <c r="R1949" t="str">
        <f t="shared" si="30"/>
        <v>TN State and Teachers2005</v>
      </c>
    </row>
    <row r="1950" spans="1:18" x14ac:dyDescent="0.35">
      <c r="A1950" t="s">
        <v>114</v>
      </c>
      <c r="B1950">
        <v>2006</v>
      </c>
      <c r="C1950">
        <v>6.9400000000000003E-2</v>
      </c>
      <c r="D1950">
        <v>7.85E-2</v>
      </c>
      <c r="E1950">
        <v>5.2400000000000002E-2</v>
      </c>
      <c r="G1950">
        <v>4.0620000000000003E-2</v>
      </c>
      <c r="H1950">
        <v>0.438</v>
      </c>
      <c r="I1950">
        <v>0.49299999999999999</v>
      </c>
      <c r="J1950">
        <v>0</v>
      </c>
      <c r="K1950">
        <v>0</v>
      </c>
      <c r="L1950">
        <v>0</v>
      </c>
      <c r="M1950">
        <v>3.2000000000000001E-2</v>
      </c>
      <c r="N1950">
        <v>0</v>
      </c>
      <c r="O1950">
        <v>3.5999999999999997E-2</v>
      </c>
      <c r="P1950">
        <v>0</v>
      </c>
      <c r="Q1950" s="3">
        <v>0.97907999999999995</v>
      </c>
      <c r="R1950" t="str">
        <f t="shared" si="30"/>
        <v>TN State and Teachers2006</v>
      </c>
    </row>
    <row r="1951" spans="1:18" x14ac:dyDescent="0.35">
      <c r="A1951" t="s">
        <v>114</v>
      </c>
      <c r="B1951">
        <v>2007</v>
      </c>
      <c r="C1951">
        <v>0.13150000000000001</v>
      </c>
      <c r="D1951">
        <v>9.0899999999999995E-2</v>
      </c>
      <c r="E1951">
        <v>8.3000000000000004E-2</v>
      </c>
      <c r="G1951">
        <v>5.314E-2</v>
      </c>
      <c r="H1951">
        <v>0.48699999999999999</v>
      </c>
      <c r="I1951">
        <v>0.45100000000000001</v>
      </c>
      <c r="J1951">
        <v>0</v>
      </c>
      <c r="K1951">
        <v>0</v>
      </c>
      <c r="L1951">
        <v>0</v>
      </c>
      <c r="M1951">
        <v>3.3000000000000002E-2</v>
      </c>
      <c r="N1951">
        <v>0</v>
      </c>
      <c r="O1951">
        <v>2.9000000000000001E-2</v>
      </c>
      <c r="P1951">
        <v>0</v>
      </c>
      <c r="Q1951" s="3">
        <v>0.96240000000000003</v>
      </c>
      <c r="R1951" t="str">
        <f t="shared" si="30"/>
        <v>TN State and Teachers2007</v>
      </c>
    </row>
    <row r="1952" spans="1:18" x14ac:dyDescent="0.35">
      <c r="A1952" t="s">
        <v>114</v>
      </c>
      <c r="B1952">
        <v>2008</v>
      </c>
      <c r="C1952">
        <v>-1.21E-2</v>
      </c>
      <c r="D1952">
        <v>6.13E-2</v>
      </c>
      <c r="E1952">
        <v>6.9900000000000004E-2</v>
      </c>
      <c r="G1952">
        <v>4.4760000000000001E-2</v>
      </c>
      <c r="H1952">
        <v>0.51400000000000001</v>
      </c>
      <c r="I1952">
        <v>0.438</v>
      </c>
      <c r="J1952">
        <v>0</v>
      </c>
      <c r="K1952">
        <v>0</v>
      </c>
      <c r="L1952">
        <v>0</v>
      </c>
      <c r="M1952">
        <v>4.2000000000000003E-2</v>
      </c>
      <c r="N1952">
        <v>0</v>
      </c>
      <c r="O1952">
        <v>6.0000000000000001E-3</v>
      </c>
      <c r="P1952">
        <v>0</v>
      </c>
      <c r="Q1952" s="3">
        <v>0.93347999999999998</v>
      </c>
      <c r="R1952" t="str">
        <f t="shared" si="30"/>
        <v>TN State and Teachers2008</v>
      </c>
    </row>
    <row r="1953" spans="1:18" x14ac:dyDescent="0.35">
      <c r="A1953" t="s">
        <v>114</v>
      </c>
      <c r="B1953">
        <v>2009</v>
      </c>
      <c r="C1953">
        <v>-0.1527</v>
      </c>
      <c r="D1953">
        <v>-1.7999999999999999E-2</v>
      </c>
      <c r="E1953">
        <v>1.6799999999999999E-2</v>
      </c>
      <c r="G1953">
        <v>2.0719999999999999E-2</v>
      </c>
      <c r="H1953">
        <v>0.39600000000000002</v>
      </c>
      <c r="I1953">
        <v>0.47199999999999998</v>
      </c>
      <c r="J1953">
        <v>0</v>
      </c>
      <c r="K1953">
        <v>0</v>
      </c>
      <c r="L1953">
        <v>0</v>
      </c>
      <c r="M1953">
        <v>4.5999999999999999E-2</v>
      </c>
      <c r="N1953">
        <v>0</v>
      </c>
      <c r="O1953">
        <v>8.5999999999999993E-2</v>
      </c>
      <c r="P1953">
        <v>0</v>
      </c>
      <c r="Q1953" s="3">
        <v>0.90639999999999998</v>
      </c>
      <c r="R1953" t="str">
        <f t="shared" si="30"/>
        <v>TN State and Teachers2009</v>
      </c>
    </row>
    <row r="1954" spans="1:18" x14ac:dyDescent="0.35">
      <c r="A1954" t="s">
        <v>114</v>
      </c>
      <c r="B1954">
        <v>2010</v>
      </c>
      <c r="C1954">
        <v>0.1024</v>
      </c>
      <c r="D1954">
        <v>-2.6499999999999999E-2</v>
      </c>
      <c r="E1954">
        <v>2.23E-2</v>
      </c>
      <c r="F1954">
        <v>2.861E-2</v>
      </c>
      <c r="G1954">
        <v>2.861E-2</v>
      </c>
      <c r="H1954">
        <v>0.47153</v>
      </c>
      <c r="I1954">
        <v>0.47652</v>
      </c>
      <c r="J1954">
        <v>1E-3</v>
      </c>
      <c r="K1954">
        <v>0</v>
      </c>
      <c r="L1954">
        <v>0</v>
      </c>
      <c r="M1954">
        <v>3.397E-2</v>
      </c>
      <c r="N1954">
        <v>0</v>
      </c>
      <c r="O1954">
        <v>1.6979999999999999E-2</v>
      </c>
      <c r="P1954">
        <v>0</v>
      </c>
      <c r="Q1954" s="3">
        <v>0.91403999999999996</v>
      </c>
      <c r="R1954" t="str">
        <f t="shared" si="30"/>
        <v>TN State and Teachers2010</v>
      </c>
    </row>
    <row r="1955" spans="1:18" x14ac:dyDescent="0.35">
      <c r="A1955" t="s">
        <v>114</v>
      </c>
      <c r="B1955">
        <v>2011</v>
      </c>
      <c r="C1955">
        <v>0.19589999999999999</v>
      </c>
      <c r="D1955">
        <v>3.7600000000000001E-2</v>
      </c>
      <c r="E1955">
        <v>4.5400000000000003E-2</v>
      </c>
      <c r="F1955">
        <v>4.8840000000000001E-2</v>
      </c>
      <c r="G1955">
        <v>4.2799999999999998E-2</v>
      </c>
      <c r="H1955">
        <v>0.55100000000000005</v>
      </c>
      <c r="I1955">
        <v>0.4</v>
      </c>
      <c r="J1955">
        <v>2E-3</v>
      </c>
      <c r="K1955">
        <v>0</v>
      </c>
      <c r="L1955">
        <v>0</v>
      </c>
      <c r="M1955">
        <v>3.2000000000000001E-2</v>
      </c>
      <c r="N1955">
        <v>0</v>
      </c>
      <c r="O1955">
        <v>1.4999999999999999E-2</v>
      </c>
      <c r="P1955">
        <v>0</v>
      </c>
      <c r="Q1955" s="3">
        <v>0.92100000000000004</v>
      </c>
      <c r="R1955" t="str">
        <f t="shared" si="30"/>
        <v>TN State and Teachers2011</v>
      </c>
    </row>
    <row r="1956" spans="1:18" x14ac:dyDescent="0.35">
      <c r="A1956" t="s">
        <v>114</v>
      </c>
      <c r="B1956">
        <v>2012</v>
      </c>
      <c r="C1956">
        <v>5.6099999999999997E-2</v>
      </c>
      <c r="D1956">
        <v>0.1166</v>
      </c>
      <c r="E1956">
        <v>3.1099999999999999E-2</v>
      </c>
      <c r="F1956">
        <v>5.6619999999999997E-2</v>
      </c>
      <c r="G1956">
        <v>4.3900000000000002E-2</v>
      </c>
      <c r="H1956">
        <v>0.56032000000000004</v>
      </c>
      <c r="I1956">
        <v>0.37885999999999997</v>
      </c>
      <c r="J1956">
        <v>4.9899999999999996E-3</v>
      </c>
      <c r="K1956">
        <v>0</v>
      </c>
      <c r="L1956">
        <v>0</v>
      </c>
      <c r="M1956">
        <v>3.8879999999999998E-2</v>
      </c>
      <c r="N1956">
        <v>0</v>
      </c>
      <c r="O1956">
        <v>1.695E-2</v>
      </c>
      <c r="P1956">
        <v>0</v>
      </c>
      <c r="Q1956" s="3">
        <v>0.92725000000000002</v>
      </c>
      <c r="R1956" t="str">
        <f t="shared" si="30"/>
        <v>TN State and Teachers2012</v>
      </c>
    </row>
    <row r="1957" spans="1:18" x14ac:dyDescent="0.35">
      <c r="A1957" t="s">
        <v>114</v>
      </c>
      <c r="B1957">
        <v>2013</v>
      </c>
      <c r="C1957">
        <v>9.9199999999999997E-2</v>
      </c>
      <c r="D1957">
        <v>0.11559999999999999</v>
      </c>
      <c r="E1957">
        <v>5.33E-2</v>
      </c>
      <c r="F1957">
        <v>6.157E-2</v>
      </c>
      <c r="G1957">
        <v>4.8050000000000002E-2</v>
      </c>
      <c r="H1957">
        <v>0.56599999999999995</v>
      </c>
      <c r="I1957">
        <v>0.35699999999999998</v>
      </c>
      <c r="J1957">
        <v>7.0000000000000001E-3</v>
      </c>
      <c r="K1957">
        <v>0</v>
      </c>
      <c r="L1957">
        <v>0</v>
      </c>
      <c r="M1957">
        <v>4.9000000000000002E-2</v>
      </c>
      <c r="N1957">
        <v>0</v>
      </c>
      <c r="O1957">
        <v>2.1000000000000001E-2</v>
      </c>
      <c r="P1957">
        <v>0</v>
      </c>
      <c r="Q1957" s="3">
        <v>0.93340000000000001</v>
      </c>
      <c r="R1957" t="str">
        <f t="shared" si="30"/>
        <v>TN State and Teachers2013</v>
      </c>
    </row>
    <row r="1958" spans="1:18" x14ac:dyDescent="0.35">
      <c r="A1958" t="s">
        <v>114</v>
      </c>
      <c r="B1958">
        <v>2014</v>
      </c>
      <c r="C1958">
        <v>0.16650000000000001</v>
      </c>
      <c r="D1958">
        <v>0.10639999999999999</v>
      </c>
      <c r="E1958">
        <v>0.1229</v>
      </c>
      <c r="F1958">
        <v>6.8489999999999995E-2</v>
      </c>
      <c r="G1958">
        <v>5.6099999999999997E-2</v>
      </c>
      <c r="H1958">
        <v>0.58199999999999996</v>
      </c>
      <c r="I1958">
        <v>0.32800000000000001</v>
      </c>
      <c r="J1958">
        <v>2.8000000000000001E-2</v>
      </c>
      <c r="K1958">
        <v>0</v>
      </c>
      <c r="L1958">
        <v>0</v>
      </c>
      <c r="M1958">
        <v>5.2999999999999999E-2</v>
      </c>
      <c r="N1958">
        <v>0</v>
      </c>
      <c r="O1958">
        <v>8.9999999999999993E-3</v>
      </c>
      <c r="P1958">
        <v>0</v>
      </c>
      <c r="Q1958" s="3">
        <v>0.94296999999999997</v>
      </c>
      <c r="R1958" t="str">
        <f t="shared" si="30"/>
        <v>TN State and Teachers2014</v>
      </c>
    </row>
    <row r="1959" spans="1:18" x14ac:dyDescent="0.35">
      <c r="A1959" t="s">
        <v>114</v>
      </c>
      <c r="B1959">
        <v>2015</v>
      </c>
      <c r="C1959">
        <v>3.3300000000000003E-2</v>
      </c>
      <c r="D1959">
        <v>9.8400000000000001E-2</v>
      </c>
      <c r="E1959">
        <v>0.1085</v>
      </c>
      <c r="F1959">
        <v>6.4500000000000002E-2</v>
      </c>
      <c r="G1959">
        <v>5.4559999999999997E-2</v>
      </c>
      <c r="H1959">
        <v>0.55000000000000004</v>
      </c>
      <c r="I1959">
        <v>0.32500000000000001</v>
      </c>
      <c r="J1959">
        <v>4.9000000000000002E-2</v>
      </c>
      <c r="K1959">
        <v>0</v>
      </c>
      <c r="L1959">
        <v>0</v>
      </c>
      <c r="M1959">
        <v>6.5000000000000002E-2</v>
      </c>
      <c r="N1959">
        <v>0</v>
      </c>
      <c r="O1959">
        <v>0.01</v>
      </c>
      <c r="P1959">
        <v>0</v>
      </c>
      <c r="Q1959" s="3">
        <v>0.95203000000000004</v>
      </c>
      <c r="R1959" t="str">
        <f t="shared" si="30"/>
        <v>TN State and Teachers2015</v>
      </c>
    </row>
    <row r="1960" spans="1:18" x14ac:dyDescent="0.35">
      <c r="A1960" t="s">
        <v>114</v>
      </c>
      <c r="B1960">
        <v>2016</v>
      </c>
      <c r="C1960">
        <v>2.7900000000000001E-2</v>
      </c>
      <c r="D1960">
        <v>7.4099999999999999E-2</v>
      </c>
      <c r="E1960">
        <v>7.5399999999999995E-2</v>
      </c>
      <c r="F1960">
        <v>6.0299999999999999E-2</v>
      </c>
      <c r="G1960">
        <v>5.2880000000000003E-2</v>
      </c>
      <c r="H1960">
        <v>0.53500000000000003</v>
      </c>
      <c r="I1960">
        <v>0.315</v>
      </c>
      <c r="J1960">
        <v>7.0000000000000007E-2</v>
      </c>
      <c r="K1960">
        <v>0</v>
      </c>
      <c r="L1960">
        <v>0</v>
      </c>
      <c r="M1960">
        <v>7.4999999999999997E-2</v>
      </c>
      <c r="N1960">
        <v>0</v>
      </c>
      <c r="O1960">
        <v>4.0000000000000001E-3</v>
      </c>
      <c r="P1960">
        <v>0</v>
      </c>
      <c r="Q1960" s="3">
        <v>0.95440000000000003</v>
      </c>
      <c r="R1960" t="str">
        <f t="shared" si="30"/>
        <v>TN State and Teachers2016</v>
      </c>
    </row>
    <row r="1961" spans="1:18" x14ac:dyDescent="0.35">
      <c r="A1961" t="s">
        <v>114</v>
      </c>
      <c r="B1961">
        <v>2017</v>
      </c>
      <c r="C1961">
        <v>0.1142</v>
      </c>
      <c r="D1961">
        <v>5.7799999999999997E-2</v>
      </c>
      <c r="E1961">
        <v>8.6999999999999994E-2</v>
      </c>
      <c r="F1961">
        <v>5.867E-2</v>
      </c>
      <c r="G1961">
        <v>5.6390000000000003E-2</v>
      </c>
      <c r="H1961">
        <v>0.54400000000000004</v>
      </c>
      <c r="I1961">
        <v>0.28699999999999998</v>
      </c>
      <c r="J1961">
        <v>8.2000000000000003E-2</v>
      </c>
      <c r="K1961">
        <v>0</v>
      </c>
      <c r="L1961">
        <v>0</v>
      </c>
      <c r="M1961">
        <v>7.6999999999999999E-2</v>
      </c>
      <c r="N1961">
        <v>0</v>
      </c>
      <c r="O1961">
        <v>8.9999999999999993E-3</v>
      </c>
      <c r="P1961">
        <v>0</v>
      </c>
      <c r="Q1961" s="3">
        <v>0.93149999999999999</v>
      </c>
      <c r="R1961" t="str">
        <f t="shared" si="30"/>
        <v>TN State and Teachers2017</v>
      </c>
    </row>
    <row r="1962" spans="1:18" x14ac:dyDescent="0.35">
      <c r="A1962" t="s">
        <v>114</v>
      </c>
      <c r="B1962">
        <v>2018</v>
      </c>
      <c r="C1962">
        <v>8.1900000000000001E-2</v>
      </c>
      <c r="D1962">
        <v>7.4099999999999999E-2</v>
      </c>
      <c r="E1962">
        <v>8.3500000000000005E-2</v>
      </c>
      <c r="F1962">
        <v>6.8330000000000002E-2</v>
      </c>
      <c r="G1962">
        <v>5.7790000000000001E-2</v>
      </c>
      <c r="H1962">
        <v>0.52300000000000002</v>
      </c>
      <c r="I1962">
        <v>0.28799999999999998</v>
      </c>
      <c r="J1962">
        <v>0.1</v>
      </c>
      <c r="K1962">
        <v>0</v>
      </c>
      <c r="L1962">
        <v>0</v>
      </c>
      <c r="M1962">
        <v>8.3000000000000004E-2</v>
      </c>
      <c r="N1962">
        <v>0</v>
      </c>
      <c r="O1962">
        <v>6.0000000000000001E-3</v>
      </c>
      <c r="P1962">
        <v>0</v>
      </c>
      <c r="Q1962" s="3">
        <v>0.93410000000000004</v>
      </c>
      <c r="R1962" t="str">
        <f t="shared" si="30"/>
        <v>TN State and Teachers2018</v>
      </c>
    </row>
    <row r="1963" spans="1:18" x14ac:dyDescent="0.35">
      <c r="A1963" t="s">
        <v>114</v>
      </c>
      <c r="B1963">
        <v>2019</v>
      </c>
      <c r="C1963">
        <v>7.5399999999999995E-2</v>
      </c>
      <c r="D1963">
        <v>9.0200000000000002E-2</v>
      </c>
      <c r="E1963">
        <v>6.6000000000000003E-2</v>
      </c>
      <c r="F1963">
        <v>9.4109999999999999E-2</v>
      </c>
      <c r="G1963">
        <v>5.8709999999999998E-2</v>
      </c>
      <c r="H1963">
        <v>0.504</v>
      </c>
      <c r="I1963">
        <v>0.26900000000000002</v>
      </c>
      <c r="J1963">
        <v>0.11899999999999999</v>
      </c>
      <c r="K1963">
        <v>0</v>
      </c>
      <c r="L1963">
        <v>0</v>
      </c>
      <c r="M1963">
        <v>8.7999999999999995E-2</v>
      </c>
      <c r="N1963">
        <v>0</v>
      </c>
      <c r="O1963">
        <v>1.9E-2</v>
      </c>
      <c r="P1963">
        <v>0</v>
      </c>
      <c r="Q1963" s="3">
        <v>0.96660000000000001</v>
      </c>
      <c r="R1963" t="str">
        <f t="shared" si="30"/>
        <v>TN State and Teachers2019</v>
      </c>
    </row>
    <row r="1964" spans="1:18" x14ac:dyDescent="0.35">
      <c r="A1964" t="s">
        <v>114</v>
      </c>
      <c r="B1964">
        <v>2020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 s="3">
        <v>0</v>
      </c>
      <c r="R1964" t="str">
        <f t="shared" si="30"/>
        <v>TN State and Teachers2020</v>
      </c>
    </row>
    <row r="1965" spans="1:18" x14ac:dyDescent="0.35">
      <c r="A1965" t="s">
        <v>115</v>
      </c>
      <c r="B1965">
        <v>2001</v>
      </c>
      <c r="C1965">
        <v>-5.5E-2</v>
      </c>
      <c r="D1965">
        <v>6.0999999999999999E-2</v>
      </c>
      <c r="E1965">
        <v>0.129</v>
      </c>
      <c r="F1965">
        <v>0.13900000000000001</v>
      </c>
      <c r="G1965">
        <v>-5.5E-2</v>
      </c>
      <c r="H1965">
        <v>0.57394999999999996</v>
      </c>
      <c r="I1965">
        <v>0.36699999999999999</v>
      </c>
      <c r="J1965">
        <v>2.205E-2</v>
      </c>
      <c r="K1965">
        <v>0</v>
      </c>
      <c r="L1965">
        <v>0</v>
      </c>
      <c r="M1965">
        <v>0</v>
      </c>
      <c r="N1965">
        <v>0</v>
      </c>
      <c r="O1965">
        <v>3.6999999999999998E-2</v>
      </c>
      <c r="P1965">
        <v>0</v>
      </c>
      <c r="Q1965" s="3">
        <v>1.4770000000000001</v>
      </c>
      <c r="R1965" t="str">
        <f t="shared" si="30"/>
        <v>University of California2001</v>
      </c>
    </row>
    <row r="1966" spans="1:18" x14ac:dyDescent="0.35">
      <c r="A1966" t="s">
        <v>115</v>
      </c>
      <c r="B1966">
        <v>2002</v>
      </c>
      <c r="C1966">
        <v>-9.1999999999999998E-2</v>
      </c>
      <c r="D1966">
        <v>-1.0999999999999999E-2</v>
      </c>
      <c r="E1966">
        <v>5.7000000000000002E-2</v>
      </c>
      <c r="F1966">
        <v>0.112</v>
      </c>
      <c r="G1966">
        <v>-7.3690000000000005E-2</v>
      </c>
      <c r="H1966">
        <v>0.60609999999999997</v>
      </c>
      <c r="I1966">
        <v>0.36499999999999999</v>
      </c>
      <c r="J1966">
        <v>1.49E-2</v>
      </c>
      <c r="K1966">
        <v>0</v>
      </c>
      <c r="L1966">
        <v>0</v>
      </c>
      <c r="M1966">
        <v>0</v>
      </c>
      <c r="N1966">
        <v>0</v>
      </c>
      <c r="O1966">
        <v>1.4E-2</v>
      </c>
      <c r="P1966">
        <v>0</v>
      </c>
      <c r="Q1966" s="3">
        <v>1.3839999999999999</v>
      </c>
      <c r="R1966" t="str">
        <f t="shared" si="30"/>
        <v>University of California2002</v>
      </c>
    </row>
    <row r="1967" spans="1:18" x14ac:dyDescent="0.35">
      <c r="A1967" t="s">
        <v>115</v>
      </c>
      <c r="B1967">
        <v>2003</v>
      </c>
      <c r="C1967">
        <v>5.6000000000000001E-2</v>
      </c>
      <c r="E1967">
        <v>2.8000000000000001E-2</v>
      </c>
      <c r="F1967">
        <v>0.10100000000000001</v>
      </c>
      <c r="G1967">
        <v>-3.2329999999999998E-2</v>
      </c>
      <c r="H1967">
        <v>0.65793999999999997</v>
      </c>
      <c r="I1967">
        <v>0.32800000000000001</v>
      </c>
      <c r="J1967">
        <v>1.206E-2</v>
      </c>
      <c r="K1967">
        <v>0</v>
      </c>
      <c r="L1967">
        <v>0</v>
      </c>
      <c r="M1967">
        <v>0</v>
      </c>
      <c r="N1967">
        <v>0</v>
      </c>
      <c r="O1967">
        <v>2E-3</v>
      </c>
      <c r="P1967">
        <v>0</v>
      </c>
      <c r="Q1967" s="3">
        <v>1.2569999999999999</v>
      </c>
      <c r="R1967" t="str">
        <f t="shared" si="30"/>
        <v>University of California2003</v>
      </c>
    </row>
    <row r="1968" spans="1:18" x14ac:dyDescent="0.35">
      <c r="A1968" t="s">
        <v>115</v>
      </c>
      <c r="B1968">
        <v>2004</v>
      </c>
      <c r="C1968">
        <v>0.14299999999999999</v>
      </c>
      <c r="E1968">
        <v>3.2000000000000001E-2</v>
      </c>
      <c r="F1968">
        <v>0.11899999999999999</v>
      </c>
      <c r="G1968">
        <v>8.8000000000000005E-3</v>
      </c>
      <c r="H1968">
        <v>0.65005999999999997</v>
      </c>
      <c r="I1968">
        <v>0.33300000000000002</v>
      </c>
      <c r="J1968">
        <v>1.3939999999999999E-2</v>
      </c>
      <c r="K1968">
        <v>0</v>
      </c>
      <c r="L1968">
        <v>0</v>
      </c>
      <c r="M1968">
        <v>0</v>
      </c>
      <c r="N1968">
        <v>0</v>
      </c>
      <c r="O1968">
        <v>3.0000000000000001E-3</v>
      </c>
      <c r="P1968">
        <v>0</v>
      </c>
      <c r="Q1968" s="3">
        <v>1.179</v>
      </c>
      <c r="R1968" t="str">
        <f t="shared" si="30"/>
        <v>University of California2004</v>
      </c>
    </row>
    <row r="1969" spans="1:18" x14ac:dyDescent="0.35">
      <c r="A1969" t="s">
        <v>115</v>
      </c>
      <c r="B1969">
        <v>2005</v>
      </c>
      <c r="C1969">
        <v>0.10299999999999999</v>
      </c>
      <c r="E1969">
        <v>2.7300000000000001E-2</v>
      </c>
      <c r="F1969">
        <v>0.104</v>
      </c>
      <c r="G1969">
        <v>2.6980000000000001E-2</v>
      </c>
      <c r="H1969">
        <v>0.64176999999999995</v>
      </c>
      <c r="I1969">
        <v>0.33300000000000002</v>
      </c>
      <c r="J1969">
        <v>1.423E-2</v>
      </c>
      <c r="K1969">
        <v>0</v>
      </c>
      <c r="L1969">
        <v>0</v>
      </c>
      <c r="M1969">
        <v>1E-3</v>
      </c>
      <c r="N1969">
        <v>0</v>
      </c>
      <c r="O1969">
        <v>0.01</v>
      </c>
      <c r="P1969">
        <v>0</v>
      </c>
      <c r="Q1969" s="3">
        <v>1.103</v>
      </c>
      <c r="R1969" t="str">
        <f t="shared" si="30"/>
        <v>University of California2005</v>
      </c>
    </row>
    <row r="1970" spans="1:18" x14ac:dyDescent="0.35">
      <c r="A1970" t="s">
        <v>115</v>
      </c>
      <c r="B1970">
        <v>2006</v>
      </c>
      <c r="C1970">
        <v>7.0999999999999994E-2</v>
      </c>
      <c r="E1970">
        <v>5.3400000000000003E-2</v>
      </c>
      <c r="F1970">
        <v>9.0399999999999994E-2</v>
      </c>
      <c r="G1970">
        <v>3.4189999999999998E-2</v>
      </c>
      <c r="H1970">
        <v>0.68537000000000003</v>
      </c>
      <c r="I1970">
        <v>0.28699999999999998</v>
      </c>
      <c r="J1970">
        <v>1.8630000000000001E-2</v>
      </c>
      <c r="K1970">
        <v>0</v>
      </c>
      <c r="L1970">
        <v>0</v>
      </c>
      <c r="M1970">
        <v>5.0000000000000001E-3</v>
      </c>
      <c r="N1970">
        <v>0</v>
      </c>
      <c r="O1970">
        <v>4.0000000000000001E-3</v>
      </c>
      <c r="P1970">
        <v>0</v>
      </c>
      <c r="Q1970" s="3">
        <v>1.0409999999999999</v>
      </c>
      <c r="R1970" t="str">
        <f t="shared" si="30"/>
        <v>University of California2006</v>
      </c>
    </row>
    <row r="1971" spans="1:18" x14ac:dyDescent="0.35">
      <c r="A1971" t="s">
        <v>115</v>
      </c>
      <c r="B1971">
        <v>2007</v>
      </c>
      <c r="C1971">
        <v>0.1883</v>
      </c>
      <c r="E1971">
        <v>0.1114</v>
      </c>
      <c r="F1971">
        <v>8.4000000000000005E-2</v>
      </c>
      <c r="G1971">
        <v>5.491E-2</v>
      </c>
      <c r="H1971">
        <v>0.69099999999999995</v>
      </c>
      <c r="I1971">
        <v>0.26800000000000002</v>
      </c>
      <c r="J1971">
        <v>2.5000000000000001E-2</v>
      </c>
      <c r="K1971">
        <v>0</v>
      </c>
      <c r="L1971">
        <v>0</v>
      </c>
      <c r="M1971">
        <v>1.2999999999999999E-2</v>
      </c>
      <c r="N1971">
        <v>0</v>
      </c>
      <c r="O1971">
        <v>3.0000000000000001E-3</v>
      </c>
      <c r="P1971">
        <v>0</v>
      </c>
      <c r="Q1971" s="3">
        <v>1.048</v>
      </c>
      <c r="R1971" t="str">
        <f t="shared" si="30"/>
        <v>University of California2007</v>
      </c>
    </row>
    <row r="1972" spans="1:18" x14ac:dyDescent="0.35">
      <c r="A1972" t="s">
        <v>115</v>
      </c>
      <c r="B1972">
        <v>2008</v>
      </c>
      <c r="C1972">
        <v>-5.74E-2</v>
      </c>
      <c r="E1972">
        <v>8.6099999999999996E-2</v>
      </c>
      <c r="F1972">
        <v>5.6599999999999998E-2</v>
      </c>
      <c r="G1972">
        <v>4.0169999999999997E-2</v>
      </c>
      <c r="H1972">
        <v>0.61799999999999999</v>
      </c>
      <c r="I1972">
        <v>0.307</v>
      </c>
      <c r="J1972">
        <v>4.1000000000000002E-2</v>
      </c>
      <c r="K1972">
        <v>0</v>
      </c>
      <c r="L1972">
        <v>0</v>
      </c>
      <c r="M1972">
        <v>2.5999999999999999E-2</v>
      </c>
      <c r="N1972">
        <v>0</v>
      </c>
      <c r="O1972">
        <v>8.0000000000000002E-3</v>
      </c>
      <c r="P1972">
        <v>0</v>
      </c>
      <c r="Q1972" s="3">
        <v>1.03</v>
      </c>
      <c r="R1972" t="str">
        <f t="shared" si="30"/>
        <v>University of California2008</v>
      </c>
    </row>
    <row r="1973" spans="1:18" x14ac:dyDescent="0.35">
      <c r="A1973" t="s">
        <v>115</v>
      </c>
      <c r="B1973">
        <v>2009</v>
      </c>
      <c r="C1973">
        <v>-0.18809999999999999</v>
      </c>
      <c r="E1973">
        <v>1.43E-2</v>
      </c>
      <c r="F1973">
        <v>2.3E-2</v>
      </c>
      <c r="G1973">
        <v>1.193E-2</v>
      </c>
      <c r="H1973">
        <v>0.57399999999999995</v>
      </c>
      <c r="I1973">
        <v>0.30299999999999999</v>
      </c>
      <c r="J1973">
        <v>5.2999999999999999E-2</v>
      </c>
      <c r="K1973">
        <v>0</v>
      </c>
      <c r="L1973">
        <v>0</v>
      </c>
      <c r="M1973">
        <v>3.2000000000000001E-2</v>
      </c>
      <c r="N1973">
        <v>0</v>
      </c>
      <c r="O1973">
        <v>3.7999999999999999E-2</v>
      </c>
      <c r="P1973">
        <v>0</v>
      </c>
      <c r="Q1973" s="3">
        <v>0.94799999999999995</v>
      </c>
      <c r="R1973" t="str">
        <f t="shared" si="30"/>
        <v>University of California2009</v>
      </c>
    </row>
    <row r="1974" spans="1:18" x14ac:dyDescent="0.35">
      <c r="A1974" t="s">
        <v>115</v>
      </c>
      <c r="B1974">
        <v>2010</v>
      </c>
      <c r="C1974">
        <v>0.12720000000000001</v>
      </c>
      <c r="E1974">
        <v>1.8599999999999998E-2</v>
      </c>
      <c r="F1974">
        <v>2.29E-2</v>
      </c>
      <c r="G1974">
        <v>2.29E-2</v>
      </c>
      <c r="H1974">
        <v>0.59799999999999998</v>
      </c>
      <c r="I1974">
        <v>0.28999999999999998</v>
      </c>
      <c r="J1974">
        <v>6.7000000000000004E-2</v>
      </c>
      <c r="K1974">
        <v>0</v>
      </c>
      <c r="L1974">
        <v>0</v>
      </c>
      <c r="M1974">
        <v>2.7E-2</v>
      </c>
      <c r="N1974">
        <v>0</v>
      </c>
      <c r="O1974">
        <v>1.2999999999999999E-2</v>
      </c>
      <c r="P1974">
        <v>0</v>
      </c>
      <c r="Q1974" s="3">
        <v>0.86699999999999999</v>
      </c>
      <c r="R1974" t="str">
        <f t="shared" si="30"/>
        <v>University of California2010</v>
      </c>
    </row>
    <row r="1975" spans="1:18" x14ac:dyDescent="0.35">
      <c r="A1975" t="s">
        <v>115</v>
      </c>
      <c r="B1975">
        <v>2011</v>
      </c>
      <c r="C1975">
        <v>0.22450000000000001</v>
      </c>
      <c r="D1975">
        <v>3.8699999999999998E-2</v>
      </c>
      <c r="E1975">
        <v>4.65E-2</v>
      </c>
      <c r="F1975">
        <v>4.9799999999999997E-2</v>
      </c>
      <c r="G1975">
        <v>3.977E-2</v>
      </c>
      <c r="H1975">
        <v>0.59021000000000001</v>
      </c>
      <c r="I1975">
        <v>0.27490999999999999</v>
      </c>
      <c r="J1975">
        <v>6.9470000000000004E-2</v>
      </c>
      <c r="K1975">
        <v>0</v>
      </c>
      <c r="L1975">
        <v>0</v>
      </c>
      <c r="M1975">
        <v>4.6550000000000001E-2</v>
      </c>
      <c r="N1975">
        <v>0</v>
      </c>
      <c r="O1975">
        <v>1.8859999999999998E-2</v>
      </c>
      <c r="P1975">
        <v>0</v>
      </c>
      <c r="Q1975" s="3">
        <v>0.82499999999999996</v>
      </c>
      <c r="R1975" t="str">
        <f t="shared" si="30"/>
        <v>University of California2011</v>
      </c>
    </row>
    <row r="1976" spans="1:18" x14ac:dyDescent="0.35">
      <c r="A1976" t="s">
        <v>115</v>
      </c>
      <c r="B1976">
        <v>2012</v>
      </c>
      <c r="C1976">
        <v>3.7000000000000002E-3</v>
      </c>
      <c r="D1976">
        <v>0.1148</v>
      </c>
      <c r="E1976">
        <v>1.17E-2</v>
      </c>
      <c r="F1976">
        <v>6.0400000000000002E-2</v>
      </c>
      <c r="G1976">
        <v>3.6720000000000003E-2</v>
      </c>
      <c r="H1976">
        <v>0.55600000000000005</v>
      </c>
      <c r="I1976">
        <v>0.29799999999999999</v>
      </c>
      <c r="J1976">
        <v>0.08</v>
      </c>
      <c r="K1976">
        <v>0</v>
      </c>
      <c r="L1976">
        <v>0</v>
      </c>
      <c r="M1976">
        <v>0.05</v>
      </c>
      <c r="N1976">
        <v>0</v>
      </c>
      <c r="O1976">
        <v>1.6E-2</v>
      </c>
      <c r="P1976">
        <v>0</v>
      </c>
      <c r="Q1976" s="3">
        <v>0.78700000000000003</v>
      </c>
      <c r="R1976" t="str">
        <f t="shared" si="30"/>
        <v>University of California2012</v>
      </c>
    </row>
    <row r="1977" spans="1:18" x14ac:dyDescent="0.35">
      <c r="A1977" t="s">
        <v>115</v>
      </c>
      <c r="B1977">
        <v>2013</v>
      </c>
      <c r="C1977">
        <v>0.1171</v>
      </c>
      <c r="D1977">
        <v>0.1114</v>
      </c>
      <c r="E1977">
        <v>4.6699999999999998E-2</v>
      </c>
      <c r="F1977">
        <v>6.6199999999999995E-2</v>
      </c>
      <c r="G1977">
        <v>4.2689999999999999E-2</v>
      </c>
      <c r="H1977">
        <v>0.53100000000000003</v>
      </c>
      <c r="I1977">
        <v>0.27300000000000002</v>
      </c>
      <c r="J1977">
        <v>0.108</v>
      </c>
      <c r="K1977">
        <v>0</v>
      </c>
      <c r="L1977">
        <v>0</v>
      </c>
      <c r="M1977">
        <v>6.8000000000000005E-2</v>
      </c>
      <c r="N1977">
        <v>0</v>
      </c>
      <c r="O1977">
        <v>1.9E-2</v>
      </c>
      <c r="P1977">
        <v>0</v>
      </c>
      <c r="Q1977" s="3">
        <v>0.75900000000000001</v>
      </c>
      <c r="R1977" t="str">
        <f t="shared" si="30"/>
        <v>University of California2013</v>
      </c>
    </row>
    <row r="1978" spans="1:18" x14ac:dyDescent="0.35">
      <c r="A1978" t="s">
        <v>115</v>
      </c>
      <c r="B1978">
        <v>2014</v>
      </c>
      <c r="C1978">
        <v>0.17419999999999999</v>
      </c>
      <c r="D1978">
        <v>9.6000000000000002E-2</v>
      </c>
      <c r="E1978">
        <v>0.12690000000000001</v>
      </c>
      <c r="F1978">
        <v>6.9099999999999995E-2</v>
      </c>
      <c r="G1978">
        <v>5.1569999999999998E-2</v>
      </c>
      <c r="H1978">
        <v>0.55900000000000005</v>
      </c>
      <c r="I1978">
        <v>0.26</v>
      </c>
      <c r="J1978">
        <v>9.2999999999999999E-2</v>
      </c>
      <c r="K1978">
        <v>0</v>
      </c>
      <c r="L1978">
        <v>0</v>
      </c>
      <c r="M1978">
        <v>7.0000000000000007E-2</v>
      </c>
      <c r="N1978">
        <v>0</v>
      </c>
      <c r="O1978">
        <v>1.7999999999999999E-2</v>
      </c>
      <c r="P1978">
        <v>0</v>
      </c>
      <c r="Q1978" s="3">
        <v>0.8</v>
      </c>
      <c r="R1978" t="str">
        <f t="shared" si="30"/>
        <v>University of California2014</v>
      </c>
    </row>
    <row r="1979" spans="1:18" x14ac:dyDescent="0.35">
      <c r="A1979" t="s">
        <v>115</v>
      </c>
      <c r="B1979">
        <v>2015</v>
      </c>
      <c r="C1979">
        <v>4.4999999999999998E-2</v>
      </c>
      <c r="D1979">
        <v>0.11</v>
      </c>
      <c r="E1979">
        <v>0.11</v>
      </c>
      <c r="F1979">
        <v>6.3E-2</v>
      </c>
      <c r="G1979">
        <v>5.1130000000000002E-2</v>
      </c>
      <c r="H1979">
        <v>0.50190000000000001</v>
      </c>
      <c r="I1979">
        <v>0.2268</v>
      </c>
      <c r="J1979">
        <v>5.11E-2</v>
      </c>
      <c r="K1979">
        <v>6.0600000000000001E-2</v>
      </c>
      <c r="L1979">
        <v>1.9400000000000001E-2</v>
      </c>
      <c r="M1979">
        <v>5.7099999999999998E-2</v>
      </c>
      <c r="N1979">
        <v>0</v>
      </c>
      <c r="O1979">
        <v>0</v>
      </c>
      <c r="P1979">
        <v>8.3099999999999993E-2</v>
      </c>
      <c r="Q1979" s="3">
        <v>0.81699999999999995</v>
      </c>
      <c r="R1979" t="str">
        <f t="shared" si="30"/>
        <v>University of California2015</v>
      </c>
    </row>
    <row r="1980" spans="1:18" x14ac:dyDescent="0.35">
      <c r="A1980" t="s">
        <v>115</v>
      </c>
      <c r="B1980">
        <v>2016</v>
      </c>
      <c r="C1980">
        <v>-0.02</v>
      </c>
      <c r="D1980">
        <v>6.3E-2</v>
      </c>
      <c r="E1980">
        <v>6.0999999999999999E-2</v>
      </c>
      <c r="F1980">
        <v>5.3999999999999999E-2</v>
      </c>
      <c r="G1980">
        <v>4.6539999999999998E-2</v>
      </c>
      <c r="H1980">
        <v>0.46829999999999999</v>
      </c>
      <c r="I1980">
        <v>0.24299999999999999</v>
      </c>
      <c r="J1980">
        <v>4.82E-2</v>
      </c>
      <c r="K1980">
        <v>8.3599999999999994E-2</v>
      </c>
      <c r="L1980">
        <v>1.7399999999999999E-2</v>
      </c>
      <c r="M1980">
        <v>6.5000000000000002E-2</v>
      </c>
      <c r="N1980">
        <v>0</v>
      </c>
      <c r="O1980">
        <v>0</v>
      </c>
      <c r="P1980">
        <v>7.4499999999999997E-2</v>
      </c>
      <c r="Q1980" s="3">
        <v>0.82599999999999996</v>
      </c>
      <c r="R1980" t="str">
        <f t="shared" si="30"/>
        <v>University of California2016</v>
      </c>
    </row>
    <row r="1981" spans="1:18" x14ac:dyDescent="0.35">
      <c r="A1981" t="s">
        <v>115</v>
      </c>
      <c r="B1981">
        <v>2017</v>
      </c>
      <c r="C1981">
        <v>0.14499999999999999</v>
      </c>
      <c r="D1981">
        <v>5.3999999999999999E-2</v>
      </c>
      <c r="E1981">
        <v>0.09</v>
      </c>
      <c r="F1981">
        <v>0.05</v>
      </c>
      <c r="G1981">
        <v>5.2089999999999997E-2</v>
      </c>
      <c r="H1981">
        <v>0.50160000000000005</v>
      </c>
      <c r="I1981">
        <v>0.23730000000000001</v>
      </c>
      <c r="J1981">
        <v>4.5100000000000001E-2</v>
      </c>
      <c r="K1981">
        <v>7.9100000000000004E-2</v>
      </c>
      <c r="L1981">
        <v>1.37E-2</v>
      </c>
      <c r="M1981">
        <v>5.6000000000000001E-2</v>
      </c>
      <c r="N1981">
        <v>0</v>
      </c>
      <c r="O1981">
        <v>0</v>
      </c>
      <c r="P1981">
        <v>6.7199999999999996E-2</v>
      </c>
      <c r="Q1981" s="3">
        <v>0.84799999999999998</v>
      </c>
      <c r="R1981" t="str">
        <f t="shared" si="30"/>
        <v>University of California2017</v>
      </c>
    </row>
    <row r="1982" spans="1:18" x14ac:dyDescent="0.35">
      <c r="A1982" t="s">
        <v>115</v>
      </c>
      <c r="B1982">
        <v>2018</v>
      </c>
      <c r="C1982">
        <v>7.8E-2</v>
      </c>
      <c r="D1982">
        <v>6.5000000000000002E-2</v>
      </c>
      <c r="E1982">
        <v>8.2000000000000003E-2</v>
      </c>
      <c r="F1982">
        <v>6.4000000000000001E-2</v>
      </c>
      <c r="G1982">
        <v>5.3510000000000002E-2</v>
      </c>
      <c r="H1982">
        <v>0.49569999999999997</v>
      </c>
      <c r="I1982">
        <v>0.24274999999999999</v>
      </c>
      <c r="J1982">
        <v>4.6789999999999998E-2</v>
      </c>
      <c r="K1982">
        <v>6.5890000000000004E-2</v>
      </c>
      <c r="L1982">
        <v>1.6899999999999998E-2</v>
      </c>
      <c r="M1982">
        <v>5.9790000000000003E-2</v>
      </c>
      <c r="N1982">
        <v>0</v>
      </c>
      <c r="O1982">
        <v>0</v>
      </c>
      <c r="P1982">
        <v>7.2190000000000004E-2</v>
      </c>
      <c r="Q1982" s="3">
        <v>0.86599999999999999</v>
      </c>
      <c r="R1982" t="str">
        <f t="shared" si="30"/>
        <v>University of California2018</v>
      </c>
    </row>
    <row r="1983" spans="1:18" x14ac:dyDescent="0.35">
      <c r="A1983" t="s">
        <v>115</v>
      </c>
      <c r="B1983">
        <v>2019</v>
      </c>
      <c r="C1983">
        <v>0.06</v>
      </c>
      <c r="D1983">
        <v>9.4E-2</v>
      </c>
      <c r="E1983">
        <v>0.06</v>
      </c>
      <c r="F1983">
        <v>9.2999999999999999E-2</v>
      </c>
      <c r="G1983">
        <v>5.3850000000000002E-2</v>
      </c>
      <c r="H1983">
        <v>0.49</v>
      </c>
      <c r="I1983">
        <v>0.21</v>
      </c>
      <c r="J1983">
        <v>0.06</v>
      </c>
      <c r="K1983">
        <v>0.16</v>
      </c>
      <c r="L1983">
        <v>0</v>
      </c>
      <c r="M1983">
        <v>0.08</v>
      </c>
      <c r="N1983">
        <v>0</v>
      </c>
      <c r="O1983">
        <v>0</v>
      </c>
      <c r="P1983">
        <v>0</v>
      </c>
      <c r="Q1983" s="3">
        <v>0.79900000000000004</v>
      </c>
      <c r="R1983" t="str">
        <f t="shared" si="30"/>
        <v>University of California2019</v>
      </c>
    </row>
    <row r="1984" spans="1:18" x14ac:dyDescent="0.35">
      <c r="A1984" t="s">
        <v>115</v>
      </c>
      <c r="B1984">
        <v>2020</v>
      </c>
      <c r="C1984">
        <v>1.7000000000000001E-2</v>
      </c>
      <c r="D1984">
        <v>5.0999999999999997E-2</v>
      </c>
      <c r="E1984">
        <v>5.3999999999999999E-2</v>
      </c>
      <c r="F1984">
        <v>8.2000000000000003E-2</v>
      </c>
      <c r="G1984">
        <v>5.1979999999999998E-2</v>
      </c>
      <c r="H1984">
        <v>0.54</v>
      </c>
      <c r="I1984">
        <v>0.18</v>
      </c>
      <c r="J1984">
        <v>7.0000000000000007E-2</v>
      </c>
      <c r="K1984">
        <v>0.14000000000000001</v>
      </c>
      <c r="L1984">
        <v>0</v>
      </c>
      <c r="M1984">
        <v>7.0000000000000007E-2</v>
      </c>
      <c r="N1984">
        <v>0</v>
      </c>
      <c r="O1984">
        <v>0</v>
      </c>
      <c r="P1984">
        <v>0</v>
      </c>
      <c r="Q1984" s="3">
        <v>0.78800000000000003</v>
      </c>
      <c r="R1984" t="str">
        <f t="shared" si="30"/>
        <v>University of California2020</v>
      </c>
    </row>
    <row r="1985" spans="1:18" x14ac:dyDescent="0.35">
      <c r="A1985" t="s">
        <v>116</v>
      </c>
      <c r="B1985">
        <v>2001</v>
      </c>
      <c r="C1985">
        <v>-2.35E-2</v>
      </c>
      <c r="G1985">
        <v>-2.35E-2</v>
      </c>
      <c r="H1985">
        <v>0.70093000000000005</v>
      </c>
      <c r="I1985">
        <v>0.27811999999999998</v>
      </c>
      <c r="J1985">
        <v>0</v>
      </c>
      <c r="K1985">
        <v>0</v>
      </c>
      <c r="L1985">
        <v>0</v>
      </c>
      <c r="M1985">
        <v>0</v>
      </c>
      <c r="N1985">
        <v>6.0299999999999998E-3</v>
      </c>
      <c r="O1985">
        <v>1.4919999999999999E-2</v>
      </c>
      <c r="P1985">
        <v>0</v>
      </c>
      <c r="Q1985" s="3">
        <v>0.81910000000000005</v>
      </c>
      <c r="R1985" t="str">
        <f t="shared" si="30"/>
        <v>St. Paul Teachers2001</v>
      </c>
    </row>
    <row r="1986" spans="1:18" x14ac:dyDescent="0.35">
      <c r="A1986" t="s">
        <v>116</v>
      </c>
      <c r="B1986">
        <v>2002</v>
      </c>
      <c r="C1986">
        <v>-3.6499999999999998E-2</v>
      </c>
      <c r="G1986">
        <v>-3.0020000000000002E-2</v>
      </c>
      <c r="H1986">
        <v>0.66790000000000005</v>
      </c>
      <c r="I1986">
        <v>0.31080000000000002</v>
      </c>
      <c r="J1986">
        <v>0</v>
      </c>
      <c r="K1986">
        <v>0</v>
      </c>
      <c r="L1986">
        <v>0</v>
      </c>
      <c r="M1986">
        <v>0</v>
      </c>
      <c r="N1986">
        <v>5.0099999999999997E-3</v>
      </c>
      <c r="O1986">
        <v>1.6289999999999999E-2</v>
      </c>
      <c r="P1986">
        <v>0</v>
      </c>
      <c r="Q1986" s="3">
        <v>0.78820000000000001</v>
      </c>
      <c r="R1986" t="str">
        <f t="shared" si="30"/>
        <v>St. Paul Teachers2002</v>
      </c>
    </row>
    <row r="1987" spans="1:18" x14ac:dyDescent="0.35">
      <c r="A1987" t="s">
        <v>116</v>
      </c>
      <c r="B1987">
        <v>2003</v>
      </c>
      <c r="C1987">
        <v>2.9000000000000001E-2</v>
      </c>
      <c r="G1987">
        <v>-1.073E-2</v>
      </c>
      <c r="H1987">
        <v>0.66846000000000005</v>
      </c>
      <c r="I1987">
        <v>0.31396000000000002</v>
      </c>
      <c r="J1987">
        <v>0</v>
      </c>
      <c r="K1987">
        <v>0</v>
      </c>
      <c r="L1987">
        <v>0</v>
      </c>
      <c r="M1987">
        <v>0</v>
      </c>
      <c r="N1987">
        <v>1.8799999999999999E-3</v>
      </c>
      <c r="O1987">
        <v>1.5709999999999998E-2</v>
      </c>
      <c r="P1987">
        <v>0</v>
      </c>
      <c r="Q1987" s="3">
        <v>0.75570000000000004</v>
      </c>
      <c r="R1987" t="str">
        <f t="shared" ref="R1987:R2050" si="31">A1987&amp;B1987</f>
        <v>St. Paul Teachers2003</v>
      </c>
    </row>
    <row r="1988" spans="1:18" x14ac:dyDescent="0.35">
      <c r="A1988" t="s">
        <v>116</v>
      </c>
      <c r="B1988">
        <v>2004</v>
      </c>
      <c r="C1988">
        <v>0.2009</v>
      </c>
      <c r="G1988">
        <v>3.8390000000000001E-2</v>
      </c>
      <c r="H1988">
        <v>0.71543000000000001</v>
      </c>
      <c r="I1988">
        <v>0.25381999999999999</v>
      </c>
      <c r="J1988">
        <v>0</v>
      </c>
      <c r="K1988">
        <v>0</v>
      </c>
      <c r="L1988">
        <v>0</v>
      </c>
      <c r="M1988">
        <v>0</v>
      </c>
      <c r="N1988">
        <v>2.0500000000000001E-2</v>
      </c>
      <c r="O1988">
        <v>1.025E-2</v>
      </c>
      <c r="P1988">
        <v>0</v>
      </c>
      <c r="Q1988" s="3">
        <v>0.71819999999999995</v>
      </c>
      <c r="R1988" t="str">
        <f t="shared" si="31"/>
        <v>St. Paul Teachers2004</v>
      </c>
    </row>
    <row r="1989" spans="1:18" x14ac:dyDescent="0.35">
      <c r="A1989" t="s">
        <v>116</v>
      </c>
      <c r="B1989">
        <v>2005</v>
      </c>
      <c r="C1989">
        <v>0.12089999999999999</v>
      </c>
      <c r="E1989">
        <v>5.4390000000000001E-2</v>
      </c>
      <c r="G1989">
        <v>5.4390000000000001E-2</v>
      </c>
      <c r="H1989">
        <v>0.72014</v>
      </c>
      <c r="I1989">
        <v>0.18831999999999999</v>
      </c>
      <c r="J1989">
        <v>0</v>
      </c>
      <c r="K1989">
        <v>0</v>
      </c>
      <c r="L1989">
        <v>0</v>
      </c>
      <c r="M1989">
        <v>8.3500000000000005E-2</v>
      </c>
      <c r="N1989">
        <v>4.5799999999999999E-3</v>
      </c>
      <c r="O1989">
        <v>3.4499999999999999E-3</v>
      </c>
      <c r="P1989">
        <v>0</v>
      </c>
      <c r="Q1989" s="3">
        <v>0.69650000000000001</v>
      </c>
      <c r="R1989" t="str">
        <f t="shared" si="31"/>
        <v>St. Paul Teachers2005</v>
      </c>
    </row>
    <row r="1990" spans="1:18" x14ac:dyDescent="0.35">
      <c r="A1990" t="s">
        <v>116</v>
      </c>
      <c r="B1990">
        <v>2006</v>
      </c>
      <c r="C1990">
        <v>0.126</v>
      </c>
      <c r="E1990">
        <v>8.4870000000000001E-2</v>
      </c>
      <c r="G1990">
        <v>6.6000000000000003E-2</v>
      </c>
      <c r="H1990">
        <v>0.72255999999999998</v>
      </c>
      <c r="I1990">
        <v>0.16828000000000001</v>
      </c>
      <c r="J1990">
        <v>0</v>
      </c>
      <c r="K1990">
        <v>0</v>
      </c>
      <c r="L1990">
        <v>0</v>
      </c>
      <c r="M1990">
        <v>8.9440000000000006E-2</v>
      </c>
      <c r="N1990">
        <v>6.4900000000000001E-3</v>
      </c>
      <c r="O1990">
        <v>1.323E-2</v>
      </c>
      <c r="P1990">
        <v>0</v>
      </c>
      <c r="Q1990" s="3">
        <v>0.69110000000000005</v>
      </c>
      <c r="R1990" t="str">
        <f t="shared" si="31"/>
        <v>St. Paul Teachers2006</v>
      </c>
    </row>
    <row r="1991" spans="1:18" x14ac:dyDescent="0.35">
      <c r="A1991" t="s">
        <v>116</v>
      </c>
      <c r="B1991">
        <v>2007</v>
      </c>
      <c r="C1991">
        <v>0.19800000000000001</v>
      </c>
      <c r="E1991">
        <v>0.13317999999999999</v>
      </c>
      <c r="G1991">
        <v>8.3930000000000005E-2</v>
      </c>
      <c r="H1991">
        <v>0.72855000000000003</v>
      </c>
      <c r="I1991">
        <v>0.17202000000000001</v>
      </c>
      <c r="J1991">
        <v>0</v>
      </c>
      <c r="K1991">
        <v>0</v>
      </c>
      <c r="L1991">
        <v>0</v>
      </c>
      <c r="M1991">
        <v>8.2180000000000003E-2</v>
      </c>
      <c r="N1991">
        <v>1.145E-2</v>
      </c>
      <c r="O1991">
        <v>3.2699999999999999E-3</v>
      </c>
      <c r="P1991">
        <v>2.5400000000000002E-3</v>
      </c>
      <c r="Q1991" s="3">
        <v>0.73009999999999997</v>
      </c>
      <c r="R1991" t="str">
        <f t="shared" si="31"/>
        <v>St. Paul Teachers2007</v>
      </c>
    </row>
    <row r="1992" spans="1:18" x14ac:dyDescent="0.35">
      <c r="A1992" t="s">
        <v>116</v>
      </c>
      <c r="B1992">
        <v>2008</v>
      </c>
      <c r="C1992">
        <v>-6.6000000000000003E-2</v>
      </c>
      <c r="E1992">
        <v>0.11143</v>
      </c>
      <c r="G1992">
        <v>6.3950000000000007E-2</v>
      </c>
      <c r="H1992">
        <v>0.68742999999999999</v>
      </c>
      <c r="I1992">
        <v>0.21038999999999999</v>
      </c>
      <c r="J1992">
        <v>0</v>
      </c>
      <c r="K1992">
        <v>0</v>
      </c>
      <c r="L1992">
        <v>0</v>
      </c>
      <c r="M1992">
        <v>8.7379999999999999E-2</v>
      </c>
      <c r="N1992">
        <v>1.089E-2</v>
      </c>
      <c r="O1992">
        <v>3.9199999999999999E-3</v>
      </c>
      <c r="P1992">
        <v>0</v>
      </c>
      <c r="Q1992" s="3">
        <v>0.75129999999999997</v>
      </c>
      <c r="R1992" t="str">
        <f t="shared" si="31"/>
        <v>St. Paul Teachers2008</v>
      </c>
    </row>
    <row r="1993" spans="1:18" x14ac:dyDescent="0.35">
      <c r="A1993" t="s">
        <v>116</v>
      </c>
      <c r="B1993">
        <v>2009</v>
      </c>
      <c r="C1993">
        <v>-0.188</v>
      </c>
      <c r="E1993">
        <v>2.776E-2</v>
      </c>
      <c r="G1993">
        <v>3.2469999999999999E-2</v>
      </c>
      <c r="H1993">
        <v>0.71870999999999996</v>
      </c>
      <c r="I1993">
        <v>0.17685999999999999</v>
      </c>
      <c r="J1993">
        <v>0</v>
      </c>
      <c r="K1993">
        <v>0</v>
      </c>
      <c r="L1993">
        <v>0</v>
      </c>
      <c r="M1993">
        <v>8.0320000000000003E-2</v>
      </c>
      <c r="N1993">
        <v>1.3599999999999999E-2</v>
      </c>
      <c r="O1993">
        <v>1.052E-2</v>
      </c>
      <c r="P1993">
        <v>0</v>
      </c>
      <c r="Q1993" s="3">
        <v>0.72199999999999998</v>
      </c>
      <c r="R1993" t="str">
        <f t="shared" si="31"/>
        <v>St. Paul Teachers2009</v>
      </c>
    </row>
    <row r="1994" spans="1:18" x14ac:dyDescent="0.35">
      <c r="A1994" t="s">
        <v>116</v>
      </c>
      <c r="B1994">
        <v>2010</v>
      </c>
      <c r="C1994">
        <v>0.13400000000000001</v>
      </c>
      <c r="E1994">
        <v>3.015E-2</v>
      </c>
      <c r="F1994">
        <v>4.2200000000000001E-2</v>
      </c>
      <c r="G1994">
        <v>4.2200000000000001E-2</v>
      </c>
      <c r="H1994">
        <v>0.66574999999999995</v>
      </c>
      <c r="I1994">
        <v>0.20627999999999999</v>
      </c>
      <c r="J1994">
        <v>0</v>
      </c>
      <c r="K1994">
        <v>0</v>
      </c>
      <c r="L1994">
        <v>0</v>
      </c>
      <c r="M1994">
        <v>8.3930000000000005E-2</v>
      </c>
      <c r="N1994">
        <v>1.9769999999999999E-2</v>
      </c>
      <c r="O1994">
        <v>2.427E-2</v>
      </c>
      <c r="P1994">
        <v>0</v>
      </c>
      <c r="Q1994" s="3">
        <v>0.68049999999999999</v>
      </c>
      <c r="R1994" t="str">
        <f t="shared" si="31"/>
        <v>St. Paul Teachers2010</v>
      </c>
    </row>
    <row r="1995" spans="1:18" x14ac:dyDescent="0.35">
      <c r="A1995" t="s">
        <v>116</v>
      </c>
      <c r="B1995">
        <v>2011</v>
      </c>
      <c r="C1995">
        <v>0.25009999999999999</v>
      </c>
      <c r="E1995">
        <v>5.1920000000000001E-2</v>
      </c>
      <c r="F1995">
        <v>6.8269999999999997E-2</v>
      </c>
      <c r="G1995">
        <v>5.9580000000000001E-2</v>
      </c>
      <c r="H1995">
        <v>0.71240999999999999</v>
      </c>
      <c r="I1995">
        <v>0.15931999999999999</v>
      </c>
      <c r="J1995">
        <v>0</v>
      </c>
      <c r="K1995">
        <v>0</v>
      </c>
      <c r="L1995">
        <v>0</v>
      </c>
      <c r="M1995">
        <v>8.7440000000000004E-2</v>
      </c>
      <c r="N1995">
        <v>1.5859999999999999E-2</v>
      </c>
      <c r="O1995">
        <v>1.9140000000000001E-2</v>
      </c>
      <c r="P1995">
        <v>5.8300000000000001E-3</v>
      </c>
      <c r="Q1995" s="3">
        <v>0.69989999999999997</v>
      </c>
      <c r="R1995" t="str">
        <f t="shared" si="31"/>
        <v>St. Paul Teachers2011</v>
      </c>
    </row>
    <row r="1996" spans="1:18" x14ac:dyDescent="0.35">
      <c r="A1996" t="s">
        <v>116</v>
      </c>
      <c r="B1996">
        <v>2012</v>
      </c>
      <c r="C1996">
        <v>1.5E-3</v>
      </c>
      <c r="E1996">
        <v>1.49E-2</v>
      </c>
      <c r="F1996">
        <v>7.2410000000000002E-2</v>
      </c>
      <c r="G1996">
        <v>5.4609999999999999E-2</v>
      </c>
      <c r="H1996">
        <v>0.67718999999999996</v>
      </c>
      <c r="I1996">
        <v>0.18060000000000001</v>
      </c>
      <c r="J1996">
        <v>0</v>
      </c>
      <c r="K1996">
        <v>0</v>
      </c>
      <c r="L1996">
        <v>0</v>
      </c>
      <c r="M1996">
        <v>0.10427</v>
      </c>
      <c r="N1996">
        <v>1.214E-2</v>
      </c>
      <c r="O1996">
        <v>1.932E-2</v>
      </c>
      <c r="P1996">
        <v>6.4900000000000001E-3</v>
      </c>
      <c r="Q1996" s="3">
        <v>0.61980000000000002</v>
      </c>
      <c r="R1996" t="str">
        <f t="shared" si="31"/>
        <v>St. Paul Teachers2012</v>
      </c>
    </row>
    <row r="1997" spans="1:18" x14ac:dyDescent="0.35">
      <c r="A1997" t="s">
        <v>116</v>
      </c>
      <c r="B1997">
        <v>2013</v>
      </c>
      <c r="C1997">
        <v>0.13500000000000001</v>
      </c>
      <c r="E1997">
        <v>5.5239999999999997E-2</v>
      </c>
      <c r="F1997">
        <v>8.2970000000000002E-2</v>
      </c>
      <c r="G1997">
        <v>6.0589999999999998E-2</v>
      </c>
      <c r="H1997">
        <v>0.68186999999999998</v>
      </c>
      <c r="I1997">
        <v>0.16750000000000001</v>
      </c>
      <c r="J1997">
        <v>1.358E-2</v>
      </c>
      <c r="K1997">
        <v>2.6460000000000001E-2</v>
      </c>
      <c r="L1997">
        <v>0</v>
      </c>
      <c r="M1997">
        <v>0.10158</v>
      </c>
      <c r="N1997">
        <v>0</v>
      </c>
      <c r="O1997">
        <v>9.0100000000000006E-3</v>
      </c>
      <c r="P1997">
        <v>0</v>
      </c>
      <c r="Q1997" s="3">
        <v>0.60399999999999998</v>
      </c>
      <c r="R1997" t="str">
        <f t="shared" si="31"/>
        <v>St. Paul Teachers2013</v>
      </c>
    </row>
    <row r="1998" spans="1:18" x14ac:dyDescent="0.35">
      <c r="A1998" t="s">
        <v>116</v>
      </c>
      <c r="B1998">
        <v>2014</v>
      </c>
      <c r="C1998">
        <v>0.185</v>
      </c>
      <c r="E1998">
        <v>0.13811000000000001</v>
      </c>
      <c r="F1998">
        <v>8.1530000000000005E-2</v>
      </c>
      <c r="G1998">
        <v>6.9029999999999994E-2</v>
      </c>
      <c r="H1998">
        <v>0.65569999999999995</v>
      </c>
      <c r="I1998">
        <v>0.20019999999999999</v>
      </c>
      <c r="J1998">
        <v>1.52E-2</v>
      </c>
      <c r="K1998">
        <v>2.63E-2</v>
      </c>
      <c r="L1998">
        <v>9.4200000000000006E-2</v>
      </c>
      <c r="M1998">
        <v>0</v>
      </c>
      <c r="N1998">
        <v>0</v>
      </c>
      <c r="O1998">
        <v>8.3999999999999995E-3</v>
      </c>
      <c r="P1998">
        <v>0</v>
      </c>
      <c r="Q1998" s="3">
        <v>0.61809999999999998</v>
      </c>
      <c r="R1998" t="str">
        <f t="shared" si="31"/>
        <v>St. Paul Teachers2014</v>
      </c>
    </row>
    <row r="1999" spans="1:18" x14ac:dyDescent="0.35">
      <c r="A1999" t="s">
        <v>116</v>
      </c>
      <c r="B1999">
        <v>2015</v>
      </c>
      <c r="C1999">
        <v>2.6499999999999999E-2</v>
      </c>
      <c r="E1999">
        <v>0.11567</v>
      </c>
      <c r="F1999">
        <v>7.2059999999999999E-2</v>
      </c>
      <c r="G1999">
        <v>6.6140000000000004E-2</v>
      </c>
      <c r="H1999">
        <v>0.60440000000000005</v>
      </c>
      <c r="I1999">
        <v>0.20250000000000001</v>
      </c>
      <c r="J1999">
        <v>2.5899999999999999E-2</v>
      </c>
      <c r="K1999">
        <v>1.8100000000000002E-2</v>
      </c>
      <c r="L1999">
        <v>0.12640000000000001</v>
      </c>
      <c r="M1999">
        <v>0</v>
      </c>
      <c r="N1999">
        <v>9.7999999999999997E-3</v>
      </c>
      <c r="O1999">
        <v>1.2800000000000001E-2</v>
      </c>
      <c r="P1999">
        <v>0</v>
      </c>
      <c r="Q1999" s="3">
        <v>0.62609999999999999</v>
      </c>
      <c r="R1999" t="str">
        <f t="shared" si="31"/>
        <v>St. Paul Teachers2015</v>
      </c>
    </row>
    <row r="2000" spans="1:18" x14ac:dyDescent="0.35">
      <c r="A2000" t="s">
        <v>116</v>
      </c>
      <c r="B2000">
        <v>2016</v>
      </c>
      <c r="C2000">
        <v>3.3999999999999998E-3</v>
      </c>
      <c r="E2000">
        <v>6.7680000000000004E-2</v>
      </c>
      <c r="F2000">
        <v>5.9769999999999997E-2</v>
      </c>
      <c r="G2000">
        <v>6.2100000000000002E-2</v>
      </c>
      <c r="H2000">
        <v>0.57784000000000002</v>
      </c>
      <c r="I2000">
        <v>0.17147999999999999</v>
      </c>
      <c r="J2000">
        <v>3.4700000000000002E-2</v>
      </c>
      <c r="K2000">
        <v>2.3099999999999999E-2</v>
      </c>
      <c r="L2000">
        <v>0.13128999999999999</v>
      </c>
      <c r="M2000">
        <v>0</v>
      </c>
      <c r="N2000">
        <v>2.12E-2</v>
      </c>
      <c r="O2000">
        <v>4.0399999999999998E-2</v>
      </c>
      <c r="P2000">
        <v>0</v>
      </c>
      <c r="Q2000" s="3">
        <v>0.63249999999999995</v>
      </c>
      <c r="R2000" t="str">
        <f t="shared" si="31"/>
        <v>St. Paul Teachers2016</v>
      </c>
    </row>
    <row r="2001" spans="1:18" x14ac:dyDescent="0.35">
      <c r="A2001" t="s">
        <v>116</v>
      </c>
      <c r="B2001">
        <v>2017</v>
      </c>
      <c r="C2001">
        <v>0.13930000000000001</v>
      </c>
      <c r="E2001">
        <v>9.5560000000000006E-2</v>
      </c>
      <c r="F2001">
        <v>5.4460000000000001E-2</v>
      </c>
      <c r="G2001">
        <v>6.6500000000000004E-2</v>
      </c>
      <c r="H2001">
        <v>0.59740000000000004</v>
      </c>
      <c r="I2001">
        <v>0.16889999999999999</v>
      </c>
      <c r="J2001">
        <v>4.2999999999999997E-2</v>
      </c>
      <c r="K2001">
        <v>3.0300000000000001E-2</v>
      </c>
      <c r="L2001">
        <v>0.1153</v>
      </c>
      <c r="M2001">
        <v>0</v>
      </c>
      <c r="N2001">
        <v>2.6499999999999999E-2</v>
      </c>
      <c r="O2001">
        <v>1.8499999999999999E-2</v>
      </c>
      <c r="P2001">
        <v>0</v>
      </c>
      <c r="Q2001" s="3">
        <v>0.64449999999999996</v>
      </c>
      <c r="R2001" t="str">
        <f t="shared" si="31"/>
        <v>St. Paul Teachers2017</v>
      </c>
    </row>
    <row r="2002" spans="1:18" x14ac:dyDescent="0.35">
      <c r="A2002" t="s">
        <v>116</v>
      </c>
      <c r="B2002">
        <v>2018</v>
      </c>
      <c r="C2002">
        <v>9.7500000000000003E-2</v>
      </c>
      <c r="E2002">
        <v>8.8230000000000003E-2</v>
      </c>
      <c r="F2002">
        <v>7.1609999999999993E-2</v>
      </c>
      <c r="G2002">
        <v>6.8199999999999997E-2</v>
      </c>
      <c r="H2002">
        <v>0.60399999999999998</v>
      </c>
      <c r="I2002">
        <v>0.15160000000000001</v>
      </c>
      <c r="J2002">
        <v>5.2699999999999997E-2</v>
      </c>
      <c r="K2002">
        <v>2.6599999999999999E-2</v>
      </c>
      <c r="L2002">
        <v>0.1105</v>
      </c>
      <c r="M2002">
        <v>0</v>
      </c>
      <c r="N2002">
        <v>2.7400000000000001E-2</v>
      </c>
      <c r="O2002">
        <v>2.6800000000000001E-2</v>
      </c>
      <c r="P2002">
        <v>0</v>
      </c>
      <c r="Q2002" s="3">
        <v>0.63700000000000001</v>
      </c>
      <c r="R2002" t="str">
        <f t="shared" si="31"/>
        <v>St. Paul Teachers2018</v>
      </c>
    </row>
    <row r="2003" spans="1:18" x14ac:dyDescent="0.35">
      <c r="A2003" t="s">
        <v>116</v>
      </c>
      <c r="B2003">
        <v>2019</v>
      </c>
      <c r="C2003">
        <v>5.7299999999999997E-2</v>
      </c>
      <c r="E2003">
        <v>6.3689999999999997E-2</v>
      </c>
      <c r="F2003">
        <v>0.10027</v>
      </c>
      <c r="G2003">
        <v>6.762E-2</v>
      </c>
      <c r="H2003">
        <v>0.56100000000000005</v>
      </c>
      <c r="I2003">
        <v>0.1585</v>
      </c>
      <c r="J2003">
        <v>6.4399999999999999E-2</v>
      </c>
      <c r="K2003">
        <v>1.5699999999999999E-2</v>
      </c>
      <c r="L2003">
        <v>0.1077</v>
      </c>
      <c r="M2003">
        <v>0</v>
      </c>
      <c r="N2003">
        <v>2.8500000000000001E-2</v>
      </c>
      <c r="O2003">
        <v>6.4199999999999993E-2</v>
      </c>
      <c r="P2003">
        <v>0</v>
      </c>
      <c r="Q2003" s="3">
        <v>0.6381</v>
      </c>
      <c r="R2003" t="str">
        <f t="shared" si="31"/>
        <v>St. Paul Teachers2019</v>
      </c>
    </row>
    <row r="2004" spans="1:18" x14ac:dyDescent="0.35">
      <c r="A2004" t="s">
        <v>116</v>
      </c>
      <c r="B2004">
        <v>2020</v>
      </c>
      <c r="C2004">
        <v>1E-3</v>
      </c>
      <c r="E2004">
        <v>5.8349999999999999E-2</v>
      </c>
      <c r="F2004">
        <v>8.6629999999999999E-2</v>
      </c>
      <c r="G2004">
        <v>6.4189999999999997E-2</v>
      </c>
      <c r="H2004">
        <v>0.59250000000000003</v>
      </c>
      <c r="I2004">
        <v>0.13639999999999999</v>
      </c>
      <c r="J2004">
        <v>8.9200000000000002E-2</v>
      </c>
      <c r="K2004">
        <v>7.0000000000000001E-3</v>
      </c>
      <c r="L2004">
        <v>0.1028</v>
      </c>
      <c r="M2004">
        <v>0</v>
      </c>
      <c r="N2004">
        <v>2.9399999999999999E-2</v>
      </c>
      <c r="O2004">
        <v>4.2700000000000002E-2</v>
      </c>
      <c r="P2004">
        <v>0</v>
      </c>
      <c r="Q2004" s="3">
        <v>0.64459999999999995</v>
      </c>
      <c r="R2004" t="str">
        <f t="shared" si="31"/>
        <v>St. Paul Teachers2020</v>
      </c>
    </row>
    <row r="2005" spans="1:18" x14ac:dyDescent="0.35">
      <c r="A2005" t="s">
        <v>117</v>
      </c>
      <c r="B2005">
        <v>2001</v>
      </c>
      <c r="C2005">
        <v>-6.8000000000000005E-2</v>
      </c>
      <c r="D2005">
        <v>5.5E-2</v>
      </c>
      <c r="E2005">
        <v>0.107</v>
      </c>
      <c r="F2005">
        <v>0.107</v>
      </c>
      <c r="G2005">
        <v>-6.8000000000000005E-2</v>
      </c>
      <c r="H2005">
        <v>0.59799999999999998</v>
      </c>
      <c r="I2005">
        <v>0.22900000000000001</v>
      </c>
      <c r="J2005">
        <v>1.2E-2</v>
      </c>
      <c r="K2005">
        <v>0</v>
      </c>
      <c r="L2005">
        <v>0</v>
      </c>
      <c r="M2005">
        <v>0.113</v>
      </c>
      <c r="N2005">
        <v>0</v>
      </c>
      <c r="O2005">
        <v>4.8000000000000001E-2</v>
      </c>
      <c r="P2005">
        <v>0</v>
      </c>
      <c r="Q2005" s="3">
        <v>0.95</v>
      </c>
      <c r="R2005" t="str">
        <f t="shared" si="31"/>
        <v>Ohio School Employees2001</v>
      </c>
    </row>
    <row r="2006" spans="1:18" x14ac:dyDescent="0.35">
      <c r="A2006" t="s">
        <v>117</v>
      </c>
      <c r="B2006">
        <v>2002</v>
      </c>
      <c r="C2006">
        <v>-7.8E-2</v>
      </c>
      <c r="D2006">
        <v>-1.0999999999999999E-2</v>
      </c>
      <c r="E2006">
        <v>5.1999999999999998E-2</v>
      </c>
      <c r="F2006">
        <v>8.6999999999999994E-2</v>
      </c>
      <c r="G2006">
        <v>-7.3010000000000005E-2</v>
      </c>
      <c r="H2006">
        <v>0.60099999999999998</v>
      </c>
      <c r="I2006">
        <v>0.28000000000000003</v>
      </c>
      <c r="J2006">
        <v>1.2E-2</v>
      </c>
      <c r="K2006">
        <v>0</v>
      </c>
      <c r="L2006">
        <v>0</v>
      </c>
      <c r="M2006">
        <v>0.104</v>
      </c>
      <c r="N2006">
        <v>0</v>
      </c>
      <c r="O2006">
        <v>3.0000000000000001E-3</v>
      </c>
      <c r="P2006">
        <v>0</v>
      </c>
      <c r="Q2006" s="3">
        <v>0.90200000000000002</v>
      </c>
      <c r="R2006" t="str">
        <f t="shared" si="31"/>
        <v>Ohio School Employees2002</v>
      </c>
    </row>
    <row r="2007" spans="1:18" x14ac:dyDescent="0.35">
      <c r="A2007" t="s">
        <v>117</v>
      </c>
      <c r="B2007">
        <v>2003</v>
      </c>
      <c r="C2007">
        <v>1.7999999999999999E-2</v>
      </c>
      <c r="D2007">
        <v>-4.2999999999999997E-2</v>
      </c>
      <c r="E2007">
        <v>0.02</v>
      </c>
      <c r="F2007">
        <v>7.9000000000000001E-2</v>
      </c>
      <c r="G2007">
        <v>-4.3619999999999999E-2</v>
      </c>
      <c r="H2007">
        <v>0.65700000000000003</v>
      </c>
      <c r="I2007">
        <v>0.22700000000000001</v>
      </c>
      <c r="J2007">
        <v>1.2999999999999999E-2</v>
      </c>
      <c r="K2007">
        <v>0</v>
      </c>
      <c r="L2007">
        <v>0</v>
      </c>
      <c r="M2007">
        <v>9.6000000000000002E-2</v>
      </c>
      <c r="N2007">
        <v>0</v>
      </c>
      <c r="O2007">
        <v>7.0000000000000001E-3</v>
      </c>
      <c r="P2007">
        <v>0</v>
      </c>
      <c r="Q2007" s="3">
        <v>0.83599999999999997</v>
      </c>
      <c r="R2007" t="str">
        <f t="shared" si="31"/>
        <v>Ohio School Employees2003</v>
      </c>
    </row>
    <row r="2008" spans="1:18" x14ac:dyDescent="0.35">
      <c r="A2008" t="s">
        <v>117</v>
      </c>
      <c r="B2008">
        <v>2004</v>
      </c>
      <c r="C2008">
        <v>0.16500000000000001</v>
      </c>
      <c r="D2008">
        <v>3.1E-2</v>
      </c>
      <c r="E2008">
        <v>2.8000000000000001E-2</v>
      </c>
      <c r="F2008">
        <v>9.5000000000000001E-2</v>
      </c>
      <c r="G2008">
        <v>4.7400000000000003E-3</v>
      </c>
      <c r="H2008">
        <v>0.66300000000000003</v>
      </c>
      <c r="I2008">
        <v>0.224</v>
      </c>
      <c r="J2008">
        <v>1.4999999999999999E-2</v>
      </c>
      <c r="K2008">
        <v>0</v>
      </c>
      <c r="L2008">
        <v>0</v>
      </c>
      <c r="M2008">
        <v>8.7999999999999995E-2</v>
      </c>
      <c r="N2008">
        <v>0</v>
      </c>
      <c r="O2008">
        <v>0.01</v>
      </c>
      <c r="P2008">
        <v>0</v>
      </c>
      <c r="Q2008" s="3">
        <v>0.78100000000000003</v>
      </c>
      <c r="R2008" t="str">
        <f t="shared" si="31"/>
        <v>Ohio School Employees2004</v>
      </c>
    </row>
    <row r="2009" spans="1:18" x14ac:dyDescent="0.35">
      <c r="A2009" t="s">
        <v>117</v>
      </c>
      <c r="B2009">
        <v>2005</v>
      </c>
      <c r="C2009">
        <v>0.105</v>
      </c>
      <c r="D2009">
        <v>9.5000000000000001E-2</v>
      </c>
      <c r="E2009">
        <v>2.4E-2</v>
      </c>
      <c r="F2009">
        <v>8.8999999999999996E-2</v>
      </c>
      <c r="G2009">
        <v>2.4039999999999999E-2</v>
      </c>
      <c r="H2009">
        <v>0.64300000000000002</v>
      </c>
      <c r="I2009">
        <v>0.224</v>
      </c>
      <c r="J2009">
        <v>1.9E-2</v>
      </c>
      <c r="K2009">
        <v>0</v>
      </c>
      <c r="L2009">
        <v>0</v>
      </c>
      <c r="M2009">
        <v>0.10199999999999999</v>
      </c>
      <c r="N2009">
        <v>0</v>
      </c>
      <c r="O2009">
        <v>1.2E-2</v>
      </c>
      <c r="P2009">
        <v>0</v>
      </c>
      <c r="Q2009" s="3">
        <v>0.753</v>
      </c>
      <c r="R2009" t="str">
        <f t="shared" si="31"/>
        <v>Ohio School Employees2005</v>
      </c>
    </row>
    <row r="2010" spans="1:18" x14ac:dyDescent="0.35">
      <c r="A2010" t="s">
        <v>117</v>
      </c>
      <c r="B2010">
        <v>2006</v>
      </c>
      <c r="C2010">
        <v>0.13200000000000001</v>
      </c>
      <c r="D2010">
        <v>0.13400000000000001</v>
      </c>
      <c r="E2010">
        <v>6.5000000000000002E-2</v>
      </c>
      <c r="F2010">
        <v>8.5999999999999993E-2</v>
      </c>
      <c r="G2010">
        <v>4.129E-2</v>
      </c>
      <c r="H2010">
        <v>0.64700000000000002</v>
      </c>
      <c r="I2010">
        <v>0.21</v>
      </c>
      <c r="J2010">
        <v>2.5999999999999999E-2</v>
      </c>
      <c r="K2010">
        <v>0</v>
      </c>
      <c r="L2010">
        <v>0</v>
      </c>
      <c r="M2010">
        <v>0.112</v>
      </c>
      <c r="N2010">
        <v>0</v>
      </c>
      <c r="O2010">
        <v>5.0000000000000001E-3</v>
      </c>
      <c r="P2010">
        <v>0</v>
      </c>
      <c r="Q2010" s="3">
        <v>0.76400000000000001</v>
      </c>
      <c r="R2010" t="str">
        <f t="shared" si="31"/>
        <v>Ohio School Employees2006</v>
      </c>
    </row>
    <row r="2011" spans="1:18" x14ac:dyDescent="0.35">
      <c r="A2011" t="s">
        <v>117</v>
      </c>
      <c r="B2011">
        <v>2007</v>
      </c>
      <c r="C2011">
        <v>0.193</v>
      </c>
      <c r="D2011">
        <v>0.14299999999999999</v>
      </c>
      <c r="E2011">
        <v>0.121</v>
      </c>
      <c r="F2011">
        <v>8.5999999999999993E-2</v>
      </c>
      <c r="G2011">
        <v>6.1719999999999997E-2</v>
      </c>
      <c r="H2011">
        <v>0.622</v>
      </c>
      <c r="I2011">
        <v>0.23400000000000001</v>
      </c>
      <c r="J2011">
        <v>3.5999999999999997E-2</v>
      </c>
      <c r="K2011">
        <v>0</v>
      </c>
      <c r="L2011">
        <v>0</v>
      </c>
      <c r="M2011">
        <v>9.8000000000000004E-2</v>
      </c>
      <c r="N2011">
        <v>0</v>
      </c>
      <c r="O2011">
        <v>0.01</v>
      </c>
      <c r="P2011">
        <v>0</v>
      </c>
      <c r="Q2011" s="3">
        <v>0.80800000000000005</v>
      </c>
      <c r="R2011" t="str">
        <f t="shared" si="31"/>
        <v>Ohio School Employees2007</v>
      </c>
    </row>
    <row r="2012" spans="1:18" x14ac:dyDescent="0.35">
      <c r="A2012" t="s">
        <v>117</v>
      </c>
      <c r="B2012">
        <v>2008</v>
      </c>
      <c r="C2012">
        <v>-5.2999999999999999E-2</v>
      </c>
      <c r="D2012">
        <v>8.5999999999999993E-2</v>
      </c>
      <c r="E2012">
        <v>0.105</v>
      </c>
      <c r="F2012">
        <v>6.2E-2</v>
      </c>
      <c r="G2012">
        <v>4.6649999999999997E-2</v>
      </c>
      <c r="H2012">
        <v>0.56699999999999995</v>
      </c>
      <c r="I2012">
        <v>0.245</v>
      </c>
      <c r="J2012">
        <v>5.8999999999999997E-2</v>
      </c>
      <c r="K2012">
        <v>0</v>
      </c>
      <c r="L2012">
        <v>0</v>
      </c>
      <c r="M2012">
        <v>0.11799999999999999</v>
      </c>
      <c r="N2012">
        <v>0</v>
      </c>
      <c r="O2012">
        <v>1.0999999999999999E-2</v>
      </c>
      <c r="P2012">
        <v>0</v>
      </c>
      <c r="Q2012" s="3">
        <v>0.82</v>
      </c>
      <c r="R2012" t="str">
        <f t="shared" si="31"/>
        <v>Ohio School Employees2008</v>
      </c>
    </row>
    <row r="2013" spans="1:18" x14ac:dyDescent="0.35">
      <c r="A2013" t="s">
        <v>117</v>
      </c>
      <c r="B2013">
        <v>2009</v>
      </c>
      <c r="C2013">
        <v>-0.218</v>
      </c>
      <c r="D2013">
        <v>-4.1000000000000002E-2</v>
      </c>
      <c r="E2013">
        <v>0.02</v>
      </c>
      <c r="F2013">
        <v>2.4E-2</v>
      </c>
      <c r="G2013">
        <v>1.3299999999999999E-2</v>
      </c>
      <c r="H2013">
        <v>0.54300000000000004</v>
      </c>
      <c r="I2013">
        <v>0.247</v>
      </c>
      <c r="J2013">
        <v>7.8E-2</v>
      </c>
      <c r="K2013">
        <v>0</v>
      </c>
      <c r="L2013">
        <v>0</v>
      </c>
      <c r="M2013">
        <v>0.105</v>
      </c>
      <c r="N2013">
        <v>0</v>
      </c>
      <c r="O2013">
        <v>2.7E-2</v>
      </c>
      <c r="P2013">
        <v>0</v>
      </c>
      <c r="Q2013" s="3">
        <v>0.68400000000000005</v>
      </c>
      <c r="R2013" t="str">
        <f t="shared" si="31"/>
        <v>Ohio School Employees2009</v>
      </c>
    </row>
    <row r="2014" spans="1:18" x14ac:dyDescent="0.35">
      <c r="A2014" t="s">
        <v>117</v>
      </c>
      <c r="B2014">
        <v>2010</v>
      </c>
      <c r="C2014">
        <v>0.123</v>
      </c>
      <c r="D2014">
        <v>-0.06</v>
      </c>
      <c r="E2014">
        <v>2.4E-2</v>
      </c>
      <c r="F2014">
        <v>2.4E-2</v>
      </c>
      <c r="G2014">
        <v>2.3769999999999999E-2</v>
      </c>
      <c r="H2014">
        <v>0.55000000000000004</v>
      </c>
      <c r="I2014">
        <v>0.25800000000000001</v>
      </c>
      <c r="J2014">
        <v>9.1999999999999998E-2</v>
      </c>
      <c r="K2014">
        <v>0</v>
      </c>
      <c r="L2014">
        <v>0</v>
      </c>
      <c r="M2014">
        <v>9.1999999999999998E-2</v>
      </c>
      <c r="N2014">
        <v>0</v>
      </c>
      <c r="O2014">
        <v>8.0000000000000002E-3</v>
      </c>
      <c r="P2014">
        <v>0</v>
      </c>
      <c r="Q2014" s="3">
        <v>0.72599999999999998</v>
      </c>
      <c r="R2014" t="str">
        <f t="shared" si="31"/>
        <v>Ohio School Employees2010</v>
      </c>
    </row>
    <row r="2015" spans="1:18" x14ac:dyDescent="0.35">
      <c r="A2015" t="s">
        <v>117</v>
      </c>
      <c r="B2015">
        <v>2011</v>
      </c>
      <c r="C2015">
        <v>0.20899999999999999</v>
      </c>
      <c r="D2015">
        <v>0.02</v>
      </c>
      <c r="E2015">
        <v>3.6999999999999998E-2</v>
      </c>
      <c r="F2015">
        <v>5.0999999999999997E-2</v>
      </c>
      <c r="G2015">
        <v>3.9359999999999999E-2</v>
      </c>
      <c r="H2015">
        <v>0.50900000000000001</v>
      </c>
      <c r="I2015">
        <v>0.17399999999999999</v>
      </c>
      <c r="J2015">
        <v>7.8E-2</v>
      </c>
      <c r="K2015">
        <v>0.129</v>
      </c>
      <c r="L2015">
        <v>0</v>
      </c>
      <c r="M2015">
        <v>9.4E-2</v>
      </c>
      <c r="N2015">
        <v>0</v>
      </c>
      <c r="O2015">
        <v>1.6E-2</v>
      </c>
      <c r="P2015">
        <v>0</v>
      </c>
      <c r="Q2015" s="3">
        <v>0.65200000000000002</v>
      </c>
      <c r="R2015" t="str">
        <f t="shared" si="31"/>
        <v>Ohio School Employees2011</v>
      </c>
    </row>
    <row r="2016" spans="1:18" x14ac:dyDescent="0.35">
      <c r="A2016" t="s">
        <v>117</v>
      </c>
      <c r="B2016">
        <v>2012</v>
      </c>
      <c r="C2016">
        <v>8.9999999999999993E-3</v>
      </c>
      <c r="D2016">
        <v>0.111</v>
      </c>
      <c r="E2016">
        <v>3.0000000000000001E-3</v>
      </c>
      <c r="F2016">
        <v>0.06</v>
      </c>
      <c r="G2016">
        <v>3.6799999999999999E-2</v>
      </c>
      <c r="H2016">
        <v>0.46859000000000001</v>
      </c>
      <c r="I2016">
        <v>0.18345</v>
      </c>
      <c r="J2016">
        <v>9.3719999999999998E-2</v>
      </c>
      <c r="K2016">
        <v>0.14158000000000001</v>
      </c>
      <c r="L2016">
        <v>0</v>
      </c>
      <c r="M2016">
        <v>0.10269</v>
      </c>
      <c r="N2016">
        <v>0</v>
      </c>
      <c r="O2016">
        <v>9.9699999999999997E-3</v>
      </c>
      <c r="P2016">
        <v>0</v>
      </c>
      <c r="Q2016" s="3">
        <v>0.628</v>
      </c>
      <c r="R2016" t="str">
        <f t="shared" si="31"/>
        <v>Ohio School Employees2012</v>
      </c>
    </row>
    <row r="2017" spans="1:18" x14ac:dyDescent="0.35">
      <c r="A2017" t="s">
        <v>117</v>
      </c>
      <c r="B2017">
        <v>2013</v>
      </c>
      <c r="C2017">
        <v>0.13700000000000001</v>
      </c>
      <c r="D2017">
        <v>0.115</v>
      </c>
      <c r="E2017">
        <v>0.04</v>
      </c>
      <c r="F2017">
        <v>7.2059999999999999E-2</v>
      </c>
      <c r="G2017">
        <v>4.4179999999999997E-2</v>
      </c>
      <c r="H2017">
        <v>0.48899999999999999</v>
      </c>
      <c r="I2017">
        <v>0.16300000000000001</v>
      </c>
      <c r="J2017">
        <v>9.6000000000000002E-2</v>
      </c>
      <c r="K2017">
        <v>0.13600000000000001</v>
      </c>
      <c r="L2017">
        <v>0</v>
      </c>
      <c r="M2017">
        <v>0.10299999999999999</v>
      </c>
      <c r="N2017">
        <v>0</v>
      </c>
      <c r="O2017">
        <v>1.2999999999999999E-2</v>
      </c>
      <c r="P2017">
        <v>0</v>
      </c>
      <c r="Q2017" s="3">
        <v>0.65300000000000002</v>
      </c>
      <c r="R2017" t="str">
        <f t="shared" si="31"/>
        <v>Ohio School Employees2013</v>
      </c>
    </row>
    <row r="2018" spans="1:18" x14ac:dyDescent="0.35">
      <c r="A2018" t="s">
        <v>117</v>
      </c>
      <c r="B2018">
        <v>2014</v>
      </c>
      <c r="C2018">
        <v>0.18</v>
      </c>
      <c r="D2018">
        <v>0.106</v>
      </c>
      <c r="E2018">
        <v>0.13</v>
      </c>
      <c r="F2018">
        <v>7.2999999999999995E-2</v>
      </c>
      <c r="G2018">
        <v>5.3339999999999999E-2</v>
      </c>
      <c r="H2018">
        <v>0.497</v>
      </c>
      <c r="I2018">
        <v>0.14899999999999999</v>
      </c>
      <c r="J2018">
        <v>9.5000000000000001E-2</v>
      </c>
      <c r="K2018">
        <v>0.128</v>
      </c>
      <c r="L2018">
        <v>0</v>
      </c>
      <c r="M2018">
        <v>0.106</v>
      </c>
      <c r="N2018">
        <v>0</v>
      </c>
      <c r="O2018">
        <v>2.5000000000000001E-2</v>
      </c>
      <c r="P2018">
        <v>0</v>
      </c>
      <c r="Q2018" s="3">
        <v>0.68100000000000005</v>
      </c>
      <c r="R2018" t="str">
        <f t="shared" si="31"/>
        <v>Ohio School Employees2014</v>
      </c>
    </row>
    <row r="2019" spans="1:18" x14ac:dyDescent="0.35">
      <c r="A2019" t="s">
        <v>117</v>
      </c>
      <c r="B2019">
        <v>2015</v>
      </c>
      <c r="C2019">
        <v>3.9E-2</v>
      </c>
      <c r="D2019">
        <v>0.112</v>
      </c>
      <c r="E2019">
        <v>0.106</v>
      </c>
      <c r="F2019">
        <v>6.0999999999999999E-2</v>
      </c>
      <c r="G2019">
        <v>5.2380000000000003E-2</v>
      </c>
      <c r="H2019">
        <v>0.46100000000000002</v>
      </c>
      <c r="I2019">
        <v>0.157</v>
      </c>
      <c r="J2019">
        <v>9.2999999999999999E-2</v>
      </c>
      <c r="K2019">
        <v>0.13100000000000001</v>
      </c>
      <c r="L2019">
        <v>0</v>
      </c>
      <c r="M2019">
        <v>0.127</v>
      </c>
      <c r="N2019">
        <v>0</v>
      </c>
      <c r="O2019">
        <v>3.1E-2</v>
      </c>
      <c r="P2019">
        <v>0</v>
      </c>
      <c r="Q2019" s="3">
        <v>0.68799999999999994</v>
      </c>
      <c r="R2019" t="str">
        <f t="shared" si="31"/>
        <v>Ohio School Employees2015</v>
      </c>
    </row>
    <row r="2020" spans="1:18" x14ac:dyDescent="0.35">
      <c r="A2020" t="s">
        <v>117</v>
      </c>
      <c r="B2020">
        <v>2016</v>
      </c>
      <c r="C2020">
        <v>1.4E-2</v>
      </c>
      <c r="D2020">
        <v>7.2999999999999995E-2</v>
      </c>
      <c r="E2020">
        <v>6.9000000000000006E-2</v>
      </c>
      <c r="F2020">
        <v>0.05</v>
      </c>
      <c r="G2020">
        <v>4.9939999999999998E-2</v>
      </c>
      <c r="H2020">
        <v>0.435</v>
      </c>
      <c r="I2020">
        <v>0.16400000000000001</v>
      </c>
      <c r="J2020">
        <v>0.1</v>
      </c>
      <c r="K2020">
        <v>0.13</v>
      </c>
      <c r="L2020">
        <v>0</v>
      </c>
      <c r="M2020">
        <v>0.158</v>
      </c>
      <c r="N2020">
        <v>0</v>
      </c>
      <c r="O2020">
        <v>1.2999999999999999E-2</v>
      </c>
      <c r="P2020">
        <v>0</v>
      </c>
      <c r="Q2020" s="3">
        <v>0.67300000000000004</v>
      </c>
      <c r="R2020" t="str">
        <f t="shared" si="31"/>
        <v>Ohio School Employees2016</v>
      </c>
    </row>
    <row r="2021" spans="1:18" x14ac:dyDescent="0.35">
      <c r="A2021" t="s">
        <v>117</v>
      </c>
      <c r="B2021">
        <v>2017</v>
      </c>
      <c r="C2021">
        <v>0.13200000000000001</v>
      </c>
      <c r="D2021">
        <v>0.06</v>
      </c>
      <c r="E2021">
        <v>9.6000000000000002E-2</v>
      </c>
      <c r="F2021">
        <v>4.4999999999999998E-2</v>
      </c>
      <c r="G2021">
        <v>5.4600000000000003E-2</v>
      </c>
      <c r="H2021">
        <v>0.47099999999999997</v>
      </c>
      <c r="I2021">
        <v>0.14699999999999999</v>
      </c>
      <c r="J2021">
        <v>9.7000000000000003E-2</v>
      </c>
      <c r="K2021">
        <v>0.11600000000000001</v>
      </c>
      <c r="L2021">
        <v>0</v>
      </c>
      <c r="M2021">
        <v>0.14899999999999999</v>
      </c>
      <c r="N2021">
        <v>0</v>
      </c>
      <c r="O2021">
        <v>0.02</v>
      </c>
      <c r="P2021">
        <v>0</v>
      </c>
      <c r="Q2021" s="3">
        <v>0.70699999999999996</v>
      </c>
      <c r="R2021" t="str">
        <f t="shared" si="31"/>
        <v>Ohio School Employees2017</v>
      </c>
    </row>
    <row r="2022" spans="1:18" x14ac:dyDescent="0.35">
      <c r="A2022" t="s">
        <v>117</v>
      </c>
      <c r="B2022">
        <v>2018</v>
      </c>
      <c r="C2022">
        <v>9.1999999999999998E-2</v>
      </c>
      <c r="D2022">
        <v>7.8E-2</v>
      </c>
      <c r="E2022">
        <v>8.7999999999999995E-2</v>
      </c>
      <c r="F2022">
        <v>0.06</v>
      </c>
      <c r="G2022">
        <v>5.6640000000000003E-2</v>
      </c>
      <c r="H2022">
        <v>0.46</v>
      </c>
      <c r="I2022">
        <v>0.13500000000000001</v>
      </c>
      <c r="J2022">
        <v>0.10299999999999999</v>
      </c>
      <c r="K2022">
        <v>0.108</v>
      </c>
      <c r="L2022">
        <v>0</v>
      </c>
      <c r="M2022">
        <v>0.14099999999999999</v>
      </c>
      <c r="N2022">
        <v>0</v>
      </c>
      <c r="O2022">
        <v>5.2999999999999999E-2</v>
      </c>
      <c r="P2022">
        <v>0</v>
      </c>
      <c r="Q2022" s="3">
        <v>0.70699999999999996</v>
      </c>
      <c r="R2022" t="str">
        <f t="shared" si="31"/>
        <v>Ohio School Employees2018</v>
      </c>
    </row>
    <row r="2023" spans="1:18" x14ac:dyDescent="0.35">
      <c r="A2023" t="s">
        <v>117</v>
      </c>
      <c r="B2023">
        <v>2019</v>
      </c>
      <c r="C2023">
        <v>6.6000000000000003E-2</v>
      </c>
      <c r="D2023">
        <v>9.6000000000000002E-2</v>
      </c>
      <c r="E2023">
        <v>6.8000000000000005E-2</v>
      </c>
      <c r="F2023">
        <v>9.4E-2</v>
      </c>
      <c r="G2023">
        <v>5.713E-2</v>
      </c>
      <c r="H2023">
        <v>0.45700000000000002</v>
      </c>
      <c r="I2023">
        <v>0.154</v>
      </c>
      <c r="J2023">
        <v>0.10100000000000001</v>
      </c>
      <c r="K2023">
        <v>0.106</v>
      </c>
      <c r="L2023">
        <v>0</v>
      </c>
      <c r="M2023">
        <v>0.15</v>
      </c>
      <c r="N2023">
        <v>0</v>
      </c>
      <c r="O2023">
        <v>3.2000000000000001E-2</v>
      </c>
      <c r="P2023">
        <v>0</v>
      </c>
      <c r="Q2023" s="3">
        <v>0.71</v>
      </c>
      <c r="R2023" t="str">
        <f t="shared" si="31"/>
        <v>Ohio School Employees2019</v>
      </c>
    </row>
    <row r="2024" spans="1:18" x14ac:dyDescent="0.35">
      <c r="A2024" t="s">
        <v>117</v>
      </c>
      <c r="B2024">
        <v>2020</v>
      </c>
      <c r="C2024">
        <v>0.03</v>
      </c>
      <c r="D2024">
        <v>6.2E-2</v>
      </c>
      <c r="E2024">
        <v>6.6000000000000003E-2</v>
      </c>
      <c r="F2024">
        <v>8.5999999999999993E-2</v>
      </c>
      <c r="G2024">
        <v>5.5759999999999997E-2</v>
      </c>
      <c r="H2024">
        <v>0.45200000000000001</v>
      </c>
      <c r="I2024">
        <v>0.17100000000000001</v>
      </c>
      <c r="J2024">
        <v>0.105</v>
      </c>
      <c r="K2024">
        <v>9.7000000000000003E-2</v>
      </c>
      <c r="L2024">
        <v>0</v>
      </c>
      <c r="M2024">
        <v>0.155</v>
      </c>
      <c r="N2024">
        <v>0</v>
      </c>
      <c r="O2024">
        <v>0.02</v>
      </c>
      <c r="P2024">
        <v>0</v>
      </c>
      <c r="Q2024" s="3">
        <v>0.71899999999999997</v>
      </c>
      <c r="R2024" t="str">
        <f t="shared" si="31"/>
        <v>Ohio School Employees2020</v>
      </c>
    </row>
    <row r="2025" spans="1:18" x14ac:dyDescent="0.35">
      <c r="A2025" t="s">
        <v>118</v>
      </c>
      <c r="B2025">
        <v>2001</v>
      </c>
      <c r="C2025">
        <v>-2.3E-2</v>
      </c>
      <c r="D2025">
        <v>6.8000000000000005E-2</v>
      </c>
      <c r="E2025">
        <v>0.123</v>
      </c>
      <c r="G2025">
        <v>-2.3E-2</v>
      </c>
      <c r="H2025">
        <v>0.59099999999999997</v>
      </c>
      <c r="I2025">
        <v>0.37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3.9E-2</v>
      </c>
      <c r="P2025">
        <v>0</v>
      </c>
      <c r="Q2025" s="3">
        <v>0.51400000000000001</v>
      </c>
      <c r="R2025" t="str">
        <f t="shared" si="31"/>
        <v>Oklahoma Teachers2001</v>
      </c>
    </row>
    <row r="2026" spans="1:18" x14ac:dyDescent="0.35">
      <c r="A2026" t="s">
        <v>118</v>
      </c>
      <c r="B2026">
        <v>2002</v>
      </c>
      <c r="C2026">
        <v>-5.3999999999999999E-2</v>
      </c>
      <c r="D2026">
        <v>0.01</v>
      </c>
      <c r="E2026">
        <v>7.0000000000000007E-2</v>
      </c>
      <c r="G2026">
        <v>-3.8629999999999998E-2</v>
      </c>
      <c r="H2026">
        <v>0.58099999999999996</v>
      </c>
      <c r="I2026">
        <v>0.36799999999999999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5.0999999999999997E-2</v>
      </c>
      <c r="P2026">
        <v>0</v>
      </c>
      <c r="Q2026" s="3">
        <v>0.51400000000000001</v>
      </c>
      <c r="R2026" t="str">
        <f t="shared" si="31"/>
        <v>Oklahoma Teachers2002</v>
      </c>
    </row>
    <row r="2027" spans="1:18" x14ac:dyDescent="0.35">
      <c r="A2027" t="s">
        <v>118</v>
      </c>
      <c r="B2027">
        <v>2003</v>
      </c>
      <c r="C2027">
        <v>5.2999999999999999E-2</v>
      </c>
      <c r="D2027">
        <v>-7.0000000000000001E-3</v>
      </c>
      <c r="E2027">
        <v>3.9E-2</v>
      </c>
      <c r="G2027">
        <v>-9.0100000000000006E-3</v>
      </c>
      <c r="H2027">
        <v>0.67300000000000004</v>
      </c>
      <c r="I2027">
        <v>0.26200000000000001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6.5000000000000002E-2</v>
      </c>
      <c r="P2027">
        <v>0</v>
      </c>
      <c r="Q2027" s="3">
        <v>0.54</v>
      </c>
      <c r="R2027" t="str">
        <f t="shared" si="31"/>
        <v>Oklahoma Teachers2003</v>
      </c>
    </row>
    <row r="2028" spans="1:18" x14ac:dyDescent="0.35">
      <c r="A2028" t="s">
        <v>118</v>
      </c>
      <c r="B2028">
        <v>2004</v>
      </c>
      <c r="C2028">
        <v>0.20599999999999999</v>
      </c>
      <c r="D2028">
        <v>6.4000000000000001E-2</v>
      </c>
      <c r="E2028">
        <v>5.5E-2</v>
      </c>
      <c r="G2028">
        <v>4.086E-2</v>
      </c>
      <c r="H2028">
        <v>0.69599999999999995</v>
      </c>
      <c r="I2028">
        <v>0.23100000000000001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7.2999999999999995E-2</v>
      </c>
      <c r="P2028">
        <v>0</v>
      </c>
      <c r="Q2028" s="3">
        <v>0.47299999999999998</v>
      </c>
      <c r="R2028" t="str">
        <f t="shared" si="31"/>
        <v>Oklahoma Teachers2004</v>
      </c>
    </row>
    <row r="2029" spans="1:18" x14ac:dyDescent="0.35">
      <c r="A2029" t="s">
        <v>118</v>
      </c>
      <c r="B2029">
        <v>2005</v>
      </c>
      <c r="C2029">
        <v>0.104</v>
      </c>
      <c r="D2029">
        <v>0.11899999999999999</v>
      </c>
      <c r="E2029">
        <v>5.3999999999999999E-2</v>
      </c>
      <c r="G2029">
        <v>5.3190000000000001E-2</v>
      </c>
      <c r="H2029">
        <v>0.68400000000000005</v>
      </c>
      <c r="I2029">
        <v>0.26800000000000002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4.8000000000000001E-2</v>
      </c>
      <c r="P2029">
        <v>0</v>
      </c>
      <c r="Q2029" s="3">
        <v>0.495</v>
      </c>
      <c r="R2029" t="str">
        <f t="shared" si="31"/>
        <v>Oklahoma Teachers2005</v>
      </c>
    </row>
    <row r="2030" spans="1:18" x14ac:dyDescent="0.35">
      <c r="A2030" t="s">
        <v>118</v>
      </c>
      <c r="B2030">
        <v>2006</v>
      </c>
      <c r="C2030">
        <v>9.7000000000000003E-2</v>
      </c>
      <c r="D2030">
        <v>0.13500000000000001</v>
      </c>
      <c r="E2030">
        <v>7.9000000000000001E-2</v>
      </c>
      <c r="G2030">
        <v>6.037E-2</v>
      </c>
      <c r="H2030">
        <v>0.66400000000000003</v>
      </c>
      <c r="I2030">
        <v>0.27900000000000003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5.7000000000000002E-2</v>
      </c>
      <c r="P2030">
        <v>0</v>
      </c>
      <c r="Q2030" s="3">
        <v>0.49299999999999999</v>
      </c>
      <c r="R2030" t="str">
        <f t="shared" si="31"/>
        <v>Oklahoma Teachers2006</v>
      </c>
    </row>
    <row r="2031" spans="1:18" x14ac:dyDescent="0.35">
      <c r="A2031" t="s">
        <v>118</v>
      </c>
      <c r="B2031">
        <v>2007</v>
      </c>
      <c r="C2031">
        <v>0.185</v>
      </c>
      <c r="D2031">
        <v>0.128</v>
      </c>
      <c r="E2031">
        <v>0.128</v>
      </c>
      <c r="G2031">
        <v>7.7340000000000006E-2</v>
      </c>
      <c r="H2031">
        <v>0.68</v>
      </c>
      <c r="I2031">
        <v>0.27100000000000002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4.9000000000000002E-2</v>
      </c>
      <c r="P2031">
        <v>0</v>
      </c>
      <c r="Q2031" s="3">
        <v>0.52600000000000002</v>
      </c>
      <c r="R2031" t="str">
        <f t="shared" si="31"/>
        <v>Oklahoma Teachers2007</v>
      </c>
    </row>
    <row r="2032" spans="1:18" x14ac:dyDescent="0.35">
      <c r="A2032" t="s">
        <v>118</v>
      </c>
      <c r="B2032">
        <v>2008</v>
      </c>
      <c r="C2032">
        <v>-7.1999999999999995E-2</v>
      </c>
      <c r="D2032">
        <v>6.5000000000000002E-2</v>
      </c>
      <c r="E2032">
        <v>0.1</v>
      </c>
      <c r="G2032">
        <v>5.7430000000000002E-2</v>
      </c>
      <c r="H2032">
        <v>0.64300000000000002</v>
      </c>
      <c r="I2032">
        <v>0.309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4.8000000000000001E-2</v>
      </c>
      <c r="P2032">
        <v>0</v>
      </c>
      <c r="Q2032" s="3">
        <v>0.505</v>
      </c>
      <c r="R2032" t="str">
        <f t="shared" si="31"/>
        <v>Oklahoma Teachers2008</v>
      </c>
    </row>
    <row r="2033" spans="1:18" x14ac:dyDescent="0.35">
      <c r="A2033" t="s">
        <v>118</v>
      </c>
      <c r="B2033">
        <v>2009</v>
      </c>
      <c r="C2033">
        <v>-0.15540000000000001</v>
      </c>
      <c r="D2033">
        <v>-0.02</v>
      </c>
      <c r="E2033">
        <v>0.01</v>
      </c>
      <c r="F2033">
        <v>0.04</v>
      </c>
      <c r="G2033">
        <v>3.1350000000000003E-2</v>
      </c>
      <c r="H2033">
        <v>0.54908999999999997</v>
      </c>
      <c r="I2033">
        <v>0.43241000000000002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1.8499999999999999E-2</v>
      </c>
      <c r="P2033">
        <v>0</v>
      </c>
      <c r="Q2033" s="3">
        <v>0.498</v>
      </c>
      <c r="R2033" t="str">
        <f t="shared" si="31"/>
        <v>Oklahoma Teachers2009</v>
      </c>
    </row>
    <row r="2034" spans="1:18" x14ac:dyDescent="0.35">
      <c r="A2034" t="s">
        <v>118</v>
      </c>
      <c r="B2034">
        <v>2010</v>
      </c>
      <c r="C2034">
        <v>0.17</v>
      </c>
      <c r="D2034">
        <v>-0.03</v>
      </c>
      <c r="E2034">
        <v>3.3300000000000003E-2</v>
      </c>
      <c r="F2034">
        <v>0.04</v>
      </c>
      <c r="G2034">
        <v>4.444E-2</v>
      </c>
      <c r="H2034">
        <v>0.60743999999999998</v>
      </c>
      <c r="I2034">
        <v>0.39256000000000002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 s="3">
        <v>0.47899999999999998</v>
      </c>
      <c r="R2034" t="str">
        <f t="shared" si="31"/>
        <v>Oklahoma Teachers2010</v>
      </c>
    </row>
    <row r="2035" spans="1:18" x14ac:dyDescent="0.35">
      <c r="A2035" t="s">
        <v>118</v>
      </c>
      <c r="B2035">
        <v>2011</v>
      </c>
      <c r="C2035">
        <v>0.23499999999999999</v>
      </c>
      <c r="D2035">
        <v>6.5000000000000002E-2</v>
      </c>
      <c r="E2035">
        <v>5.8999999999999997E-2</v>
      </c>
      <c r="F2035">
        <v>6.9209999999999994E-2</v>
      </c>
      <c r="G2035">
        <v>6.0479999999999999E-2</v>
      </c>
      <c r="H2035">
        <v>0.6</v>
      </c>
      <c r="I2035">
        <v>0.32</v>
      </c>
      <c r="J2035">
        <v>5.5E-2</v>
      </c>
      <c r="K2035">
        <v>0</v>
      </c>
      <c r="L2035">
        <v>0</v>
      </c>
      <c r="M2035">
        <v>4.0000000000000001E-3</v>
      </c>
      <c r="N2035">
        <v>0</v>
      </c>
      <c r="O2035">
        <v>2.1000000000000001E-2</v>
      </c>
      <c r="P2035">
        <v>0</v>
      </c>
      <c r="Q2035" s="3">
        <v>0.56699999999999995</v>
      </c>
      <c r="R2035" t="str">
        <f t="shared" si="31"/>
        <v>Oklahoma Teachers2011</v>
      </c>
    </row>
    <row r="2036" spans="1:18" x14ac:dyDescent="0.35">
      <c r="A2036" t="s">
        <v>118</v>
      </c>
      <c r="B2036">
        <v>2012</v>
      </c>
      <c r="C2036">
        <v>1.7999999999999999E-2</v>
      </c>
      <c r="D2036">
        <v>0.13600000000000001</v>
      </c>
      <c r="E2036">
        <v>2.7E-2</v>
      </c>
      <c r="F2036">
        <v>7.7079999999999996E-2</v>
      </c>
      <c r="G2036">
        <v>5.6869999999999997E-2</v>
      </c>
      <c r="H2036">
        <v>0.57999999999999996</v>
      </c>
      <c r="I2036">
        <v>0.29099999999999998</v>
      </c>
      <c r="J2036">
        <v>6.4000000000000001E-2</v>
      </c>
      <c r="K2036">
        <v>1.7999999999999999E-2</v>
      </c>
      <c r="L2036">
        <v>0</v>
      </c>
      <c r="M2036">
        <v>4.7E-2</v>
      </c>
      <c r="N2036">
        <v>0</v>
      </c>
      <c r="O2036">
        <v>0</v>
      </c>
      <c r="P2036">
        <v>0</v>
      </c>
      <c r="Q2036" s="3">
        <v>0.54800000000000004</v>
      </c>
      <c r="R2036" t="str">
        <f t="shared" si="31"/>
        <v>Oklahoma Teachers2012</v>
      </c>
    </row>
    <row r="2037" spans="1:18" x14ac:dyDescent="0.35">
      <c r="A2037" t="s">
        <v>118</v>
      </c>
      <c r="B2037">
        <v>2013</v>
      </c>
      <c r="C2037">
        <v>0.17799999999999999</v>
      </c>
      <c r="D2037">
        <v>0.14000000000000001</v>
      </c>
      <c r="E2037">
        <v>7.6999999999999999E-2</v>
      </c>
      <c r="F2037">
        <v>8.9230000000000004E-2</v>
      </c>
      <c r="G2037">
        <v>6.5729999999999997E-2</v>
      </c>
      <c r="H2037">
        <v>0.60199999999999998</v>
      </c>
      <c r="I2037">
        <v>0.25</v>
      </c>
      <c r="J2037">
        <v>8.4000000000000005E-2</v>
      </c>
      <c r="K2037">
        <v>0</v>
      </c>
      <c r="L2037">
        <v>0</v>
      </c>
      <c r="M2037">
        <v>4.3999999999999997E-2</v>
      </c>
      <c r="N2037">
        <v>0</v>
      </c>
      <c r="O2037">
        <v>0.02</v>
      </c>
      <c r="P2037">
        <v>0</v>
      </c>
      <c r="Q2037" s="3">
        <v>0.57199999999999995</v>
      </c>
      <c r="R2037" t="str">
        <f t="shared" si="31"/>
        <v>Oklahoma Teachers2013</v>
      </c>
    </row>
    <row r="2038" spans="1:18" x14ac:dyDescent="0.35">
      <c r="A2038" t="s">
        <v>118</v>
      </c>
      <c r="B2038">
        <v>2014</v>
      </c>
      <c r="C2038">
        <v>0.224</v>
      </c>
      <c r="D2038">
        <v>0.13600000000000001</v>
      </c>
      <c r="E2038">
        <v>0.161</v>
      </c>
      <c r="F2038">
        <v>9.0840000000000004E-2</v>
      </c>
      <c r="G2038">
        <v>7.6319999999999999E-2</v>
      </c>
      <c r="H2038">
        <v>0.623</v>
      </c>
      <c r="I2038">
        <v>0.20399999999999999</v>
      </c>
      <c r="J2038">
        <v>0.114</v>
      </c>
      <c r="K2038">
        <v>1.2E-2</v>
      </c>
      <c r="L2038">
        <v>0</v>
      </c>
      <c r="M2038">
        <v>4.3999999999999997E-2</v>
      </c>
      <c r="N2038">
        <v>0</v>
      </c>
      <c r="O2038">
        <v>0</v>
      </c>
      <c r="P2038">
        <v>0</v>
      </c>
      <c r="Q2038" s="3">
        <v>0.63180000000000003</v>
      </c>
      <c r="R2038" t="str">
        <f t="shared" si="31"/>
        <v>Oklahoma Teachers2014</v>
      </c>
    </row>
    <row r="2039" spans="1:18" x14ac:dyDescent="0.35">
      <c r="A2039" t="s">
        <v>118</v>
      </c>
      <c r="B2039">
        <v>2015</v>
      </c>
      <c r="C2039">
        <v>3.5000000000000003E-2</v>
      </c>
      <c r="D2039">
        <v>0.14299999999999999</v>
      </c>
      <c r="E2039">
        <v>0.13400000000000001</v>
      </c>
      <c r="F2039">
        <v>8.3830000000000002E-2</v>
      </c>
      <c r="G2039">
        <v>7.3520000000000002E-2</v>
      </c>
      <c r="H2039">
        <v>0.61614999999999998</v>
      </c>
      <c r="I2039">
        <v>0.20438999999999999</v>
      </c>
      <c r="J2039">
        <v>0.11266</v>
      </c>
      <c r="K2039">
        <v>1.0970000000000001E-2</v>
      </c>
      <c r="L2039">
        <v>0</v>
      </c>
      <c r="M2039">
        <v>5.2839999999999998E-2</v>
      </c>
      <c r="N2039">
        <v>0</v>
      </c>
      <c r="O2039">
        <v>2.99E-3</v>
      </c>
      <c r="P2039">
        <v>0</v>
      </c>
      <c r="Q2039" s="3">
        <v>0.66600000000000004</v>
      </c>
      <c r="R2039" t="str">
        <f t="shared" si="31"/>
        <v>Oklahoma Teachers2015</v>
      </c>
    </row>
    <row r="2040" spans="1:18" x14ac:dyDescent="0.35">
      <c r="A2040" t="s">
        <v>118</v>
      </c>
      <c r="B2040">
        <v>2016</v>
      </c>
      <c r="C2040">
        <v>-0.02</v>
      </c>
      <c r="D2040">
        <v>7.4999999999999997E-2</v>
      </c>
      <c r="E2040">
        <v>8.3000000000000004E-2</v>
      </c>
      <c r="F2040">
        <v>7.1669999999999998E-2</v>
      </c>
      <c r="G2040">
        <v>6.7419999999999994E-2</v>
      </c>
      <c r="H2040">
        <v>0.55800000000000005</v>
      </c>
      <c r="I2040">
        <v>0.22600000000000001</v>
      </c>
      <c r="J2040">
        <v>0.13200000000000001</v>
      </c>
      <c r="K2040">
        <v>1.0999999999999999E-2</v>
      </c>
      <c r="L2040">
        <v>0</v>
      </c>
      <c r="M2040">
        <v>7.0000000000000007E-2</v>
      </c>
      <c r="N2040">
        <v>0</v>
      </c>
      <c r="O2040">
        <v>3.0000000000000001E-3</v>
      </c>
      <c r="P2040">
        <v>0</v>
      </c>
      <c r="Q2040" s="3">
        <v>0.65700000000000003</v>
      </c>
      <c r="R2040" t="str">
        <f t="shared" si="31"/>
        <v>Oklahoma Teachers2016</v>
      </c>
    </row>
    <row r="2041" spans="1:18" x14ac:dyDescent="0.35">
      <c r="A2041" t="s">
        <v>118</v>
      </c>
      <c r="B2041">
        <v>2017</v>
      </c>
      <c r="C2041">
        <v>0.15279999999999999</v>
      </c>
      <c r="D2041">
        <v>5.3499999999999999E-2</v>
      </c>
      <c r="E2041">
        <v>0.1101</v>
      </c>
      <c r="F2041">
        <v>6.8720000000000003E-2</v>
      </c>
      <c r="G2041">
        <v>7.2260000000000005E-2</v>
      </c>
      <c r="H2041">
        <v>0.57799999999999996</v>
      </c>
      <c r="I2041">
        <v>0.23599999999999999</v>
      </c>
      <c r="J2041">
        <v>0.113</v>
      </c>
      <c r="K2041">
        <v>0</v>
      </c>
      <c r="L2041">
        <v>0</v>
      </c>
      <c r="M2041">
        <v>7.1999999999999995E-2</v>
      </c>
      <c r="N2041">
        <v>0</v>
      </c>
      <c r="O2041">
        <v>1E-3</v>
      </c>
      <c r="P2041">
        <v>0</v>
      </c>
      <c r="Q2041" s="3">
        <v>0.70399999999999996</v>
      </c>
      <c r="R2041" t="str">
        <f t="shared" si="31"/>
        <v>Oklahoma Teachers2017</v>
      </c>
    </row>
    <row r="2042" spans="1:18" x14ac:dyDescent="0.35">
      <c r="A2042" t="s">
        <v>118</v>
      </c>
      <c r="B2042">
        <v>2018</v>
      </c>
      <c r="C2042">
        <v>9.7000000000000003E-2</v>
      </c>
      <c r="D2042">
        <v>7.0999999999999994E-2</v>
      </c>
      <c r="E2042">
        <v>9.0999999999999998E-2</v>
      </c>
      <c r="F2042">
        <v>8.6749999999999994E-2</v>
      </c>
      <c r="G2042">
        <v>7.3620000000000005E-2</v>
      </c>
      <c r="H2042">
        <v>0.58382999999999996</v>
      </c>
      <c r="I2042">
        <v>0.22156000000000001</v>
      </c>
      <c r="J2042">
        <v>0.11577</v>
      </c>
      <c r="K2042">
        <v>0</v>
      </c>
      <c r="L2042">
        <v>0</v>
      </c>
      <c r="M2042">
        <v>7.3849999999999999E-2</v>
      </c>
      <c r="N2042">
        <v>0</v>
      </c>
      <c r="O2042">
        <v>4.9899999999999996E-3</v>
      </c>
      <c r="P2042">
        <v>0</v>
      </c>
      <c r="Q2042" s="3">
        <v>0.72899999999999998</v>
      </c>
      <c r="R2042" t="str">
        <f t="shared" si="31"/>
        <v>Oklahoma Teachers2018</v>
      </c>
    </row>
    <row r="2043" spans="1:18" x14ac:dyDescent="0.35">
      <c r="A2043" t="s">
        <v>118</v>
      </c>
      <c r="B2043">
        <v>2019</v>
      </c>
      <c r="C2043">
        <v>5.1999999999999998E-2</v>
      </c>
      <c r="D2043">
        <v>9.8000000000000004E-2</v>
      </c>
      <c r="E2043">
        <v>5.8999999999999997E-2</v>
      </c>
      <c r="F2043">
        <v>0.11088000000000001</v>
      </c>
      <c r="G2043">
        <v>7.2470000000000007E-2</v>
      </c>
      <c r="H2043">
        <v>0.56999999999999995</v>
      </c>
      <c r="I2043">
        <v>0.23499999999999999</v>
      </c>
      <c r="J2043">
        <v>0.108</v>
      </c>
      <c r="K2043">
        <v>0</v>
      </c>
      <c r="L2043">
        <v>0</v>
      </c>
      <c r="M2043">
        <v>7.8E-2</v>
      </c>
      <c r="N2043">
        <v>0</v>
      </c>
      <c r="O2043">
        <v>8.9999999999999993E-3</v>
      </c>
      <c r="P2043">
        <v>0</v>
      </c>
      <c r="Q2043" s="3">
        <v>0.72399999999999998</v>
      </c>
      <c r="R2043" t="str">
        <f t="shared" si="31"/>
        <v>Oklahoma Teachers2019</v>
      </c>
    </row>
    <row r="2044" spans="1:18" x14ac:dyDescent="0.35">
      <c r="A2044" t="s">
        <v>118</v>
      </c>
      <c r="B2044">
        <v>2020</v>
      </c>
      <c r="C2044">
        <v>7.7000000000000002E-3</v>
      </c>
      <c r="D2044">
        <v>5.16E-2</v>
      </c>
      <c r="E2044">
        <v>5.4300000000000001E-2</v>
      </c>
      <c r="F2044">
        <v>9.11E-2</v>
      </c>
      <c r="G2044">
        <v>6.9139999999999993E-2</v>
      </c>
      <c r="H2044">
        <v>0.58830000000000005</v>
      </c>
      <c r="I2044">
        <v>0.21279999999999999</v>
      </c>
      <c r="J2044">
        <v>9.5200000000000007E-2</v>
      </c>
      <c r="K2044">
        <v>0</v>
      </c>
      <c r="L2044">
        <v>0</v>
      </c>
      <c r="M2044">
        <v>6.8599999999999994E-2</v>
      </c>
      <c r="N2044">
        <v>0</v>
      </c>
      <c r="O2044">
        <v>3.5000000000000003E-2</v>
      </c>
      <c r="P2044">
        <v>0</v>
      </c>
      <c r="Q2044" s="3">
        <v>0.67283000000000004</v>
      </c>
      <c r="R2044" t="str">
        <f t="shared" si="31"/>
        <v>Oklahoma Teachers2020</v>
      </c>
    </row>
    <row r="2045" spans="1:18" x14ac:dyDescent="0.35">
      <c r="A2045" t="s">
        <v>119</v>
      </c>
      <c r="B2045">
        <v>2001</v>
      </c>
      <c r="C2045">
        <v>-0.02</v>
      </c>
      <c r="E2045">
        <v>5.6000000000000001E-2</v>
      </c>
      <c r="G2045">
        <v>-0.02</v>
      </c>
      <c r="H2045">
        <v>0.47399999999999998</v>
      </c>
      <c r="I2045">
        <v>0.35</v>
      </c>
      <c r="J2045">
        <v>0.05</v>
      </c>
      <c r="K2045">
        <v>0.104</v>
      </c>
      <c r="L2045">
        <v>0</v>
      </c>
      <c r="M2045">
        <v>0</v>
      </c>
      <c r="N2045">
        <v>0</v>
      </c>
      <c r="O2045">
        <v>0.02</v>
      </c>
      <c r="P2045">
        <v>0</v>
      </c>
      <c r="Q2045" s="3">
        <v>0.80500000000000005</v>
      </c>
      <c r="R2045" t="str">
        <f t="shared" si="31"/>
        <v>St. Louis School Employees2001</v>
      </c>
    </row>
    <row r="2046" spans="1:18" x14ac:dyDescent="0.35">
      <c r="A2046" t="s">
        <v>119</v>
      </c>
      <c r="B2046">
        <v>2002</v>
      </c>
      <c r="C2046">
        <v>-5.8999999999999997E-2</v>
      </c>
      <c r="E2046">
        <v>4.1000000000000002E-2</v>
      </c>
      <c r="G2046">
        <v>-3.9699999999999999E-2</v>
      </c>
      <c r="H2046">
        <v>0.44</v>
      </c>
      <c r="I2046">
        <v>0.40799999999999997</v>
      </c>
      <c r="J2046">
        <v>0.05</v>
      </c>
      <c r="K2046">
        <v>9.9000000000000005E-2</v>
      </c>
      <c r="L2046">
        <v>0</v>
      </c>
      <c r="M2046">
        <v>0</v>
      </c>
      <c r="N2046">
        <v>0</v>
      </c>
      <c r="O2046">
        <v>3.0000000000000001E-3</v>
      </c>
      <c r="P2046">
        <v>0</v>
      </c>
      <c r="Q2046" s="3">
        <v>0.82099999999999995</v>
      </c>
      <c r="R2046" t="str">
        <f t="shared" si="31"/>
        <v>St. Louis School Employees2002</v>
      </c>
    </row>
    <row r="2047" spans="1:18" x14ac:dyDescent="0.35">
      <c r="A2047" t="s">
        <v>119</v>
      </c>
      <c r="B2047">
        <v>2003</v>
      </c>
      <c r="C2047">
        <v>0.22800000000000001</v>
      </c>
      <c r="E2047">
        <v>6.3E-2</v>
      </c>
      <c r="G2047">
        <v>4.233E-2</v>
      </c>
      <c r="H2047">
        <v>0.51349</v>
      </c>
      <c r="I2047">
        <v>0.34166000000000002</v>
      </c>
      <c r="J2047">
        <v>2.298E-2</v>
      </c>
      <c r="K2047">
        <v>0.10390000000000001</v>
      </c>
      <c r="L2047">
        <v>0</v>
      </c>
      <c r="M2047">
        <v>1.499E-2</v>
      </c>
      <c r="N2047">
        <v>0</v>
      </c>
      <c r="O2047">
        <v>3.0000000000000001E-3</v>
      </c>
      <c r="P2047">
        <v>0</v>
      </c>
      <c r="Q2047" s="3">
        <v>0.84</v>
      </c>
      <c r="R2047" t="str">
        <f t="shared" si="31"/>
        <v>St. Louis School Employees2003</v>
      </c>
    </row>
    <row r="2048" spans="1:18" x14ac:dyDescent="0.35">
      <c r="A2048" t="s">
        <v>119</v>
      </c>
      <c r="B2048">
        <v>2004</v>
      </c>
      <c r="C2048">
        <v>0.12</v>
      </c>
      <c r="E2048">
        <v>5.0999999999999997E-2</v>
      </c>
      <c r="G2048">
        <v>6.123E-2</v>
      </c>
      <c r="H2048">
        <v>0.48099999999999998</v>
      </c>
      <c r="I2048">
        <v>0.26100000000000001</v>
      </c>
      <c r="J2048">
        <v>1.0999999999999999E-2</v>
      </c>
      <c r="K2048">
        <v>0.17199999999999999</v>
      </c>
      <c r="L2048">
        <v>0</v>
      </c>
      <c r="M2048">
        <v>4.7E-2</v>
      </c>
      <c r="N2048">
        <v>0</v>
      </c>
      <c r="O2048">
        <v>2.8000000000000001E-2</v>
      </c>
      <c r="P2048">
        <v>0</v>
      </c>
      <c r="Q2048" s="3">
        <v>0.86299999999999999</v>
      </c>
      <c r="R2048" t="str">
        <f t="shared" si="31"/>
        <v>St. Louis School Employees2004</v>
      </c>
    </row>
    <row r="2049" spans="1:18" x14ac:dyDescent="0.35">
      <c r="A2049" t="s">
        <v>119</v>
      </c>
      <c r="B2049">
        <v>2005</v>
      </c>
      <c r="C2049">
        <v>6.3E-2</v>
      </c>
      <c r="E2049">
        <v>6.2E-2</v>
      </c>
      <c r="G2049">
        <v>6.1580000000000003E-2</v>
      </c>
      <c r="H2049">
        <v>0.51100000000000001</v>
      </c>
      <c r="I2049">
        <v>0.23599999999999999</v>
      </c>
      <c r="J2049">
        <v>7.0000000000000001E-3</v>
      </c>
      <c r="K2049">
        <v>0.17199999999999999</v>
      </c>
      <c r="L2049">
        <v>0</v>
      </c>
      <c r="M2049">
        <v>4.5999999999999999E-2</v>
      </c>
      <c r="N2049">
        <v>0</v>
      </c>
      <c r="O2049">
        <v>2.5999999999999999E-2</v>
      </c>
      <c r="P2049">
        <v>0</v>
      </c>
      <c r="Q2049" s="3">
        <v>0.876</v>
      </c>
      <c r="R2049" t="str">
        <f t="shared" si="31"/>
        <v>St. Louis School Employees2005</v>
      </c>
    </row>
    <row r="2050" spans="1:18" x14ac:dyDescent="0.35">
      <c r="A2050" t="s">
        <v>119</v>
      </c>
      <c r="B2050">
        <v>2006</v>
      </c>
      <c r="C2050">
        <v>0.13600000000000001</v>
      </c>
      <c r="E2050">
        <v>9.4E-2</v>
      </c>
      <c r="G2050">
        <v>7.3639999999999997E-2</v>
      </c>
      <c r="H2050">
        <v>0.505</v>
      </c>
      <c r="I2050">
        <v>0.23200000000000001</v>
      </c>
      <c r="J2050">
        <v>7.0000000000000001E-3</v>
      </c>
      <c r="K2050">
        <v>0.17499999999999999</v>
      </c>
      <c r="L2050">
        <v>0</v>
      </c>
      <c r="M2050">
        <v>4.9000000000000002E-2</v>
      </c>
      <c r="N2050">
        <v>0</v>
      </c>
      <c r="O2050">
        <v>3.1E-2</v>
      </c>
      <c r="P2050">
        <v>0</v>
      </c>
      <c r="Q2050" s="3">
        <v>0.872</v>
      </c>
      <c r="R2050" t="str">
        <f t="shared" si="31"/>
        <v>St. Louis School Employees2006</v>
      </c>
    </row>
    <row r="2051" spans="1:18" x14ac:dyDescent="0.35">
      <c r="A2051" t="s">
        <v>119</v>
      </c>
      <c r="B2051">
        <v>2007</v>
      </c>
      <c r="C2051">
        <v>9.8000000000000004E-2</v>
      </c>
      <c r="E2051">
        <v>0.129</v>
      </c>
      <c r="G2051">
        <v>7.7079999999999996E-2</v>
      </c>
      <c r="H2051">
        <v>0.48499999999999999</v>
      </c>
      <c r="I2051">
        <v>0.23799999999999999</v>
      </c>
      <c r="J2051">
        <v>1.0999999999999999E-2</v>
      </c>
      <c r="K2051">
        <v>0.193</v>
      </c>
      <c r="L2051">
        <v>0</v>
      </c>
      <c r="M2051">
        <v>4.9000000000000002E-2</v>
      </c>
      <c r="N2051">
        <v>0</v>
      </c>
      <c r="O2051">
        <v>2.4E-2</v>
      </c>
      <c r="P2051">
        <v>0</v>
      </c>
      <c r="Q2051" s="3">
        <v>0.876</v>
      </c>
      <c r="R2051" t="str">
        <f t="shared" ref="R2051:R2114" si="32">A2051&amp;B2051</f>
        <v>St. Louis School Employees2007</v>
      </c>
    </row>
    <row r="2052" spans="1:18" x14ac:dyDescent="0.35">
      <c r="A2052" t="s">
        <v>119</v>
      </c>
      <c r="B2052">
        <v>2008</v>
      </c>
      <c r="C2052">
        <v>-0.247</v>
      </c>
      <c r="E2052">
        <v>2.3E-2</v>
      </c>
      <c r="G2052">
        <v>2.9950000000000001E-2</v>
      </c>
      <c r="H2052">
        <v>0.40460000000000002</v>
      </c>
      <c r="I2052">
        <v>0.26074000000000003</v>
      </c>
      <c r="J2052">
        <v>2.298E-2</v>
      </c>
      <c r="K2052">
        <v>0.20679</v>
      </c>
      <c r="L2052">
        <v>0</v>
      </c>
      <c r="M2052">
        <v>6.5930000000000002E-2</v>
      </c>
      <c r="N2052">
        <v>0</v>
      </c>
      <c r="O2052">
        <v>3.8960000000000002E-2</v>
      </c>
      <c r="P2052">
        <v>0</v>
      </c>
      <c r="Q2052" s="3">
        <v>0.876</v>
      </c>
      <c r="R2052" t="str">
        <f t="shared" si="32"/>
        <v>St. Louis School Employees2008</v>
      </c>
    </row>
    <row r="2053" spans="1:18" x14ac:dyDescent="0.35">
      <c r="A2053" t="s">
        <v>119</v>
      </c>
      <c r="B2053">
        <v>2009</v>
      </c>
      <c r="C2053">
        <v>0.20899999999999999</v>
      </c>
      <c r="E2053">
        <v>3.7999999999999999E-2</v>
      </c>
      <c r="G2053">
        <v>4.8460000000000003E-2</v>
      </c>
      <c r="H2053">
        <v>0.47410000000000002</v>
      </c>
      <c r="I2053">
        <v>0.20219000000000001</v>
      </c>
      <c r="J2053">
        <v>2.5899999999999999E-2</v>
      </c>
      <c r="K2053">
        <v>0.21812999999999999</v>
      </c>
      <c r="L2053">
        <v>0</v>
      </c>
      <c r="M2053">
        <v>4.6809999999999997E-2</v>
      </c>
      <c r="N2053">
        <v>0</v>
      </c>
      <c r="O2053">
        <v>3.2870000000000003E-2</v>
      </c>
      <c r="P2053">
        <v>0</v>
      </c>
      <c r="Q2053" s="3">
        <v>0.88400000000000001</v>
      </c>
      <c r="R2053" t="str">
        <f t="shared" si="32"/>
        <v>St. Louis School Employees2009</v>
      </c>
    </row>
    <row r="2054" spans="1:18" x14ac:dyDescent="0.35">
      <c r="A2054" t="s">
        <v>119</v>
      </c>
      <c r="B2054">
        <v>2010</v>
      </c>
      <c r="C2054">
        <v>0.14899999999999999</v>
      </c>
      <c r="E2054">
        <v>5.3999999999999999E-2</v>
      </c>
      <c r="F2054">
        <v>5.8110000000000002E-2</v>
      </c>
      <c r="G2054">
        <v>5.8110000000000002E-2</v>
      </c>
      <c r="H2054">
        <v>0.48204000000000002</v>
      </c>
      <c r="I2054">
        <v>0.19262000000000001</v>
      </c>
      <c r="J2054">
        <v>2.794E-2</v>
      </c>
      <c r="K2054">
        <v>0.21757000000000001</v>
      </c>
      <c r="L2054">
        <v>0</v>
      </c>
      <c r="M2054">
        <v>5.1900000000000002E-2</v>
      </c>
      <c r="N2054">
        <v>0</v>
      </c>
      <c r="O2054">
        <v>2.794E-2</v>
      </c>
      <c r="P2054">
        <v>0</v>
      </c>
      <c r="Q2054" s="3">
        <v>0.88600000000000001</v>
      </c>
      <c r="R2054" t="str">
        <f t="shared" si="32"/>
        <v>St. Louis School Employees2010</v>
      </c>
    </row>
    <row r="2055" spans="1:18" x14ac:dyDescent="0.35">
      <c r="A2055" t="s">
        <v>119</v>
      </c>
      <c r="B2055">
        <v>2011</v>
      </c>
      <c r="C2055">
        <v>-1E-3</v>
      </c>
      <c r="D2055">
        <v>0.115</v>
      </c>
      <c r="E2055">
        <v>2.8000000000000001E-2</v>
      </c>
      <c r="F2055">
        <v>6.0139999999999999E-2</v>
      </c>
      <c r="G2055">
        <v>5.2589999999999998E-2</v>
      </c>
      <c r="H2055">
        <v>0.43107000000000001</v>
      </c>
      <c r="I2055">
        <v>0.18798000000000001</v>
      </c>
      <c r="J2055">
        <v>0.03</v>
      </c>
      <c r="K2055">
        <v>0.23996999999999999</v>
      </c>
      <c r="L2055">
        <v>2.5999999999999999E-2</v>
      </c>
      <c r="M2055">
        <v>5.4989999999999997E-2</v>
      </c>
      <c r="N2055">
        <v>0</v>
      </c>
      <c r="O2055">
        <v>0.03</v>
      </c>
      <c r="P2055">
        <v>0</v>
      </c>
      <c r="Q2055" s="3">
        <v>0.84899999999999998</v>
      </c>
      <c r="R2055" t="str">
        <f t="shared" si="32"/>
        <v>St. Louis School Employees2011</v>
      </c>
    </row>
    <row r="2056" spans="1:18" x14ac:dyDescent="0.35">
      <c r="A2056" t="s">
        <v>119</v>
      </c>
      <c r="B2056">
        <v>2012</v>
      </c>
      <c r="C2056">
        <v>0.124</v>
      </c>
      <c r="D2056">
        <v>8.8999999999999996E-2</v>
      </c>
      <c r="E2056">
        <v>3.2000000000000001E-2</v>
      </c>
      <c r="F2056">
        <v>7.9149999999999998E-2</v>
      </c>
      <c r="G2056">
        <v>5.8360000000000002E-2</v>
      </c>
      <c r="H2056">
        <v>0.45</v>
      </c>
      <c r="I2056">
        <v>0.188</v>
      </c>
      <c r="J2056">
        <v>2.9000000000000001E-2</v>
      </c>
      <c r="K2056">
        <v>0.22700000000000001</v>
      </c>
      <c r="L2056">
        <v>2.5999999999999999E-2</v>
      </c>
      <c r="M2056">
        <v>5.0999999999999997E-2</v>
      </c>
      <c r="N2056">
        <v>0</v>
      </c>
      <c r="O2056">
        <v>2.9000000000000001E-2</v>
      </c>
      <c r="P2056">
        <v>0</v>
      </c>
      <c r="Q2056" s="3">
        <v>0.84299999999999997</v>
      </c>
      <c r="R2056" t="str">
        <f t="shared" si="32"/>
        <v>St. Louis School Employees2012</v>
      </c>
    </row>
    <row r="2057" spans="1:18" x14ac:dyDescent="0.35">
      <c r="A2057" t="s">
        <v>119</v>
      </c>
      <c r="B2057">
        <v>2013</v>
      </c>
      <c r="C2057">
        <v>0.158</v>
      </c>
      <c r="D2057">
        <v>9.1999999999999998E-2</v>
      </c>
      <c r="E2057">
        <v>0.126</v>
      </c>
      <c r="F2057">
        <v>7.2830000000000006E-2</v>
      </c>
      <c r="G2057">
        <v>6.5710000000000005E-2</v>
      </c>
      <c r="H2057">
        <v>0.47852</v>
      </c>
      <c r="I2057">
        <v>0.16384000000000001</v>
      </c>
      <c r="J2057">
        <v>2.3980000000000001E-2</v>
      </c>
      <c r="K2057">
        <v>0.21379000000000001</v>
      </c>
      <c r="L2057">
        <v>2.298E-2</v>
      </c>
      <c r="M2057">
        <v>5.0950000000000002E-2</v>
      </c>
      <c r="N2057">
        <v>0</v>
      </c>
      <c r="O2057">
        <v>4.5949999999999998E-2</v>
      </c>
      <c r="P2057">
        <v>0</v>
      </c>
      <c r="Q2057" s="3">
        <v>0.84399999999999997</v>
      </c>
      <c r="R2057" t="str">
        <f t="shared" si="32"/>
        <v>St. Louis School Employees2013</v>
      </c>
    </row>
    <row r="2058" spans="1:18" x14ac:dyDescent="0.35">
      <c r="A2058" t="s">
        <v>119</v>
      </c>
      <c r="B2058">
        <v>2014</v>
      </c>
      <c r="C2058">
        <v>4.4999999999999998E-2</v>
      </c>
      <c r="D2058">
        <v>0.108</v>
      </c>
      <c r="E2058">
        <v>9.2999999999999999E-2</v>
      </c>
      <c r="F2058">
        <v>6.5420000000000006E-2</v>
      </c>
      <c r="G2058">
        <v>6.4219999999999999E-2</v>
      </c>
      <c r="H2058">
        <v>0.46999000000000002</v>
      </c>
      <c r="I2058">
        <v>0.16369</v>
      </c>
      <c r="J2058">
        <v>1.9959999999999999E-2</v>
      </c>
      <c r="K2058">
        <v>0.22358</v>
      </c>
      <c r="L2058">
        <v>2.0959999999999999E-2</v>
      </c>
      <c r="M2058">
        <v>5.1900000000000002E-2</v>
      </c>
      <c r="N2058">
        <v>0</v>
      </c>
      <c r="O2058">
        <v>4.9910000000000003E-2</v>
      </c>
      <c r="P2058">
        <v>0</v>
      </c>
      <c r="Q2058" s="3">
        <v>0.84799999999999998</v>
      </c>
      <c r="R2058" t="str">
        <f t="shared" si="32"/>
        <v>St. Louis School Employees2014</v>
      </c>
    </row>
    <row r="2059" spans="1:18" x14ac:dyDescent="0.35">
      <c r="A2059" t="s">
        <v>119</v>
      </c>
      <c r="B2059">
        <v>2015</v>
      </c>
      <c r="C2059">
        <v>-5.0000000000000001E-3</v>
      </c>
      <c r="D2059">
        <v>6.4000000000000001E-2</v>
      </c>
      <c r="E2059">
        <v>6.3E-2</v>
      </c>
      <c r="F2059">
        <v>5.8400000000000001E-2</v>
      </c>
      <c r="G2059">
        <v>5.9459999999999999E-2</v>
      </c>
      <c r="H2059">
        <v>0.47499999999999998</v>
      </c>
      <c r="I2059">
        <v>0.16500000000000001</v>
      </c>
      <c r="J2059">
        <v>2.1999999999999999E-2</v>
      </c>
      <c r="K2059">
        <v>0.21199999999999999</v>
      </c>
      <c r="L2059">
        <v>1.7000000000000001E-2</v>
      </c>
      <c r="M2059">
        <v>5.7000000000000002E-2</v>
      </c>
      <c r="N2059">
        <v>0</v>
      </c>
      <c r="O2059">
        <v>5.0999999999999997E-2</v>
      </c>
      <c r="P2059">
        <v>0</v>
      </c>
      <c r="Q2059" s="3">
        <v>0.84899999999999998</v>
      </c>
      <c r="R2059" t="str">
        <f t="shared" si="32"/>
        <v>St. Louis School Employees2015</v>
      </c>
    </row>
    <row r="2060" spans="1:18" x14ac:dyDescent="0.35">
      <c r="A2060" t="s">
        <v>119</v>
      </c>
      <c r="B2060">
        <v>2016</v>
      </c>
      <c r="C2060">
        <v>6.3E-2</v>
      </c>
      <c r="D2060">
        <v>3.4000000000000002E-2</v>
      </c>
      <c r="E2060">
        <v>7.5999999999999998E-2</v>
      </c>
      <c r="F2060">
        <v>5.1389999999999998E-2</v>
      </c>
      <c r="G2060">
        <v>5.9679999999999997E-2</v>
      </c>
      <c r="H2060">
        <v>0.45899000000000001</v>
      </c>
      <c r="I2060">
        <v>0.19456999999999999</v>
      </c>
      <c r="J2060">
        <v>2.283E-2</v>
      </c>
      <c r="K2060">
        <v>0.20549000000000001</v>
      </c>
      <c r="L2060">
        <v>0</v>
      </c>
      <c r="M2060">
        <v>6.1550000000000001E-2</v>
      </c>
      <c r="N2060">
        <v>0</v>
      </c>
      <c r="O2060">
        <v>5.6579999999999998E-2</v>
      </c>
      <c r="P2060">
        <v>0</v>
      </c>
      <c r="Q2060" s="3">
        <v>0.73699999999999999</v>
      </c>
      <c r="R2060" t="str">
        <f t="shared" si="32"/>
        <v>St. Louis School Employees2016</v>
      </c>
    </row>
    <row r="2061" spans="1:18" x14ac:dyDescent="0.35">
      <c r="A2061" t="s">
        <v>119</v>
      </c>
      <c r="B2061">
        <v>2017</v>
      </c>
      <c r="C2061">
        <v>0.16200000000000001</v>
      </c>
      <c r="D2061">
        <v>7.0999999999999994E-2</v>
      </c>
      <c r="E2061">
        <v>8.3000000000000004E-2</v>
      </c>
      <c r="F2061">
        <v>5.7369999999999997E-2</v>
      </c>
      <c r="G2061">
        <v>6.5439999999999998E-2</v>
      </c>
      <c r="H2061">
        <v>0.47852</v>
      </c>
      <c r="I2061">
        <v>0.19281000000000001</v>
      </c>
      <c r="J2061">
        <v>2.7969999999999998E-2</v>
      </c>
      <c r="K2061">
        <v>0.19181000000000001</v>
      </c>
      <c r="L2061">
        <v>0</v>
      </c>
      <c r="M2061">
        <v>6.0940000000000001E-2</v>
      </c>
      <c r="N2061">
        <v>0</v>
      </c>
      <c r="O2061">
        <v>4.795E-2</v>
      </c>
      <c r="P2061">
        <v>0</v>
      </c>
      <c r="Q2061" s="3">
        <v>0.72799999999999998</v>
      </c>
      <c r="R2061" t="str">
        <f t="shared" si="32"/>
        <v>St. Louis School Employees2017</v>
      </c>
    </row>
    <row r="2062" spans="1:18" x14ac:dyDescent="0.35">
      <c r="A2062" t="s">
        <v>119</v>
      </c>
      <c r="B2062">
        <v>2018</v>
      </c>
      <c r="C2062">
        <v>-0.05</v>
      </c>
      <c r="D2062">
        <v>5.5E-2</v>
      </c>
      <c r="E2062">
        <v>4.1000000000000002E-2</v>
      </c>
      <c r="F2062">
        <v>8.2229999999999998E-2</v>
      </c>
      <c r="G2062">
        <v>5.8680000000000003E-2</v>
      </c>
      <c r="H2062">
        <v>0.44400000000000001</v>
      </c>
      <c r="I2062">
        <v>0.21099999999999999</v>
      </c>
      <c r="J2062">
        <v>5.1999999999999998E-2</v>
      </c>
      <c r="K2062">
        <v>0.183</v>
      </c>
      <c r="L2062">
        <v>0</v>
      </c>
      <c r="M2062">
        <v>5.8999999999999997E-2</v>
      </c>
      <c r="N2062">
        <v>0</v>
      </c>
      <c r="O2062">
        <v>5.0999999999999997E-2</v>
      </c>
      <c r="P2062">
        <v>0</v>
      </c>
      <c r="Q2062" s="3">
        <v>0.71599999999999997</v>
      </c>
      <c r="R2062" t="str">
        <f t="shared" si="32"/>
        <v>St. Louis School Employees2018</v>
      </c>
    </row>
    <row r="2063" spans="1:18" x14ac:dyDescent="0.35">
      <c r="A2063" t="s">
        <v>119</v>
      </c>
      <c r="B2063">
        <v>2019</v>
      </c>
      <c r="C2063">
        <v>0.16800000000000001</v>
      </c>
      <c r="D2063">
        <v>8.8999999999999996E-2</v>
      </c>
      <c r="E2063">
        <v>6.4000000000000001E-2</v>
      </c>
      <c r="F2063">
        <v>7.85E-2</v>
      </c>
      <c r="G2063">
        <v>6.4170000000000005E-2</v>
      </c>
      <c r="H2063">
        <v>0.49399999999999999</v>
      </c>
      <c r="I2063">
        <v>0.22700000000000001</v>
      </c>
      <c r="J2063">
        <v>5.8000000000000003E-2</v>
      </c>
      <c r="K2063">
        <v>0.107</v>
      </c>
      <c r="L2063">
        <v>0</v>
      </c>
      <c r="M2063">
        <v>5.3999999999999999E-2</v>
      </c>
      <c r="N2063">
        <v>0</v>
      </c>
      <c r="O2063">
        <v>0.06</v>
      </c>
      <c r="P2063">
        <v>0</v>
      </c>
      <c r="Q2063" s="3">
        <v>0.71599999999999997</v>
      </c>
      <c r="R2063" t="str">
        <f t="shared" si="32"/>
        <v>St. Louis School Employees2019</v>
      </c>
    </row>
    <row r="2064" spans="1:18" x14ac:dyDescent="0.35">
      <c r="A2064" t="s">
        <v>119</v>
      </c>
      <c r="B2064">
        <v>2020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 s="3">
        <v>0</v>
      </c>
      <c r="R2064" t="str">
        <f t="shared" si="32"/>
        <v>St. Louis School Employees2020</v>
      </c>
    </row>
    <row r="2065" spans="1:18" x14ac:dyDescent="0.35">
      <c r="A2065" t="s">
        <v>120</v>
      </c>
      <c r="B2065">
        <v>2001</v>
      </c>
      <c r="C2065">
        <v>8.5000000000000006E-2</v>
      </c>
      <c r="D2065">
        <v>5.7000000000000002E-2</v>
      </c>
      <c r="E2065">
        <v>8.6999999999999994E-2</v>
      </c>
      <c r="G2065">
        <v>8.5000000000000006E-2</v>
      </c>
      <c r="H2065">
        <v>0</v>
      </c>
      <c r="I2065">
        <v>1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 s="3">
        <v>0.85</v>
      </c>
      <c r="R2065" t="str">
        <f t="shared" si="32"/>
        <v>Texas Municipal2001</v>
      </c>
    </row>
    <row r="2066" spans="1:18" x14ac:dyDescent="0.35">
      <c r="A2066" t="s">
        <v>120</v>
      </c>
      <c r="B2066">
        <v>2002</v>
      </c>
      <c r="C2066">
        <v>0.17299999999999999</v>
      </c>
      <c r="D2066">
        <v>0.155</v>
      </c>
      <c r="E2066">
        <v>8.8999999999999996E-2</v>
      </c>
      <c r="G2066">
        <v>0.12814</v>
      </c>
      <c r="H2066">
        <v>0</v>
      </c>
      <c r="I2066">
        <v>1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 s="3">
        <v>0.84199999999999997</v>
      </c>
      <c r="R2066" t="str">
        <f t="shared" si="32"/>
        <v>Texas Municipal2002</v>
      </c>
    </row>
    <row r="2067" spans="1:18" x14ac:dyDescent="0.35">
      <c r="A2067" t="s">
        <v>120</v>
      </c>
      <c r="B2067">
        <v>2003</v>
      </c>
      <c r="C2067">
        <v>1.7000000000000001E-2</v>
      </c>
      <c r="D2067">
        <v>9.0999999999999998E-2</v>
      </c>
      <c r="E2067">
        <v>7.0999999999999994E-2</v>
      </c>
      <c r="G2067">
        <v>8.9810000000000001E-2</v>
      </c>
      <c r="H2067">
        <v>0</v>
      </c>
      <c r="I2067">
        <v>0.97499999999999998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2.5000000000000001E-2</v>
      </c>
      <c r="P2067">
        <v>0</v>
      </c>
      <c r="Q2067" s="3">
        <v>0.82599999999999996</v>
      </c>
      <c r="R2067" t="str">
        <f t="shared" si="32"/>
        <v>Texas Municipal2003</v>
      </c>
    </row>
    <row r="2068" spans="1:18" x14ac:dyDescent="0.35">
      <c r="A2068" t="s">
        <v>120</v>
      </c>
      <c r="B2068">
        <v>2004</v>
      </c>
      <c r="C2068">
        <v>0.128</v>
      </c>
      <c r="D2068">
        <v>0.104</v>
      </c>
      <c r="E2068">
        <v>0.121</v>
      </c>
      <c r="F2068">
        <v>0.105</v>
      </c>
      <c r="G2068">
        <v>9.9229999999999999E-2</v>
      </c>
      <c r="H2068">
        <v>0</v>
      </c>
      <c r="I2068">
        <v>0.93400000000000005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6.6000000000000003E-2</v>
      </c>
      <c r="P2068">
        <v>0</v>
      </c>
      <c r="Q2068" s="3">
        <v>0.82799999999999996</v>
      </c>
      <c r="R2068" t="str">
        <f t="shared" si="32"/>
        <v>Texas Municipal2004</v>
      </c>
    </row>
    <row r="2069" spans="1:18" x14ac:dyDescent="0.35">
      <c r="A2069" t="s">
        <v>120</v>
      </c>
      <c r="B2069">
        <v>2005</v>
      </c>
      <c r="C2069">
        <v>0.106</v>
      </c>
      <c r="D2069">
        <v>8.3000000000000004E-2</v>
      </c>
      <c r="E2069">
        <v>0.10100000000000001</v>
      </c>
      <c r="F2069">
        <v>8.5999999999999993E-2</v>
      </c>
      <c r="G2069">
        <v>0.10058</v>
      </c>
      <c r="H2069">
        <v>0</v>
      </c>
      <c r="I2069">
        <v>0.97399999999999998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2.5999999999999999E-2</v>
      </c>
      <c r="P2069">
        <v>0</v>
      </c>
      <c r="Q2069" s="3">
        <v>0.82699999999999996</v>
      </c>
      <c r="R2069" t="str">
        <f t="shared" si="32"/>
        <v>Texas Municipal2005</v>
      </c>
    </row>
    <row r="2070" spans="1:18" x14ac:dyDescent="0.35">
      <c r="A2070" t="s">
        <v>120</v>
      </c>
      <c r="B2070">
        <v>2006</v>
      </c>
      <c r="C2070">
        <v>8.0000000000000002E-3</v>
      </c>
      <c r="D2070">
        <v>0.08</v>
      </c>
      <c r="E2070">
        <v>8.5000000000000006E-2</v>
      </c>
      <c r="F2070">
        <v>8.5999999999999993E-2</v>
      </c>
      <c r="G2070">
        <v>8.4580000000000002E-2</v>
      </c>
      <c r="H2070">
        <v>0</v>
      </c>
      <c r="I2070">
        <v>0.96699999999999997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3.3000000000000002E-2</v>
      </c>
      <c r="P2070">
        <v>0</v>
      </c>
      <c r="Q2070" s="3">
        <v>0.82099999999999995</v>
      </c>
      <c r="R2070" t="str">
        <f t="shared" si="32"/>
        <v>Texas Municipal2006</v>
      </c>
    </row>
    <row r="2071" spans="1:18" x14ac:dyDescent="0.35">
      <c r="A2071" t="s">
        <v>120</v>
      </c>
      <c r="B2071">
        <v>2007</v>
      </c>
      <c r="C2071">
        <v>7.8E-2</v>
      </c>
      <c r="D2071">
        <v>6.3E-2</v>
      </c>
      <c r="E2071">
        <v>6.6000000000000003E-2</v>
      </c>
      <c r="F2071">
        <v>7.6999999999999999E-2</v>
      </c>
      <c r="G2071">
        <v>8.3640000000000006E-2</v>
      </c>
      <c r="H2071">
        <v>0</v>
      </c>
      <c r="I2071">
        <v>0.95699999999999996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4.2999999999999997E-2</v>
      </c>
      <c r="P2071">
        <v>0</v>
      </c>
      <c r="Q2071" s="3">
        <v>0.73699999999999999</v>
      </c>
      <c r="R2071" t="str">
        <f t="shared" si="32"/>
        <v>Texas Municipal2007</v>
      </c>
    </row>
    <row r="2072" spans="1:18" x14ac:dyDescent="0.35">
      <c r="A2072" t="s">
        <v>120</v>
      </c>
      <c r="B2072">
        <v>2008</v>
      </c>
      <c r="C2072">
        <v>-1.2999999999999999E-2</v>
      </c>
      <c r="D2072">
        <v>2.4E-2</v>
      </c>
      <c r="E2072">
        <v>0.06</v>
      </c>
      <c r="F2072">
        <v>6.6000000000000003E-2</v>
      </c>
      <c r="G2072">
        <v>7.1059999999999998E-2</v>
      </c>
      <c r="H2072">
        <v>0.121</v>
      </c>
      <c r="I2072">
        <v>0.87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8.9999999999999993E-3</v>
      </c>
      <c r="P2072">
        <v>0</v>
      </c>
      <c r="Q2072" s="3">
        <v>0.74399999999999999</v>
      </c>
      <c r="R2072" t="str">
        <f t="shared" si="32"/>
        <v>Texas Municipal2008</v>
      </c>
    </row>
    <row r="2073" spans="1:18" x14ac:dyDescent="0.35">
      <c r="A2073" t="s">
        <v>120</v>
      </c>
      <c r="B2073">
        <v>2009</v>
      </c>
      <c r="C2073">
        <v>0.10199999999999999</v>
      </c>
      <c r="D2073">
        <v>5.5E-2</v>
      </c>
      <c r="E2073">
        <v>5.5E-2</v>
      </c>
      <c r="F2073">
        <v>8.7999999999999995E-2</v>
      </c>
      <c r="G2073">
        <v>7.4450000000000002E-2</v>
      </c>
      <c r="H2073">
        <v>0.23499999999999999</v>
      </c>
      <c r="I2073">
        <v>0.65900000000000003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0.106</v>
      </c>
      <c r="P2073">
        <v>0</v>
      </c>
      <c r="Q2073" s="3">
        <v>0.75800000000000001</v>
      </c>
      <c r="R2073" t="str">
        <f t="shared" si="32"/>
        <v>Texas Municipal2009</v>
      </c>
    </row>
    <row r="2074" spans="1:18" x14ac:dyDescent="0.35">
      <c r="A2074" t="s">
        <v>120</v>
      </c>
      <c r="B2074">
        <v>2010</v>
      </c>
      <c r="C2074">
        <v>0.09</v>
      </c>
      <c r="D2074">
        <v>5.8999999999999997E-2</v>
      </c>
      <c r="E2074">
        <v>5.1999999999999998E-2</v>
      </c>
      <c r="F2074">
        <v>7.5999999999999998E-2</v>
      </c>
      <c r="G2074">
        <v>7.5999999999999998E-2</v>
      </c>
      <c r="H2074">
        <v>0.33100000000000002</v>
      </c>
      <c r="I2074">
        <v>0.61799999999999999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5.0999999999999997E-2</v>
      </c>
      <c r="P2074">
        <v>0</v>
      </c>
      <c r="Q2074" s="3">
        <v>0.82899999999999996</v>
      </c>
      <c r="R2074" t="str">
        <f t="shared" si="32"/>
        <v>Texas Municipal2010</v>
      </c>
    </row>
    <row r="2075" spans="1:18" x14ac:dyDescent="0.35">
      <c r="A2075" t="s">
        <v>120</v>
      </c>
      <c r="B2075">
        <v>2011</v>
      </c>
      <c r="C2075">
        <v>2.4E-2</v>
      </c>
      <c r="D2075">
        <v>7.1999999999999995E-2</v>
      </c>
      <c r="E2075">
        <v>5.5E-2</v>
      </c>
      <c r="F2075">
        <v>7.0000000000000007E-2</v>
      </c>
      <c r="G2075">
        <v>7.1160000000000001E-2</v>
      </c>
      <c r="H2075">
        <v>0.40500000000000003</v>
      </c>
      <c r="I2075">
        <v>0.52800000000000002</v>
      </c>
      <c r="J2075">
        <v>0</v>
      </c>
      <c r="K2075">
        <v>0</v>
      </c>
      <c r="L2075">
        <v>4.8000000000000001E-2</v>
      </c>
      <c r="M2075">
        <v>5.0000000000000001E-3</v>
      </c>
      <c r="N2075">
        <v>0</v>
      </c>
      <c r="O2075">
        <v>1.4E-2</v>
      </c>
      <c r="P2075">
        <v>0</v>
      </c>
      <c r="Q2075" s="3">
        <v>0.85099999999999998</v>
      </c>
      <c r="R2075" t="str">
        <f t="shared" si="32"/>
        <v>Texas Municipal2011</v>
      </c>
    </row>
    <row r="2076" spans="1:18" x14ac:dyDescent="0.35">
      <c r="A2076" t="s">
        <v>120</v>
      </c>
      <c r="B2076">
        <v>2012</v>
      </c>
      <c r="C2076">
        <v>0.10100000000000001</v>
      </c>
      <c r="D2076">
        <v>7.0999999999999994E-2</v>
      </c>
      <c r="E2076">
        <v>0.06</v>
      </c>
      <c r="F2076">
        <v>6.3E-2</v>
      </c>
      <c r="G2076">
        <v>7.3620000000000005E-2</v>
      </c>
      <c r="H2076">
        <v>0.42199999999999999</v>
      </c>
      <c r="I2076">
        <v>0.49199999999999999</v>
      </c>
      <c r="J2076">
        <v>0</v>
      </c>
      <c r="K2076">
        <v>0</v>
      </c>
      <c r="L2076">
        <v>4.8000000000000001E-2</v>
      </c>
      <c r="M2076">
        <v>1.9E-2</v>
      </c>
      <c r="N2076">
        <v>0</v>
      </c>
      <c r="O2076">
        <v>1.9E-2</v>
      </c>
      <c r="P2076">
        <v>0</v>
      </c>
      <c r="Q2076" s="3">
        <v>0.872</v>
      </c>
      <c r="R2076" t="str">
        <f t="shared" si="32"/>
        <v>Texas Municipal2012</v>
      </c>
    </row>
    <row r="2077" spans="1:18" x14ac:dyDescent="0.35">
      <c r="A2077" t="s">
        <v>120</v>
      </c>
      <c r="B2077">
        <v>2013</v>
      </c>
      <c r="C2077">
        <v>9.8599999999999993E-2</v>
      </c>
      <c r="D2077">
        <v>7.3999999999999996E-2</v>
      </c>
      <c r="E2077">
        <v>8.2900000000000001E-2</v>
      </c>
      <c r="F2077">
        <v>7.1400000000000005E-2</v>
      </c>
      <c r="G2077">
        <v>7.5520000000000004E-2</v>
      </c>
      <c r="H2077">
        <v>0.45500000000000002</v>
      </c>
      <c r="I2077">
        <v>0.39300000000000002</v>
      </c>
      <c r="J2077">
        <v>0</v>
      </c>
      <c r="K2077">
        <v>0</v>
      </c>
      <c r="L2077">
        <v>0.04</v>
      </c>
      <c r="M2077">
        <v>3.2000000000000001E-2</v>
      </c>
      <c r="N2077">
        <v>0</v>
      </c>
      <c r="O2077">
        <v>0.08</v>
      </c>
      <c r="P2077">
        <v>0</v>
      </c>
      <c r="Q2077" s="3">
        <v>0.84099999999999997</v>
      </c>
      <c r="R2077" t="str">
        <f t="shared" si="32"/>
        <v>Texas Municipal2013</v>
      </c>
    </row>
    <row r="2078" spans="1:18" x14ac:dyDescent="0.35">
      <c r="A2078" t="s">
        <v>120</v>
      </c>
      <c r="B2078">
        <v>2014</v>
      </c>
      <c r="C2078">
        <v>5.9900000000000002E-2</v>
      </c>
      <c r="D2078">
        <v>8.5699999999999998E-2</v>
      </c>
      <c r="E2078">
        <v>7.3999999999999996E-2</v>
      </c>
      <c r="F2078">
        <v>6.4500000000000002E-2</v>
      </c>
      <c r="G2078">
        <v>7.4399999999999994E-2</v>
      </c>
      <c r="H2078">
        <v>0.443</v>
      </c>
      <c r="I2078">
        <v>0.36099999999999999</v>
      </c>
      <c r="J2078">
        <v>0</v>
      </c>
      <c r="K2078">
        <v>4.1000000000000002E-2</v>
      </c>
      <c r="L2078">
        <v>4.7E-2</v>
      </c>
      <c r="M2078">
        <v>0.05</v>
      </c>
      <c r="N2078">
        <v>0</v>
      </c>
      <c r="O2078">
        <v>5.8000000000000003E-2</v>
      </c>
      <c r="P2078">
        <v>0</v>
      </c>
      <c r="Q2078" s="3">
        <v>0.85799999999999998</v>
      </c>
      <c r="R2078" t="str">
        <f t="shared" si="32"/>
        <v>Texas Municipal2014</v>
      </c>
    </row>
    <row r="2079" spans="1:18" x14ac:dyDescent="0.35">
      <c r="A2079" t="s">
        <v>120</v>
      </c>
      <c r="B2079">
        <v>2015</v>
      </c>
      <c r="C2079">
        <v>3.3999999999999998E-3</v>
      </c>
      <c r="D2079">
        <v>5.2900000000000003E-2</v>
      </c>
      <c r="E2079">
        <v>5.6300000000000003E-2</v>
      </c>
      <c r="F2079">
        <v>5.4199999999999998E-2</v>
      </c>
      <c r="G2079">
        <v>6.9510000000000002E-2</v>
      </c>
      <c r="H2079">
        <v>0.43357000000000001</v>
      </c>
      <c r="I2079">
        <v>0.39960000000000001</v>
      </c>
      <c r="J2079">
        <v>2E-3</v>
      </c>
      <c r="K2079">
        <v>6.4939999999999998E-2</v>
      </c>
      <c r="L2079">
        <v>3.7960000000000001E-2</v>
      </c>
      <c r="M2079">
        <v>5.994E-2</v>
      </c>
      <c r="N2079">
        <v>0</v>
      </c>
      <c r="O2079">
        <v>2E-3</v>
      </c>
      <c r="P2079">
        <v>0</v>
      </c>
      <c r="Q2079" s="3">
        <v>0.85799999999999998</v>
      </c>
      <c r="R2079" t="str">
        <f t="shared" si="32"/>
        <v>Texas Municipal2015</v>
      </c>
    </row>
    <row r="2080" spans="1:18" x14ac:dyDescent="0.35">
      <c r="A2080" t="s">
        <v>120</v>
      </c>
      <c r="B2080">
        <v>2016</v>
      </c>
      <c r="C2080">
        <v>7.4200000000000002E-2</v>
      </c>
      <c r="D2080">
        <v>4.5400000000000003E-2</v>
      </c>
      <c r="E2080">
        <v>6.6500000000000004E-2</v>
      </c>
      <c r="F2080">
        <v>6.0900000000000003E-2</v>
      </c>
      <c r="G2080">
        <v>6.9800000000000001E-2</v>
      </c>
      <c r="H2080">
        <v>0.42</v>
      </c>
      <c r="I2080">
        <v>0.29399999999999998</v>
      </c>
      <c r="J2080">
        <v>5.0000000000000001E-3</v>
      </c>
      <c r="K2080">
        <v>0.107</v>
      </c>
      <c r="L2080">
        <v>8.7999999999999995E-2</v>
      </c>
      <c r="M2080">
        <v>8.5000000000000006E-2</v>
      </c>
      <c r="N2080">
        <v>0</v>
      </c>
      <c r="O2080">
        <v>1E-3</v>
      </c>
      <c r="P2080">
        <v>0</v>
      </c>
      <c r="Q2080" s="3">
        <v>0.86299999999999999</v>
      </c>
      <c r="R2080" t="str">
        <f t="shared" si="32"/>
        <v>Texas Municipal2016</v>
      </c>
    </row>
    <row r="2081" spans="1:18" x14ac:dyDescent="0.35">
      <c r="A2081" t="s">
        <v>120</v>
      </c>
      <c r="B2081">
        <v>2017</v>
      </c>
      <c r="C2081">
        <v>0.14269999999999999</v>
      </c>
      <c r="D2081">
        <v>7.1900000000000006E-2</v>
      </c>
      <c r="E2081">
        <v>7.46E-2</v>
      </c>
      <c r="F2081">
        <v>6.7100000000000007E-2</v>
      </c>
      <c r="G2081">
        <v>7.3959999999999998E-2</v>
      </c>
      <c r="H2081">
        <v>0.38100000000000001</v>
      </c>
      <c r="I2081">
        <v>0.33100000000000002</v>
      </c>
      <c r="J2081">
        <v>0.01</v>
      </c>
      <c r="K2081">
        <v>9.4E-2</v>
      </c>
      <c r="L2081">
        <v>0.10100000000000001</v>
      </c>
      <c r="M2081">
        <v>8.2000000000000003E-2</v>
      </c>
      <c r="N2081">
        <v>0</v>
      </c>
      <c r="O2081">
        <v>1E-3</v>
      </c>
      <c r="P2081">
        <v>0</v>
      </c>
      <c r="Q2081" s="3">
        <v>0.874</v>
      </c>
      <c r="R2081" t="str">
        <f t="shared" si="32"/>
        <v>Texas Municipal2017</v>
      </c>
    </row>
    <row r="2082" spans="1:18" x14ac:dyDescent="0.35">
      <c r="A2082" t="s">
        <v>120</v>
      </c>
      <c r="B2082">
        <v>2018</v>
      </c>
      <c r="C2082">
        <v>-2.1100000000000001E-2</v>
      </c>
      <c r="D2082">
        <v>6.3100000000000003E-2</v>
      </c>
      <c r="E2082">
        <v>5.0299999999999997E-2</v>
      </c>
      <c r="F2082">
        <v>6.6299999999999998E-2</v>
      </c>
      <c r="G2082">
        <v>6.8449999999999997E-2</v>
      </c>
      <c r="H2082">
        <v>0.33500000000000002</v>
      </c>
      <c r="I2082">
        <v>0.34</v>
      </c>
      <c r="J2082">
        <v>2.1000000000000001E-2</v>
      </c>
      <c r="K2082">
        <v>9.0999999999999998E-2</v>
      </c>
      <c r="L2082">
        <v>0.104</v>
      </c>
      <c r="M2082">
        <v>9.6000000000000002E-2</v>
      </c>
      <c r="N2082">
        <v>0</v>
      </c>
      <c r="O2082">
        <v>1.2999999999999999E-2</v>
      </c>
      <c r="P2082">
        <v>0</v>
      </c>
      <c r="Q2082" s="3">
        <v>0.871</v>
      </c>
      <c r="R2082" t="str">
        <f t="shared" si="32"/>
        <v>Texas Municipal2018</v>
      </c>
    </row>
    <row r="2083" spans="1:18" x14ac:dyDescent="0.35">
      <c r="A2083" t="s">
        <v>120</v>
      </c>
      <c r="B2083">
        <v>2019</v>
      </c>
      <c r="C2083">
        <v>0.14960000000000001</v>
      </c>
      <c r="D2083">
        <v>8.7499999999999994E-2</v>
      </c>
      <c r="E2083">
        <v>6.7500000000000004E-2</v>
      </c>
      <c r="F2083">
        <v>7.0699999999999999E-2</v>
      </c>
      <c r="G2083">
        <v>7.2569999999999996E-2</v>
      </c>
      <c r="H2083">
        <v>0.36199999999999999</v>
      </c>
      <c r="I2083">
        <v>0.31</v>
      </c>
      <c r="J2083">
        <v>2.9000000000000001E-2</v>
      </c>
      <c r="K2083">
        <v>8.6999999999999994E-2</v>
      </c>
      <c r="L2083">
        <v>0.11</v>
      </c>
      <c r="M2083">
        <v>8.5000000000000006E-2</v>
      </c>
      <c r="N2083">
        <v>0</v>
      </c>
      <c r="O2083">
        <v>1.7000000000000001E-2</v>
      </c>
      <c r="P2083">
        <v>0</v>
      </c>
      <c r="Q2083" s="3">
        <v>0.88</v>
      </c>
      <c r="R2083" t="str">
        <f t="shared" si="32"/>
        <v>Texas Municipal2019</v>
      </c>
    </row>
    <row r="2084" spans="1:18" x14ac:dyDescent="0.35">
      <c r="A2084" t="s">
        <v>120</v>
      </c>
      <c r="B2084">
        <v>2020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 s="3">
        <v>0</v>
      </c>
      <c r="R2084" t="str">
        <f t="shared" si="32"/>
        <v>Texas Municipal2020</v>
      </c>
    </row>
    <row r="2085" spans="1:18" x14ac:dyDescent="0.35">
      <c r="A2085" t="s">
        <v>121</v>
      </c>
      <c r="B2085">
        <v>2001</v>
      </c>
      <c r="C2085">
        <v>-0.11</v>
      </c>
      <c r="G2085">
        <v>-0.11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 s="3">
        <v>1.181</v>
      </c>
      <c r="R2085" t="str">
        <f t="shared" si="32"/>
        <v>Rhode Island Municipal2001</v>
      </c>
    </row>
    <row r="2086" spans="1:18" x14ac:dyDescent="0.35">
      <c r="A2086" t="s">
        <v>121</v>
      </c>
      <c r="B2086">
        <v>2002</v>
      </c>
      <c r="C2086">
        <v>-8.4000000000000005E-2</v>
      </c>
      <c r="G2086">
        <v>-9.7089999999999996E-2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 s="3">
        <v>1.113</v>
      </c>
      <c r="R2086" t="str">
        <f t="shared" si="32"/>
        <v>Rhode Island Municipal2002</v>
      </c>
    </row>
    <row r="2087" spans="1:18" x14ac:dyDescent="0.35">
      <c r="A2087" t="s">
        <v>121</v>
      </c>
      <c r="B2087">
        <v>2003</v>
      </c>
      <c r="C2087">
        <v>3.9E-2</v>
      </c>
      <c r="D2087">
        <v>-5.3999999999999999E-2</v>
      </c>
      <c r="E2087">
        <v>4.0000000000000001E-3</v>
      </c>
      <c r="G2087">
        <v>-5.3839999999999999E-2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 s="3">
        <v>1.0069999999999999</v>
      </c>
      <c r="R2087" t="str">
        <f t="shared" si="32"/>
        <v>Rhode Island Municipal2003</v>
      </c>
    </row>
    <row r="2088" spans="1:18" x14ac:dyDescent="0.35">
      <c r="A2088" t="s">
        <v>121</v>
      </c>
      <c r="B2088">
        <v>2004</v>
      </c>
      <c r="C2088">
        <v>0.19500000000000001</v>
      </c>
      <c r="D2088">
        <v>4.3999999999999997E-2</v>
      </c>
      <c r="E2088">
        <v>0.02</v>
      </c>
      <c r="G2088">
        <v>3.0400000000000002E-3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 s="3">
        <v>0.93200000000000005</v>
      </c>
      <c r="R2088" t="str">
        <f t="shared" si="32"/>
        <v>Rhode Island Municipal2004</v>
      </c>
    </row>
    <row r="2089" spans="1:18" x14ac:dyDescent="0.35">
      <c r="A2089" t="s">
        <v>121</v>
      </c>
      <c r="B2089">
        <v>2005</v>
      </c>
      <c r="C2089">
        <v>0.122</v>
      </c>
      <c r="D2089">
        <v>0.11600000000000001</v>
      </c>
      <c r="E2089">
        <v>2.5000000000000001E-2</v>
      </c>
      <c r="G2089">
        <v>2.5780000000000001E-2</v>
      </c>
      <c r="H2089">
        <v>0.67969999999999997</v>
      </c>
      <c r="I2089">
        <v>0.25159999999999999</v>
      </c>
      <c r="J2089">
        <v>5.96E-2</v>
      </c>
      <c r="K2089">
        <v>0</v>
      </c>
      <c r="L2089">
        <v>0</v>
      </c>
      <c r="M2089">
        <v>0</v>
      </c>
      <c r="N2089">
        <v>0</v>
      </c>
      <c r="O2089">
        <v>6.7000000000000002E-3</v>
      </c>
      <c r="P2089">
        <v>0</v>
      </c>
      <c r="Q2089" s="3">
        <v>0.872</v>
      </c>
      <c r="R2089" t="str">
        <f t="shared" si="32"/>
        <v>Rhode Island Municipal2005</v>
      </c>
    </row>
    <row r="2090" spans="1:18" x14ac:dyDescent="0.35">
      <c r="A2090" t="s">
        <v>121</v>
      </c>
      <c r="B2090">
        <v>2006</v>
      </c>
      <c r="C2090">
        <v>0.126</v>
      </c>
      <c r="D2090">
        <v>0.14599999999999999</v>
      </c>
      <c r="E2090">
        <v>7.4999999999999997E-2</v>
      </c>
      <c r="G2090">
        <v>4.1840000000000002E-2</v>
      </c>
      <c r="H2090">
        <v>0.65449999999999997</v>
      </c>
      <c r="I2090">
        <v>0.24260000000000001</v>
      </c>
      <c r="J2090">
        <v>9.5600000000000004E-2</v>
      </c>
      <c r="K2090">
        <v>0</v>
      </c>
      <c r="L2090">
        <v>0</v>
      </c>
      <c r="M2090">
        <v>0</v>
      </c>
      <c r="N2090">
        <v>0</v>
      </c>
      <c r="O2090">
        <v>2.7000000000000001E-3</v>
      </c>
      <c r="P2090">
        <v>0</v>
      </c>
      <c r="Q2090" s="3">
        <v>0.871</v>
      </c>
      <c r="R2090" t="str">
        <f t="shared" si="32"/>
        <v>Rhode Island Municipal2006</v>
      </c>
    </row>
    <row r="2091" spans="1:18" x14ac:dyDescent="0.35">
      <c r="A2091" t="s">
        <v>121</v>
      </c>
      <c r="B2091">
        <v>2007</v>
      </c>
      <c r="C2091">
        <v>0.15840000000000001</v>
      </c>
      <c r="D2091">
        <v>0.1331</v>
      </c>
      <c r="E2091">
        <v>0.12870000000000001</v>
      </c>
      <c r="G2091">
        <v>5.774E-2</v>
      </c>
      <c r="H2091">
        <v>0.6401</v>
      </c>
      <c r="I2091">
        <v>0.25990000000000002</v>
      </c>
      <c r="J2091">
        <v>9.1499999999999998E-2</v>
      </c>
      <c r="K2091">
        <v>0</v>
      </c>
      <c r="L2091">
        <v>0</v>
      </c>
      <c r="M2091">
        <v>0</v>
      </c>
      <c r="N2091">
        <v>0</v>
      </c>
      <c r="O2091">
        <v>6.1000000000000004E-3</v>
      </c>
      <c r="P2091">
        <v>0</v>
      </c>
      <c r="Q2091" s="3">
        <v>0.90300000000000002</v>
      </c>
      <c r="R2091" t="str">
        <f t="shared" si="32"/>
        <v>Rhode Island Municipal2007</v>
      </c>
    </row>
    <row r="2092" spans="1:18" x14ac:dyDescent="0.35">
      <c r="A2092" t="s">
        <v>121</v>
      </c>
      <c r="B2092">
        <v>2008</v>
      </c>
      <c r="C2092">
        <v>-5.3900000000000003E-2</v>
      </c>
      <c r="D2092">
        <v>7.3999999999999996E-2</v>
      </c>
      <c r="E2092">
        <v>0.10630000000000001</v>
      </c>
      <c r="G2092">
        <v>4.3099999999999999E-2</v>
      </c>
      <c r="H2092">
        <v>0.60140000000000005</v>
      </c>
      <c r="I2092">
        <v>0.2636</v>
      </c>
      <c r="J2092">
        <v>0.1331</v>
      </c>
      <c r="K2092">
        <v>0</v>
      </c>
      <c r="L2092">
        <v>0</v>
      </c>
      <c r="M2092">
        <v>0</v>
      </c>
      <c r="N2092">
        <v>0</v>
      </c>
      <c r="O2092">
        <v>1.4E-3</v>
      </c>
      <c r="P2092">
        <v>0</v>
      </c>
      <c r="Q2092" s="3">
        <v>0.92749999999999999</v>
      </c>
      <c r="R2092" t="str">
        <f t="shared" si="32"/>
        <v>Rhode Island Municipal2008</v>
      </c>
    </row>
    <row r="2093" spans="1:18" x14ac:dyDescent="0.35">
      <c r="A2093" t="s">
        <v>121</v>
      </c>
      <c r="B2093">
        <v>2009</v>
      </c>
      <c r="C2093">
        <v>-0.1918</v>
      </c>
      <c r="D2093">
        <v>-3.7699999999999997E-2</v>
      </c>
      <c r="E2093">
        <v>2.2800000000000001E-2</v>
      </c>
      <c r="G2093">
        <v>1.3939999999999999E-2</v>
      </c>
      <c r="H2093">
        <v>0.57642000000000004</v>
      </c>
      <c r="I2093">
        <v>0.25774000000000002</v>
      </c>
      <c r="J2093">
        <v>9.2910000000000006E-2</v>
      </c>
      <c r="K2093">
        <v>0</v>
      </c>
      <c r="L2093">
        <v>0</v>
      </c>
      <c r="M2093">
        <v>4.6949999999999999E-2</v>
      </c>
      <c r="N2093">
        <v>0</v>
      </c>
      <c r="O2093">
        <v>2E-3</v>
      </c>
      <c r="P2093">
        <v>2.3980000000000001E-2</v>
      </c>
      <c r="Q2093" s="3">
        <v>0.88300000000000001</v>
      </c>
      <c r="R2093" t="str">
        <f t="shared" si="32"/>
        <v>Rhode Island Municipal2009</v>
      </c>
    </row>
    <row r="2094" spans="1:18" x14ac:dyDescent="0.35">
      <c r="A2094" t="s">
        <v>121</v>
      </c>
      <c r="B2094">
        <v>2010</v>
      </c>
      <c r="C2094">
        <v>0.1346</v>
      </c>
      <c r="D2094">
        <v>-4.5999999999999999E-2</v>
      </c>
      <c r="E2094">
        <v>2.5999999999999999E-2</v>
      </c>
      <c r="F2094">
        <v>2.5409999999999999E-2</v>
      </c>
      <c r="G2094">
        <v>2.5409999999999999E-2</v>
      </c>
      <c r="H2094">
        <v>0.51800000000000002</v>
      </c>
      <c r="I2094">
        <v>0.32</v>
      </c>
      <c r="J2094">
        <v>9.7000000000000003E-2</v>
      </c>
      <c r="K2094">
        <v>0</v>
      </c>
      <c r="L2094">
        <v>0</v>
      </c>
      <c r="M2094">
        <v>3.5999999999999997E-2</v>
      </c>
      <c r="N2094">
        <v>0</v>
      </c>
      <c r="O2094">
        <v>8.9999999999999993E-3</v>
      </c>
      <c r="P2094">
        <v>1.9E-2</v>
      </c>
      <c r="Q2094" s="3">
        <v>0.73599999999999999</v>
      </c>
      <c r="R2094" t="str">
        <f t="shared" si="32"/>
        <v>Rhode Island Municipal2010</v>
      </c>
    </row>
    <row r="2095" spans="1:18" x14ac:dyDescent="0.35">
      <c r="A2095" t="s">
        <v>121</v>
      </c>
      <c r="B2095">
        <v>2011</v>
      </c>
      <c r="C2095">
        <v>0.20399999999999999</v>
      </c>
      <c r="D2095">
        <v>3.3500000000000002E-2</v>
      </c>
      <c r="E2095">
        <v>4.02E-2</v>
      </c>
      <c r="F2095">
        <v>5.6869999999999997E-2</v>
      </c>
      <c r="G2095">
        <v>4.0480000000000002E-2</v>
      </c>
      <c r="H2095">
        <v>0.54291</v>
      </c>
      <c r="I2095">
        <v>0.30639</v>
      </c>
      <c r="J2095">
        <v>8.3830000000000002E-2</v>
      </c>
      <c r="K2095">
        <v>0</v>
      </c>
      <c r="L2095">
        <v>0</v>
      </c>
      <c r="M2095">
        <v>3.3930000000000002E-2</v>
      </c>
      <c r="N2095">
        <v>0</v>
      </c>
      <c r="O2095">
        <v>2.99E-3</v>
      </c>
      <c r="P2095">
        <v>2.9940000000000001E-2</v>
      </c>
      <c r="Q2095" s="3">
        <v>0.84299999999999997</v>
      </c>
      <c r="R2095" t="str">
        <f t="shared" si="32"/>
        <v>Rhode Island Municipal2011</v>
      </c>
    </row>
    <row r="2096" spans="1:18" x14ac:dyDescent="0.35">
      <c r="A2096" t="s">
        <v>121</v>
      </c>
      <c r="B2096">
        <v>2012</v>
      </c>
      <c r="C2096">
        <v>1.55E-2</v>
      </c>
      <c r="D2096">
        <v>0.1153</v>
      </c>
      <c r="E2096">
        <v>1.1900000000000001E-2</v>
      </c>
      <c r="F2096">
        <v>6.7820000000000005E-2</v>
      </c>
      <c r="G2096">
        <v>3.8379999999999997E-2</v>
      </c>
      <c r="H2096">
        <v>0.47952</v>
      </c>
      <c r="I2096">
        <v>0.26673000000000002</v>
      </c>
      <c r="J2096">
        <v>8.4919999999999995E-2</v>
      </c>
      <c r="K2096">
        <v>0.12088</v>
      </c>
      <c r="L2096">
        <v>0</v>
      </c>
      <c r="M2096">
        <v>3.7960000000000001E-2</v>
      </c>
      <c r="N2096">
        <v>0</v>
      </c>
      <c r="O2096">
        <v>4.0000000000000001E-3</v>
      </c>
      <c r="P2096">
        <v>5.9899999999999997E-3</v>
      </c>
      <c r="Q2096" s="3">
        <v>0.82499999999999996</v>
      </c>
      <c r="R2096" t="str">
        <f t="shared" si="32"/>
        <v>Rhode Island Municipal2012</v>
      </c>
    </row>
    <row r="2097" spans="1:18" x14ac:dyDescent="0.35">
      <c r="A2097" t="s">
        <v>121</v>
      </c>
      <c r="B2097">
        <v>2013</v>
      </c>
      <c r="C2097">
        <v>0.111</v>
      </c>
      <c r="D2097">
        <v>0.10639999999999999</v>
      </c>
      <c r="E2097">
        <v>4.4299999999999999E-2</v>
      </c>
      <c r="F2097">
        <v>7.4999999999999997E-2</v>
      </c>
      <c r="G2097">
        <v>4.3790000000000003E-2</v>
      </c>
      <c r="H2097">
        <v>0.48499999999999999</v>
      </c>
      <c r="I2097">
        <v>0.20699999999999999</v>
      </c>
      <c r="J2097">
        <v>7.4999999999999997E-2</v>
      </c>
      <c r="K2097">
        <v>0.192</v>
      </c>
      <c r="L2097">
        <v>0</v>
      </c>
      <c r="M2097">
        <v>3.5000000000000003E-2</v>
      </c>
      <c r="N2097">
        <v>0</v>
      </c>
      <c r="O2097">
        <v>3.0000000000000001E-3</v>
      </c>
      <c r="P2097">
        <v>0</v>
      </c>
      <c r="Q2097" s="3">
        <v>0.82099999999999995</v>
      </c>
      <c r="R2097" t="str">
        <f t="shared" si="32"/>
        <v>Rhode Island Municipal2013</v>
      </c>
    </row>
    <row r="2098" spans="1:18" x14ac:dyDescent="0.35">
      <c r="A2098" t="s">
        <v>121</v>
      </c>
      <c r="B2098">
        <v>2014</v>
      </c>
      <c r="C2098">
        <v>0.1512</v>
      </c>
      <c r="D2098">
        <v>9.0499999999999997E-2</v>
      </c>
      <c r="E2098">
        <v>0.1205</v>
      </c>
      <c r="F2098">
        <v>7.0989999999999998E-2</v>
      </c>
      <c r="G2098">
        <v>5.1119999999999999E-2</v>
      </c>
      <c r="H2098">
        <v>0.49299999999999999</v>
      </c>
      <c r="I2098">
        <v>0.20899999999999999</v>
      </c>
      <c r="J2098">
        <v>6.7000000000000004E-2</v>
      </c>
      <c r="K2098">
        <v>0.19700000000000001</v>
      </c>
      <c r="L2098">
        <v>0</v>
      </c>
      <c r="M2098">
        <v>3.1E-2</v>
      </c>
      <c r="N2098">
        <v>0</v>
      </c>
      <c r="O2098">
        <v>2E-3</v>
      </c>
      <c r="P2098">
        <v>0</v>
      </c>
      <c r="Q2098" s="3">
        <v>0.84099999999999997</v>
      </c>
      <c r="R2098" t="str">
        <f t="shared" si="32"/>
        <v>Rhode Island Municipal2014</v>
      </c>
    </row>
    <row r="2099" spans="1:18" x14ac:dyDescent="0.35">
      <c r="A2099" t="s">
        <v>121</v>
      </c>
      <c r="B2099">
        <v>2015</v>
      </c>
      <c r="C2099">
        <v>2.2200000000000001E-2</v>
      </c>
      <c r="D2099">
        <v>9.3299999999999994E-2</v>
      </c>
      <c r="E2099">
        <v>9.7699999999999995E-2</v>
      </c>
      <c r="F2099">
        <v>6.1060000000000003E-2</v>
      </c>
      <c r="G2099">
        <v>4.9169999999999998E-2</v>
      </c>
      <c r="H2099">
        <v>0.46706999999999999</v>
      </c>
      <c r="I2099">
        <v>0.25947999999999999</v>
      </c>
      <c r="J2099">
        <v>6.6869999999999999E-2</v>
      </c>
      <c r="K2099">
        <v>0.14371</v>
      </c>
      <c r="L2099">
        <v>9.9799999999999993E-3</v>
      </c>
      <c r="M2099">
        <v>4.5909999999999999E-2</v>
      </c>
      <c r="N2099">
        <v>0</v>
      </c>
      <c r="O2099">
        <v>6.9899999999999997E-3</v>
      </c>
      <c r="P2099">
        <v>0</v>
      </c>
      <c r="Q2099" s="3">
        <v>0.83799999999999997</v>
      </c>
      <c r="R2099" t="str">
        <f t="shared" si="32"/>
        <v>Rhode Island Municipal2015</v>
      </c>
    </row>
    <row r="2100" spans="1:18" x14ac:dyDescent="0.35">
      <c r="A2100" t="s">
        <v>121</v>
      </c>
      <c r="B2100">
        <v>2016</v>
      </c>
      <c r="C2100">
        <v>-2.7000000000000001E-3</v>
      </c>
      <c r="D2100">
        <v>5.4899999999999997E-2</v>
      </c>
      <c r="E2100">
        <v>5.7500000000000002E-2</v>
      </c>
      <c r="F2100">
        <v>4.8259999999999997E-2</v>
      </c>
      <c r="G2100">
        <v>4.5850000000000002E-2</v>
      </c>
      <c r="H2100">
        <v>0.44478000000000001</v>
      </c>
      <c r="I2100">
        <v>0.17810999999999999</v>
      </c>
      <c r="J2100">
        <v>9.2539999999999997E-2</v>
      </c>
      <c r="K2100">
        <v>0.19800999999999999</v>
      </c>
      <c r="L2100">
        <v>1.095E-2</v>
      </c>
      <c r="M2100">
        <v>6.5670000000000006E-2</v>
      </c>
      <c r="N2100">
        <v>0</v>
      </c>
      <c r="O2100">
        <v>9.9500000000000005E-3</v>
      </c>
      <c r="P2100">
        <v>0</v>
      </c>
      <c r="Q2100" s="3">
        <v>0.83</v>
      </c>
      <c r="R2100" t="str">
        <f t="shared" si="32"/>
        <v>Rhode Island Municipal2016</v>
      </c>
    </row>
    <row r="2101" spans="1:18" x14ac:dyDescent="0.35">
      <c r="A2101" t="s">
        <v>121</v>
      </c>
      <c r="B2101">
        <v>2017</v>
      </c>
      <c r="C2101">
        <v>0.1162</v>
      </c>
      <c r="D2101">
        <v>4.41E-2</v>
      </c>
      <c r="E2101">
        <v>7.8E-2</v>
      </c>
      <c r="F2101">
        <v>4.4380000000000003E-2</v>
      </c>
      <c r="G2101">
        <v>4.9860000000000002E-2</v>
      </c>
      <c r="H2101">
        <v>0.46100000000000002</v>
      </c>
      <c r="I2101">
        <v>0.17100000000000001</v>
      </c>
      <c r="J2101">
        <v>8.6999999999999994E-2</v>
      </c>
      <c r="K2101">
        <v>0.14199999999999999</v>
      </c>
      <c r="L2101">
        <v>1.6E-2</v>
      </c>
      <c r="M2101">
        <v>7.1999999999999995E-2</v>
      </c>
      <c r="N2101">
        <v>0</v>
      </c>
      <c r="O2101">
        <v>0.03</v>
      </c>
      <c r="P2101">
        <v>0.02</v>
      </c>
      <c r="Q2101" s="3">
        <v>0.78600000000000003</v>
      </c>
      <c r="R2101" t="str">
        <f t="shared" si="32"/>
        <v>Rhode Island Municipal2017</v>
      </c>
    </row>
    <row r="2102" spans="1:18" x14ac:dyDescent="0.35">
      <c r="A2102" t="s">
        <v>121</v>
      </c>
      <c r="B2102">
        <v>2018</v>
      </c>
      <c r="C2102">
        <v>8.0299999999999996E-2</v>
      </c>
      <c r="D2102">
        <v>6.3399999999999998E-2</v>
      </c>
      <c r="E2102">
        <v>7.1999999999999995E-2</v>
      </c>
      <c r="F2102">
        <v>5.8319999999999997E-2</v>
      </c>
      <c r="G2102">
        <v>5.1529999999999999E-2</v>
      </c>
      <c r="H2102">
        <v>0.46100000000000002</v>
      </c>
      <c r="I2102">
        <v>0.223</v>
      </c>
      <c r="J2102">
        <v>0.08</v>
      </c>
      <c r="K2102">
        <v>8.1000000000000003E-2</v>
      </c>
      <c r="L2102">
        <v>1.7999999999999999E-2</v>
      </c>
      <c r="M2102">
        <v>7.0000000000000007E-2</v>
      </c>
      <c r="N2102">
        <v>0</v>
      </c>
      <c r="O2102">
        <v>0.03</v>
      </c>
      <c r="P2102">
        <v>3.5999999999999997E-2</v>
      </c>
      <c r="Q2102" s="3">
        <v>0.79400000000000004</v>
      </c>
      <c r="R2102" t="str">
        <f t="shared" si="32"/>
        <v>Rhode Island Municipal2018</v>
      </c>
    </row>
    <row r="2103" spans="1:18" x14ac:dyDescent="0.35">
      <c r="A2103" t="s">
        <v>121</v>
      </c>
      <c r="B2103">
        <v>2019</v>
      </c>
      <c r="C2103">
        <v>6.54E-2</v>
      </c>
      <c r="D2103">
        <v>8.7099999999999997E-2</v>
      </c>
      <c r="E2103">
        <v>5.5500000000000001E-2</v>
      </c>
      <c r="F2103">
        <v>8.7970000000000007E-2</v>
      </c>
      <c r="G2103">
        <v>5.2249999999999998E-2</v>
      </c>
      <c r="H2103">
        <v>0.45</v>
      </c>
      <c r="I2103">
        <v>0.2</v>
      </c>
      <c r="J2103">
        <v>0.08</v>
      </c>
      <c r="K2103">
        <v>0.1</v>
      </c>
      <c r="L2103">
        <v>0.02</v>
      </c>
      <c r="M2103">
        <v>7.0000000000000007E-2</v>
      </c>
      <c r="N2103">
        <v>0</v>
      </c>
      <c r="O2103">
        <v>0.03</v>
      </c>
      <c r="P2103">
        <v>0.04</v>
      </c>
      <c r="Q2103" s="3">
        <v>0.80500000000000005</v>
      </c>
      <c r="R2103" t="str">
        <f t="shared" si="32"/>
        <v>Rhode Island Municipal2019</v>
      </c>
    </row>
    <row r="2104" spans="1:18" x14ac:dyDescent="0.35">
      <c r="A2104" t="s">
        <v>121</v>
      </c>
      <c r="B2104">
        <v>2020</v>
      </c>
      <c r="C2104">
        <v>8.0299999999999996E-2</v>
      </c>
      <c r="D2104">
        <v>6.3399999999999998E-2</v>
      </c>
      <c r="E2104">
        <v>7.1999999999999995E-2</v>
      </c>
      <c r="F2104">
        <v>5.7599999999999998E-2</v>
      </c>
      <c r="H2104">
        <v>0.441</v>
      </c>
      <c r="I2104">
        <v>0.19400000000000001</v>
      </c>
      <c r="J2104">
        <v>7.9000000000000001E-2</v>
      </c>
      <c r="K2104">
        <v>0.16200000000000001</v>
      </c>
      <c r="L2104">
        <v>2.5000000000000001E-2</v>
      </c>
      <c r="M2104">
        <v>6.8000000000000005E-2</v>
      </c>
      <c r="N2104">
        <v>0</v>
      </c>
      <c r="O2104">
        <v>2.8000000000000001E-2</v>
      </c>
      <c r="P2104">
        <v>0</v>
      </c>
      <c r="Q2104" s="3">
        <v>0.80500000000000005</v>
      </c>
      <c r="R2104" t="str">
        <f t="shared" si="32"/>
        <v>Rhode Island Municipal2020</v>
      </c>
    </row>
    <row r="2105" spans="1:18" x14ac:dyDescent="0.35">
      <c r="A2105" t="s">
        <v>122</v>
      </c>
      <c r="B2105">
        <v>2001</v>
      </c>
      <c r="C2105">
        <v>-1.4E-2</v>
      </c>
      <c r="D2105">
        <v>5.0999999999999997E-2</v>
      </c>
      <c r="E2105">
        <v>9.8000000000000004E-2</v>
      </c>
      <c r="G2105">
        <v>-1.4E-2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 s="3">
        <v>1.0249999999999999</v>
      </c>
      <c r="R2105" t="str">
        <f t="shared" si="32"/>
        <v>Phoenix ERS2001</v>
      </c>
    </row>
    <row r="2106" spans="1:18" x14ac:dyDescent="0.35">
      <c r="A2106" t="s">
        <v>122</v>
      </c>
      <c r="B2106">
        <v>2002</v>
      </c>
      <c r="C2106">
        <v>-6.4000000000000001E-2</v>
      </c>
      <c r="D2106">
        <v>1E-3</v>
      </c>
      <c r="E2106">
        <v>5.0999999999999997E-2</v>
      </c>
      <c r="G2106">
        <v>-3.9329999999999997E-2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 s="3">
        <v>0.91600000000000004</v>
      </c>
      <c r="R2106" t="str">
        <f t="shared" si="32"/>
        <v>Phoenix ERS2002</v>
      </c>
    </row>
    <row r="2107" spans="1:18" x14ac:dyDescent="0.35">
      <c r="A2107" t="s">
        <v>122</v>
      </c>
      <c r="B2107">
        <v>2003</v>
      </c>
      <c r="C2107">
        <v>3.3000000000000002E-2</v>
      </c>
      <c r="D2107">
        <v>-1.6E-2</v>
      </c>
      <c r="E2107">
        <v>2.3E-2</v>
      </c>
      <c r="G2107">
        <v>-1.5800000000000002E-2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 s="3">
        <v>0.88500000000000001</v>
      </c>
      <c r="R2107" t="str">
        <f t="shared" si="32"/>
        <v>Phoenix ERS2003</v>
      </c>
    </row>
    <row r="2108" spans="1:18" x14ac:dyDescent="0.35">
      <c r="A2108" t="s">
        <v>122</v>
      </c>
      <c r="B2108">
        <v>2004</v>
      </c>
      <c r="C2108">
        <v>0.16</v>
      </c>
      <c r="D2108">
        <v>3.9E-2</v>
      </c>
      <c r="E2108">
        <v>3.6999999999999998E-2</v>
      </c>
      <c r="G2108">
        <v>2.5479999999999999E-2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 s="3">
        <v>0.84199999999999997</v>
      </c>
      <c r="R2108" t="str">
        <f t="shared" si="32"/>
        <v>Phoenix ERS2004</v>
      </c>
    </row>
    <row r="2109" spans="1:18" x14ac:dyDescent="0.35">
      <c r="A2109" t="s">
        <v>122</v>
      </c>
      <c r="B2109">
        <v>2005</v>
      </c>
      <c r="C2109">
        <v>8.5999999999999993E-2</v>
      </c>
      <c r="D2109">
        <v>9.1999999999999998E-2</v>
      </c>
      <c r="E2109">
        <v>3.6999999999999998E-2</v>
      </c>
      <c r="G2109">
        <v>3.7310000000000003E-2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 s="3">
        <v>0.84199999999999997</v>
      </c>
      <c r="R2109" t="str">
        <f t="shared" si="32"/>
        <v>Phoenix ERS2005</v>
      </c>
    </row>
    <row r="2110" spans="1:18" x14ac:dyDescent="0.35">
      <c r="A2110" t="s">
        <v>122</v>
      </c>
      <c r="B2110">
        <v>2006</v>
      </c>
      <c r="C2110">
        <v>0.09</v>
      </c>
      <c r="D2110">
        <v>0.111</v>
      </c>
      <c r="E2110">
        <v>5.8000000000000003E-2</v>
      </c>
      <c r="G2110">
        <v>4.5909999999999999E-2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 s="3">
        <v>0.81299999999999994</v>
      </c>
      <c r="R2110" t="str">
        <f t="shared" si="32"/>
        <v>Phoenix ERS2006</v>
      </c>
    </row>
    <row r="2111" spans="1:18" x14ac:dyDescent="0.35">
      <c r="A2111" t="s">
        <v>122</v>
      </c>
      <c r="B2111">
        <v>2007</v>
      </c>
      <c r="C2111">
        <v>0.16500000000000001</v>
      </c>
      <c r="D2111">
        <v>0.113</v>
      </c>
      <c r="E2111">
        <v>0.106</v>
      </c>
      <c r="G2111">
        <v>6.2149999999999997E-2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 s="3">
        <v>0.83899999999999997</v>
      </c>
      <c r="R2111" t="str">
        <f t="shared" si="32"/>
        <v>Phoenix ERS2007</v>
      </c>
    </row>
    <row r="2112" spans="1:18" x14ac:dyDescent="0.35">
      <c r="A2112" t="s">
        <v>122</v>
      </c>
      <c r="B2112">
        <v>2008</v>
      </c>
      <c r="C2112">
        <v>-5.0999999999999997E-2</v>
      </c>
      <c r="D2112">
        <v>6.4000000000000001E-2</v>
      </c>
      <c r="E2112">
        <v>8.6999999999999994E-2</v>
      </c>
      <c r="G2112">
        <v>4.7300000000000002E-2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 s="3">
        <v>0.79100000000000004</v>
      </c>
      <c r="R2112" t="str">
        <f t="shared" si="32"/>
        <v>Phoenix ERS2008</v>
      </c>
    </row>
    <row r="2113" spans="1:18" x14ac:dyDescent="0.35">
      <c r="A2113" t="s">
        <v>122</v>
      </c>
      <c r="B2113">
        <v>2009</v>
      </c>
      <c r="C2113">
        <v>-0.20399999999999999</v>
      </c>
      <c r="D2113">
        <v>-4.2000000000000003E-2</v>
      </c>
      <c r="E2113">
        <v>8.0000000000000002E-3</v>
      </c>
      <c r="G2113">
        <v>1.585E-2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 s="3">
        <v>0.753</v>
      </c>
      <c r="R2113" t="str">
        <f t="shared" si="32"/>
        <v>Phoenix ERS2009</v>
      </c>
    </row>
    <row r="2114" spans="1:18" x14ac:dyDescent="0.35">
      <c r="A2114" t="s">
        <v>122</v>
      </c>
      <c r="B2114">
        <v>2010</v>
      </c>
      <c r="C2114">
        <v>0.10299999999999999</v>
      </c>
      <c r="D2114">
        <v>-5.8999999999999997E-2</v>
      </c>
      <c r="E2114">
        <v>1.0999999999999999E-2</v>
      </c>
      <c r="F2114">
        <v>2.4250000000000001E-2</v>
      </c>
      <c r="G2114">
        <v>2.4250000000000001E-2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 s="3">
        <v>0.69299999999999995</v>
      </c>
      <c r="R2114" t="str">
        <f t="shared" si="32"/>
        <v>Phoenix ERS2010</v>
      </c>
    </row>
    <row r="2115" spans="1:18" x14ac:dyDescent="0.35">
      <c r="A2115" t="s">
        <v>122</v>
      </c>
      <c r="B2115">
        <v>2011</v>
      </c>
      <c r="C2115">
        <v>0.21299999999999999</v>
      </c>
      <c r="D2115">
        <v>2.1000000000000001E-2</v>
      </c>
      <c r="E2115">
        <v>3.3000000000000002E-2</v>
      </c>
      <c r="F2115">
        <v>4.5690000000000001E-2</v>
      </c>
      <c r="G2115">
        <v>4.0120000000000003E-2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 s="3">
        <v>0.66700000000000004</v>
      </c>
      <c r="R2115" t="str">
        <f t="shared" ref="R2115:R2178" si="33">A2115&amp;B2115</f>
        <v>Phoenix ERS2011</v>
      </c>
    </row>
    <row r="2116" spans="1:18" x14ac:dyDescent="0.35">
      <c r="A2116" t="s">
        <v>122</v>
      </c>
      <c r="B2116">
        <v>2012</v>
      </c>
      <c r="C2116">
        <v>-1.8E-3</v>
      </c>
      <c r="D2116">
        <v>0.1014</v>
      </c>
      <c r="E2116">
        <v>1.8E-3</v>
      </c>
      <c r="F2116">
        <v>5.2440000000000001E-2</v>
      </c>
      <c r="G2116">
        <v>3.6560000000000002E-2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 s="3">
        <v>0.622</v>
      </c>
      <c r="R2116" t="str">
        <f t="shared" si="33"/>
        <v>Phoenix ERS2012</v>
      </c>
    </row>
    <row r="2117" spans="1:18" x14ac:dyDescent="0.35">
      <c r="A2117" t="s">
        <v>122</v>
      </c>
      <c r="B2117">
        <v>2013</v>
      </c>
      <c r="C2117">
        <v>0.1135</v>
      </c>
      <c r="D2117">
        <v>0.10489999999999999</v>
      </c>
      <c r="E2117">
        <v>3.4500000000000003E-2</v>
      </c>
      <c r="F2117">
        <v>6.037E-2</v>
      </c>
      <c r="G2117">
        <v>4.2279999999999998E-2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 s="3">
        <v>0.64200000000000002</v>
      </c>
      <c r="R2117" t="str">
        <f t="shared" si="33"/>
        <v>Phoenix ERS2013</v>
      </c>
    </row>
    <row r="2118" spans="1:18" x14ac:dyDescent="0.35">
      <c r="A2118" t="s">
        <v>122</v>
      </c>
      <c r="B2118">
        <v>2014</v>
      </c>
      <c r="C2118">
        <v>0.1588</v>
      </c>
      <c r="D2118">
        <v>8.8099999999999998E-2</v>
      </c>
      <c r="E2118">
        <v>0.1152</v>
      </c>
      <c r="F2118">
        <v>6.0260000000000001E-2</v>
      </c>
      <c r="G2118">
        <v>5.0200000000000002E-2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 s="3">
        <v>0.58699999999999997</v>
      </c>
      <c r="R2118" t="str">
        <f t="shared" si="33"/>
        <v>Phoenix ERS2014</v>
      </c>
    </row>
    <row r="2119" spans="1:18" x14ac:dyDescent="0.35">
      <c r="A2119" t="s">
        <v>122</v>
      </c>
      <c r="B2119">
        <v>2015</v>
      </c>
      <c r="C2119">
        <v>2.64E-2</v>
      </c>
      <c r="D2119">
        <v>9.8199999999999996E-2</v>
      </c>
      <c r="E2119">
        <v>9.9199999999999997E-2</v>
      </c>
      <c r="F2119">
        <v>5.4289999999999998E-2</v>
      </c>
      <c r="G2119">
        <v>4.8599999999999997E-2</v>
      </c>
      <c r="H2119">
        <v>0.43240000000000001</v>
      </c>
      <c r="I2119">
        <v>0.22889999999999999</v>
      </c>
      <c r="J2119">
        <v>3.5999999999999999E-3</v>
      </c>
      <c r="K2119">
        <v>0.1166</v>
      </c>
      <c r="L2119">
        <v>7.4700000000000003E-2</v>
      </c>
      <c r="M2119">
        <v>0.1265</v>
      </c>
      <c r="N2119">
        <v>0</v>
      </c>
      <c r="O2119">
        <v>1.7299999999999999E-2</v>
      </c>
      <c r="P2119">
        <v>0</v>
      </c>
      <c r="Q2119" s="3">
        <v>0.55400000000000005</v>
      </c>
      <c r="R2119" t="str">
        <f t="shared" si="33"/>
        <v>Phoenix ERS2015</v>
      </c>
    </row>
    <row r="2120" spans="1:18" x14ac:dyDescent="0.35">
      <c r="A2120" t="s">
        <v>122</v>
      </c>
      <c r="B2120">
        <v>2016</v>
      </c>
      <c r="C2120">
        <v>8.9999999999999993E-3</v>
      </c>
      <c r="D2120">
        <v>6.3E-2</v>
      </c>
      <c r="E2120">
        <v>0.06</v>
      </c>
      <c r="F2120">
        <v>4.6179999999999999E-2</v>
      </c>
      <c r="G2120">
        <v>4.6080000000000003E-2</v>
      </c>
      <c r="H2120">
        <v>0.42299999999999999</v>
      </c>
      <c r="I2120">
        <v>0.22600000000000001</v>
      </c>
      <c r="J2120">
        <v>1.7000000000000001E-2</v>
      </c>
      <c r="K2120">
        <v>0.112</v>
      </c>
      <c r="L2120">
        <v>7.3999999999999996E-2</v>
      </c>
      <c r="M2120">
        <v>0.14599999999999999</v>
      </c>
      <c r="N2120">
        <v>0</v>
      </c>
      <c r="O2120">
        <v>2E-3</v>
      </c>
      <c r="P2120">
        <v>0</v>
      </c>
      <c r="Q2120" s="3">
        <v>0.57299999999999995</v>
      </c>
      <c r="R2120" t="str">
        <f t="shared" si="33"/>
        <v>Phoenix ERS2016</v>
      </c>
    </row>
    <row r="2121" spans="1:18" x14ac:dyDescent="0.35">
      <c r="A2121" t="s">
        <v>122</v>
      </c>
      <c r="B2121">
        <v>2017</v>
      </c>
      <c r="C2121">
        <v>0.115</v>
      </c>
      <c r="D2121">
        <v>4.7E-2</v>
      </c>
      <c r="E2121">
        <v>0.08</v>
      </c>
      <c r="F2121">
        <v>4.1599999999999998E-2</v>
      </c>
      <c r="G2121">
        <v>5.0009999999999999E-2</v>
      </c>
      <c r="H2121">
        <v>0.44400000000000001</v>
      </c>
      <c r="I2121">
        <v>0.19900000000000001</v>
      </c>
      <c r="J2121">
        <v>3.3000000000000002E-2</v>
      </c>
      <c r="K2121">
        <v>0.109</v>
      </c>
      <c r="L2121">
        <v>7.3999999999999996E-2</v>
      </c>
      <c r="M2121">
        <v>0.13400000000000001</v>
      </c>
      <c r="N2121">
        <v>0</v>
      </c>
      <c r="O2121">
        <v>7.0000000000000001E-3</v>
      </c>
      <c r="P2121">
        <v>0</v>
      </c>
      <c r="Q2121" s="3">
        <v>0.58179999999999998</v>
      </c>
      <c r="R2121" t="str">
        <f t="shared" si="33"/>
        <v>Phoenix ERS2017</v>
      </c>
    </row>
    <row r="2122" spans="1:18" x14ac:dyDescent="0.35">
      <c r="A2122" t="s">
        <v>122</v>
      </c>
      <c r="B2122">
        <v>2018</v>
      </c>
      <c r="C2122">
        <v>7.0999999999999994E-2</v>
      </c>
      <c r="D2122">
        <v>6.3E-2</v>
      </c>
      <c r="E2122">
        <v>7.1999999999999995E-2</v>
      </c>
      <c r="F2122">
        <v>5.4280000000000002E-2</v>
      </c>
      <c r="G2122">
        <v>5.117E-2</v>
      </c>
      <c r="H2122">
        <v>0.44069999999999998</v>
      </c>
      <c r="I2122">
        <v>0.29699999999999999</v>
      </c>
      <c r="J2122">
        <v>4.4200000000000003E-2</v>
      </c>
      <c r="K2122">
        <v>4.7699999999999999E-2</v>
      </c>
      <c r="L2122">
        <v>0</v>
      </c>
      <c r="M2122">
        <v>0.13519999999999999</v>
      </c>
      <c r="N2122">
        <v>0</v>
      </c>
      <c r="O2122">
        <v>3.5099999999999999E-2</v>
      </c>
      <c r="P2122">
        <v>0</v>
      </c>
      <c r="Q2122" s="3">
        <v>0.60640000000000005</v>
      </c>
      <c r="R2122" t="str">
        <f t="shared" si="33"/>
        <v>Phoenix ERS2018</v>
      </c>
    </row>
    <row r="2123" spans="1:18" x14ac:dyDescent="0.35">
      <c r="A2123" t="s">
        <v>122</v>
      </c>
      <c r="B2123">
        <v>2019</v>
      </c>
      <c r="C2123">
        <v>6.2E-2</v>
      </c>
      <c r="D2123">
        <v>8.2000000000000003E-2</v>
      </c>
      <c r="E2123">
        <v>5.3999999999999999E-2</v>
      </c>
      <c r="F2123">
        <v>8.5110000000000005E-2</v>
      </c>
      <c r="G2123">
        <v>5.1740000000000001E-2</v>
      </c>
      <c r="H2123">
        <v>0.36299999999999999</v>
      </c>
      <c r="I2123">
        <v>0.32600000000000001</v>
      </c>
      <c r="J2123">
        <v>5.7000000000000002E-2</v>
      </c>
      <c r="K2123">
        <v>0.106</v>
      </c>
      <c r="L2123">
        <v>0</v>
      </c>
      <c r="M2123">
        <v>0.13400000000000001</v>
      </c>
      <c r="N2123">
        <v>0</v>
      </c>
      <c r="O2123">
        <v>1.2999999999999999E-2</v>
      </c>
      <c r="P2123">
        <v>0</v>
      </c>
      <c r="Q2123" s="3">
        <v>0.60799999999999998</v>
      </c>
      <c r="R2123" t="str">
        <f t="shared" si="33"/>
        <v>Phoenix ERS2019</v>
      </c>
    </row>
    <row r="2124" spans="1:18" x14ac:dyDescent="0.35">
      <c r="A2124" t="s">
        <v>122</v>
      </c>
      <c r="B2124">
        <v>2020</v>
      </c>
      <c r="C2124">
        <v>1.4E-2</v>
      </c>
      <c r="D2124">
        <v>4.8000000000000001E-2</v>
      </c>
      <c r="E2124">
        <v>5.1999999999999998E-2</v>
      </c>
      <c r="F2124">
        <v>7.2999999999999995E-2</v>
      </c>
      <c r="G2124">
        <v>4.9820000000000003E-2</v>
      </c>
      <c r="H2124">
        <v>0.35764000000000001</v>
      </c>
      <c r="I2124">
        <v>0.32667000000000002</v>
      </c>
      <c r="J2124">
        <v>6.1940000000000002E-2</v>
      </c>
      <c r="K2124">
        <v>9.8900000000000002E-2</v>
      </c>
      <c r="L2124">
        <v>0</v>
      </c>
      <c r="M2124">
        <v>0.13386999999999999</v>
      </c>
      <c r="N2124">
        <v>0</v>
      </c>
      <c r="O2124">
        <v>2.0979999999999999E-2</v>
      </c>
      <c r="P2124">
        <v>0</v>
      </c>
      <c r="Q2124" s="3">
        <v>0.63700000000000001</v>
      </c>
      <c r="R2124" t="str">
        <f t="shared" si="33"/>
        <v>Phoenix ERS2020</v>
      </c>
    </row>
    <row r="2125" spans="1:18" x14ac:dyDescent="0.35">
      <c r="A2125" t="s">
        <v>123</v>
      </c>
      <c r="B2125">
        <v>2001</v>
      </c>
      <c r="C2125">
        <v>7.3599999999999999E-2</v>
      </c>
      <c r="D2125">
        <v>5.1499999999999997E-2</v>
      </c>
      <c r="E2125">
        <v>7.2599999999999998E-2</v>
      </c>
      <c r="G2125">
        <v>7.3599999999999999E-2</v>
      </c>
      <c r="H2125">
        <v>0.21709999999999999</v>
      </c>
      <c r="I2125">
        <v>0.78290000000000004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 s="3">
        <v>0.94599999999999995</v>
      </c>
      <c r="R2125" t="str">
        <f t="shared" si="33"/>
        <v>South Carolina Police2001</v>
      </c>
    </row>
    <row r="2126" spans="1:18" x14ac:dyDescent="0.35">
      <c r="A2126" t="s">
        <v>123</v>
      </c>
      <c r="B2126">
        <v>2002</v>
      </c>
      <c r="C2126">
        <v>8.5000000000000006E-3</v>
      </c>
      <c r="D2126">
        <v>4.2599999999999999E-2</v>
      </c>
      <c r="E2126">
        <v>5.4800000000000001E-2</v>
      </c>
      <c r="G2126">
        <v>4.054E-2</v>
      </c>
      <c r="H2126">
        <v>0.25869999999999999</v>
      </c>
      <c r="I2126">
        <v>0.74129999999999996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 s="3">
        <v>0.93</v>
      </c>
      <c r="R2126" t="str">
        <f t="shared" si="33"/>
        <v>South Carolina Police2002</v>
      </c>
    </row>
    <row r="2127" spans="1:18" x14ac:dyDescent="0.35">
      <c r="A2127" t="s">
        <v>123</v>
      </c>
      <c r="B2127">
        <v>2003</v>
      </c>
      <c r="C2127">
        <v>8.3199999999999996E-2</v>
      </c>
      <c r="D2127">
        <v>5.4600000000000003E-2</v>
      </c>
      <c r="E2127">
        <v>4.8399999999999999E-2</v>
      </c>
      <c r="G2127">
        <v>5.457E-2</v>
      </c>
      <c r="H2127">
        <v>0.34239999999999998</v>
      </c>
      <c r="I2127">
        <v>0.65759999999999996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 s="3">
        <v>0.91500000000000004</v>
      </c>
      <c r="R2127" t="str">
        <f t="shared" si="33"/>
        <v>South Carolina Police2003</v>
      </c>
    </row>
    <row r="2128" spans="1:18" x14ac:dyDescent="0.35">
      <c r="A2128" t="s">
        <v>123</v>
      </c>
      <c r="B2128">
        <v>2004</v>
      </c>
      <c r="C2128">
        <v>8.6400000000000005E-2</v>
      </c>
      <c r="D2128">
        <v>5.9299999999999999E-2</v>
      </c>
      <c r="E2128">
        <v>5.96E-2</v>
      </c>
      <c r="F2128">
        <v>7.4399999999999994E-2</v>
      </c>
      <c r="G2128">
        <v>6.2440000000000002E-2</v>
      </c>
      <c r="H2128">
        <v>0.41289999999999999</v>
      </c>
      <c r="I2128">
        <v>0.58709999999999996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 s="3">
        <v>0.877</v>
      </c>
      <c r="R2128" t="str">
        <f t="shared" si="33"/>
        <v>South Carolina Police2004</v>
      </c>
    </row>
    <row r="2129" spans="1:18" x14ac:dyDescent="0.35">
      <c r="A2129" t="s">
        <v>123</v>
      </c>
      <c r="B2129">
        <v>2005</v>
      </c>
      <c r="C2129">
        <v>6.6299999999999998E-2</v>
      </c>
      <c r="D2129">
        <v>7.8200000000000006E-2</v>
      </c>
      <c r="E2129">
        <v>6.2799999999999995E-2</v>
      </c>
      <c r="F2129">
        <v>6.6900000000000001E-2</v>
      </c>
      <c r="G2129">
        <v>6.3210000000000002E-2</v>
      </c>
      <c r="H2129">
        <v>0.41789999999999999</v>
      </c>
      <c r="I2129">
        <v>0.57045999999999997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1.1639999999999999E-2</v>
      </c>
      <c r="P2129">
        <v>0</v>
      </c>
      <c r="Q2129" s="3">
        <v>0.874</v>
      </c>
      <c r="R2129" t="str">
        <f t="shared" si="33"/>
        <v>South Carolina Police2005</v>
      </c>
    </row>
    <row r="2130" spans="1:18" x14ac:dyDescent="0.35">
      <c r="A2130" t="s">
        <v>123</v>
      </c>
      <c r="B2130">
        <v>2006</v>
      </c>
      <c r="C2130">
        <v>5.0999999999999997E-2</v>
      </c>
      <c r="D2130">
        <v>6.7599999999999993E-2</v>
      </c>
      <c r="E2130">
        <v>5.8799999999999998E-2</v>
      </c>
      <c r="F2130">
        <v>6.6799999999999998E-2</v>
      </c>
      <c r="G2130">
        <v>6.1170000000000002E-2</v>
      </c>
      <c r="H2130">
        <v>0.49259999999999998</v>
      </c>
      <c r="I2130">
        <v>0.49725000000000003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1.0149999999999999E-2</v>
      </c>
      <c r="P2130">
        <v>0</v>
      </c>
      <c r="Q2130" s="3">
        <v>0.84699999999999998</v>
      </c>
      <c r="R2130" t="str">
        <f t="shared" si="33"/>
        <v>South Carolina Police2006</v>
      </c>
    </row>
    <row r="2131" spans="1:18" x14ac:dyDescent="0.35">
      <c r="A2131" t="s">
        <v>123</v>
      </c>
      <c r="B2131">
        <v>2007</v>
      </c>
      <c r="C2131">
        <v>0.13350000000000001</v>
      </c>
      <c r="D2131">
        <v>8.6199999999999999E-2</v>
      </c>
      <c r="E2131">
        <v>8.8400000000000006E-2</v>
      </c>
      <c r="F2131">
        <v>7.0199999999999999E-2</v>
      </c>
      <c r="G2131">
        <v>7.1209999999999996E-2</v>
      </c>
      <c r="H2131">
        <v>0.5</v>
      </c>
      <c r="I2131">
        <v>0.5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 s="3">
        <v>0.84699999999999998</v>
      </c>
      <c r="R2131" t="str">
        <f t="shared" si="33"/>
        <v>South Carolina Police2007</v>
      </c>
    </row>
    <row r="2132" spans="1:18" x14ac:dyDescent="0.35">
      <c r="A2132" t="s">
        <v>123</v>
      </c>
      <c r="B2132">
        <v>2008</v>
      </c>
      <c r="C2132">
        <v>-2.5600000000000001E-2</v>
      </c>
      <c r="D2132">
        <v>5.1700000000000003E-2</v>
      </c>
      <c r="E2132">
        <v>6.25E-2</v>
      </c>
      <c r="F2132">
        <v>5.5300000000000002E-2</v>
      </c>
      <c r="G2132">
        <v>5.8599999999999999E-2</v>
      </c>
      <c r="H2132">
        <v>0.47899999999999998</v>
      </c>
      <c r="I2132">
        <v>0.41599999999999998</v>
      </c>
      <c r="J2132">
        <v>0.01</v>
      </c>
      <c r="K2132">
        <v>8.6999999999999994E-2</v>
      </c>
      <c r="L2132">
        <v>0</v>
      </c>
      <c r="M2132">
        <v>0</v>
      </c>
      <c r="N2132">
        <v>0</v>
      </c>
      <c r="O2132">
        <v>8.0000000000000002E-3</v>
      </c>
      <c r="P2132">
        <v>0</v>
      </c>
      <c r="Q2132" s="3">
        <v>0.77900000000000003</v>
      </c>
      <c r="R2132" t="str">
        <f t="shared" si="33"/>
        <v>South Carolina Police2008</v>
      </c>
    </row>
    <row r="2133" spans="1:18" x14ac:dyDescent="0.35">
      <c r="A2133" t="s">
        <v>123</v>
      </c>
      <c r="B2133">
        <v>2009</v>
      </c>
      <c r="C2133">
        <v>-0.19040000000000001</v>
      </c>
      <c r="D2133">
        <v>-3.5999999999999997E-2</v>
      </c>
      <c r="E2133">
        <v>1.6000000000000001E-3</v>
      </c>
      <c r="F2133">
        <v>3.0599999999999999E-2</v>
      </c>
      <c r="G2133">
        <v>2.7519999999999999E-2</v>
      </c>
      <c r="H2133">
        <v>0.32840000000000003</v>
      </c>
      <c r="I2133">
        <v>0.34789999999999999</v>
      </c>
      <c r="J2133">
        <v>2.5399999999999999E-2</v>
      </c>
      <c r="K2133">
        <v>0.161</v>
      </c>
      <c r="L2133">
        <v>0</v>
      </c>
      <c r="M2133">
        <v>6.3E-3</v>
      </c>
      <c r="N2133">
        <v>0</v>
      </c>
      <c r="O2133">
        <v>0.13100000000000001</v>
      </c>
      <c r="P2133">
        <v>0</v>
      </c>
      <c r="Q2133" s="3">
        <v>0.76300000000000001</v>
      </c>
      <c r="R2133" t="str">
        <f t="shared" si="33"/>
        <v>South Carolina Police2009</v>
      </c>
    </row>
    <row r="2134" spans="1:18" x14ac:dyDescent="0.35">
      <c r="A2134" t="s">
        <v>123</v>
      </c>
      <c r="B2134">
        <v>2010</v>
      </c>
      <c r="C2134">
        <v>0.1462</v>
      </c>
      <c r="D2134">
        <v>-3.4099999999999998E-2</v>
      </c>
      <c r="E2134">
        <v>1.4800000000000001E-2</v>
      </c>
      <c r="F2134">
        <v>3.95E-2</v>
      </c>
      <c r="G2134">
        <v>3.882E-2</v>
      </c>
      <c r="H2134">
        <v>0.27300000000000002</v>
      </c>
      <c r="I2134">
        <v>0.27400000000000002</v>
      </c>
      <c r="J2134">
        <v>4.2999999999999997E-2</v>
      </c>
      <c r="K2134">
        <v>0.26200000000000001</v>
      </c>
      <c r="L2134">
        <v>0</v>
      </c>
      <c r="M2134">
        <v>6.0000000000000001E-3</v>
      </c>
      <c r="N2134">
        <v>0</v>
      </c>
      <c r="O2134">
        <v>0.14199999999999999</v>
      </c>
      <c r="P2134">
        <v>0</v>
      </c>
      <c r="Q2134" s="3">
        <v>0.745</v>
      </c>
      <c r="R2134" t="str">
        <f t="shared" si="33"/>
        <v>South Carolina Police2010</v>
      </c>
    </row>
    <row r="2135" spans="1:18" x14ac:dyDescent="0.35">
      <c r="A2135" t="s">
        <v>123</v>
      </c>
      <c r="B2135">
        <v>2011</v>
      </c>
      <c r="C2135">
        <v>0.18590000000000001</v>
      </c>
      <c r="D2135">
        <v>3.1300000000000001E-2</v>
      </c>
      <c r="E2135">
        <v>3.95E-2</v>
      </c>
      <c r="F2135">
        <v>5.0200000000000002E-2</v>
      </c>
      <c r="G2135">
        <v>5.1400000000000001E-2</v>
      </c>
      <c r="H2135">
        <v>0.32400000000000001</v>
      </c>
      <c r="I2135">
        <v>0.224</v>
      </c>
      <c r="J2135">
        <v>7.0999999999999994E-2</v>
      </c>
      <c r="K2135">
        <v>0.28100000000000003</v>
      </c>
      <c r="L2135">
        <v>1.9E-2</v>
      </c>
      <c r="M2135">
        <v>8.0000000000000002E-3</v>
      </c>
      <c r="N2135">
        <v>0</v>
      </c>
      <c r="O2135">
        <v>7.2999999999999995E-2</v>
      </c>
      <c r="P2135">
        <v>0</v>
      </c>
      <c r="Q2135" s="3">
        <v>0.72799999999999998</v>
      </c>
      <c r="R2135" t="str">
        <f t="shared" si="33"/>
        <v>South Carolina Police2011</v>
      </c>
    </row>
    <row r="2136" spans="1:18" x14ac:dyDescent="0.35">
      <c r="A2136" t="s">
        <v>123</v>
      </c>
      <c r="B2136">
        <v>2012</v>
      </c>
      <c r="C2136">
        <v>6.1000000000000004E-3</v>
      </c>
      <c r="D2136">
        <v>0.11</v>
      </c>
      <c r="E2136">
        <v>1.46E-2</v>
      </c>
      <c r="F2136">
        <v>4.9799999999999997E-2</v>
      </c>
      <c r="G2136">
        <v>4.7550000000000002E-2</v>
      </c>
      <c r="H2136">
        <v>0.24299999999999999</v>
      </c>
      <c r="I2136">
        <v>0.18</v>
      </c>
      <c r="J2136">
        <v>9.0999999999999998E-2</v>
      </c>
      <c r="K2136">
        <v>0.27900000000000003</v>
      </c>
      <c r="L2136">
        <v>2.7E-2</v>
      </c>
      <c r="M2136">
        <v>2.5000000000000001E-2</v>
      </c>
      <c r="N2136">
        <v>0</v>
      </c>
      <c r="O2136">
        <v>0.155</v>
      </c>
      <c r="P2136">
        <v>0</v>
      </c>
      <c r="Q2136" s="3">
        <v>0.71099999999999997</v>
      </c>
      <c r="R2136" t="str">
        <f t="shared" si="33"/>
        <v>South Carolina Police2012</v>
      </c>
    </row>
    <row r="2137" spans="1:18" x14ac:dyDescent="0.35">
      <c r="A2137" t="s">
        <v>123</v>
      </c>
      <c r="B2137">
        <v>2013</v>
      </c>
      <c r="C2137">
        <v>9.9900000000000003E-2</v>
      </c>
      <c r="D2137">
        <v>9.2999999999999999E-2</v>
      </c>
      <c r="E2137">
        <v>3.7600000000000001E-2</v>
      </c>
      <c r="F2137">
        <v>4.9799999999999997E-2</v>
      </c>
      <c r="G2137">
        <v>5.1479999999999998E-2</v>
      </c>
      <c r="H2137">
        <v>0.28249999999999997</v>
      </c>
      <c r="I2137">
        <v>0.2331</v>
      </c>
      <c r="J2137">
        <v>9.5799999999999996E-2</v>
      </c>
      <c r="K2137">
        <v>0.21809999999999999</v>
      </c>
      <c r="L2137">
        <v>2.7E-2</v>
      </c>
      <c r="M2137">
        <v>3.6900000000000002E-2</v>
      </c>
      <c r="N2137">
        <v>0</v>
      </c>
      <c r="O2137">
        <v>0.1066</v>
      </c>
      <c r="P2137">
        <v>0</v>
      </c>
      <c r="Q2137" s="3">
        <v>0.69199999999999995</v>
      </c>
      <c r="R2137" t="str">
        <f t="shared" si="33"/>
        <v>South Carolina Police2013</v>
      </c>
    </row>
    <row r="2138" spans="1:18" x14ac:dyDescent="0.35">
      <c r="A2138" t="s">
        <v>123</v>
      </c>
      <c r="B2138">
        <v>2014</v>
      </c>
      <c r="C2138">
        <v>0.15290000000000001</v>
      </c>
      <c r="D2138">
        <v>8.3699999999999997E-2</v>
      </c>
      <c r="E2138">
        <v>0.1148</v>
      </c>
      <c r="F2138">
        <v>5.6000000000000001E-2</v>
      </c>
      <c r="G2138">
        <v>5.842E-2</v>
      </c>
      <c r="H2138">
        <v>0.308</v>
      </c>
      <c r="I2138">
        <v>0.16600000000000001</v>
      </c>
      <c r="J2138">
        <v>0.14599999999999999</v>
      </c>
      <c r="K2138">
        <v>0.254</v>
      </c>
      <c r="L2138">
        <v>2.1000000000000001E-2</v>
      </c>
      <c r="M2138">
        <v>3.5999999999999997E-2</v>
      </c>
      <c r="N2138">
        <v>0</v>
      </c>
      <c r="O2138">
        <v>6.7000000000000004E-2</v>
      </c>
      <c r="P2138">
        <v>0</v>
      </c>
      <c r="Q2138" s="3">
        <v>0.69499999999999995</v>
      </c>
      <c r="R2138" t="str">
        <f t="shared" si="33"/>
        <v>South Carolina Police2014</v>
      </c>
    </row>
    <row r="2139" spans="1:18" x14ac:dyDescent="0.35">
      <c r="A2139" t="s">
        <v>123</v>
      </c>
      <c r="B2139">
        <v>2015</v>
      </c>
      <c r="C2139">
        <v>1.6E-2</v>
      </c>
      <c r="D2139">
        <v>8.8099999999999998E-2</v>
      </c>
      <c r="E2139">
        <v>8.8700000000000001E-2</v>
      </c>
      <c r="F2139">
        <v>5.1729999999999998E-2</v>
      </c>
      <c r="G2139">
        <v>5.5539999999999999E-2</v>
      </c>
      <c r="H2139">
        <v>0.32300000000000001</v>
      </c>
      <c r="I2139">
        <v>0.1593</v>
      </c>
      <c r="J2139">
        <v>0.14510000000000001</v>
      </c>
      <c r="K2139">
        <v>0.2676</v>
      </c>
      <c r="L2139">
        <v>2.9700000000000001E-2</v>
      </c>
      <c r="M2139">
        <v>3.9600000000000003E-2</v>
      </c>
      <c r="N2139">
        <v>0</v>
      </c>
      <c r="O2139">
        <v>3.5700000000000003E-2</v>
      </c>
      <c r="P2139">
        <v>0</v>
      </c>
      <c r="Q2139" s="3">
        <v>0.69199999999999995</v>
      </c>
      <c r="R2139" t="str">
        <f t="shared" si="33"/>
        <v>South Carolina Police2015</v>
      </c>
    </row>
    <row r="2140" spans="1:18" x14ac:dyDescent="0.35">
      <c r="A2140" t="s">
        <v>123</v>
      </c>
      <c r="B2140">
        <v>2016</v>
      </c>
      <c r="C2140">
        <v>-3.8999999999999998E-3</v>
      </c>
      <c r="D2140">
        <v>5.28E-2</v>
      </c>
      <c r="E2140">
        <v>5.1900000000000002E-2</v>
      </c>
      <c r="F2140">
        <v>4.6100000000000002E-2</v>
      </c>
      <c r="G2140">
        <v>5.1720000000000002E-2</v>
      </c>
      <c r="H2140">
        <v>0.31719999999999998</v>
      </c>
      <c r="I2140">
        <v>0.13869999999999999</v>
      </c>
      <c r="J2140">
        <v>0.15479999999999999</v>
      </c>
      <c r="K2140">
        <v>0.25600000000000001</v>
      </c>
      <c r="L2140">
        <v>4.1700000000000001E-2</v>
      </c>
      <c r="M2140">
        <v>7.0599999999999996E-2</v>
      </c>
      <c r="N2140">
        <v>0</v>
      </c>
      <c r="O2140">
        <v>2.1000000000000001E-2</v>
      </c>
      <c r="P2140">
        <v>0</v>
      </c>
      <c r="Q2140" s="3">
        <v>0.66300000000000003</v>
      </c>
      <c r="R2140" t="str">
        <f t="shared" si="33"/>
        <v>South Carolina Police2016</v>
      </c>
    </row>
    <row r="2141" spans="1:18" x14ac:dyDescent="0.35">
      <c r="A2141" t="s">
        <v>123</v>
      </c>
      <c r="B2141">
        <v>2017</v>
      </c>
      <c r="C2141">
        <v>0.1188</v>
      </c>
      <c r="D2141">
        <v>4.2299999999999997E-2</v>
      </c>
      <c r="E2141">
        <v>7.4999999999999997E-2</v>
      </c>
      <c r="F2141">
        <v>4.4729999999999999E-2</v>
      </c>
      <c r="G2141">
        <v>5.5559999999999998E-2</v>
      </c>
      <c r="H2141">
        <v>0.3508</v>
      </c>
      <c r="I2141">
        <v>0.152</v>
      </c>
      <c r="J2141">
        <v>0.1353</v>
      </c>
      <c r="K2141">
        <v>0.20449999999999999</v>
      </c>
      <c r="L2141">
        <v>1.3899999999999999E-2</v>
      </c>
      <c r="M2141">
        <v>7.17E-2</v>
      </c>
      <c r="N2141">
        <v>0</v>
      </c>
      <c r="O2141">
        <v>1.95E-2</v>
      </c>
      <c r="P2141">
        <v>5.2299999999999999E-2</v>
      </c>
      <c r="Q2141" s="3">
        <v>0.63</v>
      </c>
      <c r="R2141" t="str">
        <f t="shared" si="33"/>
        <v>South Carolina Police2017</v>
      </c>
    </row>
    <row r="2142" spans="1:18" x14ac:dyDescent="0.35">
      <c r="A2142" t="s">
        <v>123</v>
      </c>
      <c r="B2142">
        <v>2018</v>
      </c>
      <c r="C2142">
        <v>7.8200000000000006E-2</v>
      </c>
      <c r="D2142">
        <v>6.3100000000000003E-2</v>
      </c>
      <c r="E2142">
        <v>7.0699999999999999E-2</v>
      </c>
      <c r="F2142">
        <v>5.3999999999999999E-2</v>
      </c>
      <c r="G2142">
        <v>5.6800000000000003E-2</v>
      </c>
      <c r="H2142">
        <v>0.3634</v>
      </c>
      <c r="I2142">
        <v>0.15079999999999999</v>
      </c>
      <c r="J2142">
        <v>0.13439999999999999</v>
      </c>
      <c r="K2142">
        <v>0.16880000000000001</v>
      </c>
      <c r="L2142">
        <v>1.9599999999999999E-2</v>
      </c>
      <c r="M2142">
        <v>8.4599999999999995E-2</v>
      </c>
      <c r="N2142">
        <v>0</v>
      </c>
      <c r="O2142">
        <v>0</v>
      </c>
      <c r="P2142">
        <v>6.9500000000000006E-2</v>
      </c>
      <c r="Q2142" s="3">
        <v>0.63100000000000001</v>
      </c>
      <c r="R2142" t="str">
        <f t="shared" si="33"/>
        <v>South Carolina Police2018</v>
      </c>
    </row>
    <row r="2143" spans="1:18" x14ac:dyDescent="0.35">
      <c r="A2143" t="s">
        <v>123</v>
      </c>
      <c r="B2143">
        <v>2019</v>
      </c>
      <c r="C2143">
        <v>5.8400000000000001E-2</v>
      </c>
      <c r="D2143">
        <v>8.48E-2</v>
      </c>
      <c r="E2143">
        <v>5.2600000000000001E-2</v>
      </c>
      <c r="F2143">
        <v>8.3299999999999999E-2</v>
      </c>
      <c r="G2143">
        <v>5.688E-2</v>
      </c>
      <c r="H2143">
        <v>0.35091</v>
      </c>
      <c r="I2143">
        <v>0.17172999999999999</v>
      </c>
      <c r="J2143">
        <v>0.13139000000000001</v>
      </c>
      <c r="K2143">
        <v>0.17849999999999999</v>
      </c>
      <c r="L2143">
        <v>4.3499999999999997E-3</v>
      </c>
      <c r="M2143">
        <v>7.4010000000000006E-2</v>
      </c>
      <c r="N2143">
        <v>0</v>
      </c>
      <c r="O2143">
        <v>8.9109999999999995E-2</v>
      </c>
      <c r="P2143">
        <v>0</v>
      </c>
      <c r="Q2143" s="3">
        <v>0.627</v>
      </c>
      <c r="R2143" t="str">
        <f t="shared" si="33"/>
        <v>South Carolina Police2019</v>
      </c>
    </row>
    <row r="2144" spans="1:18" x14ac:dyDescent="0.35">
      <c r="A2144" t="s">
        <v>123</v>
      </c>
      <c r="B2144">
        <v>2020</v>
      </c>
      <c r="C2144">
        <v>-1.5800000000000002E-2</v>
      </c>
      <c r="D2144">
        <v>3.95E-2</v>
      </c>
      <c r="E2144">
        <v>4.5900000000000003E-2</v>
      </c>
      <c r="F2144">
        <v>6.7100000000000007E-2</v>
      </c>
      <c r="G2144">
        <v>5.3129999999999997E-2</v>
      </c>
      <c r="H2144">
        <v>0.42336000000000001</v>
      </c>
      <c r="I2144">
        <v>0.11632000000000001</v>
      </c>
      <c r="J2144">
        <v>0.13618</v>
      </c>
      <c r="K2144">
        <v>0.10761999999999999</v>
      </c>
      <c r="L2144">
        <v>1.057E-2</v>
      </c>
      <c r="M2144">
        <v>8.8940000000000005E-2</v>
      </c>
      <c r="N2144">
        <v>0</v>
      </c>
      <c r="O2144">
        <v>0.11701</v>
      </c>
      <c r="P2144">
        <v>0</v>
      </c>
      <c r="Q2144" s="3">
        <v>0.625</v>
      </c>
      <c r="R2144" t="str">
        <f t="shared" si="33"/>
        <v>South Carolina Police2020</v>
      </c>
    </row>
    <row r="2145" spans="1:18" x14ac:dyDescent="0.35">
      <c r="A2145" t="s">
        <v>124</v>
      </c>
      <c r="B2145">
        <v>2001</v>
      </c>
      <c r="C2145">
        <v>-0.05</v>
      </c>
      <c r="E2145">
        <v>7.4999999999999997E-2</v>
      </c>
      <c r="F2145">
        <v>9.4E-2</v>
      </c>
      <c r="G2145">
        <v>-0.05</v>
      </c>
      <c r="H2145">
        <v>0.54800000000000004</v>
      </c>
      <c r="I2145">
        <v>0.26900000000000002</v>
      </c>
      <c r="J2145">
        <v>5.1999999999999998E-2</v>
      </c>
      <c r="K2145">
        <v>0</v>
      </c>
      <c r="L2145">
        <v>0</v>
      </c>
      <c r="M2145">
        <v>8.4000000000000005E-2</v>
      </c>
      <c r="N2145">
        <v>0</v>
      </c>
      <c r="O2145">
        <v>4.7E-2</v>
      </c>
      <c r="P2145">
        <v>0</v>
      </c>
      <c r="Q2145" s="3">
        <v>1.056</v>
      </c>
      <c r="R2145" t="str">
        <f t="shared" si="33"/>
        <v>Utah Noncontributory2001</v>
      </c>
    </row>
    <row r="2146" spans="1:18" x14ac:dyDescent="0.35">
      <c r="A2146" t="s">
        <v>124</v>
      </c>
      <c r="B2146">
        <v>2002</v>
      </c>
      <c r="C2146">
        <v>-7.4999999999999997E-2</v>
      </c>
      <c r="E2146">
        <v>2.8000000000000001E-2</v>
      </c>
      <c r="F2146">
        <v>8.1000000000000003E-2</v>
      </c>
      <c r="G2146">
        <v>-6.2579999999999997E-2</v>
      </c>
      <c r="H2146">
        <v>0.54400000000000004</v>
      </c>
      <c r="I2146">
        <v>0.23</v>
      </c>
      <c r="J2146">
        <v>6.5000000000000002E-2</v>
      </c>
      <c r="K2146">
        <v>0</v>
      </c>
      <c r="L2146">
        <v>0</v>
      </c>
      <c r="M2146">
        <v>9.6000000000000002E-2</v>
      </c>
      <c r="N2146">
        <v>0</v>
      </c>
      <c r="O2146">
        <v>6.5000000000000002E-2</v>
      </c>
      <c r="P2146">
        <v>0</v>
      </c>
      <c r="Q2146" s="3">
        <v>0.94599999999999995</v>
      </c>
      <c r="R2146" t="str">
        <f t="shared" si="33"/>
        <v>Utah Noncontributory2002</v>
      </c>
    </row>
    <row r="2147" spans="1:18" x14ac:dyDescent="0.35">
      <c r="A2147" t="s">
        <v>124</v>
      </c>
      <c r="B2147">
        <v>2003</v>
      </c>
      <c r="C2147">
        <v>0.26</v>
      </c>
      <c r="E2147">
        <v>5.6000000000000001E-2</v>
      </c>
      <c r="F2147">
        <v>8.8999999999999996E-2</v>
      </c>
      <c r="G2147">
        <v>3.4540000000000001E-2</v>
      </c>
      <c r="H2147">
        <v>0.55400000000000005</v>
      </c>
      <c r="I2147">
        <v>0.21</v>
      </c>
      <c r="J2147">
        <v>4.4999999999999998E-2</v>
      </c>
      <c r="K2147">
        <v>0</v>
      </c>
      <c r="L2147">
        <v>0</v>
      </c>
      <c r="M2147">
        <v>8.2000000000000003E-2</v>
      </c>
      <c r="N2147">
        <v>0</v>
      </c>
      <c r="O2147">
        <v>0.109</v>
      </c>
      <c r="P2147">
        <v>0</v>
      </c>
      <c r="Q2147" s="3">
        <v>0.96699999999999997</v>
      </c>
      <c r="R2147" t="str">
        <f t="shared" si="33"/>
        <v>Utah Noncontributory2003</v>
      </c>
    </row>
    <row r="2148" spans="1:18" x14ac:dyDescent="0.35">
      <c r="A2148" t="s">
        <v>124</v>
      </c>
      <c r="B2148">
        <v>2004</v>
      </c>
      <c r="C2148">
        <v>0.13200000000000001</v>
      </c>
      <c r="E2148">
        <v>0.05</v>
      </c>
      <c r="F2148">
        <v>0.10199999999999999</v>
      </c>
      <c r="G2148">
        <v>5.8090000000000003E-2</v>
      </c>
      <c r="H2148">
        <v>0.58399999999999996</v>
      </c>
      <c r="I2148">
        <v>0.222</v>
      </c>
      <c r="J2148">
        <v>3.3000000000000002E-2</v>
      </c>
      <c r="K2148">
        <v>0</v>
      </c>
      <c r="L2148">
        <v>0</v>
      </c>
      <c r="M2148">
        <v>9.9000000000000005E-2</v>
      </c>
      <c r="N2148">
        <v>0</v>
      </c>
      <c r="O2148">
        <v>6.2E-2</v>
      </c>
      <c r="P2148">
        <v>0</v>
      </c>
      <c r="Q2148" s="3">
        <v>0.94299999999999995</v>
      </c>
      <c r="R2148" t="str">
        <f t="shared" si="33"/>
        <v>Utah Noncontributory2004</v>
      </c>
    </row>
    <row r="2149" spans="1:18" x14ac:dyDescent="0.35">
      <c r="A2149" t="s">
        <v>124</v>
      </c>
      <c r="B2149">
        <v>2005</v>
      </c>
      <c r="C2149">
        <v>8.9599999999999999E-2</v>
      </c>
      <c r="D2149">
        <v>0.1603</v>
      </c>
      <c r="E2149">
        <v>6.4699999999999994E-2</v>
      </c>
      <c r="F2149">
        <v>9.0399999999999994E-2</v>
      </c>
      <c r="G2149">
        <v>6.4310000000000006E-2</v>
      </c>
      <c r="H2149">
        <v>0.53900000000000003</v>
      </c>
      <c r="I2149">
        <v>0.23100000000000001</v>
      </c>
      <c r="J2149">
        <v>3.3000000000000002E-2</v>
      </c>
      <c r="K2149">
        <v>0</v>
      </c>
      <c r="L2149">
        <v>0</v>
      </c>
      <c r="M2149">
        <v>0.126</v>
      </c>
      <c r="N2149">
        <v>0</v>
      </c>
      <c r="O2149">
        <v>7.0999999999999994E-2</v>
      </c>
      <c r="P2149">
        <v>0</v>
      </c>
      <c r="Q2149" s="3">
        <v>0.95199999999999996</v>
      </c>
      <c r="R2149" t="str">
        <f t="shared" si="33"/>
        <v>Utah Noncontributory2005</v>
      </c>
    </row>
    <row r="2150" spans="1:18" x14ac:dyDescent="0.35">
      <c r="A2150" t="s">
        <v>124</v>
      </c>
      <c r="B2150">
        <v>2006</v>
      </c>
      <c r="C2150">
        <v>0.1477</v>
      </c>
      <c r="D2150">
        <v>0.1265</v>
      </c>
      <c r="E2150">
        <v>0.107</v>
      </c>
      <c r="F2150">
        <v>9.0700000000000003E-2</v>
      </c>
      <c r="G2150">
        <v>7.7780000000000002E-2</v>
      </c>
      <c r="H2150">
        <v>0.44800000000000001</v>
      </c>
      <c r="I2150">
        <v>0.20899999999999999</v>
      </c>
      <c r="J2150">
        <v>3.6999999999999998E-2</v>
      </c>
      <c r="K2150">
        <v>5.5E-2</v>
      </c>
      <c r="L2150">
        <v>0</v>
      </c>
      <c r="M2150">
        <v>0.152</v>
      </c>
      <c r="N2150">
        <v>0</v>
      </c>
      <c r="O2150">
        <v>9.9000000000000005E-2</v>
      </c>
      <c r="P2150">
        <v>0</v>
      </c>
      <c r="Q2150" s="3">
        <v>0.97599999999999998</v>
      </c>
      <c r="R2150" t="str">
        <f t="shared" si="33"/>
        <v>Utah Noncontributory2006</v>
      </c>
    </row>
    <row r="2151" spans="1:18" x14ac:dyDescent="0.35">
      <c r="A2151" t="s">
        <v>124</v>
      </c>
      <c r="B2151">
        <v>2007</v>
      </c>
      <c r="C2151">
        <v>7.1499999999999994E-2</v>
      </c>
      <c r="D2151">
        <v>0.1041</v>
      </c>
      <c r="E2151">
        <v>0.14050000000000001</v>
      </c>
      <c r="F2151">
        <v>8.2199999999999995E-2</v>
      </c>
      <c r="G2151">
        <v>7.6880000000000004E-2</v>
      </c>
      <c r="H2151">
        <v>0.39100000000000001</v>
      </c>
      <c r="I2151">
        <v>0.23300000000000001</v>
      </c>
      <c r="J2151">
        <v>0.05</v>
      </c>
      <c r="K2151">
        <v>9.6000000000000002E-2</v>
      </c>
      <c r="L2151">
        <v>0</v>
      </c>
      <c r="M2151">
        <v>0.16400000000000001</v>
      </c>
      <c r="N2151">
        <v>0</v>
      </c>
      <c r="O2151">
        <v>6.6000000000000003E-2</v>
      </c>
      <c r="P2151">
        <v>0</v>
      </c>
      <c r="Q2151" s="3">
        <v>0.96899999999999997</v>
      </c>
      <c r="R2151" t="str">
        <f t="shared" si="33"/>
        <v>Utah Noncontributory2007</v>
      </c>
    </row>
    <row r="2152" spans="1:18" x14ac:dyDescent="0.35">
      <c r="A2152" t="s">
        <v>124</v>
      </c>
      <c r="B2152">
        <v>2008</v>
      </c>
      <c r="C2152">
        <v>-0.223</v>
      </c>
      <c r="D2152">
        <v>-1.47E-2</v>
      </c>
      <c r="E2152">
        <v>3.56E-2</v>
      </c>
      <c r="F2152">
        <v>4.5699999999999998E-2</v>
      </c>
      <c r="G2152">
        <v>3.3829999999999999E-2</v>
      </c>
      <c r="H2152">
        <v>0.29199999999999998</v>
      </c>
      <c r="I2152">
        <v>0.26100000000000001</v>
      </c>
      <c r="J2152">
        <v>8.2000000000000003E-2</v>
      </c>
      <c r="K2152">
        <v>0.11899999999999999</v>
      </c>
      <c r="L2152">
        <v>0</v>
      </c>
      <c r="M2152">
        <v>0.187</v>
      </c>
      <c r="N2152">
        <v>0</v>
      </c>
      <c r="O2152">
        <v>5.8999999999999997E-2</v>
      </c>
      <c r="P2152">
        <v>0</v>
      </c>
      <c r="Q2152" s="3">
        <v>0.88</v>
      </c>
      <c r="R2152" t="str">
        <f t="shared" si="33"/>
        <v>Utah Noncontributory2008</v>
      </c>
    </row>
    <row r="2153" spans="1:18" x14ac:dyDescent="0.35">
      <c r="A2153" t="s">
        <v>124</v>
      </c>
      <c r="B2153">
        <v>2009</v>
      </c>
      <c r="C2153">
        <v>0.1288</v>
      </c>
      <c r="D2153">
        <v>-1.9800000000000002E-2</v>
      </c>
      <c r="E2153">
        <v>3.4099999999999998E-2</v>
      </c>
      <c r="F2153">
        <v>4.24E-2</v>
      </c>
      <c r="G2153">
        <v>4.3970000000000002E-2</v>
      </c>
      <c r="H2153">
        <v>0.373</v>
      </c>
      <c r="I2153">
        <v>0.23699999999999999</v>
      </c>
      <c r="J2153">
        <v>7.3999999999999996E-2</v>
      </c>
      <c r="K2153">
        <v>0.127</v>
      </c>
      <c r="L2153">
        <v>0</v>
      </c>
      <c r="M2153">
        <v>0.14699999999999999</v>
      </c>
      <c r="N2153">
        <v>0</v>
      </c>
      <c r="O2153">
        <v>4.2000000000000003E-2</v>
      </c>
      <c r="P2153">
        <v>0</v>
      </c>
      <c r="Q2153" s="3">
        <v>0.871</v>
      </c>
      <c r="R2153" t="str">
        <f t="shared" si="33"/>
        <v>Utah Noncontributory2009</v>
      </c>
    </row>
    <row r="2154" spans="1:18" x14ac:dyDescent="0.35">
      <c r="A2154" t="s">
        <v>124</v>
      </c>
      <c r="B2154">
        <v>2010</v>
      </c>
      <c r="C2154">
        <v>0.13730000000000001</v>
      </c>
      <c r="D2154">
        <v>-1.4E-3</v>
      </c>
      <c r="E2154">
        <v>4.1599999999999998E-2</v>
      </c>
      <c r="F2154">
        <v>5.3499999999999999E-2</v>
      </c>
      <c r="G2154">
        <v>5.2949999999999997E-2</v>
      </c>
      <c r="H2154">
        <v>0.35799999999999998</v>
      </c>
      <c r="I2154">
        <v>0.21</v>
      </c>
      <c r="J2154">
        <v>8.7999999999999995E-2</v>
      </c>
      <c r="K2154">
        <v>0.15</v>
      </c>
      <c r="L2154">
        <v>0</v>
      </c>
      <c r="M2154">
        <v>0.14399999999999999</v>
      </c>
      <c r="N2154">
        <v>0</v>
      </c>
      <c r="O2154">
        <v>0.05</v>
      </c>
      <c r="P2154">
        <v>0</v>
      </c>
      <c r="Q2154" s="3">
        <v>0.83799999999999997</v>
      </c>
      <c r="R2154" t="str">
        <f t="shared" si="33"/>
        <v>Utah Noncontributory2010</v>
      </c>
    </row>
    <row r="2155" spans="1:18" x14ac:dyDescent="0.35">
      <c r="A2155" t="s">
        <v>124</v>
      </c>
      <c r="B2155">
        <v>2011</v>
      </c>
      <c r="C2155">
        <v>2.8899999999999999E-2</v>
      </c>
      <c r="D2155">
        <v>9.6299999999999997E-2</v>
      </c>
      <c r="E2155">
        <v>1.9099999999999999E-2</v>
      </c>
      <c r="F2155">
        <v>6.2100000000000002E-2</v>
      </c>
      <c r="G2155">
        <v>5.074E-2</v>
      </c>
      <c r="H2155">
        <v>0.35199999999999998</v>
      </c>
      <c r="I2155">
        <v>0.19400000000000001</v>
      </c>
      <c r="J2155">
        <v>0.108</v>
      </c>
      <c r="K2155">
        <v>0.158</v>
      </c>
      <c r="L2155">
        <v>0</v>
      </c>
      <c r="M2155">
        <v>0.13900000000000001</v>
      </c>
      <c r="N2155">
        <v>0</v>
      </c>
      <c r="O2155">
        <v>4.9000000000000002E-2</v>
      </c>
      <c r="P2155">
        <v>0</v>
      </c>
      <c r="Q2155" s="3">
        <v>0.80100000000000005</v>
      </c>
      <c r="R2155" t="str">
        <f t="shared" si="33"/>
        <v>Utah Noncontributory2011</v>
      </c>
    </row>
    <row r="2156" spans="1:18" x14ac:dyDescent="0.35">
      <c r="A2156" t="s">
        <v>124</v>
      </c>
      <c r="B2156">
        <v>2012</v>
      </c>
      <c r="C2156">
        <v>0.13100000000000001</v>
      </c>
      <c r="D2156">
        <v>9.7500000000000003E-2</v>
      </c>
      <c r="E2156">
        <v>2.9600000000000001E-2</v>
      </c>
      <c r="F2156">
        <v>8.3799999999999999E-2</v>
      </c>
      <c r="G2156">
        <v>5.7209999999999997E-2</v>
      </c>
      <c r="H2156">
        <v>0.36199999999999999</v>
      </c>
      <c r="I2156">
        <v>0.17899999999999999</v>
      </c>
      <c r="J2156">
        <v>0.113</v>
      </c>
      <c r="K2156">
        <v>0.152</v>
      </c>
      <c r="L2156">
        <v>0</v>
      </c>
      <c r="M2156">
        <v>0.13500000000000001</v>
      </c>
      <c r="N2156">
        <v>0</v>
      </c>
      <c r="O2156">
        <v>5.8999999999999997E-2</v>
      </c>
      <c r="P2156">
        <v>0</v>
      </c>
      <c r="Q2156" s="3">
        <v>0.77400000000000002</v>
      </c>
      <c r="R2156" t="str">
        <f t="shared" si="33"/>
        <v>Utah Noncontributory2012</v>
      </c>
    </row>
    <row r="2157" spans="1:18" x14ac:dyDescent="0.35">
      <c r="A2157" t="s">
        <v>124</v>
      </c>
      <c r="B2157">
        <v>2013</v>
      </c>
      <c r="C2157">
        <v>0.1489</v>
      </c>
      <c r="D2157">
        <v>0.1013</v>
      </c>
      <c r="E2157">
        <v>0.1133</v>
      </c>
      <c r="F2157">
        <v>7.3800000000000004E-2</v>
      </c>
      <c r="G2157">
        <v>6.3990000000000005E-2</v>
      </c>
      <c r="H2157">
        <v>0.375</v>
      </c>
      <c r="I2157">
        <v>0.16</v>
      </c>
      <c r="J2157">
        <v>0.11</v>
      </c>
      <c r="K2157">
        <v>0.16700000000000001</v>
      </c>
      <c r="L2157">
        <v>0</v>
      </c>
      <c r="M2157">
        <v>0.122</v>
      </c>
      <c r="N2157">
        <v>0</v>
      </c>
      <c r="O2157">
        <v>6.6000000000000003E-2</v>
      </c>
      <c r="P2157">
        <v>0</v>
      </c>
      <c r="Q2157" s="3">
        <v>0.81899999999999995</v>
      </c>
      <c r="R2157" t="str">
        <f t="shared" si="33"/>
        <v>Utah Noncontributory2013</v>
      </c>
    </row>
    <row r="2158" spans="1:18" x14ac:dyDescent="0.35">
      <c r="A2158" t="s">
        <v>98</v>
      </c>
      <c r="B2158">
        <v>2010</v>
      </c>
      <c r="C2158">
        <v>0.25869999999999999</v>
      </c>
      <c r="D2158">
        <v>-1.6799999999999999E-2</v>
      </c>
      <c r="E2158">
        <v>4.1599999999999998E-2</v>
      </c>
      <c r="F2158">
        <v>3.7499999999999999E-2</v>
      </c>
      <c r="G2158">
        <v>3.7479999999999999E-2</v>
      </c>
      <c r="H2158">
        <v>0.55186999999999997</v>
      </c>
      <c r="I2158">
        <v>0.25453999999999999</v>
      </c>
      <c r="J2158">
        <v>8.9370000000000005E-2</v>
      </c>
      <c r="K2158">
        <v>2.8809999999999999E-2</v>
      </c>
      <c r="L2158">
        <v>0</v>
      </c>
      <c r="M2158">
        <v>4.709E-2</v>
      </c>
      <c r="N2158">
        <v>0</v>
      </c>
      <c r="O2158">
        <v>2.3290000000000002E-2</v>
      </c>
      <c r="P2158">
        <v>0</v>
      </c>
      <c r="Q2158" s="3">
        <v>0.96660999999999997</v>
      </c>
      <c r="R2158" t="str">
        <f t="shared" si="33"/>
        <v>NY State &amp; Local Police &amp; Fire2010</v>
      </c>
    </row>
    <row r="2159" spans="1:18" x14ac:dyDescent="0.35">
      <c r="A2159" t="s">
        <v>98</v>
      </c>
      <c r="B2159">
        <v>2011</v>
      </c>
      <c r="C2159">
        <v>0.1457</v>
      </c>
      <c r="D2159">
        <v>2.0199999999999999E-2</v>
      </c>
      <c r="E2159">
        <v>4.1599999999999998E-2</v>
      </c>
      <c r="F2159">
        <v>6.1199999999999997E-2</v>
      </c>
      <c r="G2159">
        <v>4.6879999999999998E-2</v>
      </c>
      <c r="H2159">
        <v>0.54347999999999996</v>
      </c>
      <c r="I2159">
        <v>0.21079999999999999</v>
      </c>
      <c r="J2159">
        <v>0.10077999999999999</v>
      </c>
      <c r="K2159">
        <v>3.0540000000000001E-2</v>
      </c>
      <c r="L2159">
        <v>0</v>
      </c>
      <c r="M2159">
        <v>5.7610000000000001E-2</v>
      </c>
      <c r="N2159">
        <v>0</v>
      </c>
      <c r="O2159">
        <v>5.6779999999999997E-2</v>
      </c>
      <c r="P2159">
        <v>0</v>
      </c>
      <c r="Q2159" s="3">
        <v>0.91871999999999998</v>
      </c>
      <c r="R2159" t="str">
        <f t="shared" si="33"/>
        <v>NY State &amp; Local Police &amp; Fire2011</v>
      </c>
    </row>
    <row r="2160" spans="1:18" x14ac:dyDescent="0.35">
      <c r="A2160" t="s">
        <v>98</v>
      </c>
      <c r="B2160">
        <v>2012</v>
      </c>
      <c r="C2160">
        <v>5.96E-2</v>
      </c>
      <c r="D2160">
        <v>0.15190000000000001</v>
      </c>
      <c r="E2160">
        <v>2.9100000000000001E-2</v>
      </c>
      <c r="F2160">
        <v>6.4500000000000002E-2</v>
      </c>
      <c r="G2160">
        <v>4.7940000000000003E-2</v>
      </c>
      <c r="H2160">
        <v>0.52454000000000001</v>
      </c>
      <c r="I2160">
        <v>0.22176000000000001</v>
      </c>
      <c r="J2160">
        <v>0.10285999999999999</v>
      </c>
      <c r="K2160">
        <v>3.4259999999999999E-2</v>
      </c>
      <c r="L2160">
        <v>0</v>
      </c>
      <c r="M2160">
        <v>6.7519999999999997E-2</v>
      </c>
      <c r="N2160">
        <v>0</v>
      </c>
      <c r="O2160">
        <v>4.9059999999999999E-2</v>
      </c>
      <c r="P2160">
        <v>0</v>
      </c>
      <c r="Q2160" s="3">
        <v>0.879</v>
      </c>
      <c r="R2160" t="str">
        <f t="shared" si="33"/>
        <v>NY State &amp; Local Police &amp; Fire2012</v>
      </c>
    </row>
    <row r="2161" spans="1:18" x14ac:dyDescent="0.35">
      <c r="A2161" t="s">
        <v>98</v>
      </c>
      <c r="B2161">
        <v>2013</v>
      </c>
      <c r="C2161">
        <v>0.1038</v>
      </c>
      <c r="D2161">
        <v>0.10249999999999999</v>
      </c>
      <c r="E2161">
        <v>4.4299999999999999E-2</v>
      </c>
      <c r="F2161">
        <v>8.6699999999999999E-2</v>
      </c>
      <c r="G2161">
        <v>5.2130000000000003E-2</v>
      </c>
      <c r="H2161">
        <v>0.51641999999999999</v>
      </c>
      <c r="I2161">
        <v>0.23973</v>
      </c>
      <c r="J2161">
        <v>9.0690000000000007E-2</v>
      </c>
      <c r="K2161">
        <v>3.8080000000000003E-2</v>
      </c>
      <c r="L2161">
        <v>0</v>
      </c>
      <c r="M2161">
        <v>7.4899999999999994E-2</v>
      </c>
      <c r="N2161">
        <v>0</v>
      </c>
      <c r="O2161">
        <v>4.0169999999999997E-2</v>
      </c>
      <c r="P2161">
        <v>0</v>
      </c>
      <c r="Q2161" s="3">
        <v>0.89500000000000002</v>
      </c>
      <c r="R2161" t="str">
        <f t="shared" si="33"/>
        <v>NY State &amp; Local Police &amp; Fire2013</v>
      </c>
    </row>
    <row r="2162" spans="1:18" x14ac:dyDescent="0.35">
      <c r="A2162" t="s">
        <v>98</v>
      </c>
      <c r="B2162">
        <v>2014</v>
      </c>
      <c r="C2162">
        <v>0.13020000000000001</v>
      </c>
      <c r="D2162">
        <v>9.7500000000000003E-2</v>
      </c>
      <c r="E2162">
        <v>0.13780000000000001</v>
      </c>
      <c r="F2162">
        <v>7.2599999999999998E-2</v>
      </c>
      <c r="G2162">
        <v>5.7520000000000002E-2</v>
      </c>
      <c r="H2162">
        <v>0.52700000000000002</v>
      </c>
      <c r="I2162">
        <v>0.23418</v>
      </c>
      <c r="J2162">
        <v>7.9810000000000006E-2</v>
      </c>
      <c r="K2162">
        <v>4.1880000000000001E-2</v>
      </c>
      <c r="L2162">
        <v>0</v>
      </c>
      <c r="M2162">
        <v>7.5850000000000001E-2</v>
      </c>
      <c r="N2162">
        <v>0</v>
      </c>
      <c r="O2162">
        <v>3.7280000000000001E-2</v>
      </c>
      <c r="P2162">
        <v>0</v>
      </c>
      <c r="Q2162" s="3">
        <v>0.93062</v>
      </c>
      <c r="R2162" t="str">
        <f t="shared" si="33"/>
        <v>NY State &amp; Local Police &amp; Fire2014</v>
      </c>
    </row>
    <row r="2163" spans="1:18" x14ac:dyDescent="0.35">
      <c r="A2163" t="s">
        <v>98</v>
      </c>
      <c r="B2163">
        <v>2015</v>
      </c>
      <c r="C2163">
        <v>7.1599999999999997E-2</v>
      </c>
      <c r="D2163">
        <v>0.1016</v>
      </c>
      <c r="E2163">
        <v>0.1017</v>
      </c>
      <c r="F2163">
        <v>7.1199999999999999E-2</v>
      </c>
      <c r="G2163">
        <v>5.8459999999999998E-2</v>
      </c>
      <c r="H2163">
        <v>0.51100000000000001</v>
      </c>
      <c r="I2163">
        <v>0.25827</v>
      </c>
      <c r="J2163">
        <v>7.7219999999999997E-2</v>
      </c>
      <c r="K2163">
        <v>5.2470000000000003E-2</v>
      </c>
      <c r="L2163">
        <v>0</v>
      </c>
      <c r="M2163">
        <v>7.0190000000000002E-2</v>
      </c>
      <c r="N2163">
        <v>0</v>
      </c>
      <c r="O2163">
        <v>2.8469999999999999E-2</v>
      </c>
      <c r="P2163">
        <v>0</v>
      </c>
      <c r="Q2163" s="3">
        <v>0.93162</v>
      </c>
      <c r="R2163" t="str">
        <f t="shared" si="33"/>
        <v>NY State &amp; Local Police &amp; Fire2015</v>
      </c>
    </row>
    <row r="2164" spans="1:18" x14ac:dyDescent="0.35">
      <c r="A2164" t="s">
        <v>98</v>
      </c>
      <c r="B2164">
        <v>2016</v>
      </c>
      <c r="C2164">
        <v>1.9E-3</v>
      </c>
      <c r="D2164">
        <v>6.6600000000000006E-2</v>
      </c>
      <c r="E2164">
        <v>7.2499999999999995E-2</v>
      </c>
      <c r="F2164">
        <v>5.6899999999999999E-2</v>
      </c>
      <c r="G2164">
        <v>5.4829999999999997E-2</v>
      </c>
      <c r="H2164">
        <v>0.50849999999999995</v>
      </c>
      <c r="I2164">
        <v>0.24976000000000001</v>
      </c>
      <c r="J2164">
        <v>8.0860000000000001E-2</v>
      </c>
      <c r="K2164">
        <v>5.4519999999999999E-2</v>
      </c>
      <c r="L2164">
        <v>0</v>
      </c>
      <c r="M2164">
        <v>7.5170000000000001E-2</v>
      </c>
      <c r="N2164">
        <v>0</v>
      </c>
      <c r="O2164">
        <v>3.1199999999999999E-2</v>
      </c>
      <c r="P2164">
        <v>0</v>
      </c>
      <c r="Q2164" s="3">
        <v>0.92625999999999997</v>
      </c>
      <c r="R2164" t="str">
        <f t="shared" si="33"/>
        <v>NY State &amp; Local Police &amp; Fire2016</v>
      </c>
    </row>
    <row r="2165" spans="1:18" x14ac:dyDescent="0.35">
      <c r="A2165" t="s">
        <v>98</v>
      </c>
      <c r="B2165">
        <v>2017</v>
      </c>
      <c r="C2165">
        <v>0.1148</v>
      </c>
      <c r="D2165">
        <v>6.1699999999999998E-2</v>
      </c>
      <c r="E2165">
        <v>8.3500000000000005E-2</v>
      </c>
      <c r="F2165">
        <v>5.5899999999999998E-2</v>
      </c>
      <c r="G2165">
        <v>5.8270000000000002E-2</v>
      </c>
      <c r="H2165">
        <v>0.53893999999999997</v>
      </c>
      <c r="I2165">
        <v>0.22866</v>
      </c>
      <c r="J2165">
        <v>8.1790000000000002E-2</v>
      </c>
      <c r="K2165">
        <v>4.9829999999999999E-2</v>
      </c>
      <c r="L2165">
        <v>0</v>
      </c>
      <c r="M2165">
        <v>7.1389999999999995E-2</v>
      </c>
      <c r="N2165">
        <v>0</v>
      </c>
      <c r="O2165">
        <v>2.938E-2</v>
      </c>
      <c r="P2165">
        <v>0</v>
      </c>
      <c r="Q2165" s="3">
        <v>0.93100000000000005</v>
      </c>
      <c r="R2165" t="str">
        <f t="shared" si="33"/>
        <v>NY State &amp; Local Police &amp; Fire2017</v>
      </c>
    </row>
    <row r="2166" spans="1:18" x14ac:dyDescent="0.35">
      <c r="A2166" t="s">
        <v>98</v>
      </c>
      <c r="B2166">
        <v>2018</v>
      </c>
      <c r="C2166">
        <v>0.1135</v>
      </c>
      <c r="D2166">
        <v>7.5399999999999995E-2</v>
      </c>
      <c r="E2166">
        <v>8.5400000000000004E-2</v>
      </c>
      <c r="F2166">
        <v>6.4600000000000005E-2</v>
      </c>
      <c r="G2166">
        <v>0</v>
      </c>
      <c r="H2166">
        <v>0.55295000000000005</v>
      </c>
      <c r="I2166">
        <v>0.22306999999999999</v>
      </c>
      <c r="J2166">
        <v>8.4989999999999996E-2</v>
      </c>
      <c r="K2166">
        <v>0.05</v>
      </c>
      <c r="L2166">
        <v>4.0000000000000001E-3</v>
      </c>
      <c r="M2166">
        <v>6.8989999999999996E-2</v>
      </c>
      <c r="N2166">
        <v>0</v>
      </c>
      <c r="O2166">
        <v>1.6E-2</v>
      </c>
      <c r="P2166">
        <v>0</v>
      </c>
      <c r="Q2166" s="3">
        <v>0.94</v>
      </c>
      <c r="R2166" t="str">
        <f t="shared" si="33"/>
        <v>NY State &amp; Local Police &amp; Fire2018</v>
      </c>
    </row>
    <row r="2167" spans="1:18" x14ac:dyDescent="0.35">
      <c r="A2167" t="s">
        <v>98</v>
      </c>
      <c r="B2167">
        <v>2019</v>
      </c>
      <c r="C2167">
        <v>5.2299999999999999E-2</v>
      </c>
      <c r="D2167">
        <v>9.3200000000000005E-2</v>
      </c>
      <c r="E2167">
        <v>7.0000000000000007E-2</v>
      </c>
      <c r="F2167">
        <v>0.10340000000000001</v>
      </c>
      <c r="G2167">
        <v>0</v>
      </c>
      <c r="H2167">
        <v>0.51709000000000005</v>
      </c>
      <c r="I2167">
        <v>0.22137999999999999</v>
      </c>
      <c r="J2167">
        <v>9.3469999999999998E-2</v>
      </c>
      <c r="K2167">
        <v>4.972E-2</v>
      </c>
      <c r="L2167">
        <v>1.4919999999999999E-2</v>
      </c>
      <c r="M2167">
        <v>7.4579999999999994E-2</v>
      </c>
      <c r="N2167">
        <v>0</v>
      </c>
      <c r="O2167">
        <v>2.8840000000000001E-2</v>
      </c>
      <c r="P2167">
        <v>0</v>
      </c>
      <c r="Q2167" s="3">
        <v>0.93549000000000004</v>
      </c>
      <c r="R2167" t="str">
        <f t="shared" si="33"/>
        <v>NY State &amp; Local Police &amp; Fire2019</v>
      </c>
    </row>
    <row r="2168" spans="1:18" x14ac:dyDescent="0.35">
      <c r="A2168" t="s">
        <v>98</v>
      </c>
      <c r="B2168">
        <v>2020</v>
      </c>
      <c r="C2168">
        <v>-2.6800000000000001E-2</v>
      </c>
      <c r="D2168">
        <v>4.4699999999999997E-2</v>
      </c>
      <c r="E2168">
        <v>4.9599999999999998E-2</v>
      </c>
      <c r="F2168">
        <v>7.5300000000000006E-2</v>
      </c>
      <c r="G2168">
        <v>0</v>
      </c>
      <c r="H2168">
        <v>0.48</v>
      </c>
      <c r="I2168">
        <v>0.23746</v>
      </c>
      <c r="J2168">
        <v>0.105</v>
      </c>
      <c r="K2168">
        <v>5.0999999999999997E-2</v>
      </c>
      <c r="L2168">
        <v>1.6E-2</v>
      </c>
      <c r="M2168">
        <v>0.08</v>
      </c>
      <c r="N2168">
        <v>0</v>
      </c>
      <c r="O2168">
        <v>2.9000000000000001E-2</v>
      </c>
      <c r="P2168">
        <v>0</v>
      </c>
      <c r="Q2168" s="3">
        <v>0.93549000000000004</v>
      </c>
      <c r="R2168" t="str">
        <f t="shared" si="33"/>
        <v>NY State &amp; Local Police &amp; Fire2020</v>
      </c>
    </row>
    <row r="2169" spans="1:18" x14ac:dyDescent="0.35">
      <c r="A2169" t="s">
        <v>125</v>
      </c>
      <c r="B2169">
        <v>2001</v>
      </c>
      <c r="C2169">
        <v>2.9700000000000001E-2</v>
      </c>
      <c r="D2169">
        <v>4.5499999999999999E-2</v>
      </c>
      <c r="E2169">
        <v>7.85E-2</v>
      </c>
      <c r="F2169">
        <v>8.2100000000000006E-2</v>
      </c>
      <c r="G2169">
        <v>2.9700000000000001E-2</v>
      </c>
      <c r="H2169">
        <v>0.29099999999999998</v>
      </c>
      <c r="I2169">
        <v>0.65300000000000002</v>
      </c>
      <c r="J2169">
        <v>0</v>
      </c>
      <c r="K2169">
        <v>0</v>
      </c>
      <c r="L2169">
        <v>0</v>
      </c>
      <c r="M2169">
        <v>5.2999999999999999E-2</v>
      </c>
      <c r="N2169">
        <v>0</v>
      </c>
      <c r="O2169">
        <v>3.0000000000000001E-3</v>
      </c>
      <c r="P2169">
        <v>0</v>
      </c>
      <c r="Q2169" s="3">
        <v>0.89300000000000002</v>
      </c>
      <c r="R2169" t="str">
        <f t="shared" si="33"/>
        <v>Texas County &amp; District2001</v>
      </c>
    </row>
    <row r="2170" spans="1:18" x14ac:dyDescent="0.35">
      <c r="A2170" t="s">
        <v>125</v>
      </c>
      <c r="B2170">
        <v>2002</v>
      </c>
      <c r="C2170">
        <v>1.6E-2</v>
      </c>
      <c r="D2170">
        <v>4.5999999999999999E-2</v>
      </c>
      <c r="E2170">
        <v>5.2999999999999999E-2</v>
      </c>
      <c r="F2170">
        <v>7.2999999999999995E-2</v>
      </c>
      <c r="G2170">
        <v>2.283E-2</v>
      </c>
      <c r="H2170">
        <v>0.36</v>
      </c>
      <c r="I2170">
        <v>0.58399999999999996</v>
      </c>
      <c r="J2170">
        <v>0</v>
      </c>
      <c r="K2170">
        <v>0</v>
      </c>
      <c r="L2170">
        <v>0</v>
      </c>
      <c r="M2170">
        <v>5.2999999999999999E-2</v>
      </c>
      <c r="N2170">
        <v>0</v>
      </c>
      <c r="O2170">
        <v>3.0000000000000001E-3</v>
      </c>
      <c r="P2170">
        <v>0</v>
      </c>
      <c r="Q2170" s="3">
        <v>0.88700000000000001</v>
      </c>
      <c r="R2170" t="str">
        <f t="shared" si="33"/>
        <v>Texas County &amp; District2002</v>
      </c>
    </row>
    <row r="2171" spans="1:18" x14ac:dyDescent="0.35">
      <c r="A2171" t="s">
        <v>125</v>
      </c>
      <c r="B2171">
        <v>2003</v>
      </c>
      <c r="C2171">
        <v>0.20200000000000001</v>
      </c>
      <c r="D2171">
        <v>7.9000000000000001E-2</v>
      </c>
      <c r="E2171">
        <v>6.9000000000000006E-2</v>
      </c>
      <c r="F2171">
        <v>8.1000000000000003E-2</v>
      </c>
      <c r="G2171">
        <v>7.9369999999999996E-2</v>
      </c>
      <c r="H2171">
        <v>0.495</v>
      </c>
      <c r="I2171">
        <v>0.442</v>
      </c>
      <c r="J2171">
        <v>0</v>
      </c>
      <c r="K2171">
        <v>0</v>
      </c>
      <c r="L2171">
        <v>0</v>
      </c>
      <c r="M2171">
        <v>5.7000000000000002E-2</v>
      </c>
      <c r="N2171">
        <v>0</v>
      </c>
      <c r="O2171">
        <v>6.0000000000000001E-3</v>
      </c>
      <c r="P2171">
        <v>0</v>
      </c>
      <c r="Q2171" s="3">
        <v>0.90500000000000003</v>
      </c>
      <c r="R2171" t="str">
        <f t="shared" si="33"/>
        <v>Texas County &amp; District2003</v>
      </c>
    </row>
    <row r="2172" spans="1:18" x14ac:dyDescent="0.35">
      <c r="A2172" t="s">
        <v>125</v>
      </c>
      <c r="B2172">
        <v>2004</v>
      </c>
      <c r="C2172">
        <v>0.128</v>
      </c>
      <c r="D2172">
        <v>0.113</v>
      </c>
      <c r="E2172">
        <v>9.1999999999999998E-2</v>
      </c>
      <c r="F2172">
        <v>9.6000000000000002E-2</v>
      </c>
      <c r="G2172">
        <v>9.1329999999999995E-2</v>
      </c>
      <c r="H2172">
        <v>0.52600000000000002</v>
      </c>
      <c r="I2172">
        <v>0.42199999999999999</v>
      </c>
      <c r="J2172">
        <v>0</v>
      </c>
      <c r="K2172">
        <v>0</v>
      </c>
      <c r="L2172">
        <v>0</v>
      </c>
      <c r="M2172">
        <v>5.0999999999999997E-2</v>
      </c>
      <c r="N2172">
        <v>0</v>
      </c>
      <c r="O2172">
        <v>1E-3</v>
      </c>
      <c r="P2172">
        <v>0</v>
      </c>
      <c r="Q2172" s="3">
        <v>0.91</v>
      </c>
      <c r="R2172" t="str">
        <f t="shared" si="33"/>
        <v>Texas County &amp; District2004</v>
      </c>
    </row>
    <row r="2173" spans="1:18" x14ac:dyDescent="0.35">
      <c r="A2173" t="s">
        <v>125</v>
      </c>
      <c r="B2173">
        <v>2005</v>
      </c>
      <c r="C2173">
        <v>7.2999999999999995E-2</v>
      </c>
      <c r="D2173">
        <v>0.13300000000000001</v>
      </c>
      <c r="E2173">
        <v>8.6999999999999994E-2</v>
      </c>
      <c r="F2173">
        <v>8.2000000000000003E-2</v>
      </c>
      <c r="G2173">
        <v>8.7639999999999996E-2</v>
      </c>
      <c r="H2173">
        <v>0.51300000000000001</v>
      </c>
      <c r="I2173">
        <v>0.39900000000000002</v>
      </c>
      <c r="J2173">
        <v>0</v>
      </c>
      <c r="K2173">
        <v>1.6E-2</v>
      </c>
      <c r="L2173">
        <v>0</v>
      </c>
      <c r="M2173">
        <v>5.0999999999999997E-2</v>
      </c>
      <c r="N2173">
        <v>0</v>
      </c>
      <c r="O2173">
        <v>2.1000000000000001E-2</v>
      </c>
      <c r="P2173">
        <v>0</v>
      </c>
      <c r="Q2173" s="3">
        <v>0.91400000000000003</v>
      </c>
      <c r="R2173" t="str">
        <f t="shared" si="33"/>
        <v>Texas County &amp; District2005</v>
      </c>
    </row>
    <row r="2174" spans="1:18" x14ac:dyDescent="0.35">
      <c r="A2174" t="s">
        <v>125</v>
      </c>
      <c r="B2174">
        <v>2006</v>
      </c>
      <c r="C2174">
        <v>0.14000000000000001</v>
      </c>
      <c r="D2174">
        <v>0.114</v>
      </c>
      <c r="E2174">
        <v>0.11</v>
      </c>
      <c r="F2174">
        <v>9.4E-2</v>
      </c>
      <c r="G2174">
        <v>9.6189999999999998E-2</v>
      </c>
      <c r="H2174">
        <v>0.55000000000000004</v>
      </c>
      <c r="I2174">
        <v>0.34499999999999997</v>
      </c>
      <c r="J2174">
        <v>1E-3</v>
      </c>
      <c r="K2174">
        <v>4.7E-2</v>
      </c>
      <c r="L2174">
        <v>0</v>
      </c>
      <c r="M2174">
        <v>5.1999999999999998E-2</v>
      </c>
      <c r="N2174">
        <v>0</v>
      </c>
      <c r="O2174">
        <v>5.0000000000000001E-3</v>
      </c>
      <c r="P2174">
        <v>0</v>
      </c>
      <c r="Q2174" s="3">
        <v>0.94299999999999995</v>
      </c>
      <c r="R2174" t="str">
        <f t="shared" si="33"/>
        <v>Texas County &amp; District2006</v>
      </c>
    </row>
    <row r="2175" spans="1:18" x14ac:dyDescent="0.35">
      <c r="A2175" t="s">
        <v>125</v>
      </c>
      <c r="B2175">
        <v>2007</v>
      </c>
      <c r="C2175">
        <v>8.1000000000000003E-2</v>
      </c>
      <c r="D2175">
        <v>9.8000000000000004E-2</v>
      </c>
      <c r="E2175">
        <v>0.124</v>
      </c>
      <c r="F2175">
        <v>8.7999999999999995E-2</v>
      </c>
      <c r="G2175">
        <v>9.4009999999999996E-2</v>
      </c>
      <c r="H2175">
        <v>0.52900000000000003</v>
      </c>
      <c r="I2175">
        <v>0.34200000000000003</v>
      </c>
      <c r="J2175">
        <v>8.0000000000000002E-3</v>
      </c>
      <c r="K2175">
        <v>8.8999999999999996E-2</v>
      </c>
      <c r="L2175">
        <v>0</v>
      </c>
      <c r="M2175">
        <v>2.7E-2</v>
      </c>
      <c r="N2175">
        <v>0</v>
      </c>
      <c r="O2175">
        <v>5.0000000000000001E-3</v>
      </c>
      <c r="P2175">
        <v>0</v>
      </c>
      <c r="Q2175" s="3">
        <v>0.94299999999999995</v>
      </c>
      <c r="R2175" t="str">
        <f t="shared" si="33"/>
        <v>Texas County &amp; District2007</v>
      </c>
    </row>
    <row r="2176" spans="1:18" x14ac:dyDescent="0.35">
      <c r="A2176" t="s">
        <v>125</v>
      </c>
      <c r="B2176">
        <v>2008</v>
      </c>
      <c r="C2176">
        <v>-0.28899999999999998</v>
      </c>
      <c r="D2176">
        <v>-4.2999999999999997E-2</v>
      </c>
      <c r="E2176">
        <v>1.2E-2</v>
      </c>
      <c r="F2176">
        <v>0.04</v>
      </c>
      <c r="G2176">
        <v>3.6639999999999999E-2</v>
      </c>
      <c r="H2176">
        <v>0.44800000000000001</v>
      </c>
      <c r="I2176">
        <v>0.33500000000000002</v>
      </c>
      <c r="J2176">
        <v>0.02</v>
      </c>
      <c r="K2176">
        <v>0.10100000000000001</v>
      </c>
      <c r="L2176">
        <v>0</v>
      </c>
      <c r="M2176">
        <v>2.9000000000000001E-2</v>
      </c>
      <c r="N2176">
        <v>0</v>
      </c>
      <c r="O2176">
        <v>6.7000000000000004E-2</v>
      </c>
      <c r="P2176">
        <v>0</v>
      </c>
      <c r="Q2176" s="3">
        <v>0.88600000000000001</v>
      </c>
      <c r="R2176" t="str">
        <f t="shared" si="33"/>
        <v>Texas County &amp; District2008</v>
      </c>
    </row>
    <row r="2177" spans="1:18" x14ac:dyDescent="0.35">
      <c r="A2177" t="s">
        <v>125</v>
      </c>
      <c r="B2177">
        <v>2009</v>
      </c>
      <c r="C2177">
        <v>0.26700000000000002</v>
      </c>
      <c r="D2177">
        <v>-8.9999999999999993E-3</v>
      </c>
      <c r="E2177">
        <v>3.5999999999999997E-2</v>
      </c>
      <c r="F2177">
        <v>6.3E-2</v>
      </c>
      <c r="G2177">
        <v>6.0010000000000001E-2</v>
      </c>
      <c r="H2177">
        <v>0.40899999999999997</v>
      </c>
      <c r="I2177">
        <v>0.36099999999999999</v>
      </c>
      <c r="J2177">
        <v>2.4E-2</v>
      </c>
      <c r="K2177">
        <v>0.14099999999999999</v>
      </c>
      <c r="L2177">
        <v>0</v>
      </c>
      <c r="M2177">
        <v>2.7E-2</v>
      </c>
      <c r="N2177">
        <v>0</v>
      </c>
      <c r="O2177">
        <v>3.7999999999999999E-2</v>
      </c>
      <c r="P2177">
        <v>0</v>
      </c>
      <c r="Q2177" s="3">
        <v>0.89800000000000002</v>
      </c>
      <c r="R2177" t="str">
        <f t="shared" si="33"/>
        <v>Texas County &amp; District2009</v>
      </c>
    </row>
    <row r="2178" spans="1:18" x14ac:dyDescent="0.35">
      <c r="A2178" t="s">
        <v>125</v>
      </c>
      <c r="B2178">
        <v>2010</v>
      </c>
      <c r="C2178">
        <v>0.128</v>
      </c>
      <c r="D2178">
        <v>6.0000000000000001E-3</v>
      </c>
      <c r="E2178">
        <v>4.5999999999999999E-2</v>
      </c>
      <c r="F2178">
        <v>6.7000000000000004E-2</v>
      </c>
      <c r="G2178">
        <v>6.6619999999999999E-2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 s="3">
        <v>0.89400000000000002</v>
      </c>
      <c r="R2178" t="str">
        <f t="shared" si="33"/>
        <v>Texas County &amp; District2010</v>
      </c>
    </row>
    <row r="2179" spans="1:18" x14ac:dyDescent="0.35">
      <c r="A2179" t="s">
        <v>125</v>
      </c>
      <c r="B2179">
        <v>2011</v>
      </c>
      <c r="C2179">
        <v>-0.01</v>
      </c>
      <c r="D2179">
        <v>0.123</v>
      </c>
      <c r="E2179">
        <v>1.7000000000000001E-2</v>
      </c>
      <c r="F2179">
        <v>6.2E-2</v>
      </c>
      <c r="G2179">
        <v>5.9420000000000001E-2</v>
      </c>
      <c r="H2179">
        <v>0.33700000000000002</v>
      </c>
      <c r="I2179">
        <v>0.20899999999999999</v>
      </c>
      <c r="J2179">
        <v>5.7000000000000002E-2</v>
      </c>
      <c r="K2179">
        <v>0.33300000000000002</v>
      </c>
      <c r="L2179">
        <v>2.1000000000000001E-2</v>
      </c>
      <c r="M2179">
        <v>3.6999999999999998E-2</v>
      </c>
      <c r="N2179">
        <v>0</v>
      </c>
      <c r="O2179">
        <v>6.0000000000000001E-3</v>
      </c>
      <c r="P2179">
        <v>0</v>
      </c>
      <c r="Q2179" s="3">
        <v>0.88800000000000001</v>
      </c>
      <c r="R2179" t="str">
        <f t="shared" ref="R2179:R2242" si="34">A2179&amp;B2179</f>
        <v>Texas County &amp; District2011</v>
      </c>
    </row>
    <row r="2180" spans="1:18" x14ac:dyDescent="0.35">
      <c r="A2180" t="s">
        <v>125</v>
      </c>
      <c r="B2180">
        <v>2012</v>
      </c>
      <c r="C2180">
        <v>0.126</v>
      </c>
      <c r="D2180">
        <v>7.8E-2</v>
      </c>
      <c r="E2180">
        <v>2.4E-2</v>
      </c>
      <c r="F2180">
        <v>7.1999999999999995E-2</v>
      </c>
      <c r="G2180">
        <v>6.4810000000000006E-2</v>
      </c>
      <c r="H2180">
        <v>0.35699999999999998</v>
      </c>
      <c r="I2180">
        <v>0.128</v>
      </c>
      <c r="J2180">
        <v>6.8000000000000005E-2</v>
      </c>
      <c r="K2180">
        <v>0.377</v>
      </c>
      <c r="L2180">
        <v>1.9E-2</v>
      </c>
      <c r="M2180">
        <v>4.5999999999999999E-2</v>
      </c>
      <c r="N2180">
        <v>0</v>
      </c>
      <c r="O2180">
        <v>5.0000000000000001E-3</v>
      </c>
      <c r="P2180">
        <v>0</v>
      </c>
      <c r="Q2180" s="3">
        <v>0.88200000000000001</v>
      </c>
      <c r="R2180" t="str">
        <f t="shared" si="34"/>
        <v>Texas County &amp; District2012</v>
      </c>
    </row>
    <row r="2181" spans="1:18" x14ac:dyDescent="0.35">
      <c r="A2181" t="s">
        <v>125</v>
      </c>
      <c r="B2181">
        <v>2013</v>
      </c>
      <c r="C2181">
        <v>0.16400000000000001</v>
      </c>
      <c r="D2181">
        <v>0.09</v>
      </c>
      <c r="E2181">
        <v>0.13100000000000001</v>
      </c>
      <c r="F2181">
        <v>6.9000000000000006E-2</v>
      </c>
      <c r="G2181">
        <v>7.213E-2</v>
      </c>
      <c r="H2181">
        <v>0.41099999999999998</v>
      </c>
      <c r="I2181">
        <v>6.6000000000000003E-2</v>
      </c>
      <c r="J2181">
        <v>0.105</v>
      </c>
      <c r="K2181">
        <v>0.35399999999999998</v>
      </c>
      <c r="L2181">
        <v>1.4999999999999999E-2</v>
      </c>
      <c r="M2181">
        <v>4.3999999999999997E-2</v>
      </c>
      <c r="N2181">
        <v>0</v>
      </c>
      <c r="O2181">
        <v>5.0000000000000001E-3</v>
      </c>
      <c r="P2181">
        <v>0</v>
      </c>
      <c r="Q2181" s="3">
        <v>0.89400000000000002</v>
      </c>
      <c r="R2181" t="str">
        <f t="shared" si="34"/>
        <v>Texas County &amp; District2013</v>
      </c>
    </row>
    <row r="2182" spans="1:18" x14ac:dyDescent="0.35">
      <c r="A2182" t="s">
        <v>125</v>
      </c>
      <c r="B2182">
        <v>2014</v>
      </c>
      <c r="C2182">
        <v>6.8000000000000005E-2</v>
      </c>
      <c r="D2182">
        <v>0.11899999999999999</v>
      </c>
      <c r="E2182">
        <v>9.2999999999999999E-2</v>
      </c>
      <c r="F2182">
        <v>6.3E-2</v>
      </c>
      <c r="G2182">
        <v>7.1840000000000001E-2</v>
      </c>
      <c r="H2182">
        <v>0.39400000000000002</v>
      </c>
      <c r="I2182">
        <v>5.8999999999999997E-2</v>
      </c>
      <c r="J2182">
        <v>0.126</v>
      </c>
      <c r="K2182">
        <v>0.36199999999999999</v>
      </c>
      <c r="L2182">
        <v>1.2999999999999999E-2</v>
      </c>
      <c r="M2182">
        <v>0.04</v>
      </c>
      <c r="N2182">
        <v>0</v>
      </c>
      <c r="O2182">
        <v>3.0000000000000001E-3</v>
      </c>
      <c r="P2182">
        <v>0</v>
      </c>
      <c r="Q2182" s="3">
        <v>0.90500000000000003</v>
      </c>
      <c r="R2182" t="str">
        <f t="shared" si="34"/>
        <v>Texas County &amp; District2014</v>
      </c>
    </row>
    <row r="2183" spans="1:18" x14ac:dyDescent="0.35">
      <c r="A2183" t="s">
        <v>125</v>
      </c>
      <c r="B2183">
        <v>2015</v>
      </c>
      <c r="C2183">
        <v>-7.0000000000000001E-3</v>
      </c>
      <c r="D2183">
        <v>7.2999999999999995E-2</v>
      </c>
      <c r="E2183">
        <v>6.6000000000000003E-2</v>
      </c>
      <c r="F2183">
        <v>5.5E-2</v>
      </c>
      <c r="G2183">
        <v>6.6390000000000005E-2</v>
      </c>
      <c r="H2183">
        <v>0.373</v>
      </c>
      <c r="I2183">
        <v>5.6000000000000001E-2</v>
      </c>
      <c r="J2183">
        <v>0.13900000000000001</v>
      </c>
      <c r="K2183">
        <v>0.36299999999999999</v>
      </c>
      <c r="L2183">
        <v>0.01</v>
      </c>
      <c r="M2183">
        <v>5.1999999999999998E-2</v>
      </c>
      <c r="N2183">
        <v>0</v>
      </c>
      <c r="O2183">
        <v>7.0000000000000001E-3</v>
      </c>
      <c r="P2183">
        <v>0</v>
      </c>
      <c r="Q2183" s="3">
        <v>0.88700000000000001</v>
      </c>
      <c r="R2183" t="str">
        <f t="shared" si="34"/>
        <v>Texas County &amp; District2015</v>
      </c>
    </row>
    <row r="2184" spans="1:18" x14ac:dyDescent="0.35">
      <c r="A2184" t="s">
        <v>125</v>
      </c>
      <c r="B2184">
        <v>2016</v>
      </c>
      <c r="C2184">
        <v>7.4999999999999997E-2</v>
      </c>
      <c r="D2184">
        <v>4.4999999999999998E-2</v>
      </c>
      <c r="E2184">
        <v>8.4000000000000005E-2</v>
      </c>
      <c r="F2184">
        <v>4.9000000000000002E-2</v>
      </c>
      <c r="G2184">
        <v>6.6930000000000003E-2</v>
      </c>
      <c r="H2184">
        <v>0.35899999999999999</v>
      </c>
      <c r="I2184">
        <v>7.3999999999999996E-2</v>
      </c>
      <c r="J2184">
        <v>0.158</v>
      </c>
      <c r="K2184">
        <v>0.31900000000000001</v>
      </c>
      <c r="L2184">
        <v>2.1000000000000001E-2</v>
      </c>
      <c r="M2184">
        <v>5.2999999999999999E-2</v>
      </c>
      <c r="N2184">
        <v>0</v>
      </c>
      <c r="O2184">
        <v>1.6E-2</v>
      </c>
      <c r="P2184">
        <v>0</v>
      </c>
      <c r="Q2184" s="3">
        <v>0.88400000000000001</v>
      </c>
      <c r="R2184" t="str">
        <f t="shared" si="34"/>
        <v>Texas County &amp; District2016</v>
      </c>
    </row>
    <row r="2185" spans="1:18" x14ac:dyDescent="0.35">
      <c r="A2185" t="s">
        <v>125</v>
      </c>
      <c r="B2185">
        <v>2017</v>
      </c>
      <c r="C2185">
        <v>0.14699999999999999</v>
      </c>
      <c r="D2185">
        <v>7.0000000000000007E-2</v>
      </c>
      <c r="E2185">
        <v>8.7999999999999995E-2</v>
      </c>
      <c r="F2185">
        <v>5.6000000000000001E-2</v>
      </c>
      <c r="G2185">
        <v>7.1480000000000002E-2</v>
      </c>
      <c r="H2185">
        <v>0.38700000000000001</v>
      </c>
      <c r="I2185">
        <v>6.4000000000000001E-2</v>
      </c>
      <c r="J2185">
        <v>0.189</v>
      </c>
      <c r="K2185">
        <v>0.30299999999999999</v>
      </c>
      <c r="L2185">
        <v>0</v>
      </c>
      <c r="M2185">
        <v>4.3999999999999997E-2</v>
      </c>
      <c r="N2185">
        <v>0</v>
      </c>
      <c r="O2185">
        <v>1.2999999999999999E-2</v>
      </c>
      <c r="P2185">
        <v>0</v>
      </c>
      <c r="Q2185" s="3">
        <v>0.89</v>
      </c>
      <c r="R2185" t="str">
        <f t="shared" si="34"/>
        <v>Texas County &amp; District2017</v>
      </c>
    </row>
    <row r="2186" spans="1:18" x14ac:dyDescent="0.35">
      <c r="A2186" t="s">
        <v>125</v>
      </c>
      <c r="B2186">
        <v>2018</v>
      </c>
      <c r="C2186">
        <v>-1.9E-2</v>
      </c>
      <c r="D2186">
        <v>6.6000000000000003E-2</v>
      </c>
      <c r="E2186">
        <v>5.0999999999999997E-2</v>
      </c>
      <c r="F2186">
        <v>0.09</v>
      </c>
      <c r="G2186">
        <v>6.6239999999999993E-2</v>
      </c>
      <c r="H2186">
        <v>0.32500000000000001</v>
      </c>
      <c r="I2186">
        <v>5.6000000000000001E-2</v>
      </c>
      <c r="J2186">
        <v>0.253</v>
      </c>
      <c r="K2186">
        <v>0.28799999999999998</v>
      </c>
      <c r="L2186">
        <v>0</v>
      </c>
      <c r="M2186">
        <v>4.5999999999999999E-2</v>
      </c>
      <c r="N2186">
        <v>0</v>
      </c>
      <c r="O2186">
        <v>3.2000000000000001E-2</v>
      </c>
      <c r="P2186">
        <v>0</v>
      </c>
      <c r="Q2186" s="3">
        <v>0.88500000000000001</v>
      </c>
      <c r="R2186" t="str">
        <f t="shared" si="34"/>
        <v>Texas County &amp; District2018</v>
      </c>
    </row>
    <row r="2187" spans="1:18" x14ac:dyDescent="0.35">
      <c r="A2187" t="s">
        <v>125</v>
      </c>
      <c r="B2187">
        <v>2019</v>
      </c>
      <c r="C2187">
        <v>0.16600000000000001</v>
      </c>
      <c r="D2187">
        <v>9.5000000000000001E-2</v>
      </c>
      <c r="E2187">
        <v>7.0000000000000007E-2</v>
      </c>
      <c r="F2187">
        <v>8.1000000000000003E-2</v>
      </c>
      <c r="G2187">
        <v>7.127E-2</v>
      </c>
      <c r="H2187">
        <v>0.33200000000000002</v>
      </c>
      <c r="I2187">
        <v>5.2999999999999999E-2</v>
      </c>
      <c r="J2187">
        <v>0.27600000000000002</v>
      </c>
      <c r="K2187">
        <v>0.27200000000000002</v>
      </c>
      <c r="L2187">
        <v>0</v>
      </c>
      <c r="M2187">
        <v>5.2999999999999999E-2</v>
      </c>
      <c r="N2187">
        <v>0</v>
      </c>
      <c r="O2187">
        <v>1.4E-2</v>
      </c>
      <c r="P2187">
        <v>0</v>
      </c>
      <c r="Q2187" s="3">
        <v>0.89400000000000002</v>
      </c>
      <c r="R2187" t="str">
        <f t="shared" si="34"/>
        <v>Texas County &amp; District2019</v>
      </c>
    </row>
    <row r="2188" spans="1:18" x14ac:dyDescent="0.35">
      <c r="A2188" t="s">
        <v>125</v>
      </c>
      <c r="B2188">
        <v>2020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 s="3">
        <v>0</v>
      </c>
      <c r="R2188" t="str">
        <f t="shared" si="34"/>
        <v>Texas County &amp; District2020</v>
      </c>
    </row>
    <row r="2189" spans="1:18" x14ac:dyDescent="0.35">
      <c r="A2189" t="s">
        <v>126</v>
      </c>
      <c r="B2189">
        <v>2001</v>
      </c>
      <c r="C2189">
        <v>-1.5699999999999999E-2</v>
      </c>
      <c r="D2189">
        <v>5.16E-2</v>
      </c>
      <c r="E2189">
        <v>9.1600000000000001E-2</v>
      </c>
      <c r="G2189">
        <v>-1.5699999999999999E-2</v>
      </c>
      <c r="H2189">
        <v>0.40699999999999997</v>
      </c>
      <c r="I2189">
        <v>0.52700000000000002</v>
      </c>
      <c r="J2189">
        <v>0</v>
      </c>
      <c r="K2189">
        <v>0</v>
      </c>
      <c r="L2189">
        <v>0</v>
      </c>
      <c r="M2189">
        <v>1.2E-2</v>
      </c>
      <c r="N2189">
        <v>0</v>
      </c>
      <c r="O2189">
        <v>5.3999999999999999E-2</v>
      </c>
      <c r="P2189">
        <v>0</v>
      </c>
      <c r="Q2189" s="3">
        <v>0.90359999999999996</v>
      </c>
      <c r="R2189" t="str">
        <f t="shared" si="34"/>
        <v>TN Political Subdivisions2001</v>
      </c>
    </row>
    <row r="2190" spans="1:18" x14ac:dyDescent="0.35">
      <c r="A2190" t="s">
        <v>126</v>
      </c>
      <c r="B2190">
        <v>2002</v>
      </c>
      <c r="C2190">
        <v>-1.9199999999999998E-2</v>
      </c>
      <c r="D2190">
        <v>1.3599999999999999E-2</v>
      </c>
      <c r="E2190">
        <v>5.5800000000000002E-2</v>
      </c>
      <c r="G2190">
        <v>-1.745E-2</v>
      </c>
      <c r="H2190">
        <v>0.40579999999999999</v>
      </c>
      <c r="I2190">
        <v>0.5</v>
      </c>
      <c r="J2190">
        <v>0</v>
      </c>
      <c r="K2190">
        <v>0</v>
      </c>
      <c r="L2190">
        <v>0</v>
      </c>
      <c r="M2190">
        <v>1.54E-2</v>
      </c>
      <c r="N2190">
        <v>0</v>
      </c>
      <c r="O2190">
        <v>7.8799999999999995E-2</v>
      </c>
      <c r="P2190">
        <v>0</v>
      </c>
      <c r="Q2190" s="3">
        <v>0.91168000000000005</v>
      </c>
      <c r="R2190" t="str">
        <f t="shared" si="34"/>
        <v>TN Political Subdivisions2002</v>
      </c>
    </row>
    <row r="2191" spans="1:18" x14ac:dyDescent="0.35">
      <c r="A2191" t="s">
        <v>126</v>
      </c>
      <c r="B2191">
        <v>2003</v>
      </c>
      <c r="C2191">
        <v>4.9000000000000002E-2</v>
      </c>
      <c r="D2191">
        <v>4.1000000000000003E-3</v>
      </c>
      <c r="E2191">
        <v>3.6499999999999998E-2</v>
      </c>
      <c r="G2191">
        <v>4.2199999999999998E-3</v>
      </c>
      <c r="H2191">
        <v>0.35799999999999998</v>
      </c>
      <c r="I2191">
        <v>0.53300000000000003</v>
      </c>
      <c r="J2191">
        <v>0</v>
      </c>
      <c r="K2191">
        <v>0</v>
      </c>
      <c r="L2191">
        <v>0</v>
      </c>
      <c r="M2191">
        <v>1.6E-2</v>
      </c>
      <c r="N2191">
        <v>0</v>
      </c>
      <c r="O2191">
        <v>9.2999999999999999E-2</v>
      </c>
      <c r="P2191">
        <v>0</v>
      </c>
      <c r="Q2191" s="3">
        <v>0.91900000000000004</v>
      </c>
      <c r="R2191" t="str">
        <f t="shared" si="34"/>
        <v>TN Political Subdivisions2003</v>
      </c>
    </row>
    <row r="2192" spans="1:18" x14ac:dyDescent="0.35">
      <c r="A2192" t="s">
        <v>126</v>
      </c>
      <c r="B2192">
        <v>2004</v>
      </c>
      <c r="C2192">
        <v>9.3200000000000005E-2</v>
      </c>
      <c r="D2192">
        <v>0.04</v>
      </c>
      <c r="E2192">
        <v>3.6200000000000003E-2</v>
      </c>
      <c r="G2192">
        <v>2.5760000000000002E-2</v>
      </c>
      <c r="H2192">
        <v>0.40870000000000001</v>
      </c>
      <c r="I2192">
        <v>0.50490000000000002</v>
      </c>
      <c r="J2192">
        <v>0</v>
      </c>
      <c r="K2192">
        <v>0</v>
      </c>
      <c r="L2192">
        <v>0</v>
      </c>
      <c r="M2192">
        <v>1.52E-2</v>
      </c>
      <c r="N2192">
        <v>0</v>
      </c>
      <c r="O2192">
        <v>7.1199999999999999E-2</v>
      </c>
      <c r="P2192">
        <v>0</v>
      </c>
      <c r="Q2192" s="3">
        <v>0.92308000000000001</v>
      </c>
      <c r="R2192" t="str">
        <f t="shared" si="34"/>
        <v>TN Political Subdivisions2004</v>
      </c>
    </row>
    <row r="2193" spans="1:18" x14ac:dyDescent="0.35">
      <c r="A2193" t="s">
        <v>126</v>
      </c>
      <c r="B2193">
        <v>2005</v>
      </c>
      <c r="C2193">
        <v>7.2599999999999998E-2</v>
      </c>
      <c r="D2193">
        <v>7.1499999999999994E-2</v>
      </c>
      <c r="E2193">
        <v>3.49E-2</v>
      </c>
      <c r="G2193">
        <v>3.4959999999999998E-2</v>
      </c>
      <c r="H2193">
        <v>0.41958000000000001</v>
      </c>
      <c r="I2193">
        <v>0.52746999999999999</v>
      </c>
      <c r="J2193">
        <v>0</v>
      </c>
      <c r="K2193">
        <v>0</v>
      </c>
      <c r="L2193">
        <v>0</v>
      </c>
      <c r="M2193">
        <v>1.5980000000000001E-2</v>
      </c>
      <c r="N2193">
        <v>0</v>
      </c>
      <c r="O2193">
        <v>3.696E-2</v>
      </c>
      <c r="P2193">
        <v>0</v>
      </c>
      <c r="Q2193" s="3">
        <v>0.92669999999999997</v>
      </c>
      <c r="R2193" t="str">
        <f t="shared" si="34"/>
        <v>TN Political Subdivisions2005</v>
      </c>
    </row>
    <row r="2194" spans="1:18" x14ac:dyDescent="0.35">
      <c r="A2194" t="s">
        <v>126</v>
      </c>
      <c r="B2194">
        <v>2006</v>
      </c>
      <c r="C2194">
        <v>6.9400000000000003E-2</v>
      </c>
      <c r="D2194">
        <v>7.85E-2</v>
      </c>
      <c r="E2194">
        <v>5.2400000000000002E-2</v>
      </c>
      <c r="G2194">
        <v>4.0620000000000003E-2</v>
      </c>
      <c r="H2194">
        <v>0.438</v>
      </c>
      <c r="I2194">
        <v>0.49299999999999999</v>
      </c>
      <c r="J2194">
        <v>0</v>
      </c>
      <c r="K2194">
        <v>0</v>
      </c>
      <c r="L2194">
        <v>0</v>
      </c>
      <c r="M2194">
        <v>3.2000000000000001E-2</v>
      </c>
      <c r="N2194">
        <v>0</v>
      </c>
      <c r="O2194">
        <v>3.5999999999999997E-2</v>
      </c>
      <c r="P2194">
        <v>0</v>
      </c>
      <c r="Q2194" s="3">
        <v>0.90895000000000004</v>
      </c>
      <c r="R2194" t="str">
        <f t="shared" si="34"/>
        <v>TN Political Subdivisions2006</v>
      </c>
    </row>
    <row r="2195" spans="1:18" x14ac:dyDescent="0.35">
      <c r="A2195" t="s">
        <v>126</v>
      </c>
      <c r="B2195">
        <v>2007</v>
      </c>
      <c r="C2195">
        <v>0.13150000000000001</v>
      </c>
      <c r="D2195">
        <v>9.0899999999999995E-2</v>
      </c>
      <c r="E2195">
        <v>8.3000000000000004E-2</v>
      </c>
      <c r="G2195">
        <v>5.314E-2</v>
      </c>
      <c r="H2195">
        <v>0.48699999999999999</v>
      </c>
      <c r="I2195">
        <v>0.45100000000000001</v>
      </c>
      <c r="J2195">
        <v>0</v>
      </c>
      <c r="K2195">
        <v>0</v>
      </c>
      <c r="L2195">
        <v>0</v>
      </c>
      <c r="M2195">
        <v>3.3000000000000002E-2</v>
      </c>
      <c r="N2195">
        <v>0</v>
      </c>
      <c r="O2195">
        <v>2.9000000000000001E-2</v>
      </c>
      <c r="P2195">
        <v>0</v>
      </c>
      <c r="Q2195" s="3">
        <v>0.89449999999999996</v>
      </c>
      <c r="R2195" t="str">
        <f t="shared" si="34"/>
        <v>TN Political Subdivisions2007</v>
      </c>
    </row>
    <row r="2196" spans="1:18" x14ac:dyDescent="0.35">
      <c r="A2196" t="s">
        <v>126</v>
      </c>
      <c r="B2196">
        <v>2008</v>
      </c>
      <c r="C2196">
        <v>-1.21E-2</v>
      </c>
      <c r="D2196">
        <v>6.13E-2</v>
      </c>
      <c r="E2196">
        <v>6.9900000000000004E-2</v>
      </c>
      <c r="G2196">
        <v>4.4760000000000001E-2</v>
      </c>
      <c r="H2196">
        <v>0.51400000000000001</v>
      </c>
      <c r="I2196">
        <v>0.438</v>
      </c>
      <c r="J2196">
        <v>0</v>
      </c>
      <c r="K2196">
        <v>0</v>
      </c>
      <c r="L2196">
        <v>0</v>
      </c>
      <c r="M2196">
        <v>4.2000000000000003E-2</v>
      </c>
      <c r="N2196">
        <v>0</v>
      </c>
      <c r="O2196">
        <v>6.0000000000000001E-3</v>
      </c>
      <c r="P2196">
        <v>0</v>
      </c>
      <c r="Q2196" s="3">
        <v>0.87805</v>
      </c>
      <c r="R2196" t="str">
        <f t="shared" si="34"/>
        <v>TN Political Subdivisions2008</v>
      </c>
    </row>
    <row r="2197" spans="1:18" x14ac:dyDescent="0.35">
      <c r="A2197" t="s">
        <v>126</v>
      </c>
      <c r="B2197">
        <v>2009</v>
      </c>
      <c r="C2197">
        <v>-0.1527</v>
      </c>
      <c r="D2197">
        <v>-1.7999999999999999E-2</v>
      </c>
      <c r="E2197">
        <v>1.6799999999999999E-2</v>
      </c>
      <c r="G2197">
        <v>2.0719999999999999E-2</v>
      </c>
      <c r="H2197">
        <v>0.39600000000000002</v>
      </c>
      <c r="I2197">
        <v>0.47199999999999998</v>
      </c>
      <c r="J2197">
        <v>0</v>
      </c>
      <c r="K2197">
        <v>0</v>
      </c>
      <c r="L2197">
        <v>0</v>
      </c>
      <c r="M2197">
        <v>4.5999999999999999E-2</v>
      </c>
      <c r="N2197">
        <v>0</v>
      </c>
      <c r="O2197">
        <v>8.5999999999999993E-2</v>
      </c>
      <c r="P2197">
        <v>0</v>
      </c>
      <c r="Q2197" s="3">
        <v>0.86339999999999995</v>
      </c>
      <c r="R2197" t="str">
        <f t="shared" si="34"/>
        <v>TN Political Subdivisions2009</v>
      </c>
    </row>
    <row r="2198" spans="1:18" x14ac:dyDescent="0.35">
      <c r="A2198" t="s">
        <v>126</v>
      </c>
      <c r="B2198">
        <v>2010</v>
      </c>
      <c r="C2198">
        <v>0.1024</v>
      </c>
      <c r="D2198">
        <v>-2.6499999999999999E-2</v>
      </c>
      <c r="E2198">
        <v>2.23E-2</v>
      </c>
      <c r="F2198">
        <v>2.861E-2</v>
      </c>
      <c r="G2198">
        <v>2.861E-2</v>
      </c>
      <c r="H2198">
        <v>0.47153</v>
      </c>
      <c r="I2198">
        <v>0.47652</v>
      </c>
      <c r="J2198">
        <v>1E-3</v>
      </c>
      <c r="K2198">
        <v>0</v>
      </c>
      <c r="L2198">
        <v>0</v>
      </c>
      <c r="M2198">
        <v>3.397E-2</v>
      </c>
      <c r="N2198">
        <v>0</v>
      </c>
      <c r="O2198">
        <v>1.6979999999999999E-2</v>
      </c>
      <c r="P2198">
        <v>0</v>
      </c>
      <c r="Q2198" s="3">
        <v>0.87868999999999997</v>
      </c>
      <c r="R2198" t="str">
        <f t="shared" si="34"/>
        <v>TN Political Subdivisions2010</v>
      </c>
    </row>
    <row r="2199" spans="1:18" x14ac:dyDescent="0.35">
      <c r="A2199" t="s">
        <v>126</v>
      </c>
      <c r="B2199">
        <v>2011</v>
      </c>
      <c r="C2199">
        <v>0.19589999999999999</v>
      </c>
      <c r="D2199">
        <v>3.7600000000000001E-2</v>
      </c>
      <c r="E2199">
        <v>4.5400000000000003E-2</v>
      </c>
      <c r="F2199">
        <v>4.8840000000000001E-2</v>
      </c>
      <c r="G2199">
        <v>4.2799999999999998E-2</v>
      </c>
      <c r="H2199">
        <v>0.55100000000000005</v>
      </c>
      <c r="I2199">
        <v>0.4</v>
      </c>
      <c r="J2199">
        <v>2E-3</v>
      </c>
      <c r="K2199">
        <v>0</v>
      </c>
      <c r="L2199">
        <v>0</v>
      </c>
      <c r="M2199">
        <v>3.2000000000000001E-2</v>
      </c>
      <c r="N2199">
        <v>0</v>
      </c>
      <c r="O2199">
        <v>1.4999999999999999E-2</v>
      </c>
      <c r="P2199">
        <v>0</v>
      </c>
      <c r="Q2199" s="3">
        <v>0.89149999999999996</v>
      </c>
      <c r="R2199" t="str">
        <f t="shared" si="34"/>
        <v>TN Political Subdivisions2011</v>
      </c>
    </row>
    <row r="2200" spans="1:18" x14ac:dyDescent="0.35">
      <c r="A2200" t="s">
        <v>126</v>
      </c>
      <c r="B2200">
        <v>2012</v>
      </c>
      <c r="C2200">
        <v>5.6099999999999997E-2</v>
      </c>
      <c r="D2200">
        <v>0.1166</v>
      </c>
      <c r="E2200">
        <v>3.1099999999999999E-2</v>
      </c>
      <c r="F2200">
        <v>5.6619999999999997E-2</v>
      </c>
      <c r="G2200">
        <v>4.3900000000000002E-2</v>
      </c>
      <c r="H2200">
        <v>0.56032000000000004</v>
      </c>
      <c r="I2200">
        <v>0.37885999999999997</v>
      </c>
      <c r="J2200">
        <v>4.9899999999999996E-3</v>
      </c>
      <c r="K2200">
        <v>0</v>
      </c>
      <c r="L2200">
        <v>0</v>
      </c>
      <c r="M2200">
        <v>3.8879999999999998E-2</v>
      </c>
      <c r="N2200">
        <v>0</v>
      </c>
      <c r="O2200">
        <v>1.695E-2</v>
      </c>
      <c r="P2200">
        <v>0</v>
      </c>
      <c r="Q2200" s="3">
        <v>0.92142000000000002</v>
      </c>
      <c r="R2200" t="str">
        <f t="shared" si="34"/>
        <v>TN Political Subdivisions2012</v>
      </c>
    </row>
    <row r="2201" spans="1:18" x14ac:dyDescent="0.35">
      <c r="A2201" t="s">
        <v>126</v>
      </c>
      <c r="B2201">
        <v>2013</v>
      </c>
      <c r="C2201">
        <v>9.9199999999999997E-2</v>
      </c>
      <c r="D2201">
        <v>0.11559999999999999</v>
      </c>
      <c r="E2201">
        <v>5.33E-2</v>
      </c>
      <c r="F2201">
        <v>6.157E-2</v>
      </c>
      <c r="G2201">
        <v>4.8050000000000002E-2</v>
      </c>
      <c r="H2201">
        <v>0.56599999999999995</v>
      </c>
      <c r="I2201">
        <v>0.35699999999999998</v>
      </c>
      <c r="J2201">
        <v>7.0000000000000001E-3</v>
      </c>
      <c r="K2201">
        <v>0</v>
      </c>
      <c r="L2201">
        <v>0</v>
      </c>
      <c r="M2201">
        <v>4.9000000000000002E-2</v>
      </c>
      <c r="N2201">
        <v>0</v>
      </c>
      <c r="O2201">
        <v>2.1000000000000001E-2</v>
      </c>
      <c r="P2201">
        <v>0</v>
      </c>
      <c r="Q2201" s="3">
        <v>0.94969999999999999</v>
      </c>
      <c r="R2201" t="str">
        <f t="shared" si="34"/>
        <v>TN Political Subdivisions2013</v>
      </c>
    </row>
    <row r="2202" spans="1:18" x14ac:dyDescent="0.35">
      <c r="A2202" t="s">
        <v>126</v>
      </c>
      <c r="B2202">
        <v>2014</v>
      </c>
      <c r="C2202">
        <v>0.16650000000000001</v>
      </c>
      <c r="D2202">
        <v>0.10639999999999999</v>
      </c>
      <c r="E2202">
        <v>0.1229</v>
      </c>
      <c r="F2202">
        <v>6.8489999999999995E-2</v>
      </c>
      <c r="G2202">
        <v>5.6099999999999997E-2</v>
      </c>
      <c r="H2202">
        <v>0.58199999999999996</v>
      </c>
      <c r="I2202">
        <v>0.32800000000000001</v>
      </c>
      <c r="J2202">
        <v>2.8000000000000001E-2</v>
      </c>
      <c r="K2202">
        <v>0</v>
      </c>
      <c r="L2202">
        <v>0</v>
      </c>
      <c r="M2202">
        <v>5.2999999999999999E-2</v>
      </c>
      <c r="N2202">
        <v>0</v>
      </c>
      <c r="O2202">
        <v>8.9999999999999993E-3</v>
      </c>
      <c r="P2202">
        <v>0</v>
      </c>
      <c r="Q2202" s="3">
        <v>0.96963999999999995</v>
      </c>
      <c r="R2202" t="str">
        <f t="shared" si="34"/>
        <v>TN Political Subdivisions2014</v>
      </c>
    </row>
    <row r="2203" spans="1:18" x14ac:dyDescent="0.35">
      <c r="A2203" t="s">
        <v>126</v>
      </c>
      <c r="B2203">
        <v>2015</v>
      </c>
      <c r="C2203">
        <v>3.3300000000000003E-2</v>
      </c>
      <c r="D2203">
        <v>9.8400000000000001E-2</v>
      </c>
      <c r="E2203">
        <v>0.1085</v>
      </c>
      <c r="F2203">
        <v>6.4500000000000002E-2</v>
      </c>
      <c r="G2203">
        <v>5.4559999999999997E-2</v>
      </c>
      <c r="H2203">
        <v>0.55000000000000004</v>
      </c>
      <c r="I2203">
        <v>0.32500000000000001</v>
      </c>
      <c r="J2203">
        <v>4.9000000000000002E-2</v>
      </c>
      <c r="K2203">
        <v>0</v>
      </c>
      <c r="L2203">
        <v>0</v>
      </c>
      <c r="M2203">
        <v>6.5000000000000002E-2</v>
      </c>
      <c r="N2203">
        <v>0</v>
      </c>
      <c r="O2203">
        <v>0.01</v>
      </c>
      <c r="P2203">
        <v>0</v>
      </c>
      <c r="Q2203" s="3">
        <v>0.9879</v>
      </c>
      <c r="R2203" t="str">
        <f t="shared" si="34"/>
        <v>TN Political Subdivisions2015</v>
      </c>
    </row>
    <row r="2204" spans="1:18" x14ac:dyDescent="0.35">
      <c r="A2204" t="s">
        <v>126</v>
      </c>
      <c r="B2204">
        <v>2016</v>
      </c>
      <c r="C2204">
        <v>2.7900000000000001E-2</v>
      </c>
      <c r="D2204">
        <v>7.4099999999999999E-2</v>
      </c>
      <c r="E2204">
        <v>7.5399999999999995E-2</v>
      </c>
      <c r="F2204">
        <v>6.0299999999999999E-2</v>
      </c>
      <c r="G2204">
        <v>5.2880000000000003E-2</v>
      </c>
      <c r="H2204">
        <v>0.53500000000000003</v>
      </c>
      <c r="I2204">
        <v>0.315</v>
      </c>
      <c r="J2204">
        <v>7.0000000000000007E-2</v>
      </c>
      <c r="K2204">
        <v>0</v>
      </c>
      <c r="L2204">
        <v>0</v>
      </c>
      <c r="M2204">
        <v>7.4999999999999997E-2</v>
      </c>
      <c r="N2204">
        <v>0</v>
      </c>
      <c r="O2204">
        <v>4.0000000000000001E-3</v>
      </c>
      <c r="P2204">
        <v>0</v>
      </c>
      <c r="Q2204" s="3">
        <v>0.995</v>
      </c>
      <c r="R2204" t="str">
        <f t="shared" si="34"/>
        <v>TN Political Subdivisions2016</v>
      </c>
    </row>
    <row r="2205" spans="1:18" x14ac:dyDescent="0.35">
      <c r="A2205" t="s">
        <v>126</v>
      </c>
      <c r="B2205">
        <v>2017</v>
      </c>
      <c r="C2205">
        <v>0.1142</v>
      </c>
      <c r="D2205">
        <v>5.7799999999999997E-2</v>
      </c>
      <c r="E2205">
        <v>8.6999999999999994E-2</v>
      </c>
      <c r="F2205">
        <v>5.867E-2</v>
      </c>
      <c r="G2205">
        <v>5.6390000000000003E-2</v>
      </c>
      <c r="H2205">
        <v>0.54400000000000004</v>
      </c>
      <c r="I2205">
        <v>0.28699999999999998</v>
      </c>
      <c r="J2205">
        <v>8.2000000000000003E-2</v>
      </c>
      <c r="K2205">
        <v>0</v>
      </c>
      <c r="L2205">
        <v>0</v>
      </c>
      <c r="M2205">
        <v>7.6999999999999999E-2</v>
      </c>
      <c r="N2205">
        <v>0</v>
      </c>
      <c r="O2205">
        <v>8.9999999999999993E-3</v>
      </c>
      <c r="P2205">
        <v>0</v>
      </c>
      <c r="Q2205" s="3">
        <v>0.97160000000000002</v>
      </c>
      <c r="R2205" t="str">
        <f t="shared" si="34"/>
        <v>TN Political Subdivisions2017</v>
      </c>
    </row>
    <row r="2206" spans="1:18" x14ac:dyDescent="0.35">
      <c r="A2206" t="s">
        <v>126</v>
      </c>
      <c r="B2206">
        <v>2018</v>
      </c>
      <c r="C2206">
        <v>8.1900000000000001E-2</v>
      </c>
      <c r="D2206">
        <v>7.4099999999999999E-2</v>
      </c>
      <c r="E2206">
        <v>8.3500000000000005E-2</v>
      </c>
      <c r="F2206">
        <v>6.8330000000000002E-2</v>
      </c>
      <c r="G2206">
        <v>5.7790000000000001E-2</v>
      </c>
      <c r="H2206">
        <v>0.52300000000000002</v>
      </c>
      <c r="I2206">
        <v>0.28799999999999998</v>
      </c>
      <c r="J2206">
        <v>0.1</v>
      </c>
      <c r="K2206">
        <v>0</v>
      </c>
      <c r="L2206">
        <v>0</v>
      </c>
      <c r="M2206">
        <v>8.3000000000000004E-2</v>
      </c>
      <c r="N2206">
        <v>0</v>
      </c>
      <c r="O2206">
        <v>6.0000000000000001E-3</v>
      </c>
      <c r="P2206">
        <v>0</v>
      </c>
      <c r="Q2206" s="3">
        <v>0.98150000000000004</v>
      </c>
      <c r="R2206" t="str">
        <f t="shared" si="34"/>
        <v>TN Political Subdivisions2018</v>
      </c>
    </row>
    <row r="2207" spans="1:18" x14ac:dyDescent="0.35">
      <c r="A2207" t="s">
        <v>126</v>
      </c>
      <c r="B2207">
        <v>2019</v>
      </c>
      <c r="C2207">
        <v>7.5399999999999995E-2</v>
      </c>
      <c r="D2207">
        <v>9.0200000000000002E-2</v>
      </c>
      <c r="E2207">
        <v>6.6000000000000003E-2</v>
      </c>
      <c r="F2207">
        <v>9.4109999999999999E-2</v>
      </c>
      <c r="G2207">
        <v>5.8709999999999998E-2</v>
      </c>
      <c r="H2207">
        <v>0.504</v>
      </c>
      <c r="I2207">
        <v>0.26900000000000002</v>
      </c>
      <c r="J2207">
        <v>0.11899999999999999</v>
      </c>
      <c r="K2207">
        <v>0</v>
      </c>
      <c r="L2207">
        <v>0</v>
      </c>
      <c r="M2207">
        <v>8.7999999999999995E-2</v>
      </c>
      <c r="N2207">
        <v>0</v>
      </c>
      <c r="O2207">
        <v>1.9E-2</v>
      </c>
      <c r="P2207">
        <v>0</v>
      </c>
      <c r="Q2207" s="3">
        <v>1.0069999999999999</v>
      </c>
      <c r="R2207" t="str">
        <f t="shared" si="34"/>
        <v>TN Political Subdivisions2019</v>
      </c>
    </row>
    <row r="2208" spans="1:18" x14ac:dyDescent="0.35">
      <c r="A2208" t="s">
        <v>126</v>
      </c>
      <c r="B2208">
        <v>2020</v>
      </c>
      <c r="C2208">
        <v>4.9399999999999999E-2</v>
      </c>
      <c r="D2208">
        <v>6.8699999999999997E-2</v>
      </c>
      <c r="E2208">
        <v>6.93E-2</v>
      </c>
      <c r="F2208">
        <v>8.8730000000000003E-2</v>
      </c>
      <c r="G2208">
        <v>5.824E-2</v>
      </c>
      <c r="H2208">
        <v>0.48699999999999999</v>
      </c>
      <c r="I2208">
        <v>0.25800000000000001</v>
      </c>
      <c r="J2208">
        <v>0.14799999999999999</v>
      </c>
      <c r="K2208">
        <v>0</v>
      </c>
      <c r="L2208">
        <v>0</v>
      </c>
      <c r="M2208">
        <v>0.09</v>
      </c>
      <c r="N2208">
        <v>0</v>
      </c>
      <c r="O2208">
        <v>1.7000000000000001E-2</v>
      </c>
      <c r="P2208">
        <v>0</v>
      </c>
      <c r="Q2208" s="3">
        <v>0</v>
      </c>
      <c r="R2208" t="str">
        <f t="shared" si="34"/>
        <v>TN Political Subdivisions2020</v>
      </c>
    </row>
    <row r="2209" spans="1:18" x14ac:dyDescent="0.35">
      <c r="A2209" t="s">
        <v>127</v>
      </c>
      <c r="B2209">
        <v>2001</v>
      </c>
      <c r="C2209">
        <v>-6.9099999999999995E-2</v>
      </c>
      <c r="G2209">
        <v>-6.9099999999999995E-2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 s="3">
        <v>1.3160000000000001</v>
      </c>
      <c r="R2209" t="str">
        <f t="shared" si="34"/>
        <v>Texas LECOS2001</v>
      </c>
    </row>
    <row r="2210" spans="1:18" x14ac:dyDescent="0.35">
      <c r="A2210" t="s">
        <v>127</v>
      </c>
      <c r="B2210">
        <v>2002</v>
      </c>
      <c r="C2210">
        <v>-7.17E-2</v>
      </c>
      <c r="G2210">
        <v>-7.0400000000000004E-2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 s="3">
        <v>1.2470000000000001</v>
      </c>
      <c r="R2210" t="str">
        <f t="shared" si="34"/>
        <v>Texas LECOS2002</v>
      </c>
    </row>
    <row r="2211" spans="1:18" x14ac:dyDescent="0.35">
      <c r="A2211" t="s">
        <v>127</v>
      </c>
      <c r="B2211">
        <v>2003</v>
      </c>
      <c r="C2211">
        <v>9.1999999999999998E-2</v>
      </c>
      <c r="D2211">
        <v>-1.9199999999999998E-2</v>
      </c>
      <c r="E2211">
        <v>3.7199999999999997E-2</v>
      </c>
      <c r="G2211">
        <v>-1.915E-2</v>
      </c>
      <c r="H2211">
        <v>0.58350000000000002</v>
      </c>
      <c r="I2211">
        <v>0.41599999999999998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4.0000000000000002E-4</v>
      </c>
      <c r="P2211">
        <v>0</v>
      </c>
      <c r="Q2211" s="3">
        <v>1.115</v>
      </c>
      <c r="R2211" t="str">
        <f t="shared" si="34"/>
        <v>Texas LECOS2003</v>
      </c>
    </row>
    <row r="2212" spans="1:18" x14ac:dyDescent="0.35">
      <c r="A2212" t="s">
        <v>127</v>
      </c>
      <c r="B2212">
        <v>2004</v>
      </c>
      <c r="C2212">
        <v>0.1169</v>
      </c>
      <c r="D2212">
        <v>4.2200000000000001E-2</v>
      </c>
      <c r="E2212">
        <v>2.8899999999999999E-2</v>
      </c>
      <c r="G2212">
        <v>1.323E-2</v>
      </c>
      <c r="H2212">
        <v>0.59850000000000003</v>
      </c>
      <c r="I2212">
        <v>0.40089999999999998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5.9999999999999995E-4</v>
      </c>
      <c r="P2212">
        <v>0</v>
      </c>
      <c r="Q2212" s="3">
        <v>1.093</v>
      </c>
      <c r="R2212" t="str">
        <f t="shared" si="34"/>
        <v>Texas LECOS2004</v>
      </c>
    </row>
    <row r="2213" spans="1:18" x14ac:dyDescent="0.35">
      <c r="A2213" t="s">
        <v>127</v>
      </c>
      <c r="B2213">
        <v>2005</v>
      </c>
      <c r="C2213">
        <v>0.12709999999999999</v>
      </c>
      <c r="D2213">
        <v>0.1119</v>
      </c>
      <c r="E2213">
        <v>3.5000000000000003E-2</v>
      </c>
      <c r="G2213">
        <v>3.5040000000000002E-2</v>
      </c>
      <c r="H2213">
        <v>0.62439999999999996</v>
      </c>
      <c r="I2213">
        <v>0.37190000000000001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3.7000000000000002E-3</v>
      </c>
      <c r="P2213">
        <v>0</v>
      </c>
      <c r="Q2213" s="3">
        <v>1.0309999999999999</v>
      </c>
      <c r="R2213" t="str">
        <f t="shared" si="34"/>
        <v>Texas LECOS2005</v>
      </c>
    </row>
    <row r="2214" spans="1:18" x14ac:dyDescent="0.35">
      <c r="A2214" t="s">
        <v>127</v>
      </c>
      <c r="B2214">
        <v>2006</v>
      </c>
      <c r="C2214">
        <v>8.8300000000000003E-2</v>
      </c>
      <c r="D2214">
        <v>0.1106</v>
      </c>
      <c r="E2214">
        <v>6.7900000000000002E-2</v>
      </c>
      <c r="G2214">
        <v>4.3729999999999998E-2</v>
      </c>
      <c r="H2214">
        <v>0.625</v>
      </c>
      <c r="I2214">
        <v>0.3695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5.4999999999999997E-3</v>
      </c>
      <c r="P2214">
        <v>0</v>
      </c>
      <c r="Q2214" s="3">
        <v>1.0169999999999999</v>
      </c>
      <c r="R2214" t="str">
        <f t="shared" si="34"/>
        <v>Texas LECOS2006</v>
      </c>
    </row>
    <row r="2215" spans="1:18" x14ac:dyDescent="0.35">
      <c r="A2215" t="s">
        <v>127</v>
      </c>
      <c r="B2215">
        <v>2007</v>
      </c>
      <c r="C2215">
        <v>0.13880000000000001</v>
      </c>
      <c r="D2215">
        <v>0.1178</v>
      </c>
      <c r="E2215">
        <v>0.1124</v>
      </c>
      <c r="G2215">
        <v>5.6809999999999999E-2</v>
      </c>
      <c r="H2215">
        <v>0.6321</v>
      </c>
      <c r="I2215">
        <v>0.36120000000000002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6.7000000000000002E-3</v>
      </c>
      <c r="P2215">
        <v>0</v>
      </c>
      <c r="Q2215" s="3">
        <v>0.98</v>
      </c>
      <c r="R2215" t="str">
        <f t="shared" si="34"/>
        <v>Texas LECOS2007</v>
      </c>
    </row>
    <row r="2216" spans="1:18" x14ac:dyDescent="0.35">
      <c r="A2216" t="s">
        <v>127</v>
      </c>
      <c r="B2216">
        <v>2008</v>
      </c>
      <c r="C2216">
        <v>-4.58E-2</v>
      </c>
      <c r="D2216">
        <v>5.7500000000000002E-2</v>
      </c>
      <c r="E2216">
        <v>8.2799999999999999E-2</v>
      </c>
      <c r="G2216">
        <v>4.3409999999999997E-2</v>
      </c>
      <c r="H2216">
        <v>0.60680000000000001</v>
      </c>
      <c r="I2216">
        <v>0.36930000000000002</v>
      </c>
      <c r="J2216">
        <v>0</v>
      </c>
      <c r="K2216">
        <v>0</v>
      </c>
      <c r="L2216">
        <v>0</v>
      </c>
      <c r="M2216">
        <v>0</v>
      </c>
      <c r="N2216">
        <v>2.12E-2</v>
      </c>
      <c r="O2216">
        <v>2.7000000000000001E-3</v>
      </c>
      <c r="P2216">
        <v>0</v>
      </c>
      <c r="Q2216" s="3">
        <v>0.92</v>
      </c>
      <c r="R2216" t="str">
        <f t="shared" si="34"/>
        <v>Texas LECOS2008</v>
      </c>
    </row>
    <row r="2217" spans="1:18" x14ac:dyDescent="0.35">
      <c r="A2217" t="s">
        <v>127</v>
      </c>
      <c r="B2217">
        <v>2009</v>
      </c>
      <c r="C2217">
        <v>-6.6000000000000003E-2</v>
      </c>
      <c r="D2217">
        <v>4.8999999999999998E-3</v>
      </c>
      <c r="E2217">
        <v>4.48E-2</v>
      </c>
      <c r="G2217">
        <v>3.0640000000000001E-2</v>
      </c>
      <c r="H2217">
        <v>0.57650000000000001</v>
      </c>
      <c r="I2217">
        <v>0.38750000000000001</v>
      </c>
      <c r="J2217">
        <v>0</v>
      </c>
      <c r="K2217">
        <v>0</v>
      </c>
      <c r="L2217">
        <v>0</v>
      </c>
      <c r="M2217">
        <v>0</v>
      </c>
      <c r="N2217">
        <v>2.3300000000000001E-2</v>
      </c>
      <c r="O2217">
        <v>1.2699999999999999E-2</v>
      </c>
      <c r="P2217">
        <v>0</v>
      </c>
      <c r="Q2217" s="3">
        <v>0.89700000000000002</v>
      </c>
      <c r="R2217" t="str">
        <f t="shared" si="34"/>
        <v>Texas LECOS2009</v>
      </c>
    </row>
    <row r="2218" spans="1:18" x14ac:dyDescent="0.35">
      <c r="A2218" t="s">
        <v>127</v>
      </c>
      <c r="B2218">
        <v>2010</v>
      </c>
      <c r="C2218">
        <v>6.6500000000000004E-2</v>
      </c>
      <c r="D2218">
        <v>-1.6799999999999999E-2</v>
      </c>
      <c r="E2218">
        <v>3.3300000000000003E-2</v>
      </c>
      <c r="F2218">
        <v>3.4169999999999999E-2</v>
      </c>
      <c r="G2218">
        <v>3.4169999999999999E-2</v>
      </c>
      <c r="H2218">
        <v>0.60140000000000005</v>
      </c>
      <c r="I2218">
        <v>0.35709999999999997</v>
      </c>
      <c r="J2218">
        <v>0</v>
      </c>
      <c r="K2218">
        <v>0</v>
      </c>
      <c r="L2218">
        <v>0</v>
      </c>
      <c r="M2218">
        <v>0</v>
      </c>
      <c r="N2218">
        <v>3.0499999999999999E-2</v>
      </c>
      <c r="O2218">
        <v>1.0999999999999999E-2</v>
      </c>
      <c r="P2218">
        <v>0</v>
      </c>
      <c r="Q2218" s="3">
        <v>0.86299999999999999</v>
      </c>
      <c r="R2218" t="str">
        <f t="shared" si="34"/>
        <v>Texas LECOS2010</v>
      </c>
    </row>
    <row r="2219" spans="1:18" x14ac:dyDescent="0.35">
      <c r="A2219" t="s">
        <v>127</v>
      </c>
      <c r="B2219">
        <v>2011</v>
      </c>
      <c r="C2219">
        <v>0.1258</v>
      </c>
      <c r="D2219">
        <v>3.8899999999999997E-2</v>
      </c>
      <c r="E2219">
        <v>4.0300000000000002E-2</v>
      </c>
      <c r="F2219">
        <v>5.4019999999999999E-2</v>
      </c>
      <c r="G2219">
        <v>4.2189999999999998E-2</v>
      </c>
      <c r="H2219">
        <v>0.59279999999999999</v>
      </c>
      <c r="I2219">
        <v>0.34279999999999999</v>
      </c>
      <c r="J2219">
        <v>0</v>
      </c>
      <c r="K2219">
        <v>0</v>
      </c>
      <c r="L2219">
        <v>0</v>
      </c>
      <c r="M2219">
        <v>0</v>
      </c>
      <c r="N2219">
        <v>5.3499999999999999E-2</v>
      </c>
      <c r="O2219">
        <v>1.09E-2</v>
      </c>
      <c r="P2219">
        <v>0</v>
      </c>
      <c r="Q2219" s="3">
        <v>0.86399999999999999</v>
      </c>
      <c r="R2219" t="str">
        <f t="shared" si="34"/>
        <v>Texas LECOS2011</v>
      </c>
    </row>
    <row r="2220" spans="1:18" x14ac:dyDescent="0.35">
      <c r="A2220" t="s">
        <v>127</v>
      </c>
      <c r="B2220">
        <v>2012</v>
      </c>
      <c r="C2220">
        <v>8.2199999999999995E-2</v>
      </c>
      <c r="D2220">
        <v>9.1200000000000003E-2</v>
      </c>
      <c r="E2220">
        <v>2.98E-2</v>
      </c>
      <c r="F2220">
        <v>7.0309999999999997E-2</v>
      </c>
      <c r="G2220">
        <v>4.546E-2</v>
      </c>
      <c r="H2220">
        <v>0.55779999999999996</v>
      </c>
      <c r="I2220">
        <v>0.34429999999999999</v>
      </c>
      <c r="J2220">
        <v>0</v>
      </c>
      <c r="K2220">
        <v>0</v>
      </c>
      <c r="L2220">
        <v>0</v>
      </c>
      <c r="M2220">
        <v>0</v>
      </c>
      <c r="N2220">
        <v>8.6199999999999999E-2</v>
      </c>
      <c r="O2220">
        <v>1.17E-2</v>
      </c>
      <c r="P2220">
        <v>0</v>
      </c>
      <c r="Q2220" s="3">
        <v>0.82</v>
      </c>
      <c r="R2220" t="str">
        <f t="shared" si="34"/>
        <v>Texas LECOS2012</v>
      </c>
    </row>
    <row r="2221" spans="1:18" x14ac:dyDescent="0.35">
      <c r="A2221" t="s">
        <v>127</v>
      </c>
      <c r="B2221">
        <v>2013</v>
      </c>
      <c r="C2221">
        <v>0.1007</v>
      </c>
      <c r="D2221">
        <v>0.1028</v>
      </c>
      <c r="E2221">
        <v>5.96E-2</v>
      </c>
      <c r="F2221">
        <v>7.1160000000000001E-2</v>
      </c>
      <c r="G2221">
        <v>4.9610000000000001E-2</v>
      </c>
      <c r="H2221">
        <v>0.53810000000000002</v>
      </c>
      <c r="I2221">
        <v>0.31609999999999999</v>
      </c>
      <c r="J2221">
        <v>0</v>
      </c>
      <c r="K2221">
        <v>0</v>
      </c>
      <c r="L2221">
        <v>0</v>
      </c>
      <c r="M2221">
        <v>0</v>
      </c>
      <c r="N2221">
        <v>0.13669999999999999</v>
      </c>
      <c r="O2221">
        <v>9.1000000000000004E-3</v>
      </c>
      <c r="P2221">
        <v>0</v>
      </c>
      <c r="Q2221" s="3">
        <v>0.73299999999999998</v>
      </c>
      <c r="R2221" t="str">
        <f t="shared" si="34"/>
        <v>Texas LECOS2013</v>
      </c>
    </row>
    <row r="2222" spans="1:18" x14ac:dyDescent="0.35">
      <c r="A2222" t="s">
        <v>127</v>
      </c>
      <c r="B2222">
        <v>2014</v>
      </c>
      <c r="C2222">
        <v>0.14699999999999999</v>
      </c>
      <c r="D2222">
        <v>0.1096</v>
      </c>
      <c r="E2222">
        <v>0.1041</v>
      </c>
      <c r="F2222">
        <v>7.4020000000000002E-2</v>
      </c>
      <c r="G2222">
        <v>5.629E-2</v>
      </c>
      <c r="H2222">
        <v>0.53890000000000005</v>
      </c>
      <c r="I2222">
        <v>0.25619999999999998</v>
      </c>
      <c r="J2222">
        <v>0</v>
      </c>
      <c r="K2222">
        <v>0</v>
      </c>
      <c r="L2222">
        <v>0</v>
      </c>
      <c r="M2222">
        <v>0</v>
      </c>
      <c r="N2222">
        <v>0.19739999999999999</v>
      </c>
      <c r="O2222">
        <v>7.4999999999999997E-3</v>
      </c>
      <c r="P2222">
        <v>0</v>
      </c>
      <c r="Q2222" s="3">
        <v>0.73199999999999998</v>
      </c>
      <c r="R2222" t="str">
        <f t="shared" si="34"/>
        <v>Texas LECOS2014</v>
      </c>
    </row>
    <row r="2223" spans="1:18" x14ac:dyDescent="0.35">
      <c r="A2223" t="s">
        <v>127</v>
      </c>
      <c r="B2223">
        <v>2015</v>
      </c>
      <c r="C2223">
        <v>4.8999999999999998E-3</v>
      </c>
      <c r="D2223">
        <v>8.2600000000000007E-2</v>
      </c>
      <c r="E2223">
        <v>9.0999999999999998E-2</v>
      </c>
      <c r="F2223">
        <v>6.1760000000000002E-2</v>
      </c>
      <c r="G2223">
        <v>5.2780000000000001E-2</v>
      </c>
      <c r="H2223">
        <v>0.50929999999999997</v>
      </c>
      <c r="I2223">
        <v>0.2324</v>
      </c>
      <c r="J2223">
        <v>0</v>
      </c>
      <c r="K2223">
        <v>0</v>
      </c>
      <c r="L2223">
        <v>0</v>
      </c>
      <c r="M2223">
        <v>0</v>
      </c>
      <c r="N2223">
        <v>0.24929999999999999</v>
      </c>
      <c r="O2223">
        <v>8.9999999999999993E-3</v>
      </c>
      <c r="P2223">
        <v>0</v>
      </c>
      <c r="Q2223" s="3">
        <v>0.72</v>
      </c>
      <c r="R2223" t="str">
        <f t="shared" si="34"/>
        <v>Texas LECOS2015</v>
      </c>
    </row>
    <row r="2224" spans="1:18" x14ac:dyDescent="0.35">
      <c r="A2224" t="s">
        <v>127</v>
      </c>
      <c r="B2224">
        <v>2016</v>
      </c>
      <c r="C2224">
        <v>5.3199999999999997E-2</v>
      </c>
      <c r="D2224">
        <v>6.6799999999999998E-2</v>
      </c>
      <c r="E2224">
        <v>7.6600000000000001E-2</v>
      </c>
      <c r="F2224">
        <v>5.8290000000000002E-2</v>
      </c>
      <c r="G2224">
        <v>5.2810000000000003E-2</v>
      </c>
      <c r="H2224">
        <v>0.47860000000000003</v>
      </c>
      <c r="I2224">
        <v>0.23580000000000001</v>
      </c>
      <c r="J2224">
        <v>0</v>
      </c>
      <c r="K2224">
        <v>0</v>
      </c>
      <c r="L2224">
        <v>0</v>
      </c>
      <c r="M2224">
        <v>0</v>
      </c>
      <c r="N2224">
        <v>0.27260000000000001</v>
      </c>
      <c r="O2224">
        <v>1.2999999999999999E-2</v>
      </c>
      <c r="P2224">
        <v>0</v>
      </c>
      <c r="Q2224" s="3">
        <v>0.71099999999999997</v>
      </c>
      <c r="R2224" t="str">
        <f t="shared" si="34"/>
        <v>Texas LECOS2016</v>
      </c>
    </row>
    <row r="2225" spans="1:18" x14ac:dyDescent="0.35">
      <c r="A2225" t="s">
        <v>127</v>
      </c>
      <c r="B2225">
        <v>2017</v>
      </c>
      <c r="C2225">
        <v>0.1215</v>
      </c>
      <c r="D2225">
        <v>5.8799999999999998E-2</v>
      </c>
      <c r="E2225">
        <v>8.43E-2</v>
      </c>
      <c r="F2225">
        <v>5.6669999999999998E-2</v>
      </c>
      <c r="G2225">
        <v>5.6730000000000003E-2</v>
      </c>
      <c r="H2225">
        <v>0.47439999999999999</v>
      </c>
      <c r="I2225">
        <v>0.23469999999999999</v>
      </c>
      <c r="J2225">
        <v>0</v>
      </c>
      <c r="K2225">
        <v>0</v>
      </c>
      <c r="L2225">
        <v>0</v>
      </c>
      <c r="M2225">
        <v>0</v>
      </c>
      <c r="N2225">
        <v>0.2707</v>
      </c>
      <c r="O2225">
        <v>2.0199999999999999E-2</v>
      </c>
      <c r="P2225">
        <v>0</v>
      </c>
      <c r="Q2225" s="3">
        <v>0.66</v>
      </c>
      <c r="R2225" t="str">
        <f t="shared" si="34"/>
        <v>Texas LECOS2017</v>
      </c>
    </row>
    <row r="2226" spans="1:18" x14ac:dyDescent="0.35">
      <c r="A2226" t="s">
        <v>127</v>
      </c>
      <c r="B2226">
        <v>2018</v>
      </c>
      <c r="C2226">
        <v>9.5799999999999996E-2</v>
      </c>
      <c r="D2226">
        <v>8.9800000000000005E-2</v>
      </c>
      <c r="E2226">
        <v>8.3299999999999999E-2</v>
      </c>
      <c r="F2226">
        <v>7.1400000000000005E-2</v>
      </c>
      <c r="G2226">
        <v>5.8860000000000003E-2</v>
      </c>
      <c r="H2226">
        <v>0.46939999999999998</v>
      </c>
      <c r="I2226">
        <v>0.2316</v>
      </c>
      <c r="J2226">
        <v>0</v>
      </c>
      <c r="K2226">
        <v>0</v>
      </c>
      <c r="L2226">
        <v>0</v>
      </c>
      <c r="M2226">
        <v>0</v>
      </c>
      <c r="N2226">
        <v>0.27629999999999999</v>
      </c>
      <c r="O2226">
        <v>2.2700000000000001E-2</v>
      </c>
      <c r="P2226">
        <v>0</v>
      </c>
      <c r="Q2226" s="3">
        <v>0.65600000000000003</v>
      </c>
      <c r="R2226" t="str">
        <f t="shared" si="34"/>
        <v>Texas LECOS2018</v>
      </c>
    </row>
    <row r="2227" spans="1:18" x14ac:dyDescent="0.35">
      <c r="A2227" t="s">
        <v>127</v>
      </c>
      <c r="B2227">
        <v>2019</v>
      </c>
      <c r="C2227">
        <v>3.04E-2</v>
      </c>
      <c r="D2227">
        <v>8.1900000000000001E-2</v>
      </c>
      <c r="E2227">
        <v>6.0299999999999999E-2</v>
      </c>
      <c r="F2227">
        <v>8.2000000000000003E-2</v>
      </c>
      <c r="G2227">
        <v>5.7340000000000002E-2</v>
      </c>
      <c r="H2227">
        <v>0.40600000000000003</v>
      </c>
      <c r="I2227">
        <v>0.26939999999999997</v>
      </c>
      <c r="J2227">
        <v>0</v>
      </c>
      <c r="K2227">
        <v>0</v>
      </c>
      <c r="L2227">
        <v>0</v>
      </c>
      <c r="M2227">
        <v>0</v>
      </c>
      <c r="N2227">
        <v>0.30930000000000002</v>
      </c>
      <c r="O2227">
        <v>1.5299999999999999E-2</v>
      </c>
      <c r="P2227">
        <v>0</v>
      </c>
      <c r="Q2227" s="3">
        <v>0.65300000000000002</v>
      </c>
      <c r="R2227" t="str">
        <f t="shared" si="34"/>
        <v>Texas LECOS2019</v>
      </c>
    </row>
    <row r="2228" spans="1:18" x14ac:dyDescent="0.35">
      <c r="A2228" t="s">
        <v>127</v>
      </c>
      <c r="B2228">
        <v>2020</v>
      </c>
      <c r="C2228">
        <v>6.8500000000000005E-2</v>
      </c>
      <c r="D2228">
        <v>6.4600000000000005E-2</v>
      </c>
      <c r="E2228">
        <v>7.3400000000000007E-2</v>
      </c>
      <c r="F2228">
        <v>8.2199999999999995E-2</v>
      </c>
      <c r="G2228">
        <v>5.79E-2</v>
      </c>
      <c r="H2228">
        <v>0.40600000000000003</v>
      </c>
      <c r="I2228">
        <v>0.26939999999999997</v>
      </c>
      <c r="J2228">
        <v>0</v>
      </c>
      <c r="K2228">
        <v>0</v>
      </c>
      <c r="L2228">
        <v>0</v>
      </c>
      <c r="M2228">
        <v>0</v>
      </c>
      <c r="N2228">
        <v>0.30930000000000002</v>
      </c>
      <c r="O2228">
        <v>1.5299999999999999E-2</v>
      </c>
      <c r="P2228">
        <v>0</v>
      </c>
      <c r="Q2228" s="3">
        <v>0.66</v>
      </c>
      <c r="R2228" t="str">
        <f t="shared" si="34"/>
        <v>Texas LECOS2020</v>
      </c>
    </row>
    <row r="2229" spans="1:18" x14ac:dyDescent="0.35">
      <c r="A2229" t="s">
        <v>128</v>
      </c>
      <c r="B2229">
        <v>2001</v>
      </c>
      <c r="C2229">
        <v>0.1099</v>
      </c>
      <c r="G2229">
        <v>0.1099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 s="3">
        <v>0.93</v>
      </c>
      <c r="R2229" t="str">
        <f t="shared" si="34"/>
        <v>Vermont State Employees2001</v>
      </c>
    </row>
    <row r="2230" spans="1:18" x14ac:dyDescent="0.35">
      <c r="A2230" t="s">
        <v>128</v>
      </c>
      <c r="B2230">
        <v>2002</v>
      </c>
      <c r="C2230">
        <v>7.0699999999999999E-2</v>
      </c>
      <c r="G2230">
        <v>9.0120000000000006E-2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 s="3">
        <v>0.97399999999999998</v>
      </c>
      <c r="R2230" t="str">
        <f t="shared" si="34"/>
        <v>Vermont State Employees2002</v>
      </c>
    </row>
    <row r="2231" spans="1:18" x14ac:dyDescent="0.35">
      <c r="A2231" t="s">
        <v>128</v>
      </c>
      <c r="B2231">
        <v>2003</v>
      </c>
      <c r="C2231">
        <v>4.5999999999999999E-2</v>
      </c>
      <c r="G2231">
        <v>7.5209999999999999E-2</v>
      </c>
      <c r="H2231">
        <v>0.63036999999999999</v>
      </c>
      <c r="I2231">
        <v>0.27272999999999997</v>
      </c>
      <c r="J2231">
        <v>5.9899999999999997E-3</v>
      </c>
      <c r="K2231">
        <v>0</v>
      </c>
      <c r="L2231">
        <v>0</v>
      </c>
      <c r="M2231">
        <v>8.1920000000000007E-2</v>
      </c>
      <c r="N2231">
        <v>0</v>
      </c>
      <c r="O2231">
        <v>0</v>
      </c>
      <c r="P2231">
        <v>8.9899999999999997E-3</v>
      </c>
      <c r="Q2231" s="3">
        <v>0.97499999999999998</v>
      </c>
      <c r="R2231" t="str">
        <f t="shared" si="34"/>
        <v>Vermont State Employees2003</v>
      </c>
    </row>
    <row r="2232" spans="1:18" x14ac:dyDescent="0.35">
      <c r="A2232" t="s">
        <v>128</v>
      </c>
      <c r="B2232">
        <v>2004</v>
      </c>
      <c r="C2232">
        <v>0.157</v>
      </c>
      <c r="D2232">
        <v>4.7E-2</v>
      </c>
      <c r="E2232">
        <v>3.6999999999999998E-2</v>
      </c>
      <c r="F2232">
        <v>9.9000000000000005E-2</v>
      </c>
      <c r="G2232">
        <v>9.5100000000000004E-2</v>
      </c>
      <c r="H2232">
        <v>0.58899999999999997</v>
      </c>
      <c r="I2232">
        <v>0.32400000000000001</v>
      </c>
      <c r="J2232">
        <v>6.0000000000000001E-3</v>
      </c>
      <c r="K2232">
        <v>0</v>
      </c>
      <c r="L2232">
        <v>0</v>
      </c>
      <c r="M2232">
        <v>7.1999999999999995E-2</v>
      </c>
      <c r="N2232">
        <v>0</v>
      </c>
      <c r="O2232">
        <v>1E-3</v>
      </c>
      <c r="P2232">
        <v>8.0000000000000002E-3</v>
      </c>
      <c r="Q2232" s="3">
        <v>0.97599999999999998</v>
      </c>
      <c r="R2232" t="str">
        <f t="shared" si="34"/>
        <v>Vermont State Employees2004</v>
      </c>
    </row>
    <row r="2233" spans="1:18" x14ac:dyDescent="0.35">
      <c r="A2233" t="s">
        <v>128</v>
      </c>
      <c r="B2233">
        <v>2005</v>
      </c>
      <c r="C2233">
        <v>8.8999999999999996E-2</v>
      </c>
      <c r="D2233">
        <v>9.6000000000000002E-2</v>
      </c>
      <c r="E2233">
        <v>0.03</v>
      </c>
      <c r="F2233">
        <v>9.5000000000000001E-2</v>
      </c>
      <c r="G2233">
        <v>9.3880000000000005E-2</v>
      </c>
      <c r="H2233">
        <v>0.56359000000000004</v>
      </c>
      <c r="I2233">
        <v>0.35343999999999998</v>
      </c>
      <c r="J2233">
        <v>5.8399999999999997E-3</v>
      </c>
      <c r="K2233">
        <v>0</v>
      </c>
      <c r="L2233">
        <v>0</v>
      </c>
      <c r="M2233">
        <v>6.8909999999999999E-2</v>
      </c>
      <c r="N2233">
        <v>0</v>
      </c>
      <c r="O2233">
        <v>4.2999999999999999E-4</v>
      </c>
      <c r="P2233">
        <v>7.0000000000000001E-3</v>
      </c>
      <c r="Q2233" s="3">
        <v>0.97799999999999998</v>
      </c>
      <c r="R2233" t="str">
        <f t="shared" si="34"/>
        <v>Vermont State Employees2005</v>
      </c>
    </row>
    <row r="2234" spans="1:18" x14ac:dyDescent="0.35">
      <c r="A2234" t="s">
        <v>128</v>
      </c>
      <c r="B2234">
        <v>2006</v>
      </c>
      <c r="C2234">
        <v>0.106</v>
      </c>
      <c r="D2234">
        <v>0.11700000000000001</v>
      </c>
      <c r="E2234">
        <v>6.7000000000000004E-2</v>
      </c>
      <c r="F2234">
        <v>8.5999999999999993E-2</v>
      </c>
      <c r="G2234">
        <v>9.5890000000000003E-2</v>
      </c>
      <c r="H2234">
        <v>0.50983000000000001</v>
      </c>
      <c r="I2234">
        <v>0.30756</v>
      </c>
      <c r="J2234">
        <v>4.7299999999999998E-3</v>
      </c>
      <c r="K2234">
        <v>0.10371</v>
      </c>
      <c r="L2234">
        <v>6.3200000000000001E-3</v>
      </c>
      <c r="M2234">
        <v>6.7769999999999997E-2</v>
      </c>
      <c r="N2234">
        <v>0</v>
      </c>
      <c r="O2234">
        <v>6.9999999999999994E-5</v>
      </c>
      <c r="P2234">
        <v>0</v>
      </c>
      <c r="Q2234" s="3">
        <v>0.99299999999999999</v>
      </c>
      <c r="R2234" t="str">
        <f t="shared" si="34"/>
        <v>Vermont State Employees2006</v>
      </c>
    </row>
    <row r="2235" spans="1:18" x14ac:dyDescent="0.35">
      <c r="A2235" t="s">
        <v>128</v>
      </c>
      <c r="B2235">
        <v>2007</v>
      </c>
      <c r="C2235">
        <v>0.16500000000000001</v>
      </c>
      <c r="D2235">
        <v>0.12</v>
      </c>
      <c r="E2235">
        <v>0.112</v>
      </c>
      <c r="F2235">
        <v>8.1000000000000003E-2</v>
      </c>
      <c r="G2235">
        <v>0.10551000000000001</v>
      </c>
      <c r="H2235">
        <v>0.53610999999999998</v>
      </c>
      <c r="I2235">
        <v>0.29447000000000001</v>
      </c>
      <c r="J2235">
        <v>2.1800000000000001E-3</v>
      </c>
      <c r="K2235">
        <v>0.10011</v>
      </c>
      <c r="L2235">
        <v>2.8700000000000002E-3</v>
      </c>
      <c r="M2235">
        <v>6.1339999999999999E-2</v>
      </c>
      <c r="N2235">
        <v>0</v>
      </c>
      <c r="O2235">
        <v>4.2000000000000002E-4</v>
      </c>
      <c r="P2235">
        <v>0</v>
      </c>
      <c r="Q2235" s="3">
        <v>1.008</v>
      </c>
      <c r="R2235" t="str">
        <f t="shared" si="34"/>
        <v>Vermont State Employees2007</v>
      </c>
    </row>
    <row r="2236" spans="1:18" x14ac:dyDescent="0.35">
      <c r="A2236" t="s">
        <v>128</v>
      </c>
      <c r="B2236">
        <v>2008</v>
      </c>
      <c r="C2236">
        <v>-5.8999999999999997E-2</v>
      </c>
      <c r="D2236">
        <v>6.6000000000000003E-2</v>
      </c>
      <c r="E2236">
        <v>8.7999999999999995E-2</v>
      </c>
      <c r="F2236">
        <v>5.6000000000000001E-2</v>
      </c>
      <c r="G2236">
        <v>8.3460000000000006E-2</v>
      </c>
      <c r="H2236">
        <v>0.52041999999999999</v>
      </c>
      <c r="I2236">
        <v>0.30465999999999999</v>
      </c>
      <c r="J2236">
        <v>3.0000000000000001E-3</v>
      </c>
      <c r="K2236">
        <v>0</v>
      </c>
      <c r="L2236">
        <v>0</v>
      </c>
      <c r="M2236">
        <v>6.7030000000000006E-2</v>
      </c>
      <c r="N2236">
        <v>0</v>
      </c>
      <c r="O2236">
        <v>1E-3</v>
      </c>
      <c r="P2236">
        <v>0.10389</v>
      </c>
      <c r="Q2236" s="3">
        <v>0.94099999999999995</v>
      </c>
      <c r="R2236" t="str">
        <f t="shared" si="34"/>
        <v>Vermont State Employees2008</v>
      </c>
    </row>
    <row r="2237" spans="1:18" x14ac:dyDescent="0.35">
      <c r="A2237" t="s">
        <v>128</v>
      </c>
      <c r="B2237">
        <v>2009</v>
      </c>
      <c r="C2237">
        <v>-0.187</v>
      </c>
      <c r="D2237">
        <v>-3.6999999999999998E-2</v>
      </c>
      <c r="E2237">
        <v>1.4E-2</v>
      </c>
      <c r="F2237">
        <v>2.5000000000000001E-2</v>
      </c>
      <c r="G2237">
        <v>4.9439999999999998E-2</v>
      </c>
      <c r="H2237">
        <v>0.55994999999999995</v>
      </c>
      <c r="I2237">
        <v>0.21898000000000001</v>
      </c>
      <c r="J2237">
        <v>2.81E-3</v>
      </c>
      <c r="K2237">
        <v>0.17116999999999999</v>
      </c>
      <c r="L2237">
        <v>0</v>
      </c>
      <c r="M2237">
        <v>4.6600000000000003E-2</v>
      </c>
      <c r="N2237">
        <v>0</v>
      </c>
      <c r="O2237">
        <v>4.8999999999999998E-4</v>
      </c>
      <c r="P2237">
        <v>0</v>
      </c>
      <c r="Q2237" s="3">
        <v>0.78900000000000003</v>
      </c>
      <c r="R2237" t="str">
        <f t="shared" si="34"/>
        <v>Vermont State Employees2009</v>
      </c>
    </row>
    <row r="2238" spans="1:18" x14ac:dyDescent="0.35">
      <c r="A2238" t="s">
        <v>128</v>
      </c>
      <c r="B2238">
        <v>2010</v>
      </c>
      <c r="C2238">
        <v>0.17799999999999999</v>
      </c>
      <c r="D2238">
        <v>-3.4000000000000002E-2</v>
      </c>
      <c r="E2238">
        <v>3.1E-2</v>
      </c>
      <c r="F2238">
        <v>3.1E-2</v>
      </c>
      <c r="G2238">
        <v>6.164E-2</v>
      </c>
      <c r="H2238">
        <v>0.40200000000000002</v>
      </c>
      <c r="I2238">
        <v>0.41299999999999998</v>
      </c>
      <c r="J2238">
        <v>0</v>
      </c>
      <c r="K2238">
        <v>0.13</v>
      </c>
      <c r="L2238">
        <v>0.02</v>
      </c>
      <c r="M2238">
        <v>3.5000000000000003E-2</v>
      </c>
      <c r="N2238">
        <v>0</v>
      </c>
      <c r="O2238">
        <v>0</v>
      </c>
      <c r="P2238">
        <v>0</v>
      </c>
      <c r="Q2238" s="3">
        <v>0.81200000000000006</v>
      </c>
      <c r="R2238" t="str">
        <f t="shared" si="34"/>
        <v>Vermont State Employees2010</v>
      </c>
    </row>
    <row r="2239" spans="1:18" x14ac:dyDescent="0.35">
      <c r="A2239" t="s">
        <v>128</v>
      </c>
      <c r="B2239">
        <v>2011</v>
      </c>
      <c r="C2239">
        <v>0.21199999999999999</v>
      </c>
      <c r="D2239">
        <v>5.0999999999999997E-2</v>
      </c>
      <c r="E2239">
        <v>4.9000000000000002E-2</v>
      </c>
      <c r="F2239">
        <v>5.8000000000000003E-2</v>
      </c>
      <c r="G2239">
        <v>7.4499999999999997E-2</v>
      </c>
      <c r="H2239">
        <v>0.36599999999999999</v>
      </c>
      <c r="I2239">
        <v>0.372</v>
      </c>
      <c r="J2239">
        <v>1E-3</v>
      </c>
      <c r="K2239">
        <v>0.20100000000000001</v>
      </c>
      <c r="L2239">
        <v>2.1999999999999999E-2</v>
      </c>
      <c r="M2239">
        <v>3.7999999999999999E-2</v>
      </c>
      <c r="N2239">
        <v>0</v>
      </c>
      <c r="O2239">
        <v>0</v>
      </c>
      <c r="P2239">
        <v>0</v>
      </c>
      <c r="Q2239" s="3">
        <v>0.79600000000000004</v>
      </c>
      <c r="R2239" t="str">
        <f t="shared" si="34"/>
        <v>Vermont State Employees2011</v>
      </c>
    </row>
    <row r="2240" spans="1:18" x14ac:dyDescent="0.35">
      <c r="A2240" t="s">
        <v>128</v>
      </c>
      <c r="B2240">
        <v>2012</v>
      </c>
      <c r="C2240">
        <v>2.4E-2</v>
      </c>
      <c r="D2240">
        <v>0.13500000000000001</v>
      </c>
      <c r="E2240">
        <v>2.3E-2</v>
      </c>
      <c r="F2240">
        <v>6.6000000000000003E-2</v>
      </c>
      <c r="G2240">
        <v>7.0199999999999999E-2</v>
      </c>
      <c r="H2240">
        <v>0.32900000000000001</v>
      </c>
      <c r="I2240">
        <v>0.36499999999999999</v>
      </c>
      <c r="J2240">
        <v>0</v>
      </c>
      <c r="K2240">
        <v>0.24299999999999999</v>
      </c>
      <c r="L2240">
        <v>1.9E-2</v>
      </c>
      <c r="M2240">
        <v>4.3999999999999997E-2</v>
      </c>
      <c r="N2240">
        <v>0</v>
      </c>
      <c r="O2240">
        <v>0</v>
      </c>
      <c r="P2240">
        <v>0</v>
      </c>
      <c r="Q2240" s="3">
        <v>0.77700000000000002</v>
      </c>
      <c r="R2240" t="str">
        <f t="shared" si="34"/>
        <v>Vermont State Employees2012</v>
      </c>
    </row>
    <row r="2241" spans="1:18" x14ac:dyDescent="0.35">
      <c r="A2241" t="s">
        <v>128</v>
      </c>
      <c r="B2241">
        <v>2013</v>
      </c>
      <c r="C2241">
        <v>8.5999999999999993E-2</v>
      </c>
      <c r="D2241">
        <v>5.8000000000000003E-2</v>
      </c>
      <c r="E2241">
        <v>2.5000000000000001E-2</v>
      </c>
      <c r="F2241">
        <v>7.0260000000000003E-2</v>
      </c>
      <c r="G2241">
        <v>7.1400000000000005E-2</v>
      </c>
      <c r="H2241">
        <v>0.35599999999999998</v>
      </c>
      <c r="I2241">
        <v>0.315</v>
      </c>
      <c r="J2241">
        <v>3.0000000000000001E-3</v>
      </c>
      <c r="K2241">
        <v>0.24199999999999999</v>
      </c>
      <c r="L2241">
        <v>3.6999999999999998E-2</v>
      </c>
      <c r="M2241">
        <v>4.5999999999999999E-2</v>
      </c>
      <c r="N2241">
        <v>0</v>
      </c>
      <c r="O2241">
        <v>0</v>
      </c>
      <c r="P2241">
        <v>0</v>
      </c>
      <c r="Q2241" s="3">
        <v>0.76800000000000002</v>
      </c>
      <c r="R2241" t="str">
        <f t="shared" si="34"/>
        <v>Vermont State Employees2013</v>
      </c>
    </row>
    <row r="2242" spans="1:18" x14ac:dyDescent="0.35">
      <c r="A2242" t="s">
        <v>128</v>
      </c>
      <c r="B2242">
        <v>2014</v>
      </c>
      <c r="C2242">
        <v>0.14499999999999999</v>
      </c>
      <c r="D2242">
        <v>8.4000000000000005E-2</v>
      </c>
      <c r="E2242">
        <v>0.126</v>
      </c>
      <c r="F2242">
        <v>7.0000000000000007E-2</v>
      </c>
      <c r="G2242">
        <v>7.6499999999999999E-2</v>
      </c>
      <c r="H2242">
        <v>0.32900000000000001</v>
      </c>
      <c r="I2242">
        <v>0.32700000000000001</v>
      </c>
      <c r="J2242">
        <v>5.0000000000000001E-3</v>
      </c>
      <c r="K2242">
        <v>0.252</v>
      </c>
      <c r="L2242">
        <v>3.9E-2</v>
      </c>
      <c r="M2242">
        <v>4.5999999999999999E-2</v>
      </c>
      <c r="N2242">
        <v>0</v>
      </c>
      <c r="O2242">
        <v>0</v>
      </c>
      <c r="P2242">
        <v>0</v>
      </c>
      <c r="Q2242" s="3">
        <v>0.77900000000000003</v>
      </c>
      <c r="R2242" t="str">
        <f t="shared" si="34"/>
        <v>Vermont State Employees2014</v>
      </c>
    </row>
    <row r="2243" spans="1:18" x14ac:dyDescent="0.35">
      <c r="A2243" t="s">
        <v>128</v>
      </c>
      <c r="B2243">
        <v>2015</v>
      </c>
      <c r="C2243">
        <v>2.3300000000000001E-2</v>
      </c>
      <c r="D2243">
        <v>7.5999999999999998E-2</v>
      </c>
      <c r="E2243">
        <v>0.09</v>
      </c>
      <c r="F2243">
        <v>0.06</v>
      </c>
      <c r="G2243">
        <v>7.2870000000000004E-2</v>
      </c>
      <c r="H2243">
        <v>0.34100000000000003</v>
      </c>
      <c r="I2243">
        <v>0.35399999999999998</v>
      </c>
      <c r="J2243">
        <v>8.9999999999999993E-3</v>
      </c>
      <c r="K2243">
        <v>0.20699999999999999</v>
      </c>
      <c r="L2243">
        <v>0.03</v>
      </c>
      <c r="M2243">
        <v>5.7000000000000002E-2</v>
      </c>
      <c r="N2243">
        <v>0</v>
      </c>
      <c r="O2243">
        <v>0</v>
      </c>
      <c r="P2243">
        <v>0</v>
      </c>
      <c r="Q2243" s="3">
        <v>0.75099000000000005</v>
      </c>
      <c r="R2243" t="str">
        <f t="shared" ref="R2243:R2306" si="35">A2243&amp;B2243</f>
        <v>Vermont State Employees2015</v>
      </c>
    </row>
    <row r="2244" spans="1:18" x14ac:dyDescent="0.35">
      <c r="A2244" t="s">
        <v>128</v>
      </c>
      <c r="B2244">
        <v>2016</v>
      </c>
      <c r="C2244">
        <v>1.0999999999999999E-2</v>
      </c>
      <c r="D2244">
        <v>4.8000000000000001E-2</v>
      </c>
      <c r="E2244">
        <v>5.6669999999999998E-2</v>
      </c>
      <c r="F2244">
        <v>5.3010000000000002E-2</v>
      </c>
      <c r="G2244">
        <v>6.8890000000000007E-2</v>
      </c>
      <c r="H2244">
        <v>0.40859000000000001</v>
      </c>
      <c r="I2244">
        <v>0.31968000000000002</v>
      </c>
      <c r="J2244">
        <v>1.299E-2</v>
      </c>
      <c r="K2244">
        <v>0.16983000000000001</v>
      </c>
      <c r="L2244">
        <v>2.7969999999999998E-2</v>
      </c>
      <c r="M2244">
        <v>5.994E-2</v>
      </c>
      <c r="N2244">
        <v>0</v>
      </c>
      <c r="O2244">
        <v>1E-3</v>
      </c>
      <c r="P2244">
        <v>0</v>
      </c>
      <c r="Q2244" s="3">
        <v>0.74570999999999998</v>
      </c>
      <c r="R2244" t="str">
        <f t="shared" si="35"/>
        <v>Vermont State Employees2016</v>
      </c>
    </row>
    <row r="2245" spans="1:18" x14ac:dyDescent="0.35">
      <c r="A2245" t="s">
        <v>128</v>
      </c>
      <c r="B2245">
        <v>2017</v>
      </c>
      <c r="C2245">
        <v>0.106</v>
      </c>
      <c r="D2245">
        <v>3.6999999999999998E-2</v>
      </c>
      <c r="E2245">
        <v>7.3069999999999996E-2</v>
      </c>
      <c r="F2245">
        <v>4.7559999999999998E-2</v>
      </c>
      <c r="G2245">
        <v>7.1040000000000006E-2</v>
      </c>
      <c r="H2245">
        <v>0.46</v>
      </c>
      <c r="I2245">
        <v>0.33400000000000002</v>
      </c>
      <c r="J2245">
        <v>1.4999999999999999E-2</v>
      </c>
      <c r="K2245">
        <v>0.129</v>
      </c>
      <c r="L2245">
        <v>0</v>
      </c>
      <c r="M2245">
        <v>6.0999999999999999E-2</v>
      </c>
      <c r="N2245">
        <v>0</v>
      </c>
      <c r="O2245">
        <v>1E-3</v>
      </c>
      <c r="P2245">
        <v>0</v>
      </c>
      <c r="Q2245" s="3">
        <v>0.71426999999999996</v>
      </c>
      <c r="R2245" t="str">
        <f t="shared" si="35"/>
        <v>Vermont State Employees2017</v>
      </c>
    </row>
    <row r="2246" spans="1:18" x14ac:dyDescent="0.35">
      <c r="A2246" t="s">
        <v>128</v>
      </c>
      <c r="B2246">
        <v>2018</v>
      </c>
      <c r="C2246">
        <v>6.7000000000000004E-2</v>
      </c>
      <c r="D2246">
        <v>6.0999999999999999E-2</v>
      </c>
      <c r="E2246">
        <v>6.9290000000000004E-2</v>
      </c>
      <c r="F2246">
        <v>6.08E-2</v>
      </c>
      <c r="G2246">
        <v>7.0819999999999994E-2</v>
      </c>
      <c r="H2246">
        <v>0.52900000000000003</v>
      </c>
      <c r="I2246">
        <v>0.30399999999999999</v>
      </c>
      <c r="J2246">
        <v>3.5999999999999997E-2</v>
      </c>
      <c r="K2246">
        <v>7.1999999999999995E-2</v>
      </c>
      <c r="L2246">
        <v>0</v>
      </c>
      <c r="M2246">
        <v>5.7000000000000002E-2</v>
      </c>
      <c r="N2246">
        <v>0</v>
      </c>
      <c r="O2246">
        <v>1E-3</v>
      </c>
      <c r="P2246">
        <v>0</v>
      </c>
      <c r="Q2246" s="3">
        <v>0.70701999999999998</v>
      </c>
      <c r="R2246" t="str">
        <f t="shared" si="35"/>
        <v>Vermont State Employees2018</v>
      </c>
    </row>
    <row r="2247" spans="1:18" x14ac:dyDescent="0.35">
      <c r="A2247" t="s">
        <v>128</v>
      </c>
      <c r="B2247">
        <v>2019</v>
      </c>
      <c r="C2247">
        <v>5.8999999999999997E-2</v>
      </c>
      <c r="D2247">
        <v>8.1000000000000003E-2</v>
      </c>
      <c r="E2247">
        <v>4.9000000000000002E-2</v>
      </c>
      <c r="F2247">
        <v>8.5000000000000006E-2</v>
      </c>
      <c r="G2247">
        <v>7.0190000000000002E-2</v>
      </c>
      <c r="H2247">
        <v>0.48199999999999998</v>
      </c>
      <c r="I2247">
        <v>0.35299999999999998</v>
      </c>
      <c r="J2247">
        <v>4.7E-2</v>
      </c>
      <c r="K2247">
        <v>5.2999999999999999E-2</v>
      </c>
      <c r="L2247">
        <v>0</v>
      </c>
      <c r="M2247">
        <v>6.2E-2</v>
      </c>
      <c r="N2247">
        <v>0</v>
      </c>
      <c r="O2247">
        <v>3.0000000000000001E-3</v>
      </c>
      <c r="P2247">
        <v>0</v>
      </c>
      <c r="Q2247" s="3">
        <v>0.70665999999999995</v>
      </c>
      <c r="R2247" t="str">
        <f t="shared" si="35"/>
        <v>Vermont State Employees2019</v>
      </c>
    </row>
    <row r="2248" spans="1:18" x14ac:dyDescent="0.35">
      <c r="A2248" t="s">
        <v>128</v>
      </c>
      <c r="B2248">
        <v>2020</v>
      </c>
      <c r="C2248">
        <v>3.9E-2</v>
      </c>
      <c r="D2248">
        <v>5.8999999999999997E-2</v>
      </c>
      <c r="E2248">
        <v>5.8000000000000003E-2</v>
      </c>
      <c r="F2248">
        <v>7.1999999999999995E-2</v>
      </c>
      <c r="G2248">
        <v>6.8610000000000004E-2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 s="3">
        <v>0.66386000000000001</v>
      </c>
      <c r="R2248" t="str">
        <f t="shared" si="35"/>
        <v>Vermont State Employees2020</v>
      </c>
    </row>
    <row r="2249" spans="1:18" x14ac:dyDescent="0.35">
      <c r="A2249" t="s">
        <v>129</v>
      </c>
      <c r="B2249">
        <v>2001</v>
      </c>
      <c r="C2249">
        <v>-1.6E-2</v>
      </c>
      <c r="G2249">
        <v>-1.6E-2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 s="3">
        <v>0.89</v>
      </c>
      <c r="R2249" t="str">
        <f t="shared" si="35"/>
        <v>Vermont Teachers2001</v>
      </c>
    </row>
    <row r="2250" spans="1:18" x14ac:dyDescent="0.35">
      <c r="A2250" t="s">
        <v>129</v>
      </c>
      <c r="B2250">
        <v>2002</v>
      </c>
      <c r="C2250">
        <v>-4.7E-2</v>
      </c>
      <c r="G2250">
        <v>-3.1620000000000002E-2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 s="3">
        <v>0.89500000000000002</v>
      </c>
      <c r="R2250" t="str">
        <f t="shared" si="35"/>
        <v>Vermont Teachers2002</v>
      </c>
    </row>
    <row r="2251" spans="1:18" x14ac:dyDescent="0.35">
      <c r="A2251" t="s">
        <v>129</v>
      </c>
      <c r="B2251">
        <v>2003</v>
      </c>
      <c r="C2251">
        <v>5.6000000000000001E-2</v>
      </c>
      <c r="G2251">
        <v>-3.2599999999999999E-3</v>
      </c>
      <c r="H2251">
        <v>0.61799999999999999</v>
      </c>
      <c r="I2251">
        <v>0.29099999999999998</v>
      </c>
      <c r="J2251">
        <v>0</v>
      </c>
      <c r="K2251">
        <v>0</v>
      </c>
      <c r="L2251">
        <v>0</v>
      </c>
      <c r="M2251">
        <v>8.3000000000000004E-2</v>
      </c>
      <c r="N2251">
        <v>0</v>
      </c>
      <c r="O2251">
        <v>0</v>
      </c>
      <c r="P2251">
        <v>8.0000000000000002E-3</v>
      </c>
      <c r="Q2251" s="3">
        <v>0.89600000000000002</v>
      </c>
      <c r="R2251" t="str">
        <f t="shared" si="35"/>
        <v>Vermont Teachers2003</v>
      </c>
    </row>
    <row r="2252" spans="1:18" x14ac:dyDescent="0.35">
      <c r="A2252" t="s">
        <v>129</v>
      </c>
      <c r="B2252">
        <v>2004</v>
      </c>
      <c r="C2252">
        <v>0.157</v>
      </c>
      <c r="D2252">
        <v>5.1999999999999998E-2</v>
      </c>
      <c r="E2252">
        <v>4.4999999999999998E-2</v>
      </c>
      <c r="F2252">
        <v>0.106</v>
      </c>
      <c r="G2252">
        <v>3.4599999999999999E-2</v>
      </c>
      <c r="H2252">
        <v>0.61838000000000004</v>
      </c>
      <c r="I2252">
        <v>0.29371000000000003</v>
      </c>
      <c r="J2252">
        <v>0</v>
      </c>
      <c r="K2252">
        <v>0</v>
      </c>
      <c r="L2252">
        <v>0</v>
      </c>
      <c r="M2252">
        <v>7.9920000000000005E-2</v>
      </c>
      <c r="N2252">
        <v>0</v>
      </c>
      <c r="O2252">
        <v>0</v>
      </c>
      <c r="P2252">
        <v>7.9900000000000006E-3</v>
      </c>
      <c r="Q2252" s="3">
        <v>0.90200000000000002</v>
      </c>
      <c r="R2252" t="str">
        <f t="shared" si="35"/>
        <v>Vermont Teachers2004</v>
      </c>
    </row>
    <row r="2253" spans="1:18" x14ac:dyDescent="0.35">
      <c r="A2253" t="s">
        <v>129</v>
      </c>
      <c r="B2253">
        <v>2005</v>
      </c>
      <c r="C2253">
        <v>9.7000000000000003E-2</v>
      </c>
      <c r="D2253">
        <v>0.10299999999999999</v>
      </c>
      <c r="E2253">
        <v>4.7E-2</v>
      </c>
      <c r="F2253">
        <v>9.9000000000000005E-2</v>
      </c>
      <c r="G2253">
        <v>4.6789999999999998E-2</v>
      </c>
      <c r="H2253">
        <v>0.60699999999999998</v>
      </c>
      <c r="I2253">
        <v>0.29899999999999999</v>
      </c>
      <c r="J2253">
        <v>4.0000000000000001E-3</v>
      </c>
      <c r="K2253">
        <v>0</v>
      </c>
      <c r="L2253">
        <v>0</v>
      </c>
      <c r="M2253">
        <v>8.8999999999999996E-2</v>
      </c>
      <c r="N2253">
        <v>0</v>
      </c>
      <c r="O2253">
        <v>0</v>
      </c>
      <c r="P2253">
        <v>0</v>
      </c>
      <c r="Q2253" s="3">
        <v>0.90700000000000003</v>
      </c>
      <c r="R2253" t="str">
        <f t="shared" si="35"/>
        <v>Vermont Teachers2005</v>
      </c>
    </row>
    <row r="2254" spans="1:18" x14ac:dyDescent="0.35">
      <c r="A2254" t="s">
        <v>129</v>
      </c>
      <c r="B2254">
        <v>2006</v>
      </c>
      <c r="C2254">
        <v>0.104</v>
      </c>
      <c r="D2254">
        <v>0.11899999999999999</v>
      </c>
      <c r="E2254">
        <v>7.0999999999999994E-2</v>
      </c>
      <c r="F2254">
        <v>9.0999999999999998E-2</v>
      </c>
      <c r="G2254">
        <v>5.611E-2</v>
      </c>
      <c r="H2254">
        <v>0.65200000000000002</v>
      </c>
      <c r="I2254">
        <v>0.24399999999999999</v>
      </c>
      <c r="J2254">
        <v>5.0000000000000001E-3</v>
      </c>
      <c r="K2254">
        <v>0</v>
      </c>
      <c r="L2254">
        <v>0</v>
      </c>
      <c r="M2254">
        <v>9.9000000000000005E-2</v>
      </c>
      <c r="N2254">
        <v>0</v>
      </c>
      <c r="O2254">
        <v>0</v>
      </c>
      <c r="P2254">
        <v>0</v>
      </c>
      <c r="Q2254" s="3">
        <v>0.84599999999999997</v>
      </c>
      <c r="R2254" t="str">
        <f t="shared" si="35"/>
        <v>Vermont Teachers2006</v>
      </c>
    </row>
    <row r="2255" spans="1:18" x14ac:dyDescent="0.35">
      <c r="A2255" t="s">
        <v>129</v>
      </c>
      <c r="B2255">
        <v>2007</v>
      </c>
      <c r="C2255">
        <v>0.17399999999999999</v>
      </c>
      <c r="D2255">
        <v>0.124</v>
      </c>
      <c r="E2255">
        <v>0.11700000000000001</v>
      </c>
      <c r="F2255">
        <v>8.6999999999999994E-2</v>
      </c>
      <c r="G2255">
        <v>7.22E-2</v>
      </c>
      <c r="H2255">
        <v>0.57001999999999997</v>
      </c>
      <c r="I2255">
        <v>0.24440999999999999</v>
      </c>
      <c r="J2255">
        <v>3.49E-3</v>
      </c>
      <c r="K2255">
        <v>9.8839999999999997E-2</v>
      </c>
      <c r="L2255">
        <v>0</v>
      </c>
      <c r="M2255">
        <v>8.2640000000000005E-2</v>
      </c>
      <c r="N2255">
        <v>0</v>
      </c>
      <c r="O2255">
        <v>5.6999999999999998E-4</v>
      </c>
      <c r="P2255">
        <v>0</v>
      </c>
      <c r="Q2255" s="3">
        <v>0.84899999999999998</v>
      </c>
      <c r="R2255" t="str">
        <f t="shared" si="35"/>
        <v>Vermont Teachers2007</v>
      </c>
    </row>
    <row r="2256" spans="1:18" x14ac:dyDescent="0.35">
      <c r="A2256" t="s">
        <v>129</v>
      </c>
      <c r="B2256">
        <v>2008</v>
      </c>
      <c r="C2256">
        <v>-6.6000000000000003E-2</v>
      </c>
      <c r="D2256">
        <v>6.6000000000000003E-2</v>
      </c>
      <c r="E2256">
        <v>0.09</v>
      </c>
      <c r="F2256">
        <v>6.3E-2</v>
      </c>
      <c r="G2256">
        <v>5.3859999999999998E-2</v>
      </c>
      <c r="H2256">
        <v>0.55130999999999997</v>
      </c>
      <c r="I2256">
        <v>0.25494</v>
      </c>
      <c r="J2256">
        <v>3.8400000000000001E-3</v>
      </c>
      <c r="K2256">
        <v>0.10259</v>
      </c>
      <c r="L2256">
        <v>0</v>
      </c>
      <c r="M2256">
        <v>8.652E-2</v>
      </c>
      <c r="N2256">
        <v>0</v>
      </c>
      <c r="O2256">
        <v>8.0999999999999996E-4</v>
      </c>
      <c r="P2256">
        <v>0</v>
      </c>
      <c r="Q2256" s="3">
        <v>0.80900000000000005</v>
      </c>
      <c r="R2256" t="str">
        <f t="shared" si="35"/>
        <v>Vermont Teachers2008</v>
      </c>
    </row>
    <row r="2257" spans="1:18" x14ac:dyDescent="0.35">
      <c r="A2257" t="s">
        <v>129</v>
      </c>
      <c r="B2257">
        <v>2009</v>
      </c>
      <c r="C2257">
        <v>-0.19800000000000001</v>
      </c>
      <c r="D2257">
        <v>-4.2000000000000003E-2</v>
      </c>
      <c r="E2257">
        <v>1.2999999999999999E-2</v>
      </c>
      <c r="F2257">
        <v>2.9000000000000001E-2</v>
      </c>
      <c r="G2257">
        <v>2.2360000000000001E-2</v>
      </c>
      <c r="H2257">
        <v>0.58938999999999997</v>
      </c>
      <c r="I2257">
        <v>0.18783</v>
      </c>
      <c r="J2257">
        <v>2.8600000000000001E-3</v>
      </c>
      <c r="K2257">
        <v>0.15622</v>
      </c>
      <c r="L2257">
        <v>0</v>
      </c>
      <c r="M2257">
        <v>5.9700000000000003E-2</v>
      </c>
      <c r="N2257">
        <v>0</v>
      </c>
      <c r="O2257">
        <v>4.0000000000000001E-3</v>
      </c>
      <c r="P2257">
        <v>0</v>
      </c>
      <c r="Q2257" s="3">
        <v>0.65400000000000003</v>
      </c>
      <c r="R2257" t="str">
        <f t="shared" si="35"/>
        <v>Vermont Teachers2009</v>
      </c>
    </row>
    <row r="2258" spans="1:18" x14ac:dyDescent="0.35">
      <c r="A2258" t="s">
        <v>129</v>
      </c>
      <c r="B2258">
        <v>2010</v>
      </c>
      <c r="C2258">
        <v>0.17899999999999999</v>
      </c>
      <c r="D2258">
        <v>-0.04</v>
      </c>
      <c r="E2258">
        <v>2.8000000000000001E-2</v>
      </c>
      <c r="F2258">
        <v>3.6999999999999998E-2</v>
      </c>
      <c r="G2258">
        <v>3.7039999999999997E-2</v>
      </c>
      <c r="H2258">
        <v>0.38500000000000001</v>
      </c>
      <c r="I2258">
        <v>0.41599999999999998</v>
      </c>
      <c r="J2258">
        <v>0</v>
      </c>
      <c r="K2258">
        <v>0.13500000000000001</v>
      </c>
      <c r="L2258">
        <v>0.02</v>
      </c>
      <c r="M2258">
        <v>3.9199999999999999E-2</v>
      </c>
      <c r="N2258">
        <v>0</v>
      </c>
      <c r="O2258">
        <v>2E-3</v>
      </c>
      <c r="P2258">
        <v>0</v>
      </c>
      <c r="Q2258" s="3">
        <v>0.66500000000000004</v>
      </c>
      <c r="R2258" t="str">
        <f t="shared" si="35"/>
        <v>Vermont Teachers2010</v>
      </c>
    </row>
    <row r="2259" spans="1:18" x14ac:dyDescent="0.35">
      <c r="A2259" t="s">
        <v>129</v>
      </c>
      <c r="B2259">
        <v>2011</v>
      </c>
      <c r="C2259">
        <v>0.20499999999999999</v>
      </c>
      <c r="D2259">
        <v>4.4999999999999998E-2</v>
      </c>
      <c r="E2259">
        <v>4.5999999999999999E-2</v>
      </c>
      <c r="F2259">
        <v>5.8000000000000003E-2</v>
      </c>
      <c r="G2259">
        <v>5.1290000000000002E-2</v>
      </c>
      <c r="H2259">
        <v>0.35599999999999998</v>
      </c>
      <c r="I2259">
        <v>0.373</v>
      </c>
      <c r="J2259">
        <v>0</v>
      </c>
      <c r="K2259">
        <v>0.20399999999999999</v>
      </c>
      <c r="L2259">
        <v>2.1999999999999999E-2</v>
      </c>
      <c r="M2259">
        <v>4.3999999999999997E-2</v>
      </c>
      <c r="N2259">
        <v>0</v>
      </c>
      <c r="O2259">
        <v>0</v>
      </c>
      <c r="P2259">
        <v>0</v>
      </c>
      <c r="Q2259" s="3">
        <v>0.63800000000000001</v>
      </c>
      <c r="R2259" t="str">
        <f t="shared" si="35"/>
        <v>Vermont Teachers2011</v>
      </c>
    </row>
    <row r="2260" spans="1:18" x14ac:dyDescent="0.35">
      <c r="A2260" t="s">
        <v>129</v>
      </c>
      <c r="B2260">
        <v>2012</v>
      </c>
      <c r="C2260">
        <v>2.1999999999999999E-2</v>
      </c>
      <c r="D2260">
        <v>0.13200000000000001</v>
      </c>
      <c r="E2260">
        <v>1.7000000000000001E-2</v>
      </c>
      <c r="F2260">
        <v>6.6000000000000003E-2</v>
      </c>
      <c r="G2260">
        <v>4.8820000000000002E-2</v>
      </c>
      <c r="H2260">
        <v>0.32600000000000001</v>
      </c>
      <c r="I2260">
        <v>0.35699999999999998</v>
      </c>
      <c r="J2260">
        <v>0</v>
      </c>
      <c r="K2260">
        <v>0.245</v>
      </c>
      <c r="L2260">
        <v>0.02</v>
      </c>
      <c r="M2260">
        <v>5.0999999999999997E-2</v>
      </c>
      <c r="N2260">
        <v>0</v>
      </c>
      <c r="O2260">
        <v>0</v>
      </c>
      <c r="P2260">
        <v>0</v>
      </c>
      <c r="Q2260" s="3">
        <v>0.61599999999999999</v>
      </c>
      <c r="R2260" t="str">
        <f t="shared" si="35"/>
        <v>Vermont Teachers2012</v>
      </c>
    </row>
    <row r="2261" spans="1:18" x14ac:dyDescent="0.35">
      <c r="A2261" t="s">
        <v>129</v>
      </c>
      <c r="B2261">
        <v>2013</v>
      </c>
      <c r="C2261">
        <v>8.5000000000000006E-2</v>
      </c>
      <c r="D2261">
        <v>5.8000000000000003E-2</v>
      </c>
      <c r="E2261">
        <v>2.9000000000000001E-2</v>
      </c>
      <c r="F2261">
        <v>6.8580000000000002E-2</v>
      </c>
      <c r="G2261">
        <v>5.1560000000000002E-2</v>
      </c>
      <c r="H2261">
        <v>0.32800000000000001</v>
      </c>
      <c r="I2261">
        <v>0.32300000000000001</v>
      </c>
      <c r="J2261">
        <v>3.0000000000000001E-3</v>
      </c>
      <c r="K2261">
        <v>0.253</v>
      </c>
      <c r="L2261">
        <v>3.6999999999999998E-2</v>
      </c>
      <c r="M2261">
        <v>5.5E-2</v>
      </c>
      <c r="N2261">
        <v>0</v>
      </c>
      <c r="O2261">
        <v>0</v>
      </c>
      <c r="P2261">
        <v>0</v>
      </c>
      <c r="Q2261" s="3">
        <v>0.60499999999999998</v>
      </c>
      <c r="R2261" t="str">
        <f t="shared" si="35"/>
        <v>Vermont Teachers2013</v>
      </c>
    </row>
    <row r="2262" spans="1:18" x14ac:dyDescent="0.35">
      <c r="A2262" t="s">
        <v>129</v>
      </c>
      <c r="B2262">
        <v>2014</v>
      </c>
      <c r="C2262">
        <v>0.14199999999999999</v>
      </c>
      <c r="D2262">
        <v>8.2000000000000003E-2</v>
      </c>
      <c r="E2262">
        <v>0.125</v>
      </c>
      <c r="F2262">
        <v>6.8000000000000005E-2</v>
      </c>
      <c r="G2262">
        <v>5.7770000000000002E-2</v>
      </c>
      <c r="H2262">
        <v>0.32068000000000002</v>
      </c>
      <c r="I2262">
        <v>0.32268000000000002</v>
      </c>
      <c r="J2262">
        <v>5.0000000000000001E-3</v>
      </c>
      <c r="K2262">
        <v>0.25574000000000002</v>
      </c>
      <c r="L2262">
        <v>3.8960000000000002E-2</v>
      </c>
      <c r="M2262">
        <v>5.5939999999999997E-2</v>
      </c>
      <c r="N2262">
        <v>0</v>
      </c>
      <c r="O2262">
        <v>1E-3</v>
      </c>
      <c r="P2262">
        <v>0</v>
      </c>
      <c r="Q2262" s="3">
        <v>0.59899999999999998</v>
      </c>
      <c r="R2262" t="str">
        <f t="shared" si="35"/>
        <v>Vermont Teachers2014</v>
      </c>
    </row>
    <row r="2263" spans="1:18" x14ac:dyDescent="0.35">
      <c r="A2263" t="s">
        <v>129</v>
      </c>
      <c r="B2263">
        <v>2015</v>
      </c>
      <c r="C2263">
        <v>0.02</v>
      </c>
      <c r="D2263">
        <v>7.3999999999999996E-2</v>
      </c>
      <c r="E2263">
        <v>8.8999999999999996E-2</v>
      </c>
      <c r="F2263">
        <v>5.8000000000000003E-2</v>
      </c>
      <c r="G2263">
        <v>5.5210000000000002E-2</v>
      </c>
      <c r="H2263">
        <v>0.33134000000000002</v>
      </c>
      <c r="I2263">
        <v>0.36020000000000002</v>
      </c>
      <c r="J2263">
        <v>8.9599999999999992E-3</v>
      </c>
      <c r="K2263">
        <v>0.21393000000000001</v>
      </c>
      <c r="L2263">
        <v>2.9850000000000002E-2</v>
      </c>
      <c r="M2263">
        <v>5.5719999999999999E-2</v>
      </c>
      <c r="N2263">
        <v>0</v>
      </c>
      <c r="O2263">
        <v>0</v>
      </c>
      <c r="P2263">
        <v>0</v>
      </c>
      <c r="Q2263" s="3">
        <v>0.58587999999999996</v>
      </c>
      <c r="R2263" t="str">
        <f t="shared" si="35"/>
        <v>Vermont Teachers2015</v>
      </c>
    </row>
    <row r="2264" spans="1:18" x14ac:dyDescent="0.35">
      <c r="A2264" t="s">
        <v>129</v>
      </c>
      <c r="B2264">
        <v>2016</v>
      </c>
      <c r="C2264">
        <v>1.4E-2</v>
      </c>
      <c r="D2264">
        <v>4.8000000000000001E-2</v>
      </c>
      <c r="E2264">
        <v>5.5449999999999999E-2</v>
      </c>
      <c r="F2264">
        <v>5.0479999999999997E-2</v>
      </c>
      <c r="G2264">
        <v>5.2589999999999998E-2</v>
      </c>
      <c r="H2264">
        <v>0.39100000000000001</v>
      </c>
      <c r="I2264">
        <v>0.315</v>
      </c>
      <c r="J2264">
        <v>1.2999999999999999E-2</v>
      </c>
      <c r="K2264">
        <v>0.17799999999999999</v>
      </c>
      <c r="L2264">
        <v>2.8000000000000001E-2</v>
      </c>
      <c r="M2264">
        <v>7.2999999999999995E-2</v>
      </c>
      <c r="N2264">
        <v>0</v>
      </c>
      <c r="O2264">
        <v>1E-3</v>
      </c>
      <c r="P2264">
        <v>0</v>
      </c>
      <c r="Q2264" s="3">
        <v>0.58337000000000006</v>
      </c>
      <c r="R2264" t="str">
        <f t="shared" si="35"/>
        <v>Vermont Teachers2016</v>
      </c>
    </row>
    <row r="2265" spans="1:18" x14ac:dyDescent="0.35">
      <c r="A2265" t="s">
        <v>129</v>
      </c>
      <c r="B2265">
        <v>2017</v>
      </c>
      <c r="C2265">
        <v>0.104</v>
      </c>
      <c r="D2265">
        <v>3.6999999999999998E-2</v>
      </c>
      <c r="E2265">
        <v>7.1870000000000003E-2</v>
      </c>
      <c r="F2265">
        <v>4.4040000000000003E-2</v>
      </c>
      <c r="G2265">
        <v>5.5550000000000002E-2</v>
      </c>
      <c r="H2265">
        <v>0.44400000000000001</v>
      </c>
      <c r="I2265">
        <v>0.32800000000000001</v>
      </c>
      <c r="J2265">
        <v>1.6E-2</v>
      </c>
      <c r="K2265">
        <v>0.13500000000000001</v>
      </c>
      <c r="L2265">
        <v>0</v>
      </c>
      <c r="M2265">
        <v>7.3999999999999996E-2</v>
      </c>
      <c r="N2265">
        <v>0</v>
      </c>
      <c r="O2265">
        <v>0</v>
      </c>
      <c r="P2265">
        <v>0</v>
      </c>
      <c r="Q2265" s="3">
        <v>0.52969999999999995</v>
      </c>
      <c r="R2265" t="str">
        <f t="shared" si="35"/>
        <v>Vermont Teachers2017</v>
      </c>
    </row>
    <row r="2266" spans="1:18" x14ac:dyDescent="0.35">
      <c r="A2266" t="s">
        <v>129</v>
      </c>
      <c r="B2266">
        <v>2018</v>
      </c>
      <c r="C2266">
        <v>6.7000000000000004E-2</v>
      </c>
      <c r="D2266">
        <v>6.0999999999999999E-2</v>
      </c>
      <c r="E2266">
        <v>6.8290000000000003E-2</v>
      </c>
      <c r="F2266">
        <v>5.8029999999999998E-2</v>
      </c>
      <c r="G2266">
        <v>5.6180000000000001E-2</v>
      </c>
      <c r="H2266">
        <v>0.52036000000000004</v>
      </c>
      <c r="I2266">
        <v>0.28599999999999998</v>
      </c>
      <c r="J2266">
        <v>3.7740000000000003E-2</v>
      </c>
      <c r="K2266">
        <v>7.5469999999999995E-2</v>
      </c>
      <c r="L2266">
        <v>0</v>
      </c>
      <c r="M2266">
        <v>7.9439999999999997E-2</v>
      </c>
      <c r="N2266">
        <v>0</v>
      </c>
      <c r="O2266">
        <v>9.8999999999999999E-4</v>
      </c>
      <c r="P2266">
        <v>0</v>
      </c>
      <c r="Q2266" s="3">
        <v>0.54220000000000002</v>
      </c>
      <c r="R2266" t="str">
        <f t="shared" si="35"/>
        <v>Vermont Teachers2018</v>
      </c>
    </row>
    <row r="2267" spans="1:18" x14ac:dyDescent="0.35">
      <c r="A2267" t="s">
        <v>129</v>
      </c>
      <c r="B2267">
        <v>2019</v>
      </c>
      <c r="C2267">
        <v>6.0999999999999999E-2</v>
      </c>
      <c r="D2267">
        <v>8.1000000000000003E-2</v>
      </c>
      <c r="E2267">
        <v>0.05</v>
      </c>
      <c r="F2267">
        <v>8.5000000000000006E-2</v>
      </c>
      <c r="G2267">
        <v>5.6430000000000001E-2</v>
      </c>
      <c r="H2267">
        <v>0.48299999999999998</v>
      </c>
      <c r="I2267">
        <v>0.34599999999999997</v>
      </c>
      <c r="J2267">
        <v>4.9000000000000002E-2</v>
      </c>
      <c r="K2267">
        <v>5.6000000000000001E-2</v>
      </c>
      <c r="L2267">
        <v>0</v>
      </c>
      <c r="M2267">
        <v>6.4000000000000001E-2</v>
      </c>
      <c r="N2267">
        <v>0</v>
      </c>
      <c r="O2267">
        <v>1E-3</v>
      </c>
      <c r="P2267">
        <v>0</v>
      </c>
      <c r="Q2267" s="3">
        <v>0.54330000000000001</v>
      </c>
      <c r="R2267" t="str">
        <f t="shared" si="35"/>
        <v>Vermont Teachers2019</v>
      </c>
    </row>
    <row r="2268" spans="1:18" x14ac:dyDescent="0.35">
      <c r="A2268" t="s">
        <v>129</v>
      </c>
      <c r="B2268">
        <v>2020</v>
      </c>
      <c r="C2268">
        <v>4.1000000000000002E-2</v>
      </c>
      <c r="D2268">
        <v>0.06</v>
      </c>
      <c r="E2268">
        <v>5.8999999999999997E-2</v>
      </c>
      <c r="F2268">
        <v>7.1999999999999995E-2</v>
      </c>
      <c r="G2268">
        <v>5.5649999999999998E-2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 s="3">
        <v>0.49170000000000003</v>
      </c>
      <c r="R2268" t="str">
        <f t="shared" si="35"/>
        <v>Vermont Teachers2020</v>
      </c>
    </row>
    <row r="2269" spans="1:18" x14ac:dyDescent="0.35">
      <c r="A2269" t="s">
        <v>130</v>
      </c>
      <c r="B2269">
        <v>2001</v>
      </c>
      <c r="C2269">
        <v>-7.3999999999999996E-2</v>
      </c>
      <c r="D2269">
        <v>6.2E-2</v>
      </c>
      <c r="E2269">
        <v>0.115</v>
      </c>
      <c r="G2269">
        <v>-7.3999999999999996E-2</v>
      </c>
      <c r="H2269">
        <v>0.63</v>
      </c>
      <c r="I2269">
        <v>0.2432</v>
      </c>
      <c r="J2269">
        <v>6.7299999999999999E-2</v>
      </c>
      <c r="K2269">
        <v>0</v>
      </c>
      <c r="L2269">
        <v>0</v>
      </c>
      <c r="M2269">
        <v>3.5299999999999998E-2</v>
      </c>
      <c r="N2269">
        <v>0</v>
      </c>
      <c r="O2269">
        <v>2.1999999999999999E-2</v>
      </c>
      <c r="P2269">
        <v>0</v>
      </c>
      <c r="Q2269" s="3">
        <v>1.073</v>
      </c>
      <c r="R2269" t="str">
        <f t="shared" si="35"/>
        <v>Virginia RS2001</v>
      </c>
    </row>
    <row r="2270" spans="1:18" x14ac:dyDescent="0.35">
      <c r="A2270" t="s">
        <v>130</v>
      </c>
      <c r="B2270">
        <v>2002</v>
      </c>
      <c r="C2270">
        <v>-7.2999999999999995E-2</v>
      </c>
      <c r="D2270">
        <v>-3.0000000000000001E-3</v>
      </c>
      <c r="E2270">
        <v>5.6000000000000001E-2</v>
      </c>
      <c r="G2270">
        <v>-7.3499999999999996E-2</v>
      </c>
      <c r="H2270">
        <v>0.59699999999999998</v>
      </c>
      <c r="I2270">
        <v>0.27679999999999999</v>
      </c>
      <c r="J2270">
        <v>6.25E-2</v>
      </c>
      <c r="K2270">
        <v>0</v>
      </c>
      <c r="L2270">
        <v>0</v>
      </c>
      <c r="M2270">
        <v>3.4500000000000003E-2</v>
      </c>
      <c r="N2270">
        <v>0</v>
      </c>
      <c r="O2270">
        <v>2.76E-2</v>
      </c>
      <c r="P2270">
        <v>0</v>
      </c>
      <c r="Q2270" s="3">
        <v>1.018</v>
      </c>
      <c r="R2270" t="str">
        <f t="shared" si="35"/>
        <v>Virginia RS2002</v>
      </c>
    </row>
    <row r="2271" spans="1:18" x14ac:dyDescent="0.35">
      <c r="A2271" t="s">
        <v>130</v>
      </c>
      <c r="B2271">
        <v>2003</v>
      </c>
      <c r="C2271">
        <v>2.5000000000000001E-2</v>
      </c>
      <c r="D2271">
        <v>-4.2000000000000003E-2</v>
      </c>
      <c r="E2271">
        <v>2.5999999999999999E-2</v>
      </c>
      <c r="G2271">
        <v>-4.1770000000000002E-2</v>
      </c>
      <c r="H2271">
        <v>0.61217999999999995</v>
      </c>
      <c r="I2271">
        <v>0.23168</v>
      </c>
      <c r="J2271">
        <v>6.0670000000000002E-2</v>
      </c>
      <c r="K2271">
        <v>0</v>
      </c>
      <c r="L2271">
        <v>0</v>
      </c>
      <c r="M2271">
        <v>3.0630000000000001E-2</v>
      </c>
      <c r="N2271">
        <v>0</v>
      </c>
      <c r="O2271">
        <v>6.4829999999999999E-2</v>
      </c>
      <c r="P2271">
        <v>0</v>
      </c>
      <c r="Q2271" s="3">
        <v>0.96399999999999997</v>
      </c>
      <c r="R2271" t="str">
        <f t="shared" si="35"/>
        <v>Virginia RS2003</v>
      </c>
    </row>
    <row r="2272" spans="1:18" x14ac:dyDescent="0.35">
      <c r="A2272" t="s">
        <v>130</v>
      </c>
      <c r="B2272">
        <v>2004</v>
      </c>
      <c r="C2272">
        <v>0.17899999999999999</v>
      </c>
      <c r="D2272">
        <v>3.7999999999999999E-2</v>
      </c>
      <c r="E2272">
        <v>3.6999999999999998E-2</v>
      </c>
      <c r="G2272">
        <v>9.2099999999999994E-3</v>
      </c>
      <c r="H2272">
        <v>0.67493000000000003</v>
      </c>
      <c r="I2272">
        <v>0.17788000000000001</v>
      </c>
      <c r="J2272">
        <v>4.9700000000000001E-2</v>
      </c>
      <c r="K2272">
        <v>2.9700000000000001E-2</v>
      </c>
      <c r="L2272">
        <v>0</v>
      </c>
      <c r="M2272">
        <v>2.7099999999999999E-2</v>
      </c>
      <c r="N2272">
        <v>0</v>
      </c>
      <c r="O2272">
        <v>4.07E-2</v>
      </c>
      <c r="P2272">
        <v>0</v>
      </c>
      <c r="Q2272" s="3">
        <v>0.90300000000000002</v>
      </c>
      <c r="R2272" t="str">
        <f t="shared" si="35"/>
        <v>Virginia RS2004</v>
      </c>
    </row>
    <row r="2273" spans="1:18" x14ac:dyDescent="0.35">
      <c r="A2273" t="s">
        <v>130</v>
      </c>
      <c r="B2273">
        <v>2005</v>
      </c>
      <c r="C2273">
        <v>0.12</v>
      </c>
      <c r="D2273">
        <v>0.106</v>
      </c>
      <c r="E2273">
        <v>0.03</v>
      </c>
      <c r="G2273">
        <v>3.0460000000000001E-2</v>
      </c>
      <c r="H2273">
        <v>0.62</v>
      </c>
      <c r="I2273">
        <v>0.23</v>
      </c>
      <c r="J2273">
        <v>0.05</v>
      </c>
      <c r="K2273">
        <v>0.04</v>
      </c>
      <c r="L2273">
        <v>0</v>
      </c>
      <c r="M2273">
        <v>0.05</v>
      </c>
      <c r="N2273">
        <v>0</v>
      </c>
      <c r="O2273">
        <v>0.01</v>
      </c>
      <c r="P2273">
        <v>0</v>
      </c>
      <c r="Q2273" s="3">
        <v>0.81299999999999994</v>
      </c>
      <c r="R2273" t="str">
        <f t="shared" si="35"/>
        <v>Virginia RS2005</v>
      </c>
    </row>
    <row r="2274" spans="1:18" x14ac:dyDescent="0.35">
      <c r="A2274" t="s">
        <v>130</v>
      </c>
      <c r="B2274">
        <v>2006</v>
      </c>
      <c r="C2274">
        <v>0.124</v>
      </c>
      <c r="D2274">
        <v>0.14000000000000001</v>
      </c>
      <c r="E2274">
        <v>7.0999999999999994E-2</v>
      </c>
      <c r="G2274">
        <v>4.5490000000000003E-2</v>
      </c>
      <c r="H2274">
        <v>0.65</v>
      </c>
      <c r="I2274">
        <v>0.24</v>
      </c>
      <c r="J2274">
        <v>0.05</v>
      </c>
      <c r="K2274">
        <v>0</v>
      </c>
      <c r="L2274">
        <v>0</v>
      </c>
      <c r="M2274">
        <v>0.05</v>
      </c>
      <c r="N2274">
        <v>0</v>
      </c>
      <c r="O2274">
        <v>0.01</v>
      </c>
      <c r="P2274">
        <v>0</v>
      </c>
      <c r="Q2274" s="3">
        <v>0.80800000000000005</v>
      </c>
      <c r="R2274" t="str">
        <f t="shared" si="35"/>
        <v>Virginia RS2006</v>
      </c>
    </row>
    <row r="2275" spans="1:18" x14ac:dyDescent="0.35">
      <c r="A2275" t="s">
        <v>130</v>
      </c>
      <c r="B2275">
        <v>2007</v>
      </c>
      <c r="C2275">
        <v>0.20399999999999999</v>
      </c>
      <c r="D2275">
        <v>0.14899999999999999</v>
      </c>
      <c r="E2275">
        <v>0.128</v>
      </c>
      <c r="G2275">
        <v>6.6790000000000002E-2</v>
      </c>
      <c r="H2275">
        <v>0.64</v>
      </c>
      <c r="I2275">
        <v>0.22</v>
      </c>
      <c r="J2275">
        <v>0.06</v>
      </c>
      <c r="K2275">
        <v>0.02</v>
      </c>
      <c r="L2275">
        <v>0</v>
      </c>
      <c r="M2275">
        <v>0.05</v>
      </c>
      <c r="N2275">
        <v>0</v>
      </c>
      <c r="O2275">
        <v>0.01</v>
      </c>
      <c r="P2275">
        <v>0</v>
      </c>
      <c r="Q2275" s="3">
        <v>0.82299999999999995</v>
      </c>
      <c r="R2275" t="str">
        <f t="shared" si="35"/>
        <v>Virginia RS2007</v>
      </c>
    </row>
    <row r="2276" spans="1:18" x14ac:dyDescent="0.35">
      <c r="A2276" t="s">
        <v>130</v>
      </c>
      <c r="B2276">
        <v>2008</v>
      </c>
      <c r="C2276">
        <v>-4.3999999999999997E-2</v>
      </c>
      <c r="D2276">
        <v>8.8999999999999996E-2</v>
      </c>
      <c r="E2276">
        <v>0.113</v>
      </c>
      <c r="G2276">
        <v>5.2260000000000001E-2</v>
      </c>
      <c r="H2276">
        <v>0.55000000000000004</v>
      </c>
      <c r="I2276">
        <v>0.22</v>
      </c>
      <c r="J2276">
        <v>0.08</v>
      </c>
      <c r="K2276">
        <v>0.06</v>
      </c>
      <c r="L2276">
        <v>0</v>
      </c>
      <c r="M2276">
        <v>0.08</v>
      </c>
      <c r="N2276">
        <v>0</v>
      </c>
      <c r="O2276">
        <v>0.01</v>
      </c>
      <c r="P2276">
        <v>0</v>
      </c>
      <c r="Q2276" s="3">
        <v>0.84</v>
      </c>
      <c r="R2276" t="str">
        <f t="shared" si="35"/>
        <v>Virginia RS2008</v>
      </c>
    </row>
    <row r="2277" spans="1:18" x14ac:dyDescent="0.35">
      <c r="A2277" t="s">
        <v>130</v>
      </c>
      <c r="B2277">
        <v>2009</v>
      </c>
      <c r="C2277">
        <v>-0.21099999999999999</v>
      </c>
      <c r="D2277">
        <v>-3.2000000000000001E-2</v>
      </c>
      <c r="E2277">
        <v>2.7E-2</v>
      </c>
      <c r="G2277">
        <v>1.9130000000000001E-2</v>
      </c>
      <c r="H2277">
        <v>0.35</v>
      </c>
      <c r="I2277">
        <v>0.37</v>
      </c>
      <c r="J2277">
        <v>0.08</v>
      </c>
      <c r="K2277">
        <v>0.1</v>
      </c>
      <c r="L2277">
        <v>0</v>
      </c>
      <c r="M2277">
        <v>0.09</v>
      </c>
      <c r="N2277">
        <v>0</v>
      </c>
      <c r="O2277">
        <v>0.01</v>
      </c>
      <c r="P2277">
        <v>0</v>
      </c>
      <c r="Q2277" s="3">
        <v>0.80200000000000005</v>
      </c>
      <c r="R2277" t="str">
        <f t="shared" si="35"/>
        <v>Virginia RS2009</v>
      </c>
    </row>
    <row r="2278" spans="1:18" x14ac:dyDescent="0.35">
      <c r="A2278" t="s">
        <v>130</v>
      </c>
      <c r="B2278">
        <v>2010</v>
      </c>
      <c r="C2278">
        <v>0.14099999999999999</v>
      </c>
      <c r="D2278">
        <v>-4.9000000000000002E-2</v>
      </c>
      <c r="E2278">
        <v>3.1E-2</v>
      </c>
      <c r="F2278">
        <v>3.0710000000000001E-2</v>
      </c>
      <c r="G2278">
        <v>3.0710000000000001E-2</v>
      </c>
      <c r="H2278">
        <v>0.39</v>
      </c>
      <c r="I2278">
        <v>0.32</v>
      </c>
      <c r="J2278">
        <v>0.09</v>
      </c>
      <c r="K2278">
        <v>0.13</v>
      </c>
      <c r="L2278">
        <v>0</v>
      </c>
      <c r="M2278">
        <v>0.06</v>
      </c>
      <c r="N2278">
        <v>0</v>
      </c>
      <c r="O2278">
        <v>0.01</v>
      </c>
      <c r="P2278">
        <v>0</v>
      </c>
      <c r="Q2278" s="3">
        <v>0.72399999999999998</v>
      </c>
      <c r="R2278" t="str">
        <f t="shared" si="35"/>
        <v>Virginia RS2010</v>
      </c>
    </row>
    <row r="2279" spans="1:18" x14ac:dyDescent="0.35">
      <c r="A2279" t="s">
        <v>130</v>
      </c>
      <c r="B2279">
        <v>2011</v>
      </c>
      <c r="C2279">
        <v>0.191</v>
      </c>
      <c r="D2279">
        <v>2.4E-2</v>
      </c>
      <c r="E2279">
        <v>4.2999999999999997E-2</v>
      </c>
      <c r="F2279">
        <v>5.6980000000000003E-2</v>
      </c>
      <c r="G2279">
        <v>4.4339999999999997E-2</v>
      </c>
      <c r="H2279">
        <v>0.48</v>
      </c>
      <c r="I2279">
        <v>0.25</v>
      </c>
      <c r="J2279">
        <v>0.09</v>
      </c>
      <c r="K2279">
        <v>0.1</v>
      </c>
      <c r="L2279">
        <v>0</v>
      </c>
      <c r="M2279">
        <v>7.0000000000000007E-2</v>
      </c>
      <c r="N2279">
        <v>0</v>
      </c>
      <c r="O2279">
        <v>0.01</v>
      </c>
      <c r="P2279">
        <v>0</v>
      </c>
      <c r="Q2279" s="3">
        <v>0.69899999999999995</v>
      </c>
      <c r="R2279" t="str">
        <f t="shared" si="35"/>
        <v>Virginia RS2011</v>
      </c>
    </row>
    <row r="2280" spans="1:18" x14ac:dyDescent="0.35">
      <c r="A2280" t="s">
        <v>130</v>
      </c>
      <c r="B2280">
        <v>2012</v>
      </c>
      <c r="C2280">
        <v>1.4E-2</v>
      </c>
      <c r="D2280">
        <v>0.113</v>
      </c>
      <c r="E2280">
        <v>8.0000000000000002E-3</v>
      </c>
      <c r="F2280">
        <v>6.6500000000000004E-2</v>
      </c>
      <c r="G2280">
        <v>4.1779999999999998E-2</v>
      </c>
      <c r="H2280">
        <v>0.43</v>
      </c>
      <c r="I2280">
        <v>0.3</v>
      </c>
      <c r="J2280">
        <v>0.09</v>
      </c>
      <c r="K2280">
        <v>0.1</v>
      </c>
      <c r="L2280">
        <v>0</v>
      </c>
      <c r="M2280">
        <v>0.08</v>
      </c>
      <c r="N2280">
        <v>0</v>
      </c>
      <c r="O2280">
        <v>0</v>
      </c>
      <c r="P2280">
        <v>0</v>
      </c>
      <c r="Q2280" s="3">
        <v>0.65800000000000003</v>
      </c>
      <c r="R2280" t="str">
        <f t="shared" si="35"/>
        <v>Virginia RS2012</v>
      </c>
    </row>
    <row r="2281" spans="1:18" x14ac:dyDescent="0.35">
      <c r="A2281" t="s">
        <v>130</v>
      </c>
      <c r="B2281">
        <v>2013</v>
      </c>
      <c r="C2281">
        <v>0.11799999999999999</v>
      </c>
      <c r="D2281">
        <v>0.105</v>
      </c>
      <c r="E2281">
        <v>0.04</v>
      </c>
      <c r="F2281">
        <v>7.5999999999999998E-2</v>
      </c>
      <c r="G2281">
        <v>4.7449999999999999E-2</v>
      </c>
      <c r="H2281">
        <v>0.44</v>
      </c>
      <c r="I2281">
        <v>0.17899999999999999</v>
      </c>
      <c r="J2281">
        <v>8.5999999999999993E-2</v>
      </c>
      <c r="K2281">
        <v>0.185</v>
      </c>
      <c r="L2281">
        <v>0</v>
      </c>
      <c r="M2281">
        <v>9.4E-2</v>
      </c>
      <c r="N2281">
        <v>0</v>
      </c>
      <c r="O2281">
        <v>1.6E-2</v>
      </c>
      <c r="P2281">
        <v>0</v>
      </c>
      <c r="Q2281" s="3">
        <v>0.65910000000000002</v>
      </c>
      <c r="R2281" t="str">
        <f t="shared" si="35"/>
        <v>Virginia RS2013</v>
      </c>
    </row>
    <row r="2282" spans="1:18" x14ac:dyDescent="0.35">
      <c r="A2282" t="s">
        <v>130</v>
      </c>
      <c r="B2282">
        <v>2014</v>
      </c>
      <c r="C2282">
        <v>0.157</v>
      </c>
      <c r="D2282">
        <v>9.5000000000000001E-2</v>
      </c>
      <c r="E2282">
        <v>0.123</v>
      </c>
      <c r="F2282">
        <v>7.3779999999999998E-2</v>
      </c>
      <c r="G2282">
        <v>5.4919999999999997E-2</v>
      </c>
      <c r="H2282">
        <v>0.436</v>
      </c>
      <c r="I2282">
        <v>0.185</v>
      </c>
      <c r="J2282">
        <v>7.8E-2</v>
      </c>
      <c r="K2282">
        <v>0.187</v>
      </c>
      <c r="L2282">
        <v>0</v>
      </c>
      <c r="M2282">
        <v>0.105</v>
      </c>
      <c r="N2282">
        <v>0</v>
      </c>
      <c r="O2282">
        <v>8.9999999999999993E-3</v>
      </c>
      <c r="P2282">
        <v>0</v>
      </c>
      <c r="Q2282" s="3">
        <v>0.69618000000000002</v>
      </c>
      <c r="R2282" t="str">
        <f t="shared" si="35"/>
        <v>Virginia RS2014</v>
      </c>
    </row>
    <row r="2283" spans="1:18" x14ac:dyDescent="0.35">
      <c r="A2283" t="s">
        <v>130</v>
      </c>
      <c r="B2283">
        <v>2015</v>
      </c>
      <c r="C2283">
        <v>4.7E-2</v>
      </c>
      <c r="D2283">
        <v>0.106</v>
      </c>
      <c r="E2283">
        <v>0.10299999999999999</v>
      </c>
      <c r="F2283">
        <v>6.7000000000000004E-2</v>
      </c>
      <c r="G2283">
        <v>5.4390000000000001E-2</v>
      </c>
      <c r="H2283">
        <v>0.42799999999999999</v>
      </c>
      <c r="I2283">
        <v>0.18099999999999999</v>
      </c>
      <c r="J2283">
        <v>7.3999999999999996E-2</v>
      </c>
      <c r="K2283">
        <v>0.19</v>
      </c>
      <c r="L2283">
        <v>0</v>
      </c>
      <c r="M2283">
        <v>0.114</v>
      </c>
      <c r="N2283">
        <v>0</v>
      </c>
      <c r="O2283">
        <v>1.2999999999999999E-2</v>
      </c>
      <c r="P2283">
        <v>0</v>
      </c>
      <c r="Q2283" s="3">
        <v>0.73289000000000004</v>
      </c>
      <c r="R2283" t="str">
        <f t="shared" si="35"/>
        <v>Virginia RS2015</v>
      </c>
    </row>
    <row r="2284" spans="1:18" x14ac:dyDescent="0.35">
      <c r="A2284" t="s">
        <v>130</v>
      </c>
      <c r="B2284">
        <v>2016</v>
      </c>
      <c r="C2284">
        <v>1.9E-2</v>
      </c>
      <c r="D2284">
        <v>7.2999999999999995E-2</v>
      </c>
      <c r="E2284">
        <v>7.0000000000000007E-2</v>
      </c>
      <c r="F2284">
        <v>5.6000000000000001E-2</v>
      </c>
      <c r="G2284">
        <v>5.2139999999999999E-2</v>
      </c>
      <c r="H2284">
        <v>0.39800000000000002</v>
      </c>
      <c r="I2284">
        <v>0.17599999999999999</v>
      </c>
      <c r="J2284">
        <v>7.5999999999999998E-2</v>
      </c>
      <c r="K2284">
        <v>0.20200000000000001</v>
      </c>
      <c r="L2284">
        <v>0</v>
      </c>
      <c r="M2284">
        <v>0.129</v>
      </c>
      <c r="N2284">
        <v>0</v>
      </c>
      <c r="O2284">
        <v>1.9E-2</v>
      </c>
      <c r="P2284">
        <v>0</v>
      </c>
      <c r="Q2284" s="3">
        <v>0.74844999999999995</v>
      </c>
      <c r="R2284" t="str">
        <f t="shared" si="35"/>
        <v>Virginia RS2016</v>
      </c>
    </row>
    <row r="2285" spans="1:18" x14ac:dyDescent="0.35">
      <c r="A2285" t="s">
        <v>130</v>
      </c>
      <c r="B2285">
        <v>2017</v>
      </c>
      <c r="C2285">
        <v>0.121</v>
      </c>
      <c r="D2285">
        <v>6.2E-2</v>
      </c>
      <c r="E2285">
        <v>9.0999999999999998E-2</v>
      </c>
      <c r="F2285">
        <v>4.9000000000000002E-2</v>
      </c>
      <c r="G2285">
        <v>5.6079999999999998E-2</v>
      </c>
      <c r="H2285">
        <v>0.41199999999999998</v>
      </c>
      <c r="I2285">
        <v>0.16700000000000001</v>
      </c>
      <c r="J2285">
        <v>8.6999999999999994E-2</v>
      </c>
      <c r="K2285">
        <v>0.20100000000000001</v>
      </c>
      <c r="L2285">
        <v>0</v>
      </c>
      <c r="M2285">
        <v>0.126</v>
      </c>
      <c r="N2285">
        <v>0</v>
      </c>
      <c r="O2285">
        <v>5.0000000000000001E-3</v>
      </c>
      <c r="P2285">
        <v>0</v>
      </c>
      <c r="Q2285" s="3">
        <v>0.77032</v>
      </c>
      <c r="R2285" t="str">
        <f t="shared" si="35"/>
        <v>Virginia RS2017</v>
      </c>
    </row>
    <row r="2286" spans="1:18" x14ac:dyDescent="0.35">
      <c r="A2286" t="s">
        <v>130</v>
      </c>
      <c r="B2286">
        <v>2018</v>
      </c>
      <c r="C2286">
        <v>7.4999999999999997E-2</v>
      </c>
      <c r="D2286">
        <v>7.0999999999999994E-2</v>
      </c>
      <c r="E2286">
        <v>8.3000000000000004E-2</v>
      </c>
      <c r="F2286">
        <v>6.0999999999999999E-2</v>
      </c>
      <c r="G2286">
        <v>5.7119999999999997E-2</v>
      </c>
      <c r="H2286">
        <v>0.4</v>
      </c>
      <c r="I2286">
        <v>0.154</v>
      </c>
      <c r="J2286">
        <v>0.1</v>
      </c>
      <c r="K2286">
        <v>0.18099999999999999</v>
      </c>
      <c r="L2286">
        <v>0</v>
      </c>
      <c r="M2286">
        <v>0.13500000000000001</v>
      </c>
      <c r="N2286">
        <v>0</v>
      </c>
      <c r="O2286">
        <v>8.0000000000000002E-3</v>
      </c>
      <c r="P2286">
        <v>0</v>
      </c>
      <c r="Q2286" s="3">
        <v>0.78566999999999998</v>
      </c>
      <c r="R2286" t="str">
        <f t="shared" si="35"/>
        <v>Virginia RS2018</v>
      </c>
    </row>
    <row r="2287" spans="1:18" x14ac:dyDescent="0.35">
      <c r="A2287" t="s">
        <v>130</v>
      </c>
      <c r="B2287">
        <v>2019</v>
      </c>
      <c r="C2287">
        <v>6.7000000000000004E-2</v>
      </c>
      <c r="D2287">
        <v>8.7999999999999995E-2</v>
      </c>
      <c r="E2287">
        <v>6.5000000000000002E-2</v>
      </c>
      <c r="F2287">
        <v>9.4E-2</v>
      </c>
      <c r="G2287">
        <v>5.7639999999999997E-2</v>
      </c>
      <c r="H2287">
        <v>0.40050000000000002</v>
      </c>
      <c r="I2287">
        <v>0.1595</v>
      </c>
      <c r="J2287">
        <v>0.1152</v>
      </c>
      <c r="K2287">
        <v>0.17150000000000001</v>
      </c>
      <c r="L2287">
        <v>0</v>
      </c>
      <c r="M2287">
        <v>0.13539999999999999</v>
      </c>
      <c r="N2287">
        <v>0</v>
      </c>
      <c r="O2287">
        <v>5.1000000000000004E-3</v>
      </c>
      <c r="P2287">
        <v>1.2800000000000001E-2</v>
      </c>
      <c r="Q2287" s="3">
        <v>0.76910000000000001</v>
      </c>
      <c r="R2287" t="str">
        <f t="shared" si="35"/>
        <v>Virginia RS2019</v>
      </c>
    </row>
    <row r="2288" spans="1:18" x14ac:dyDescent="0.35">
      <c r="A2288" t="s">
        <v>130</v>
      </c>
      <c r="B2288">
        <v>2020</v>
      </c>
      <c r="C2288">
        <v>1.4E-2</v>
      </c>
      <c r="D2288">
        <v>5.1999999999999998E-2</v>
      </c>
      <c r="E2288">
        <v>5.8000000000000003E-2</v>
      </c>
      <c r="F2288">
        <v>8.1000000000000003E-2</v>
      </c>
      <c r="G2288">
        <v>5.5410000000000001E-2</v>
      </c>
      <c r="H2288">
        <v>0.372</v>
      </c>
      <c r="I2288">
        <v>0.16800000000000001</v>
      </c>
      <c r="J2288">
        <v>0.125</v>
      </c>
      <c r="K2288">
        <v>0.16800000000000001</v>
      </c>
      <c r="L2288">
        <v>0</v>
      </c>
      <c r="M2288">
        <v>0.13800000000000001</v>
      </c>
      <c r="N2288">
        <v>0</v>
      </c>
      <c r="O2288">
        <v>1.4E-2</v>
      </c>
      <c r="P2288">
        <v>1.4999999999999999E-2</v>
      </c>
      <c r="Q2288" s="3">
        <v>0.76910000000000001</v>
      </c>
      <c r="R2288" t="str">
        <f t="shared" si="35"/>
        <v>Virginia RS2020</v>
      </c>
    </row>
    <row r="2289" spans="1:18" x14ac:dyDescent="0.35">
      <c r="A2289" t="s">
        <v>131</v>
      </c>
      <c r="B2289">
        <v>2001</v>
      </c>
      <c r="C2289">
        <v>-5.96E-2</v>
      </c>
      <c r="D2289">
        <v>6.2300000000000001E-2</v>
      </c>
      <c r="E2289">
        <v>0.1108</v>
      </c>
      <c r="G2289">
        <v>-5.96E-2</v>
      </c>
      <c r="H2289">
        <v>0.51</v>
      </c>
      <c r="I2289">
        <v>0.25600000000000001</v>
      </c>
      <c r="J2289">
        <v>0.13400000000000001</v>
      </c>
      <c r="K2289">
        <v>0</v>
      </c>
      <c r="L2289">
        <v>0</v>
      </c>
      <c r="M2289">
        <v>8.5000000000000006E-2</v>
      </c>
      <c r="N2289">
        <v>0</v>
      </c>
      <c r="O2289">
        <v>1.2999999999999999E-2</v>
      </c>
      <c r="P2289">
        <v>0</v>
      </c>
      <c r="Q2289" s="3">
        <v>1.7914300000000001</v>
      </c>
      <c r="R2289" t="str">
        <f t="shared" si="35"/>
        <v>Washington PERS 2/32001</v>
      </c>
    </row>
    <row r="2290" spans="1:18" x14ac:dyDescent="0.35">
      <c r="A2290" t="s">
        <v>131</v>
      </c>
      <c r="B2290">
        <v>2002</v>
      </c>
      <c r="C2290">
        <v>-6.4000000000000001E-2</v>
      </c>
      <c r="D2290">
        <v>1.6999999999999999E-3</v>
      </c>
      <c r="E2290">
        <v>5.5300000000000002E-2</v>
      </c>
      <c r="G2290">
        <v>-6.1800000000000001E-2</v>
      </c>
      <c r="H2290">
        <v>0.48299999999999998</v>
      </c>
      <c r="I2290">
        <v>0.28000000000000003</v>
      </c>
      <c r="J2290">
        <v>0.13200000000000001</v>
      </c>
      <c r="K2290">
        <v>0</v>
      </c>
      <c r="L2290">
        <v>0</v>
      </c>
      <c r="M2290">
        <v>9.1999999999999998E-2</v>
      </c>
      <c r="N2290">
        <v>0</v>
      </c>
      <c r="O2290">
        <v>1.2999999999999999E-2</v>
      </c>
      <c r="P2290">
        <v>0</v>
      </c>
      <c r="Q2290" s="3">
        <v>1.5789899999999999</v>
      </c>
      <c r="R2290" t="str">
        <f t="shared" si="35"/>
        <v>Washington PERS 2/32002</v>
      </c>
    </row>
    <row r="2291" spans="1:18" x14ac:dyDescent="0.35">
      <c r="A2291" t="s">
        <v>131</v>
      </c>
      <c r="B2291">
        <v>2003</v>
      </c>
      <c r="C2291">
        <v>4.1500000000000002E-2</v>
      </c>
      <c r="D2291">
        <v>-2.8500000000000001E-2</v>
      </c>
      <c r="E2291">
        <v>3.1699999999999999E-2</v>
      </c>
      <c r="G2291">
        <v>-2.8559999999999999E-2</v>
      </c>
      <c r="H2291">
        <v>0.47699999999999998</v>
      </c>
      <c r="I2291">
        <v>0.27300000000000002</v>
      </c>
      <c r="J2291">
        <v>0.14399999999999999</v>
      </c>
      <c r="K2291">
        <v>0</v>
      </c>
      <c r="L2291">
        <v>0</v>
      </c>
      <c r="M2291">
        <v>9.4E-2</v>
      </c>
      <c r="N2291">
        <v>0</v>
      </c>
      <c r="O2291">
        <v>1.2E-2</v>
      </c>
      <c r="P2291">
        <v>0</v>
      </c>
      <c r="Q2291" s="3">
        <v>1.4254899999999999</v>
      </c>
      <c r="R2291" t="str">
        <f t="shared" si="35"/>
        <v>Washington PERS 2/32003</v>
      </c>
    </row>
    <row r="2292" spans="1:18" x14ac:dyDescent="0.35">
      <c r="A2292" t="s">
        <v>131</v>
      </c>
      <c r="B2292">
        <v>2004</v>
      </c>
      <c r="C2292">
        <v>0.16059999999999999</v>
      </c>
      <c r="D2292">
        <v>4.2099999999999999E-2</v>
      </c>
      <c r="E2292">
        <v>3.9699999999999999E-2</v>
      </c>
      <c r="G2292">
        <v>1.562E-2</v>
      </c>
      <c r="H2292">
        <v>0.5</v>
      </c>
      <c r="I2292">
        <v>0.25600000000000001</v>
      </c>
      <c r="J2292">
        <v>0.12</v>
      </c>
      <c r="K2292">
        <v>0</v>
      </c>
      <c r="L2292">
        <v>0</v>
      </c>
      <c r="M2292">
        <v>9.4E-2</v>
      </c>
      <c r="N2292">
        <v>0</v>
      </c>
      <c r="O2292">
        <v>1.0999999999999999E-2</v>
      </c>
      <c r="P2292">
        <v>0</v>
      </c>
      <c r="Q2292" s="3">
        <v>1.3442000000000001</v>
      </c>
      <c r="R2292" t="str">
        <f t="shared" si="35"/>
        <v>Washington PERS 2/32004</v>
      </c>
    </row>
    <row r="2293" spans="1:18" x14ac:dyDescent="0.35">
      <c r="A2293" t="s">
        <v>131</v>
      </c>
      <c r="B2293">
        <v>2005</v>
      </c>
      <c r="C2293">
        <v>0.13339999999999999</v>
      </c>
      <c r="D2293">
        <v>0.1071</v>
      </c>
      <c r="E2293">
        <v>3.6299999999999999E-2</v>
      </c>
      <c r="G2293">
        <v>3.8159999999999999E-2</v>
      </c>
      <c r="H2293">
        <v>0.49170000000000003</v>
      </c>
      <c r="I2293">
        <v>0.25950000000000001</v>
      </c>
      <c r="J2293">
        <v>0.14560000000000001</v>
      </c>
      <c r="K2293">
        <v>0</v>
      </c>
      <c r="L2293">
        <v>0</v>
      </c>
      <c r="M2293">
        <v>9.3100000000000002E-2</v>
      </c>
      <c r="N2293">
        <v>0</v>
      </c>
      <c r="O2293">
        <v>1.01E-2</v>
      </c>
      <c r="P2293">
        <v>0</v>
      </c>
      <c r="Q2293" s="3">
        <v>1.2702100000000001</v>
      </c>
      <c r="R2293" t="str">
        <f t="shared" si="35"/>
        <v>Washington PERS 2/32005</v>
      </c>
    </row>
    <row r="2294" spans="1:18" x14ac:dyDescent="0.35">
      <c r="A2294" t="s">
        <v>131</v>
      </c>
      <c r="B2294">
        <v>2006</v>
      </c>
      <c r="C2294">
        <v>0.16689999999999999</v>
      </c>
      <c r="D2294">
        <v>0.1547</v>
      </c>
      <c r="E2294">
        <v>8.5099999999999995E-2</v>
      </c>
      <c r="G2294">
        <v>5.858E-2</v>
      </c>
      <c r="H2294">
        <v>0.47749999999999998</v>
      </c>
      <c r="I2294">
        <v>0.24060000000000001</v>
      </c>
      <c r="J2294">
        <v>0.16789999999999999</v>
      </c>
      <c r="K2294">
        <v>0</v>
      </c>
      <c r="L2294">
        <v>0</v>
      </c>
      <c r="M2294">
        <v>0.105</v>
      </c>
      <c r="N2294">
        <v>0</v>
      </c>
      <c r="O2294">
        <v>8.9999999999999993E-3</v>
      </c>
      <c r="P2294">
        <v>0</v>
      </c>
      <c r="Q2294" s="3">
        <v>1.2131400000000001</v>
      </c>
      <c r="R2294" t="str">
        <f t="shared" si="35"/>
        <v>Washington PERS 2/32006</v>
      </c>
    </row>
    <row r="2295" spans="1:18" x14ac:dyDescent="0.35">
      <c r="A2295" t="s">
        <v>131</v>
      </c>
      <c r="B2295">
        <v>2007</v>
      </c>
      <c r="C2295">
        <v>0.21329999999999999</v>
      </c>
      <c r="D2295">
        <v>0.16969999999999999</v>
      </c>
      <c r="E2295">
        <v>0.1399</v>
      </c>
      <c r="G2295">
        <v>7.9409999999999994E-2</v>
      </c>
      <c r="H2295">
        <v>0.4708</v>
      </c>
      <c r="I2295">
        <v>0.23449999999999999</v>
      </c>
      <c r="J2295">
        <v>0.183</v>
      </c>
      <c r="K2295">
        <v>6.9999999999999999E-4</v>
      </c>
      <c r="L2295">
        <v>0</v>
      </c>
      <c r="M2295">
        <v>0.11020000000000001</v>
      </c>
      <c r="N2295">
        <v>0</v>
      </c>
      <c r="O2295">
        <v>8.0000000000000004E-4</v>
      </c>
      <c r="P2295">
        <v>0</v>
      </c>
      <c r="Q2295" s="3">
        <v>1.1990000000000001</v>
      </c>
      <c r="R2295" t="str">
        <f t="shared" si="35"/>
        <v>Washington PERS 2/32007</v>
      </c>
    </row>
    <row r="2296" spans="1:18" x14ac:dyDescent="0.35">
      <c r="A2296" t="s">
        <v>131</v>
      </c>
      <c r="B2296">
        <v>2008</v>
      </c>
      <c r="C2296">
        <v>-1.24E-2</v>
      </c>
      <c r="D2296">
        <v>0.1182</v>
      </c>
      <c r="E2296">
        <v>0.1303</v>
      </c>
      <c r="G2296">
        <v>6.7489999999999994E-2</v>
      </c>
      <c r="H2296">
        <v>0.38669999999999999</v>
      </c>
      <c r="I2296">
        <v>0.2336</v>
      </c>
      <c r="J2296">
        <v>0.2228</v>
      </c>
      <c r="K2296">
        <v>8.8999999999999999E-3</v>
      </c>
      <c r="L2296">
        <v>7.1999999999999998E-3</v>
      </c>
      <c r="M2296">
        <v>0.13969999999999999</v>
      </c>
      <c r="N2296">
        <v>0</v>
      </c>
      <c r="O2296">
        <v>1E-3</v>
      </c>
      <c r="P2296">
        <v>0</v>
      </c>
      <c r="Q2296" s="3">
        <v>1.1870000000000001</v>
      </c>
      <c r="R2296" t="str">
        <f t="shared" si="35"/>
        <v>Washington PERS 2/32008</v>
      </c>
    </row>
    <row r="2297" spans="1:18" x14ac:dyDescent="0.35">
      <c r="A2297" t="s">
        <v>131</v>
      </c>
      <c r="B2297">
        <v>2009</v>
      </c>
      <c r="C2297">
        <v>-0.22839999999999999</v>
      </c>
      <c r="D2297">
        <v>-2.58E-2</v>
      </c>
      <c r="E2297">
        <v>4.0500000000000001E-2</v>
      </c>
      <c r="G2297">
        <v>2.9669999999999998E-2</v>
      </c>
      <c r="H2297">
        <v>0.36009999999999998</v>
      </c>
      <c r="I2297">
        <v>0.23150000000000001</v>
      </c>
      <c r="J2297">
        <v>0.21229999999999999</v>
      </c>
      <c r="K2297">
        <v>8.0000000000000002E-3</v>
      </c>
      <c r="L2297">
        <v>1.11E-2</v>
      </c>
      <c r="M2297">
        <v>0.17530000000000001</v>
      </c>
      <c r="N2297">
        <v>0</v>
      </c>
      <c r="O2297">
        <v>1.6000000000000001E-3</v>
      </c>
      <c r="P2297">
        <v>0</v>
      </c>
      <c r="Q2297" s="3">
        <v>1.163</v>
      </c>
      <c r="R2297" t="str">
        <f t="shared" si="35"/>
        <v>Washington PERS 2/32009</v>
      </c>
    </row>
    <row r="2298" spans="1:18" x14ac:dyDescent="0.35">
      <c r="A2298" t="s">
        <v>131</v>
      </c>
      <c r="B2298">
        <v>2010</v>
      </c>
      <c r="C2298">
        <v>0.13220000000000001</v>
      </c>
      <c r="D2298">
        <v>-4.8000000000000001E-2</v>
      </c>
      <c r="E2298">
        <v>4.0800000000000003E-2</v>
      </c>
      <c r="F2298">
        <v>3.9489999999999997E-2</v>
      </c>
      <c r="G2298">
        <v>3.9489999999999997E-2</v>
      </c>
      <c r="H2298">
        <v>0.34710000000000002</v>
      </c>
      <c r="I2298">
        <v>0.21890000000000001</v>
      </c>
      <c r="J2298">
        <v>0.2576</v>
      </c>
      <c r="K2298">
        <v>8.3000000000000001E-3</v>
      </c>
      <c r="L2298">
        <v>1.1599999999999999E-2</v>
      </c>
      <c r="M2298">
        <v>0.1421</v>
      </c>
      <c r="N2298">
        <v>0</v>
      </c>
      <c r="O2298">
        <v>1.44E-2</v>
      </c>
      <c r="P2298">
        <v>0</v>
      </c>
      <c r="Q2298" s="3">
        <v>1.127</v>
      </c>
      <c r="R2298" t="str">
        <f t="shared" si="35"/>
        <v>Washington PERS 2/32010</v>
      </c>
    </row>
    <row r="2299" spans="1:18" x14ac:dyDescent="0.35">
      <c r="A2299" t="s">
        <v>131</v>
      </c>
      <c r="B2299">
        <v>2011</v>
      </c>
      <c r="C2299">
        <v>0.2114</v>
      </c>
      <c r="D2299">
        <v>1.9E-2</v>
      </c>
      <c r="E2299">
        <v>4.8599999999999997E-2</v>
      </c>
      <c r="F2299">
        <v>6.615E-2</v>
      </c>
      <c r="G2299">
        <v>5.4059999999999997E-2</v>
      </c>
      <c r="H2299">
        <v>0.36830000000000002</v>
      </c>
      <c r="I2299">
        <v>0.19550000000000001</v>
      </c>
      <c r="J2299">
        <v>0.25090000000000001</v>
      </c>
      <c r="K2299">
        <v>2.0400000000000001E-2</v>
      </c>
      <c r="L2299">
        <v>1.15E-2</v>
      </c>
      <c r="M2299">
        <v>0.13769999999999999</v>
      </c>
      <c r="N2299">
        <v>0</v>
      </c>
      <c r="O2299">
        <v>1.5699999999999999E-2</v>
      </c>
      <c r="P2299">
        <v>0</v>
      </c>
      <c r="Q2299" s="3">
        <v>1.1160000000000001</v>
      </c>
      <c r="R2299" t="str">
        <f t="shared" si="35"/>
        <v>Washington PERS 2/32011</v>
      </c>
    </row>
    <row r="2300" spans="1:18" x14ac:dyDescent="0.35">
      <c r="A2300" t="s">
        <v>131</v>
      </c>
      <c r="B2300">
        <v>2012</v>
      </c>
      <c r="C2300">
        <v>1.4E-2</v>
      </c>
      <c r="D2300">
        <v>0.1162</v>
      </c>
      <c r="E2300">
        <v>1.17E-2</v>
      </c>
      <c r="F2300">
        <v>7.4719999999999995E-2</v>
      </c>
      <c r="G2300">
        <v>5.0659999999999997E-2</v>
      </c>
      <c r="H2300">
        <v>0.36020000000000002</v>
      </c>
      <c r="I2300">
        <v>0.22159999999999999</v>
      </c>
      <c r="J2300">
        <v>0.26019999999999999</v>
      </c>
      <c r="K2300">
        <v>5.7000000000000002E-3</v>
      </c>
      <c r="L2300">
        <v>1.35E-2</v>
      </c>
      <c r="M2300">
        <v>0.13689999999999999</v>
      </c>
      <c r="N2300">
        <v>0</v>
      </c>
      <c r="O2300">
        <v>1.9E-3</v>
      </c>
      <c r="P2300">
        <v>0</v>
      </c>
      <c r="Q2300" s="3">
        <v>1.113</v>
      </c>
      <c r="R2300" t="str">
        <f t="shared" si="35"/>
        <v>Washington PERS 2/32012</v>
      </c>
    </row>
    <row r="2301" spans="1:18" x14ac:dyDescent="0.35">
      <c r="A2301" t="s">
        <v>131</v>
      </c>
      <c r="B2301">
        <v>2013</v>
      </c>
      <c r="C2301">
        <v>0.1236</v>
      </c>
      <c r="D2301">
        <v>0.1133</v>
      </c>
      <c r="E2301">
        <v>3.8100000000000002E-2</v>
      </c>
      <c r="F2301">
        <v>8.2900000000000001E-2</v>
      </c>
      <c r="G2301">
        <v>5.6099999999999997E-2</v>
      </c>
      <c r="H2301">
        <v>0.37709999999999999</v>
      </c>
      <c r="I2301">
        <v>0.2263</v>
      </c>
      <c r="J2301">
        <v>0.23810000000000001</v>
      </c>
      <c r="K2301">
        <v>5.3E-3</v>
      </c>
      <c r="L2301">
        <v>1.52E-2</v>
      </c>
      <c r="M2301">
        <v>0.13619999999999999</v>
      </c>
      <c r="N2301">
        <v>0</v>
      </c>
      <c r="O2301">
        <v>1.8E-3</v>
      </c>
      <c r="P2301">
        <v>0</v>
      </c>
      <c r="Q2301" s="3">
        <v>1.0229999999999999</v>
      </c>
      <c r="R2301" t="str">
        <f t="shared" si="35"/>
        <v>Washington PERS 2/32013</v>
      </c>
    </row>
    <row r="2302" spans="1:18" x14ac:dyDescent="0.35">
      <c r="A2302" t="s">
        <v>131</v>
      </c>
      <c r="B2302">
        <v>2014</v>
      </c>
      <c r="C2302">
        <v>0.1706</v>
      </c>
      <c r="D2302">
        <v>0.1007</v>
      </c>
      <c r="E2302">
        <v>0.1283</v>
      </c>
      <c r="F2302">
        <v>8.3500000000000005E-2</v>
      </c>
      <c r="G2302">
        <v>6.3890000000000002E-2</v>
      </c>
      <c r="H2302">
        <v>0.37969999999999998</v>
      </c>
      <c r="I2302">
        <v>0.2505</v>
      </c>
      <c r="J2302">
        <v>0.223</v>
      </c>
      <c r="K2302">
        <v>4.4000000000000003E-3</v>
      </c>
      <c r="L2302">
        <v>1.6299999999999999E-2</v>
      </c>
      <c r="M2302">
        <v>0.1236</v>
      </c>
      <c r="N2302">
        <v>0</v>
      </c>
      <c r="O2302">
        <v>2.3999999999999998E-3</v>
      </c>
      <c r="P2302">
        <v>0</v>
      </c>
      <c r="Q2302" s="3">
        <v>0.9</v>
      </c>
      <c r="R2302" t="str">
        <f t="shared" si="35"/>
        <v>Washington PERS 2/32014</v>
      </c>
    </row>
    <row r="2303" spans="1:18" x14ac:dyDescent="0.35">
      <c r="A2303" t="s">
        <v>131</v>
      </c>
      <c r="B2303">
        <v>2015</v>
      </c>
      <c r="C2303">
        <v>4.9299999999999997E-2</v>
      </c>
      <c r="D2303">
        <v>0.1134</v>
      </c>
      <c r="E2303">
        <v>0.1113</v>
      </c>
      <c r="F2303">
        <v>7.5499999999999998E-2</v>
      </c>
      <c r="G2303">
        <v>6.2909999999999994E-2</v>
      </c>
      <c r="H2303">
        <v>0.37269999999999998</v>
      </c>
      <c r="I2303">
        <v>0.23760000000000001</v>
      </c>
      <c r="J2303">
        <v>0.22040000000000001</v>
      </c>
      <c r="K2303">
        <v>3.2000000000000002E-3</v>
      </c>
      <c r="L2303">
        <v>1.95E-2</v>
      </c>
      <c r="M2303">
        <v>0.14449999999999999</v>
      </c>
      <c r="N2303">
        <v>0</v>
      </c>
      <c r="O2303">
        <v>2.0999999999999999E-3</v>
      </c>
      <c r="P2303">
        <v>0</v>
      </c>
      <c r="Q2303" s="3">
        <v>0.88</v>
      </c>
      <c r="R2303" t="str">
        <f t="shared" si="35"/>
        <v>Washington PERS 2/32015</v>
      </c>
    </row>
    <row r="2304" spans="1:18" x14ac:dyDescent="0.35">
      <c r="A2304" t="s">
        <v>131</v>
      </c>
      <c r="B2304">
        <v>2016</v>
      </c>
      <c r="C2304">
        <v>2.6499999999999999E-2</v>
      </c>
      <c r="D2304">
        <v>8.0299999999999996E-2</v>
      </c>
      <c r="E2304">
        <v>7.51E-2</v>
      </c>
      <c r="F2304">
        <v>6.1800000000000001E-2</v>
      </c>
      <c r="G2304">
        <v>6.0600000000000001E-2</v>
      </c>
      <c r="H2304">
        <v>0.3795</v>
      </c>
      <c r="I2304">
        <v>0.22040000000000001</v>
      </c>
      <c r="J2304">
        <v>0.20960000000000001</v>
      </c>
      <c r="K2304">
        <v>6.9999999999999999E-4</v>
      </c>
      <c r="L2304">
        <v>2.9399999999999999E-2</v>
      </c>
      <c r="M2304">
        <v>0.1578</v>
      </c>
      <c r="N2304">
        <v>0</v>
      </c>
      <c r="O2304">
        <v>2.5999999999999999E-3</v>
      </c>
      <c r="P2304">
        <v>0</v>
      </c>
      <c r="Q2304" s="3">
        <v>0.87</v>
      </c>
      <c r="R2304" t="str">
        <f t="shared" si="35"/>
        <v>Washington PERS 2/32016</v>
      </c>
    </row>
    <row r="2305" spans="1:18" x14ac:dyDescent="0.35">
      <c r="A2305" t="s">
        <v>131</v>
      </c>
      <c r="B2305">
        <v>2017</v>
      </c>
      <c r="C2305">
        <v>0.13439999999999999</v>
      </c>
      <c r="D2305">
        <v>6.9099999999999995E-2</v>
      </c>
      <c r="E2305">
        <v>9.9500000000000005E-2</v>
      </c>
      <c r="F2305">
        <v>5.4699999999999999E-2</v>
      </c>
      <c r="G2305">
        <v>6.4799999999999996E-2</v>
      </c>
      <c r="H2305">
        <v>0.39379999999999998</v>
      </c>
      <c r="I2305">
        <v>0.19309999999999999</v>
      </c>
      <c r="J2305">
        <v>0.20399999999999999</v>
      </c>
      <c r="K2305">
        <v>2.9999999999999997E-4</v>
      </c>
      <c r="L2305">
        <v>3.8100000000000002E-2</v>
      </c>
      <c r="M2305">
        <v>0.1699</v>
      </c>
      <c r="N2305">
        <v>0</v>
      </c>
      <c r="O2305">
        <v>8.0000000000000004E-4</v>
      </c>
      <c r="P2305">
        <v>0</v>
      </c>
      <c r="Q2305" s="3">
        <v>0.89</v>
      </c>
      <c r="R2305" t="str">
        <f t="shared" si="35"/>
        <v>Washington PERS 2/32017</v>
      </c>
    </row>
    <row r="2306" spans="1:18" x14ac:dyDescent="0.35">
      <c r="A2306" t="s">
        <v>131</v>
      </c>
      <c r="B2306">
        <v>2018</v>
      </c>
      <c r="C2306">
        <v>0.10199999999999999</v>
      </c>
      <c r="D2306">
        <v>8.6699999999999999E-2</v>
      </c>
      <c r="E2306">
        <v>9.5299999999999996E-2</v>
      </c>
      <c r="F2306">
        <v>6.6299999999999998E-2</v>
      </c>
      <c r="G2306">
        <v>6.6839999999999997E-2</v>
      </c>
      <c r="H2306">
        <v>0.34239999999999998</v>
      </c>
      <c r="I2306">
        <v>0.23519999999999999</v>
      </c>
      <c r="J2306">
        <v>0.2059</v>
      </c>
      <c r="K2306">
        <v>4.0000000000000002E-4</v>
      </c>
      <c r="L2306">
        <v>4.36E-2</v>
      </c>
      <c r="M2306">
        <v>0.17169999999999999</v>
      </c>
      <c r="N2306">
        <v>0</v>
      </c>
      <c r="O2306">
        <v>8.0000000000000004E-4</v>
      </c>
      <c r="P2306">
        <v>0</v>
      </c>
      <c r="Q2306" s="3">
        <v>0.91</v>
      </c>
      <c r="R2306" t="str">
        <f t="shared" si="35"/>
        <v>Washington PERS 2/32018</v>
      </c>
    </row>
    <row r="2307" spans="1:18" x14ac:dyDescent="0.35">
      <c r="A2307" t="s">
        <v>131</v>
      </c>
      <c r="B2307">
        <v>2019</v>
      </c>
      <c r="C2307">
        <v>8.3599999999999994E-2</v>
      </c>
      <c r="D2307">
        <v>0.1065</v>
      </c>
      <c r="E2307">
        <v>7.85E-2</v>
      </c>
      <c r="F2307">
        <v>0.1031</v>
      </c>
      <c r="G2307">
        <v>6.7710000000000006E-2</v>
      </c>
      <c r="H2307">
        <v>0.33360000000000001</v>
      </c>
      <c r="I2307">
        <v>0.215</v>
      </c>
      <c r="J2307">
        <v>0.21490000000000001</v>
      </c>
      <c r="K2307">
        <v>1.4E-3</v>
      </c>
      <c r="L2307">
        <v>5.1299999999999998E-2</v>
      </c>
      <c r="M2307">
        <v>0.1825</v>
      </c>
      <c r="N2307">
        <v>0</v>
      </c>
      <c r="O2307">
        <v>1.2999999999999999E-3</v>
      </c>
      <c r="P2307">
        <v>0</v>
      </c>
      <c r="Q2307" s="3">
        <v>0.96</v>
      </c>
      <c r="R2307" t="str">
        <f t="shared" ref="R2307:R2370" si="36">A2307&amp;B2307</f>
        <v>Washington PERS 2/32019</v>
      </c>
    </row>
    <row r="2308" spans="1:18" x14ac:dyDescent="0.35">
      <c r="A2308" t="s">
        <v>131</v>
      </c>
      <c r="B2308">
        <v>2020</v>
      </c>
      <c r="C2308">
        <v>3.7100000000000001E-2</v>
      </c>
      <c r="D2308">
        <v>7.3899999999999993E-2</v>
      </c>
      <c r="E2308">
        <v>7.5999999999999998E-2</v>
      </c>
      <c r="F2308">
        <v>9.35E-2</v>
      </c>
      <c r="G2308">
        <v>6.6159999999999997E-2</v>
      </c>
      <c r="H2308">
        <v>0.33560000000000001</v>
      </c>
      <c r="I2308">
        <v>0.21290000000000001</v>
      </c>
      <c r="J2308">
        <v>0.21029999999999999</v>
      </c>
      <c r="K2308">
        <v>2.3999999999999998E-3</v>
      </c>
      <c r="L2308">
        <v>5.3600000000000002E-2</v>
      </c>
      <c r="M2308">
        <v>0.18429999999999999</v>
      </c>
      <c r="N2308">
        <v>0</v>
      </c>
      <c r="O2308">
        <v>8.9999999999999998E-4</v>
      </c>
      <c r="P2308">
        <v>0</v>
      </c>
      <c r="Q2308" s="3">
        <v>0.96</v>
      </c>
      <c r="R2308" t="str">
        <f t="shared" si="36"/>
        <v>Washington PERS 2/32020</v>
      </c>
    </row>
    <row r="2309" spans="1:18" x14ac:dyDescent="0.35">
      <c r="A2309" t="s">
        <v>132</v>
      </c>
      <c r="B2309">
        <v>2001</v>
      </c>
      <c r="C2309">
        <v>-5.96E-2</v>
      </c>
      <c r="D2309">
        <v>6.2300000000000001E-2</v>
      </c>
      <c r="E2309">
        <v>0.1108</v>
      </c>
      <c r="G2309">
        <v>-5.96E-2</v>
      </c>
      <c r="H2309">
        <v>0.51200000000000001</v>
      </c>
      <c r="I2309">
        <v>0.25600000000000001</v>
      </c>
      <c r="J2309">
        <v>0.13400000000000001</v>
      </c>
      <c r="K2309">
        <v>0</v>
      </c>
      <c r="L2309">
        <v>0</v>
      </c>
      <c r="M2309">
        <v>8.5000000000000006E-2</v>
      </c>
      <c r="N2309">
        <v>0</v>
      </c>
      <c r="O2309">
        <v>1.2999999999999999E-2</v>
      </c>
      <c r="P2309">
        <v>0</v>
      </c>
      <c r="Q2309" s="3">
        <v>1.9701500000000001</v>
      </c>
      <c r="R2309" t="str">
        <f t="shared" si="36"/>
        <v>Washington School Employees Plan 2/32001</v>
      </c>
    </row>
    <row r="2310" spans="1:18" x14ac:dyDescent="0.35">
      <c r="A2310" t="s">
        <v>132</v>
      </c>
      <c r="B2310">
        <v>2002</v>
      </c>
      <c r="C2310">
        <v>-6.4000000000000001E-2</v>
      </c>
      <c r="D2310">
        <v>1.6999999999999999E-3</v>
      </c>
      <c r="E2310">
        <v>5.5300000000000002E-2</v>
      </c>
      <c r="G2310">
        <v>-6.1800000000000001E-2</v>
      </c>
      <c r="H2310">
        <v>0.48299999999999998</v>
      </c>
      <c r="I2310">
        <v>0.28000000000000003</v>
      </c>
      <c r="J2310">
        <v>0.13200000000000001</v>
      </c>
      <c r="K2310">
        <v>0</v>
      </c>
      <c r="L2310">
        <v>0</v>
      </c>
      <c r="M2310">
        <v>9.1999999999999998E-2</v>
      </c>
      <c r="N2310">
        <v>0</v>
      </c>
      <c r="O2310">
        <v>1.2999999999999999E-2</v>
      </c>
      <c r="P2310">
        <v>0</v>
      </c>
      <c r="Q2310" s="3">
        <v>1.6896599999999999</v>
      </c>
      <c r="R2310" t="str">
        <f t="shared" si="36"/>
        <v>Washington School Employees Plan 2/32002</v>
      </c>
    </row>
    <row r="2311" spans="1:18" x14ac:dyDescent="0.35">
      <c r="A2311" t="s">
        <v>132</v>
      </c>
      <c r="B2311">
        <v>2003</v>
      </c>
      <c r="C2311">
        <v>4.1500000000000002E-2</v>
      </c>
      <c r="D2311">
        <v>-2.8500000000000001E-2</v>
      </c>
      <c r="E2311">
        <v>3.1699999999999999E-2</v>
      </c>
      <c r="G2311">
        <v>-2.8559999999999999E-2</v>
      </c>
      <c r="H2311">
        <v>0.47699999999999998</v>
      </c>
      <c r="I2311">
        <v>0.27300000000000002</v>
      </c>
      <c r="J2311">
        <v>0.14399999999999999</v>
      </c>
      <c r="K2311">
        <v>0</v>
      </c>
      <c r="L2311">
        <v>0</v>
      </c>
      <c r="M2311">
        <v>9.4E-2</v>
      </c>
      <c r="N2311">
        <v>0</v>
      </c>
      <c r="O2311">
        <v>1.2E-2</v>
      </c>
      <c r="P2311">
        <v>0</v>
      </c>
      <c r="Q2311" s="3">
        <v>1.47098</v>
      </c>
      <c r="R2311" t="str">
        <f t="shared" si="36"/>
        <v>Washington School Employees Plan 2/32003</v>
      </c>
    </row>
    <row r="2312" spans="1:18" x14ac:dyDescent="0.35">
      <c r="A2312" t="s">
        <v>132</v>
      </c>
      <c r="B2312">
        <v>2004</v>
      </c>
      <c r="C2312">
        <v>0.16059999999999999</v>
      </c>
      <c r="D2312">
        <v>4.2099999999999999E-2</v>
      </c>
      <c r="E2312">
        <v>3.9699999999999999E-2</v>
      </c>
      <c r="G2312">
        <v>1.562E-2</v>
      </c>
      <c r="H2312">
        <v>0.5</v>
      </c>
      <c r="I2312">
        <v>0.25600000000000001</v>
      </c>
      <c r="J2312">
        <v>0.12</v>
      </c>
      <c r="K2312">
        <v>0</v>
      </c>
      <c r="L2312">
        <v>0</v>
      </c>
      <c r="M2312">
        <v>9.4E-2</v>
      </c>
      <c r="N2312">
        <v>0</v>
      </c>
      <c r="O2312">
        <v>1.0999999999999999E-2</v>
      </c>
      <c r="P2312">
        <v>0</v>
      </c>
      <c r="Q2312" s="3">
        <v>1.3686</v>
      </c>
      <c r="R2312" t="str">
        <f t="shared" si="36"/>
        <v>Washington School Employees Plan 2/32004</v>
      </c>
    </row>
    <row r="2313" spans="1:18" x14ac:dyDescent="0.35">
      <c r="A2313" t="s">
        <v>132</v>
      </c>
      <c r="B2313">
        <v>2005</v>
      </c>
      <c r="C2313">
        <v>0.13339999999999999</v>
      </c>
      <c r="D2313">
        <v>0.1071</v>
      </c>
      <c r="E2313">
        <v>3.6299999999999999E-2</v>
      </c>
      <c r="G2313">
        <v>3.8159999999999999E-2</v>
      </c>
      <c r="H2313">
        <v>0.49170000000000003</v>
      </c>
      <c r="I2313">
        <v>0.25950000000000001</v>
      </c>
      <c r="J2313">
        <v>0.14560000000000001</v>
      </c>
      <c r="K2313">
        <v>0</v>
      </c>
      <c r="L2313">
        <v>0</v>
      </c>
      <c r="M2313">
        <v>9.3100000000000002E-2</v>
      </c>
      <c r="N2313">
        <v>0</v>
      </c>
      <c r="O2313">
        <v>1.01E-2</v>
      </c>
      <c r="P2313">
        <v>0</v>
      </c>
      <c r="Q2313" s="3">
        <v>1.2194</v>
      </c>
      <c r="R2313" t="str">
        <f t="shared" si="36"/>
        <v>Washington School Employees Plan 2/32005</v>
      </c>
    </row>
    <row r="2314" spans="1:18" x14ac:dyDescent="0.35">
      <c r="A2314" t="s">
        <v>132</v>
      </c>
      <c r="B2314">
        <v>2006</v>
      </c>
      <c r="C2314">
        <v>0.16689999999999999</v>
      </c>
      <c r="D2314">
        <v>0.1547</v>
      </c>
      <c r="E2314">
        <v>8.5099999999999995E-2</v>
      </c>
      <c r="G2314">
        <v>5.858E-2</v>
      </c>
      <c r="H2314">
        <v>0.47749999999999998</v>
      </c>
      <c r="I2314">
        <v>0.24060000000000001</v>
      </c>
      <c r="J2314">
        <v>0.16789999999999999</v>
      </c>
      <c r="K2314">
        <v>0</v>
      </c>
      <c r="L2314">
        <v>0</v>
      </c>
      <c r="M2314">
        <v>0.105</v>
      </c>
      <c r="N2314">
        <v>0</v>
      </c>
      <c r="O2314">
        <v>8.9999999999999993E-3</v>
      </c>
      <c r="P2314">
        <v>0</v>
      </c>
      <c r="Q2314" s="3">
        <v>1.2536</v>
      </c>
      <c r="R2314" t="str">
        <f t="shared" si="36"/>
        <v>Washington School Employees Plan 2/32006</v>
      </c>
    </row>
    <row r="2315" spans="1:18" x14ac:dyDescent="0.35">
      <c r="A2315" t="s">
        <v>132</v>
      </c>
      <c r="B2315">
        <v>2007</v>
      </c>
      <c r="C2315">
        <v>0.21329999999999999</v>
      </c>
      <c r="D2315">
        <v>0.16969999999999999</v>
      </c>
      <c r="E2315">
        <v>0.1399</v>
      </c>
      <c r="G2315">
        <v>7.9409999999999994E-2</v>
      </c>
      <c r="H2315">
        <v>0.4708</v>
      </c>
      <c r="I2315">
        <v>0.23449999999999999</v>
      </c>
      <c r="J2315">
        <v>0.183</v>
      </c>
      <c r="K2315">
        <v>6.9999999999999999E-4</v>
      </c>
      <c r="L2315">
        <v>0</v>
      </c>
      <c r="M2315">
        <v>0.11020000000000001</v>
      </c>
      <c r="N2315">
        <v>0</v>
      </c>
      <c r="O2315">
        <v>8.0000000000000004E-4</v>
      </c>
      <c r="P2315">
        <v>0</v>
      </c>
      <c r="Q2315" s="3">
        <v>1.262</v>
      </c>
      <c r="R2315" t="str">
        <f t="shared" si="36"/>
        <v>Washington School Employees Plan 2/32007</v>
      </c>
    </row>
    <row r="2316" spans="1:18" x14ac:dyDescent="0.35">
      <c r="A2316" t="s">
        <v>132</v>
      </c>
      <c r="B2316">
        <v>2008</v>
      </c>
      <c r="C2316">
        <v>-1.24E-2</v>
      </c>
      <c r="D2316">
        <v>0.1182</v>
      </c>
      <c r="E2316">
        <v>0.1303</v>
      </c>
      <c r="G2316">
        <v>6.7489999999999994E-2</v>
      </c>
      <c r="H2316">
        <v>0.38669999999999999</v>
      </c>
      <c r="I2316">
        <v>0.2336</v>
      </c>
      <c r="J2316">
        <v>0.2228</v>
      </c>
      <c r="K2316">
        <v>8.8999999999999999E-3</v>
      </c>
      <c r="L2316">
        <v>7.1999999999999998E-3</v>
      </c>
      <c r="M2316">
        <v>0.13969999999999999</v>
      </c>
      <c r="N2316">
        <v>0</v>
      </c>
      <c r="O2316">
        <v>1E-3</v>
      </c>
      <c r="P2316">
        <v>0</v>
      </c>
      <c r="Q2316" s="3">
        <v>1.208</v>
      </c>
      <c r="R2316" t="str">
        <f t="shared" si="36"/>
        <v>Washington School Employees Plan 2/32008</v>
      </c>
    </row>
    <row r="2317" spans="1:18" x14ac:dyDescent="0.35">
      <c r="A2317" t="s">
        <v>132</v>
      </c>
      <c r="B2317">
        <v>2009</v>
      </c>
      <c r="C2317">
        <v>-0.22839999999999999</v>
      </c>
      <c r="D2317">
        <v>-2.58E-2</v>
      </c>
      <c r="E2317">
        <v>4.0500000000000001E-2</v>
      </c>
      <c r="G2317">
        <v>2.9669999999999998E-2</v>
      </c>
      <c r="H2317">
        <v>0.36009999999999998</v>
      </c>
      <c r="I2317">
        <v>0.23150000000000001</v>
      </c>
      <c r="J2317">
        <v>0.21229999999999999</v>
      </c>
      <c r="K2317">
        <v>8.0000000000000002E-3</v>
      </c>
      <c r="L2317">
        <v>1.11E-2</v>
      </c>
      <c r="M2317">
        <v>0.17530000000000001</v>
      </c>
      <c r="N2317">
        <v>0</v>
      </c>
      <c r="O2317">
        <v>1.6000000000000001E-3</v>
      </c>
      <c r="P2317">
        <v>0</v>
      </c>
      <c r="Q2317" s="3">
        <v>1.157</v>
      </c>
      <c r="R2317" t="str">
        <f t="shared" si="36"/>
        <v>Washington School Employees Plan 2/32009</v>
      </c>
    </row>
    <row r="2318" spans="1:18" x14ac:dyDescent="0.35">
      <c r="A2318" t="s">
        <v>132</v>
      </c>
      <c r="B2318">
        <v>2010</v>
      </c>
      <c r="C2318">
        <v>0.13220000000000001</v>
      </c>
      <c r="D2318">
        <v>-4.8000000000000001E-2</v>
      </c>
      <c r="E2318">
        <v>4.0800000000000003E-2</v>
      </c>
      <c r="F2318">
        <v>3.9489999999999997E-2</v>
      </c>
      <c r="G2318">
        <v>3.9489999999999997E-2</v>
      </c>
      <c r="H2318">
        <v>0.34710000000000002</v>
      </c>
      <c r="I2318">
        <v>0.21890000000000001</v>
      </c>
      <c r="J2318">
        <v>0.2576</v>
      </c>
      <c r="K2318">
        <v>8.3000000000000001E-3</v>
      </c>
      <c r="L2318">
        <v>1.1599999999999999E-2</v>
      </c>
      <c r="M2318">
        <v>0.1421</v>
      </c>
      <c r="N2318">
        <v>0</v>
      </c>
      <c r="O2318">
        <v>1.44E-2</v>
      </c>
      <c r="P2318">
        <v>0</v>
      </c>
      <c r="Q2318" s="3">
        <v>1.125</v>
      </c>
      <c r="R2318" t="str">
        <f t="shared" si="36"/>
        <v>Washington School Employees Plan 2/32010</v>
      </c>
    </row>
    <row r="2319" spans="1:18" x14ac:dyDescent="0.35">
      <c r="A2319" t="s">
        <v>132</v>
      </c>
      <c r="B2319">
        <v>2011</v>
      </c>
      <c r="C2319">
        <v>0.2114</v>
      </c>
      <c r="D2319">
        <v>1.9E-2</v>
      </c>
      <c r="E2319">
        <v>4.8599999999999997E-2</v>
      </c>
      <c r="F2319">
        <v>6.615E-2</v>
      </c>
      <c r="G2319">
        <v>5.4059999999999997E-2</v>
      </c>
      <c r="H2319">
        <v>0.36830000000000002</v>
      </c>
      <c r="I2319">
        <v>0.19550000000000001</v>
      </c>
      <c r="J2319">
        <v>0.25090000000000001</v>
      </c>
      <c r="K2319">
        <v>2.0400000000000001E-2</v>
      </c>
      <c r="L2319">
        <v>1.15E-2</v>
      </c>
      <c r="M2319">
        <v>0.13769999999999999</v>
      </c>
      <c r="N2319">
        <v>0</v>
      </c>
      <c r="O2319">
        <v>1.5699999999999999E-2</v>
      </c>
      <c r="P2319">
        <v>0</v>
      </c>
      <c r="Q2319" s="3">
        <v>1.1020000000000001</v>
      </c>
      <c r="R2319" t="str">
        <f t="shared" si="36"/>
        <v>Washington School Employees Plan 2/32011</v>
      </c>
    </row>
    <row r="2320" spans="1:18" x14ac:dyDescent="0.35">
      <c r="A2320" t="s">
        <v>132</v>
      </c>
      <c r="B2320">
        <v>2012</v>
      </c>
      <c r="C2320">
        <v>1.4E-2</v>
      </c>
      <c r="D2320">
        <v>0.1162</v>
      </c>
      <c r="E2320">
        <v>1.17E-2</v>
      </c>
      <c r="F2320">
        <v>7.4719999999999995E-2</v>
      </c>
      <c r="G2320">
        <v>5.0659999999999997E-2</v>
      </c>
      <c r="H2320">
        <v>0.36020000000000002</v>
      </c>
      <c r="I2320">
        <v>0.22159999999999999</v>
      </c>
      <c r="J2320">
        <v>0.26019999999999999</v>
      </c>
      <c r="K2320">
        <v>5.7000000000000002E-3</v>
      </c>
      <c r="L2320">
        <v>1.35E-2</v>
      </c>
      <c r="M2320">
        <v>0.13689999999999999</v>
      </c>
      <c r="N2320">
        <v>0</v>
      </c>
      <c r="O2320">
        <v>1.9E-3</v>
      </c>
      <c r="P2320">
        <v>0</v>
      </c>
      <c r="Q2320" s="3">
        <v>1.099</v>
      </c>
      <c r="R2320" t="str">
        <f t="shared" si="36"/>
        <v>Washington School Employees Plan 2/32012</v>
      </c>
    </row>
    <row r="2321" spans="1:18" x14ac:dyDescent="0.35">
      <c r="A2321" t="s">
        <v>132</v>
      </c>
      <c r="B2321">
        <v>2013</v>
      </c>
      <c r="C2321">
        <v>0.1236</v>
      </c>
      <c r="D2321">
        <v>0.1133</v>
      </c>
      <c r="E2321">
        <v>3.8100000000000002E-2</v>
      </c>
      <c r="F2321">
        <v>8.2900000000000001E-2</v>
      </c>
      <c r="G2321">
        <v>5.6099999999999997E-2</v>
      </c>
      <c r="H2321">
        <v>0.37709999999999999</v>
      </c>
      <c r="I2321">
        <v>0.2263</v>
      </c>
      <c r="J2321">
        <v>0.23810000000000001</v>
      </c>
      <c r="K2321">
        <v>5.3E-3</v>
      </c>
      <c r="L2321">
        <v>1.52E-2</v>
      </c>
      <c r="M2321">
        <v>0.13619999999999999</v>
      </c>
      <c r="N2321">
        <v>0</v>
      </c>
      <c r="O2321">
        <v>1.8E-3</v>
      </c>
      <c r="P2321">
        <v>0</v>
      </c>
      <c r="Q2321" s="3">
        <v>1.0189999999999999</v>
      </c>
      <c r="R2321" t="str">
        <f t="shared" si="36"/>
        <v>Washington School Employees Plan 2/32013</v>
      </c>
    </row>
    <row r="2322" spans="1:18" x14ac:dyDescent="0.35">
      <c r="A2322" t="s">
        <v>132</v>
      </c>
      <c r="B2322">
        <v>2014</v>
      </c>
      <c r="C2322">
        <v>0.1706</v>
      </c>
      <c r="D2322">
        <v>0.1007</v>
      </c>
      <c r="E2322">
        <v>0.1283</v>
      </c>
      <c r="F2322">
        <v>8.3500000000000005E-2</v>
      </c>
      <c r="G2322">
        <v>6.3890000000000002E-2</v>
      </c>
      <c r="H2322">
        <v>0.37969999999999998</v>
      </c>
      <c r="I2322">
        <v>0.2505</v>
      </c>
      <c r="J2322">
        <v>0.223</v>
      </c>
      <c r="K2322">
        <v>4.4000000000000003E-3</v>
      </c>
      <c r="L2322">
        <v>1.6299999999999999E-2</v>
      </c>
      <c r="M2322">
        <v>0.1236</v>
      </c>
      <c r="N2322">
        <v>0</v>
      </c>
      <c r="O2322">
        <v>2.3999999999999998E-3</v>
      </c>
      <c r="P2322">
        <v>0</v>
      </c>
      <c r="Q2322" s="3">
        <v>0.91</v>
      </c>
      <c r="R2322" t="str">
        <f t="shared" si="36"/>
        <v>Washington School Employees Plan 2/32014</v>
      </c>
    </row>
    <row r="2323" spans="1:18" x14ac:dyDescent="0.35">
      <c r="A2323" t="s">
        <v>132</v>
      </c>
      <c r="B2323">
        <v>2015</v>
      </c>
      <c r="C2323">
        <v>4.9299999999999997E-2</v>
      </c>
      <c r="D2323">
        <v>0.1134</v>
      </c>
      <c r="E2323">
        <v>0.1113</v>
      </c>
      <c r="F2323">
        <v>7.5499999999999998E-2</v>
      </c>
      <c r="G2323">
        <v>6.2909999999999994E-2</v>
      </c>
      <c r="H2323">
        <v>0.37269999999999998</v>
      </c>
      <c r="I2323">
        <v>0.23760000000000001</v>
      </c>
      <c r="J2323">
        <v>0.22040000000000001</v>
      </c>
      <c r="K2323">
        <v>3.2000000000000002E-3</v>
      </c>
      <c r="L2323">
        <v>1.95E-2</v>
      </c>
      <c r="M2323">
        <v>0.14449999999999999</v>
      </c>
      <c r="N2323">
        <v>0</v>
      </c>
      <c r="O2323">
        <v>2.0999999999999999E-3</v>
      </c>
      <c r="P2323">
        <v>0</v>
      </c>
      <c r="Q2323" s="3">
        <v>0.89</v>
      </c>
      <c r="R2323" t="str">
        <f t="shared" si="36"/>
        <v>Washington School Employees Plan 2/32015</v>
      </c>
    </row>
    <row r="2324" spans="1:18" x14ac:dyDescent="0.35">
      <c r="A2324" t="s">
        <v>132</v>
      </c>
      <c r="B2324">
        <v>2016</v>
      </c>
      <c r="C2324">
        <v>2.6499999999999999E-2</v>
      </c>
      <c r="D2324">
        <v>8.0299999999999996E-2</v>
      </c>
      <c r="E2324">
        <v>7.51E-2</v>
      </c>
      <c r="F2324">
        <v>6.1800000000000001E-2</v>
      </c>
      <c r="G2324">
        <v>6.0600000000000001E-2</v>
      </c>
      <c r="H2324">
        <v>0.3795</v>
      </c>
      <c r="I2324">
        <v>0.22040000000000001</v>
      </c>
      <c r="J2324">
        <v>0.20960000000000001</v>
      </c>
      <c r="K2324">
        <v>6.9999999999999999E-4</v>
      </c>
      <c r="L2324">
        <v>2.9399999999999999E-2</v>
      </c>
      <c r="M2324">
        <v>0.1578</v>
      </c>
      <c r="N2324">
        <v>0</v>
      </c>
      <c r="O2324">
        <v>2.5999999999999999E-3</v>
      </c>
      <c r="P2324">
        <v>0</v>
      </c>
      <c r="Q2324" s="3">
        <v>0.87</v>
      </c>
      <c r="R2324" t="str">
        <f t="shared" si="36"/>
        <v>Washington School Employees Plan 2/32016</v>
      </c>
    </row>
    <row r="2325" spans="1:18" x14ac:dyDescent="0.35">
      <c r="A2325" t="s">
        <v>132</v>
      </c>
      <c r="B2325">
        <v>2017</v>
      </c>
      <c r="C2325">
        <v>0.13439999999999999</v>
      </c>
      <c r="D2325">
        <v>6.9099999999999995E-2</v>
      </c>
      <c r="E2325">
        <v>9.9500000000000005E-2</v>
      </c>
      <c r="F2325">
        <v>5.4699999999999999E-2</v>
      </c>
      <c r="G2325">
        <v>6.4799999999999996E-2</v>
      </c>
      <c r="H2325">
        <v>0.39379999999999998</v>
      </c>
      <c r="I2325">
        <v>0.19309999999999999</v>
      </c>
      <c r="J2325">
        <v>0.20399999999999999</v>
      </c>
      <c r="K2325">
        <v>2.9999999999999997E-4</v>
      </c>
      <c r="L2325">
        <v>3.8100000000000002E-2</v>
      </c>
      <c r="M2325">
        <v>0.1699</v>
      </c>
      <c r="N2325">
        <v>0</v>
      </c>
      <c r="O2325">
        <v>8.0000000000000004E-4</v>
      </c>
      <c r="P2325">
        <v>0</v>
      </c>
      <c r="Q2325" s="3">
        <v>0.88</v>
      </c>
      <c r="R2325" t="str">
        <f t="shared" si="36"/>
        <v>Washington School Employees Plan 2/32017</v>
      </c>
    </row>
    <row r="2326" spans="1:18" x14ac:dyDescent="0.35">
      <c r="A2326" t="s">
        <v>132</v>
      </c>
      <c r="B2326">
        <v>2018</v>
      </c>
      <c r="C2326">
        <v>0.10199999999999999</v>
      </c>
      <c r="D2326">
        <v>8.6699999999999999E-2</v>
      </c>
      <c r="E2326">
        <v>9.5299999999999996E-2</v>
      </c>
      <c r="F2326">
        <v>6.6299999999999998E-2</v>
      </c>
      <c r="G2326">
        <v>6.6839999999999997E-2</v>
      </c>
      <c r="H2326">
        <v>0.34239999999999998</v>
      </c>
      <c r="I2326">
        <v>0.23519999999999999</v>
      </c>
      <c r="J2326">
        <v>0.2059</v>
      </c>
      <c r="K2326">
        <v>4.0000000000000002E-4</v>
      </c>
      <c r="L2326">
        <v>4.36E-2</v>
      </c>
      <c r="M2326">
        <v>0.17169999999999999</v>
      </c>
      <c r="N2326">
        <v>0</v>
      </c>
      <c r="O2326">
        <v>8.0000000000000004E-4</v>
      </c>
      <c r="P2326">
        <v>0</v>
      </c>
      <c r="Q2326" s="3">
        <v>0.89</v>
      </c>
      <c r="R2326" t="str">
        <f t="shared" si="36"/>
        <v>Washington School Employees Plan 2/32018</v>
      </c>
    </row>
    <row r="2327" spans="1:18" x14ac:dyDescent="0.35">
      <c r="A2327" t="s">
        <v>132</v>
      </c>
      <c r="B2327">
        <v>2019</v>
      </c>
      <c r="C2327">
        <v>8.3599999999999994E-2</v>
      </c>
      <c r="D2327">
        <v>0.1065</v>
      </c>
      <c r="E2327">
        <v>7.85E-2</v>
      </c>
      <c r="F2327">
        <v>0.1031</v>
      </c>
      <c r="G2327">
        <v>6.7710000000000006E-2</v>
      </c>
      <c r="H2327">
        <v>0.33360000000000001</v>
      </c>
      <c r="I2327">
        <v>0.215</v>
      </c>
      <c r="J2327">
        <v>0.21490000000000001</v>
      </c>
      <c r="K2327">
        <v>1.4E-3</v>
      </c>
      <c r="L2327">
        <v>5.1299999999999998E-2</v>
      </c>
      <c r="M2327">
        <v>0.1825</v>
      </c>
      <c r="N2327">
        <v>0</v>
      </c>
      <c r="O2327">
        <v>1.2999999999999999E-3</v>
      </c>
      <c r="P2327">
        <v>0</v>
      </c>
      <c r="Q2327" s="3">
        <v>0.91</v>
      </c>
      <c r="R2327" t="str">
        <f t="shared" si="36"/>
        <v>Washington School Employees Plan 2/32019</v>
      </c>
    </row>
    <row r="2328" spans="1:18" x14ac:dyDescent="0.35">
      <c r="A2328" t="s">
        <v>132</v>
      </c>
      <c r="B2328">
        <v>2020</v>
      </c>
      <c r="C2328">
        <v>3.7100000000000001E-2</v>
      </c>
      <c r="D2328">
        <v>7.3899999999999993E-2</v>
      </c>
      <c r="E2328">
        <v>7.5999999999999998E-2</v>
      </c>
      <c r="F2328">
        <v>9.35E-2</v>
      </c>
      <c r="G2328">
        <v>6.6159999999999997E-2</v>
      </c>
      <c r="H2328">
        <v>0.33560000000000001</v>
      </c>
      <c r="I2328">
        <v>0.21290000000000001</v>
      </c>
      <c r="J2328">
        <v>0.21029999999999999</v>
      </c>
      <c r="K2328">
        <v>2.3999999999999998E-3</v>
      </c>
      <c r="L2328">
        <v>5.3600000000000002E-2</v>
      </c>
      <c r="M2328">
        <v>0.18429999999999999</v>
      </c>
      <c r="N2328">
        <v>0</v>
      </c>
      <c r="O2328">
        <v>8.9999999999999998E-4</v>
      </c>
      <c r="P2328">
        <v>0</v>
      </c>
      <c r="Q2328" s="3">
        <v>0.91</v>
      </c>
      <c r="R2328" t="str">
        <f t="shared" si="36"/>
        <v>Washington School Employees Plan 2/32020</v>
      </c>
    </row>
    <row r="2329" spans="1:18" x14ac:dyDescent="0.35">
      <c r="A2329" t="s">
        <v>133</v>
      </c>
      <c r="B2329">
        <v>2001</v>
      </c>
      <c r="C2329">
        <v>-5.3999999999999999E-2</v>
      </c>
      <c r="F2329">
        <v>0.114</v>
      </c>
      <c r="G2329">
        <v>-5.3999999999999999E-2</v>
      </c>
      <c r="H2329">
        <v>0.59</v>
      </c>
      <c r="I2329">
        <v>0.31</v>
      </c>
      <c r="J2329">
        <v>0.04</v>
      </c>
      <c r="K2329">
        <v>0</v>
      </c>
      <c r="L2329">
        <v>0</v>
      </c>
      <c r="M2329">
        <v>0.04</v>
      </c>
      <c r="N2329">
        <v>0</v>
      </c>
      <c r="O2329">
        <v>0.01</v>
      </c>
      <c r="P2329">
        <v>0</v>
      </c>
      <c r="Q2329" s="3">
        <v>0.96499999999999997</v>
      </c>
      <c r="R2329" t="str">
        <f t="shared" si="36"/>
        <v>Wisconsin RS2001</v>
      </c>
    </row>
    <row r="2330" spans="1:18" x14ac:dyDescent="0.35">
      <c r="A2330" t="s">
        <v>133</v>
      </c>
      <c r="B2330">
        <v>2002</v>
      </c>
      <c r="C2330">
        <v>-8.7999999999999995E-2</v>
      </c>
      <c r="E2330">
        <v>3.2000000000000001E-2</v>
      </c>
      <c r="F2330">
        <v>8.3000000000000004E-2</v>
      </c>
      <c r="G2330">
        <v>-7.1160000000000001E-2</v>
      </c>
      <c r="H2330">
        <v>0.57425999999999999</v>
      </c>
      <c r="I2330">
        <v>0.31683</v>
      </c>
      <c r="J2330">
        <v>4.9509999999999998E-2</v>
      </c>
      <c r="K2330">
        <v>0</v>
      </c>
      <c r="L2330">
        <v>0</v>
      </c>
      <c r="M2330">
        <v>3.9600000000000003E-2</v>
      </c>
      <c r="N2330">
        <v>0</v>
      </c>
      <c r="O2330">
        <v>1.9800000000000002E-2</v>
      </c>
      <c r="P2330">
        <v>0</v>
      </c>
      <c r="Q2330" s="3">
        <v>0.97099999999999997</v>
      </c>
      <c r="R2330" t="str">
        <f t="shared" si="36"/>
        <v>Wisconsin RS2002</v>
      </c>
    </row>
    <row r="2331" spans="1:18" x14ac:dyDescent="0.35">
      <c r="A2331" t="s">
        <v>133</v>
      </c>
      <c r="B2331">
        <v>2003</v>
      </c>
      <c r="C2331">
        <v>0.24199999999999999</v>
      </c>
      <c r="E2331">
        <v>4.9000000000000002E-2</v>
      </c>
      <c r="F2331">
        <v>9.0999999999999998E-2</v>
      </c>
      <c r="G2331">
        <v>2.3300000000000001E-2</v>
      </c>
      <c r="H2331">
        <v>0.62375999999999998</v>
      </c>
      <c r="I2331">
        <v>0.26733000000000001</v>
      </c>
      <c r="J2331">
        <v>2.9700000000000001E-2</v>
      </c>
      <c r="K2331">
        <v>9.9000000000000008E-3</v>
      </c>
      <c r="L2331">
        <v>0</v>
      </c>
      <c r="M2331">
        <v>3.9600000000000003E-2</v>
      </c>
      <c r="N2331">
        <v>0</v>
      </c>
      <c r="O2331">
        <v>2.9700000000000001E-2</v>
      </c>
      <c r="P2331">
        <v>0</v>
      </c>
      <c r="Q2331" s="3">
        <v>0.99199999999999999</v>
      </c>
      <c r="R2331" t="str">
        <f t="shared" si="36"/>
        <v>Wisconsin RS2003</v>
      </c>
    </row>
    <row r="2332" spans="1:18" x14ac:dyDescent="0.35">
      <c r="A2332" t="s">
        <v>133</v>
      </c>
      <c r="B2332">
        <v>2004</v>
      </c>
      <c r="C2332">
        <v>0.128</v>
      </c>
      <c r="E2332">
        <v>4.3999999999999997E-2</v>
      </c>
      <c r="F2332">
        <v>0.105</v>
      </c>
      <c r="G2332">
        <v>4.8529999999999997E-2</v>
      </c>
      <c r="H2332">
        <v>0.63</v>
      </c>
      <c r="I2332">
        <v>0.28999999999999998</v>
      </c>
      <c r="J2332">
        <v>0.03</v>
      </c>
      <c r="K2332">
        <v>0.02</v>
      </c>
      <c r="L2332">
        <v>0</v>
      </c>
      <c r="M2332">
        <v>0.03</v>
      </c>
      <c r="N2332">
        <v>0</v>
      </c>
      <c r="O2332">
        <v>0</v>
      </c>
      <c r="P2332">
        <v>0</v>
      </c>
      <c r="Q2332" s="3">
        <v>0.99399999999999999</v>
      </c>
      <c r="R2332" t="str">
        <f t="shared" si="36"/>
        <v>Wisconsin RS2004</v>
      </c>
    </row>
    <row r="2333" spans="1:18" x14ac:dyDescent="0.35">
      <c r="A2333" t="s">
        <v>133</v>
      </c>
      <c r="B2333">
        <v>2005</v>
      </c>
      <c r="C2333">
        <v>8.5000000000000006E-2</v>
      </c>
      <c r="E2333">
        <v>6.3E-2</v>
      </c>
      <c r="F2333">
        <v>9.0999999999999998E-2</v>
      </c>
      <c r="G2333">
        <v>5.5719999999999999E-2</v>
      </c>
      <c r="H2333">
        <v>0.65</v>
      </c>
      <c r="I2333">
        <v>0.26</v>
      </c>
      <c r="J2333">
        <v>0.03</v>
      </c>
      <c r="K2333">
        <v>0.02</v>
      </c>
      <c r="L2333">
        <v>0</v>
      </c>
      <c r="M2333">
        <v>0.04</v>
      </c>
      <c r="N2333">
        <v>0</v>
      </c>
      <c r="O2333">
        <v>0</v>
      </c>
      <c r="P2333">
        <v>0</v>
      </c>
      <c r="Q2333" s="3">
        <v>0.995</v>
      </c>
      <c r="R2333" t="str">
        <f t="shared" si="36"/>
        <v>Wisconsin RS2005</v>
      </c>
    </row>
    <row r="2334" spans="1:18" x14ac:dyDescent="0.35">
      <c r="A2334" t="s">
        <v>133</v>
      </c>
      <c r="B2334">
        <v>2006</v>
      </c>
      <c r="C2334">
        <v>0.158</v>
      </c>
      <c r="E2334">
        <v>9.9000000000000005E-2</v>
      </c>
      <c r="F2334">
        <v>9.1999999999999998E-2</v>
      </c>
      <c r="G2334">
        <v>7.2120000000000004E-2</v>
      </c>
      <c r="H2334">
        <v>0.63</v>
      </c>
      <c r="I2334">
        <v>0.28000000000000003</v>
      </c>
      <c r="J2334">
        <v>0.03</v>
      </c>
      <c r="K2334">
        <v>0.02</v>
      </c>
      <c r="L2334">
        <v>0</v>
      </c>
      <c r="M2334">
        <v>0.04</v>
      </c>
      <c r="N2334">
        <v>0</v>
      </c>
      <c r="O2334">
        <v>0</v>
      </c>
      <c r="P2334">
        <v>0</v>
      </c>
      <c r="Q2334" s="3">
        <v>0.996</v>
      </c>
      <c r="R2334" t="str">
        <f t="shared" si="36"/>
        <v>Wisconsin RS2006</v>
      </c>
    </row>
    <row r="2335" spans="1:18" x14ac:dyDescent="0.35">
      <c r="A2335" t="s">
        <v>133</v>
      </c>
      <c r="B2335">
        <v>2007</v>
      </c>
      <c r="C2335">
        <v>8.6999999999999994E-2</v>
      </c>
      <c r="D2335">
        <v>0.11</v>
      </c>
      <c r="E2335">
        <v>0.13900000000000001</v>
      </c>
      <c r="F2335">
        <v>8.4000000000000005E-2</v>
      </c>
      <c r="G2335">
        <v>7.4230000000000004E-2</v>
      </c>
      <c r="H2335">
        <v>0.59399999999999997</v>
      </c>
      <c r="I2335">
        <v>0.29699999999999999</v>
      </c>
      <c r="J2335">
        <v>4.2000000000000003E-2</v>
      </c>
      <c r="K2335">
        <v>1.4E-2</v>
      </c>
      <c r="L2335">
        <v>0</v>
      </c>
      <c r="M2335">
        <v>4.9000000000000002E-2</v>
      </c>
      <c r="N2335">
        <v>0</v>
      </c>
      <c r="O2335">
        <v>3.0000000000000001E-3</v>
      </c>
      <c r="P2335">
        <v>0</v>
      </c>
      <c r="Q2335" s="3">
        <v>0.996</v>
      </c>
      <c r="R2335" t="str">
        <f t="shared" si="36"/>
        <v>Wisconsin RS2007</v>
      </c>
    </row>
    <row r="2336" spans="1:18" x14ac:dyDescent="0.35">
      <c r="A2336" t="s">
        <v>133</v>
      </c>
      <c r="B2336">
        <v>2008</v>
      </c>
      <c r="C2336">
        <v>-0.26200000000000001</v>
      </c>
      <c r="E2336">
        <v>2.5999999999999999E-2</v>
      </c>
      <c r="F2336">
        <v>3.7999999999999999E-2</v>
      </c>
      <c r="G2336">
        <v>2.4989999999999998E-2</v>
      </c>
      <c r="H2336">
        <v>0.52048000000000005</v>
      </c>
      <c r="I2336">
        <v>0.31668000000000002</v>
      </c>
      <c r="J2336">
        <v>7.2929999999999995E-2</v>
      </c>
      <c r="K2336">
        <v>1.7979999999999999E-2</v>
      </c>
      <c r="L2336">
        <v>0</v>
      </c>
      <c r="M2336">
        <v>6.0940000000000001E-2</v>
      </c>
      <c r="N2336">
        <v>0</v>
      </c>
      <c r="O2336">
        <v>1.099E-2</v>
      </c>
      <c r="P2336">
        <v>0</v>
      </c>
      <c r="Q2336" s="3">
        <v>0.997</v>
      </c>
      <c r="R2336" t="str">
        <f t="shared" si="36"/>
        <v>Wisconsin RS2008</v>
      </c>
    </row>
    <row r="2337" spans="1:18" x14ac:dyDescent="0.35">
      <c r="A2337" t="s">
        <v>133</v>
      </c>
      <c r="B2337">
        <v>2009</v>
      </c>
      <c r="C2337">
        <v>0.224</v>
      </c>
      <c r="E2337">
        <v>4.2999999999999997E-2</v>
      </c>
      <c r="F2337">
        <v>4.2999999999999997E-2</v>
      </c>
      <c r="G2337">
        <v>4.5400000000000003E-2</v>
      </c>
      <c r="H2337">
        <v>0.57099999999999995</v>
      </c>
      <c r="I2337">
        <v>0.28499999999999998</v>
      </c>
      <c r="J2337">
        <v>6.7000000000000004E-2</v>
      </c>
      <c r="K2337">
        <v>3.3000000000000002E-2</v>
      </c>
      <c r="L2337">
        <v>0</v>
      </c>
      <c r="M2337">
        <v>0.04</v>
      </c>
      <c r="N2337">
        <v>0</v>
      </c>
      <c r="O2337">
        <v>4.0000000000000001E-3</v>
      </c>
      <c r="P2337">
        <v>0</v>
      </c>
      <c r="Q2337" s="3">
        <v>0.998</v>
      </c>
      <c r="R2337" t="str">
        <f t="shared" si="36"/>
        <v>Wisconsin RS2009</v>
      </c>
    </row>
    <row r="2338" spans="1:18" x14ac:dyDescent="0.35">
      <c r="A2338" t="s">
        <v>133</v>
      </c>
      <c r="B2338">
        <v>2010</v>
      </c>
      <c r="C2338">
        <v>0.124</v>
      </c>
      <c r="E2338">
        <v>0.05</v>
      </c>
      <c r="F2338">
        <v>5.6000000000000001E-2</v>
      </c>
      <c r="G2338">
        <v>5.2999999999999999E-2</v>
      </c>
      <c r="H2338">
        <v>0.55044999999999999</v>
      </c>
      <c r="I2338">
        <v>0.29570000000000002</v>
      </c>
      <c r="J2338">
        <v>7.5920000000000001E-2</v>
      </c>
      <c r="K2338">
        <v>2.597E-2</v>
      </c>
      <c r="L2338">
        <v>0</v>
      </c>
      <c r="M2338">
        <v>4.496E-2</v>
      </c>
      <c r="N2338">
        <v>0</v>
      </c>
      <c r="O2338">
        <v>6.9899999999999997E-3</v>
      </c>
      <c r="P2338">
        <v>0</v>
      </c>
      <c r="Q2338" s="3">
        <v>0.998</v>
      </c>
      <c r="R2338" t="str">
        <f t="shared" si="36"/>
        <v>Wisconsin RS2010</v>
      </c>
    </row>
    <row r="2339" spans="1:18" x14ac:dyDescent="0.35">
      <c r="A2339" t="s">
        <v>133</v>
      </c>
      <c r="B2339">
        <v>2011</v>
      </c>
      <c r="C2339">
        <v>1.4E-2</v>
      </c>
      <c r="D2339">
        <v>0.11700000000000001</v>
      </c>
      <c r="E2339">
        <v>2.3E-2</v>
      </c>
      <c r="F2339">
        <v>0.06</v>
      </c>
      <c r="G2339">
        <v>4.9390000000000003E-2</v>
      </c>
      <c r="H2339">
        <v>0.5</v>
      </c>
      <c r="I2339">
        <v>0.309</v>
      </c>
      <c r="J2339">
        <v>8.3000000000000004E-2</v>
      </c>
      <c r="K2339">
        <v>3.9E-2</v>
      </c>
      <c r="L2339">
        <v>0</v>
      </c>
      <c r="M2339">
        <v>6.2E-2</v>
      </c>
      <c r="N2339">
        <v>0</v>
      </c>
      <c r="O2339">
        <v>7.0000000000000001E-3</v>
      </c>
      <c r="P2339">
        <v>0</v>
      </c>
      <c r="Q2339" s="3">
        <v>0.999</v>
      </c>
      <c r="R2339" t="str">
        <f t="shared" si="36"/>
        <v>Wisconsin RS2011</v>
      </c>
    </row>
    <row r="2340" spans="1:18" x14ac:dyDescent="0.35">
      <c r="A2340" t="s">
        <v>133</v>
      </c>
      <c r="B2340">
        <v>2012</v>
      </c>
      <c r="C2340">
        <v>0.13700000000000001</v>
      </c>
      <c r="D2340">
        <v>0.09</v>
      </c>
      <c r="E2340">
        <v>3.2000000000000001E-2</v>
      </c>
      <c r="F2340">
        <v>8.4000000000000005E-2</v>
      </c>
      <c r="G2340">
        <v>5.6430000000000001E-2</v>
      </c>
      <c r="H2340">
        <v>0.48427999999999999</v>
      </c>
      <c r="I2340">
        <v>0.32024000000000002</v>
      </c>
      <c r="J2340">
        <v>7.4660000000000004E-2</v>
      </c>
      <c r="K2340">
        <v>4.4200000000000003E-2</v>
      </c>
      <c r="L2340">
        <v>0</v>
      </c>
      <c r="M2340">
        <v>6.6799999999999998E-2</v>
      </c>
      <c r="N2340">
        <v>0</v>
      </c>
      <c r="O2340">
        <v>9.8200000000000006E-3</v>
      </c>
      <c r="P2340">
        <v>0</v>
      </c>
      <c r="Q2340" s="3">
        <v>0.999</v>
      </c>
      <c r="R2340" t="str">
        <f t="shared" si="36"/>
        <v>Wisconsin RS2012</v>
      </c>
    </row>
    <row r="2341" spans="1:18" x14ac:dyDescent="0.35">
      <c r="A2341" t="s">
        <v>133</v>
      </c>
      <c r="B2341">
        <v>2013</v>
      </c>
      <c r="C2341">
        <v>0.13600000000000001</v>
      </c>
      <c r="D2341">
        <v>9.4E-2</v>
      </c>
      <c r="E2341">
        <v>0.125</v>
      </c>
      <c r="F2341">
        <v>7.3999999999999996E-2</v>
      </c>
      <c r="G2341">
        <v>6.2350000000000003E-2</v>
      </c>
      <c r="H2341">
        <v>0.48558000000000001</v>
      </c>
      <c r="I2341">
        <v>0.32146000000000002</v>
      </c>
      <c r="J2341">
        <v>7.0260000000000003E-2</v>
      </c>
      <c r="K2341">
        <v>4.9090000000000002E-2</v>
      </c>
      <c r="L2341">
        <v>0</v>
      </c>
      <c r="M2341">
        <v>6.3519999999999993E-2</v>
      </c>
      <c r="N2341">
        <v>0</v>
      </c>
      <c r="O2341">
        <v>9.6299999999999997E-3</v>
      </c>
      <c r="P2341">
        <v>0</v>
      </c>
      <c r="Q2341" s="3">
        <v>0.999</v>
      </c>
      <c r="R2341" t="str">
        <f t="shared" si="36"/>
        <v>Wisconsin RS2013</v>
      </c>
    </row>
    <row r="2342" spans="1:18" x14ac:dyDescent="0.35">
      <c r="A2342" t="s">
        <v>133</v>
      </c>
      <c r="B2342">
        <v>2014</v>
      </c>
      <c r="C2342">
        <v>5.7000000000000002E-2</v>
      </c>
      <c r="E2342">
        <v>0.109</v>
      </c>
      <c r="F2342">
        <v>5.1999999999999998E-2</v>
      </c>
      <c r="G2342">
        <v>6.1969999999999997E-2</v>
      </c>
      <c r="H2342">
        <v>0.46240999999999999</v>
      </c>
      <c r="I2342">
        <v>0.32989000000000002</v>
      </c>
      <c r="J2342">
        <v>7.4249999999999997E-2</v>
      </c>
      <c r="K2342">
        <v>6.2030000000000002E-2</v>
      </c>
      <c r="L2342">
        <v>0</v>
      </c>
      <c r="M2342">
        <v>6.3909999999999995E-2</v>
      </c>
      <c r="N2342">
        <v>0</v>
      </c>
      <c r="O2342">
        <v>7.5199999999999998E-3</v>
      </c>
      <c r="P2342">
        <v>0</v>
      </c>
      <c r="Q2342" s="3">
        <v>1</v>
      </c>
      <c r="R2342" t="str">
        <f t="shared" si="36"/>
        <v>Wisconsin RS2014</v>
      </c>
    </row>
    <row r="2343" spans="1:18" x14ac:dyDescent="0.35">
      <c r="A2343" t="s">
        <v>133</v>
      </c>
      <c r="B2343">
        <v>2015</v>
      </c>
      <c r="C2343">
        <v>-4.0000000000000001E-3</v>
      </c>
      <c r="E2343">
        <v>6.7000000000000004E-2</v>
      </c>
      <c r="F2343">
        <v>5.8000000000000003E-2</v>
      </c>
      <c r="G2343">
        <v>5.7430000000000002E-2</v>
      </c>
      <c r="H2343">
        <v>0.47838000000000003</v>
      </c>
      <c r="I2343">
        <v>0.35432000000000002</v>
      </c>
      <c r="J2343">
        <v>7.6130000000000003E-2</v>
      </c>
      <c r="K2343">
        <v>2.35E-2</v>
      </c>
      <c r="L2343">
        <v>0</v>
      </c>
      <c r="M2343">
        <v>6.7669999999999994E-2</v>
      </c>
      <c r="N2343">
        <v>0</v>
      </c>
      <c r="O2343">
        <v>0</v>
      </c>
      <c r="P2343">
        <v>0</v>
      </c>
      <c r="Q2343" s="3">
        <v>0.99970000000000003</v>
      </c>
      <c r="R2343" t="str">
        <f t="shared" si="36"/>
        <v>Wisconsin RS2015</v>
      </c>
    </row>
    <row r="2344" spans="1:18" x14ac:dyDescent="0.35">
      <c r="A2344" t="s">
        <v>133</v>
      </c>
      <c r="B2344">
        <v>2016</v>
      </c>
      <c r="C2344">
        <v>8.5999999999999993E-2</v>
      </c>
      <c r="D2344">
        <v>4.5999999999999999E-2</v>
      </c>
      <c r="E2344">
        <v>8.1000000000000003E-2</v>
      </c>
      <c r="F2344">
        <v>5.1999999999999998E-2</v>
      </c>
      <c r="G2344">
        <v>5.9200000000000003E-2</v>
      </c>
      <c r="H2344">
        <v>0.46788999999999997</v>
      </c>
      <c r="I2344">
        <v>0.37614999999999998</v>
      </c>
      <c r="J2344">
        <v>8.2570000000000005E-2</v>
      </c>
      <c r="K2344">
        <v>9.1699999999999993E-3</v>
      </c>
      <c r="L2344">
        <v>0</v>
      </c>
      <c r="M2344">
        <v>6.4219999999999999E-2</v>
      </c>
      <c r="N2344">
        <v>0</v>
      </c>
      <c r="O2344">
        <v>0</v>
      </c>
      <c r="P2344">
        <v>0</v>
      </c>
      <c r="Q2344" s="3">
        <v>1</v>
      </c>
      <c r="R2344" t="str">
        <f t="shared" si="36"/>
        <v>Wisconsin RS2016</v>
      </c>
    </row>
    <row r="2345" spans="1:18" x14ac:dyDescent="0.35">
      <c r="A2345" t="s">
        <v>133</v>
      </c>
      <c r="B2345">
        <v>2017</v>
      </c>
      <c r="C2345">
        <v>0.16200000000000001</v>
      </c>
      <c r="D2345">
        <v>7.9000000000000001E-2</v>
      </c>
      <c r="E2345">
        <v>8.5999999999999993E-2</v>
      </c>
      <c r="F2345">
        <v>5.8999999999999997E-2</v>
      </c>
      <c r="G2345">
        <v>6.4979999999999996E-2</v>
      </c>
      <c r="H2345">
        <v>0.46364</v>
      </c>
      <c r="I2345">
        <v>0.37273000000000001</v>
      </c>
      <c r="J2345">
        <v>8.1820000000000004E-2</v>
      </c>
      <c r="K2345">
        <v>2.7269999999999999E-2</v>
      </c>
      <c r="L2345">
        <v>0</v>
      </c>
      <c r="M2345">
        <v>5.4550000000000001E-2</v>
      </c>
      <c r="N2345">
        <v>0</v>
      </c>
      <c r="O2345">
        <v>0</v>
      </c>
      <c r="P2345">
        <v>0</v>
      </c>
      <c r="Q2345" s="3">
        <v>1</v>
      </c>
      <c r="R2345" t="str">
        <f t="shared" si="36"/>
        <v>Wisconsin RS2017</v>
      </c>
    </row>
    <row r="2346" spans="1:18" x14ac:dyDescent="0.35">
      <c r="A2346" t="s">
        <v>133</v>
      </c>
      <c r="B2346">
        <v>2018</v>
      </c>
      <c r="C2346">
        <v>-3.3000000000000002E-2</v>
      </c>
      <c r="E2346">
        <v>5.1999999999999998E-2</v>
      </c>
      <c r="F2346">
        <v>8.7999999999999995E-2</v>
      </c>
      <c r="G2346">
        <v>0</v>
      </c>
      <c r="H2346">
        <v>0.44546000000000002</v>
      </c>
      <c r="I2346">
        <v>0.36364000000000002</v>
      </c>
      <c r="J2346">
        <v>9.0910000000000005E-2</v>
      </c>
      <c r="K2346">
        <v>2.7269999999999999E-2</v>
      </c>
      <c r="L2346">
        <v>0</v>
      </c>
      <c r="M2346">
        <v>7.2730000000000003E-2</v>
      </c>
      <c r="N2346">
        <v>0</v>
      </c>
      <c r="O2346">
        <v>0</v>
      </c>
      <c r="P2346">
        <v>0</v>
      </c>
      <c r="Q2346" s="3">
        <v>1</v>
      </c>
      <c r="R2346" t="str">
        <f t="shared" si="36"/>
        <v>Wisconsin RS2018</v>
      </c>
    </row>
    <row r="2347" spans="1:18" x14ac:dyDescent="0.35">
      <c r="A2347" t="s">
        <v>133</v>
      </c>
      <c r="B2347">
        <v>2019</v>
      </c>
      <c r="C2347">
        <v>0.19900000000000001</v>
      </c>
      <c r="E2347">
        <v>7.8E-2</v>
      </c>
      <c r="F2347">
        <v>8.5000000000000006E-2</v>
      </c>
      <c r="G2347">
        <v>0</v>
      </c>
      <c r="H2347">
        <v>0.44954</v>
      </c>
      <c r="I2347">
        <v>0.36697000000000002</v>
      </c>
      <c r="J2347">
        <v>9.1740000000000002E-2</v>
      </c>
      <c r="K2347">
        <v>2.7519999999999999E-2</v>
      </c>
      <c r="L2347">
        <v>0</v>
      </c>
      <c r="M2347">
        <v>6.4219999999999999E-2</v>
      </c>
      <c r="N2347">
        <v>0</v>
      </c>
      <c r="O2347">
        <v>0</v>
      </c>
      <c r="P2347">
        <v>0</v>
      </c>
      <c r="Q2347" s="3">
        <v>1</v>
      </c>
      <c r="R2347" t="str">
        <f t="shared" si="36"/>
        <v>Wisconsin RS2019</v>
      </c>
    </row>
    <row r="2348" spans="1:18" x14ac:dyDescent="0.35">
      <c r="A2348" t="s">
        <v>133</v>
      </c>
      <c r="B2348">
        <v>2020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 s="3">
        <v>0</v>
      </c>
      <c r="R2348" t="str">
        <f t="shared" si="36"/>
        <v>Wisconsin RS2020</v>
      </c>
    </row>
    <row r="2349" spans="1:18" x14ac:dyDescent="0.35">
      <c r="A2349" t="s">
        <v>134</v>
      </c>
      <c r="B2349">
        <v>2001</v>
      </c>
      <c r="C2349">
        <v>-3.6799999999999999E-2</v>
      </c>
      <c r="D2349">
        <v>6.3799999999999996E-2</v>
      </c>
      <c r="E2349">
        <v>0.1099</v>
      </c>
      <c r="F2349">
        <v>0.10580000000000001</v>
      </c>
      <c r="G2349">
        <v>-3.6799999999999999E-2</v>
      </c>
      <c r="H2349">
        <v>0.50600000000000001</v>
      </c>
      <c r="I2349">
        <v>0.32500000000000001</v>
      </c>
      <c r="J2349">
        <v>0.127</v>
      </c>
      <c r="K2349">
        <v>0</v>
      </c>
      <c r="L2349">
        <v>0</v>
      </c>
      <c r="M2349">
        <v>2.3E-2</v>
      </c>
      <c r="N2349">
        <v>0</v>
      </c>
      <c r="O2349">
        <v>1.9E-2</v>
      </c>
      <c r="P2349">
        <v>0</v>
      </c>
      <c r="Q2349" s="3">
        <v>1.0928800000000001</v>
      </c>
      <c r="R2349" t="str">
        <f t="shared" si="36"/>
        <v>Connecticut Municipal2001</v>
      </c>
    </row>
    <row r="2350" spans="1:18" x14ac:dyDescent="0.35">
      <c r="A2350" t="s">
        <v>134</v>
      </c>
      <c r="B2350">
        <v>2002</v>
      </c>
      <c r="C2350">
        <v>-6.3899999999999998E-2</v>
      </c>
      <c r="D2350">
        <v>6.6E-3</v>
      </c>
      <c r="E2350">
        <v>5.7200000000000001E-2</v>
      </c>
      <c r="F2350">
        <v>0.09</v>
      </c>
      <c r="G2350">
        <v>-5.0450000000000002E-2</v>
      </c>
      <c r="H2350">
        <v>0.47599999999999998</v>
      </c>
      <c r="I2350">
        <v>0.377</v>
      </c>
      <c r="J2350">
        <v>0.122</v>
      </c>
      <c r="K2350">
        <v>0</v>
      </c>
      <c r="L2350">
        <v>0</v>
      </c>
      <c r="M2350">
        <v>2.5000000000000001E-2</v>
      </c>
      <c r="N2350">
        <v>0</v>
      </c>
      <c r="O2350">
        <v>0</v>
      </c>
      <c r="P2350">
        <v>0</v>
      </c>
      <c r="Q2350" s="3">
        <v>1.06342</v>
      </c>
      <c r="R2350" t="str">
        <f t="shared" si="36"/>
        <v>Connecticut Municipal2002</v>
      </c>
    </row>
    <row r="2351" spans="1:18" x14ac:dyDescent="0.35">
      <c r="A2351" t="s">
        <v>134</v>
      </c>
      <c r="B2351">
        <v>2003</v>
      </c>
      <c r="C2351">
        <v>2.4899999999999999E-2</v>
      </c>
      <c r="D2351">
        <v>-2.5999999999999999E-2</v>
      </c>
      <c r="E2351">
        <v>2.93E-2</v>
      </c>
      <c r="F2351">
        <v>8.0600000000000005E-2</v>
      </c>
      <c r="G2351">
        <v>-2.597E-2</v>
      </c>
      <c r="H2351">
        <v>0.47199999999999998</v>
      </c>
      <c r="I2351">
        <v>0.40400000000000003</v>
      </c>
      <c r="J2351">
        <v>0.10100000000000001</v>
      </c>
      <c r="K2351">
        <v>0</v>
      </c>
      <c r="L2351">
        <v>0</v>
      </c>
      <c r="M2351">
        <v>2.3E-2</v>
      </c>
      <c r="N2351">
        <v>0</v>
      </c>
      <c r="O2351">
        <v>0</v>
      </c>
      <c r="P2351">
        <v>0</v>
      </c>
      <c r="Q2351" s="3">
        <v>1.0286599999999999</v>
      </c>
      <c r="R2351" t="str">
        <f t="shared" si="36"/>
        <v>Connecticut Municipal2003</v>
      </c>
    </row>
    <row r="2352" spans="1:18" x14ac:dyDescent="0.35">
      <c r="A2352" t="s">
        <v>134</v>
      </c>
      <c r="B2352">
        <v>2004</v>
      </c>
      <c r="C2352">
        <v>0.14280000000000001</v>
      </c>
      <c r="D2352">
        <v>3.4000000000000002E-2</v>
      </c>
      <c r="E2352">
        <v>3.7900000000000003E-2</v>
      </c>
      <c r="F2352">
        <v>9.1999999999999998E-2</v>
      </c>
      <c r="G2352">
        <v>1.3729999999999999E-2</v>
      </c>
      <c r="H2352">
        <v>0.58299999999999996</v>
      </c>
      <c r="I2352">
        <v>0.29199999999999998</v>
      </c>
      <c r="J2352">
        <v>8.8999999999999996E-2</v>
      </c>
      <c r="K2352">
        <v>0</v>
      </c>
      <c r="L2352">
        <v>0</v>
      </c>
      <c r="M2352">
        <v>1.7999999999999999E-2</v>
      </c>
      <c r="N2352">
        <v>0</v>
      </c>
      <c r="O2352">
        <v>1.7999999999999999E-2</v>
      </c>
      <c r="P2352">
        <v>0</v>
      </c>
      <c r="Q2352" s="3">
        <v>1.02935</v>
      </c>
      <c r="R2352" t="str">
        <f t="shared" si="36"/>
        <v>Connecticut Municipal2004</v>
      </c>
    </row>
    <row r="2353" spans="1:18" x14ac:dyDescent="0.35">
      <c r="A2353" t="s">
        <v>134</v>
      </c>
      <c r="B2353">
        <v>2005</v>
      </c>
      <c r="C2353">
        <v>0.10100000000000001</v>
      </c>
      <c r="D2353">
        <v>9.2600000000000002E-2</v>
      </c>
      <c r="E2353">
        <v>3.3000000000000002E-2</v>
      </c>
      <c r="F2353">
        <v>8.8999999999999996E-2</v>
      </c>
      <c r="G2353">
        <v>3.0609999999999998E-2</v>
      </c>
      <c r="H2353">
        <v>0.59899999999999998</v>
      </c>
      <c r="I2353">
        <v>0.314</v>
      </c>
      <c r="J2353">
        <v>6.8000000000000005E-2</v>
      </c>
      <c r="K2353">
        <v>0</v>
      </c>
      <c r="L2353">
        <v>0</v>
      </c>
      <c r="M2353">
        <v>1.9E-2</v>
      </c>
      <c r="N2353">
        <v>0</v>
      </c>
      <c r="O2353">
        <v>0</v>
      </c>
      <c r="P2353">
        <v>0</v>
      </c>
      <c r="Q2353" s="3">
        <v>1.0323500000000001</v>
      </c>
      <c r="R2353" t="str">
        <f t="shared" si="36"/>
        <v>Connecticut Municipal2005</v>
      </c>
    </row>
    <row r="2354" spans="1:18" x14ac:dyDescent="0.35">
      <c r="A2354" t="s">
        <v>134</v>
      </c>
      <c r="B2354">
        <v>2006</v>
      </c>
      <c r="C2354">
        <v>9.8699999999999996E-2</v>
      </c>
      <c r="D2354">
        <v>0.1206</v>
      </c>
      <c r="E2354">
        <v>6.1899999999999997E-2</v>
      </c>
      <c r="F2354">
        <v>8.5599999999999996E-2</v>
      </c>
      <c r="G2354">
        <v>4.1660000000000003E-2</v>
      </c>
      <c r="H2354">
        <v>0.629</v>
      </c>
      <c r="I2354">
        <v>0.29399999999999998</v>
      </c>
      <c r="J2354">
        <v>0.06</v>
      </c>
      <c r="K2354">
        <v>0</v>
      </c>
      <c r="L2354">
        <v>0</v>
      </c>
      <c r="M2354">
        <v>1.7000000000000001E-2</v>
      </c>
      <c r="N2354">
        <v>0</v>
      </c>
      <c r="O2354">
        <v>0</v>
      </c>
      <c r="P2354">
        <v>0</v>
      </c>
      <c r="Q2354" s="3">
        <v>1.0246500000000001</v>
      </c>
      <c r="R2354" t="str">
        <f t="shared" si="36"/>
        <v>Connecticut Municipal2006</v>
      </c>
    </row>
    <row r="2355" spans="1:18" x14ac:dyDescent="0.35">
      <c r="A2355" t="s">
        <v>134</v>
      </c>
      <c r="B2355">
        <v>2007</v>
      </c>
      <c r="C2355">
        <v>0.1696</v>
      </c>
      <c r="D2355">
        <v>0.1273</v>
      </c>
      <c r="E2355">
        <v>0.11070000000000001</v>
      </c>
      <c r="F2355">
        <v>8.3599999999999994E-2</v>
      </c>
      <c r="G2355">
        <v>5.9040000000000002E-2</v>
      </c>
      <c r="H2355">
        <v>0.61099999999999999</v>
      </c>
      <c r="I2355">
        <v>0.29399999999999998</v>
      </c>
      <c r="J2355">
        <v>0.06</v>
      </c>
      <c r="K2355">
        <v>0</v>
      </c>
      <c r="L2355">
        <v>0</v>
      </c>
      <c r="M2355">
        <v>2.5999999999999999E-2</v>
      </c>
      <c r="N2355">
        <v>0</v>
      </c>
      <c r="O2355">
        <v>8.9999999999999993E-3</v>
      </c>
      <c r="P2355">
        <v>0</v>
      </c>
      <c r="Q2355" s="3">
        <v>1.03701</v>
      </c>
      <c r="R2355" t="str">
        <f t="shared" si="36"/>
        <v>Connecticut Municipal2007</v>
      </c>
    </row>
    <row r="2356" spans="1:18" x14ac:dyDescent="0.35">
      <c r="A2356" t="s">
        <v>134</v>
      </c>
      <c r="B2356">
        <v>2008</v>
      </c>
      <c r="C2356">
        <v>-4.1099999999999998E-2</v>
      </c>
      <c r="D2356">
        <v>7.2099999999999997E-2</v>
      </c>
      <c r="E2356">
        <v>9.1700000000000004E-2</v>
      </c>
      <c r="F2356">
        <v>5.9700000000000003E-2</v>
      </c>
      <c r="G2356">
        <v>4.5969999999999997E-2</v>
      </c>
      <c r="H2356">
        <v>0.46300000000000002</v>
      </c>
      <c r="I2356">
        <v>0.39200000000000002</v>
      </c>
      <c r="J2356">
        <v>7.0999999999999994E-2</v>
      </c>
      <c r="K2356">
        <v>0</v>
      </c>
      <c r="L2356">
        <v>0</v>
      </c>
      <c r="M2356">
        <v>4.1000000000000002E-2</v>
      </c>
      <c r="N2356">
        <v>0</v>
      </c>
      <c r="O2356">
        <v>3.3000000000000002E-2</v>
      </c>
      <c r="P2356">
        <v>0</v>
      </c>
      <c r="Q2356" s="3">
        <v>1.0329999999999999</v>
      </c>
      <c r="R2356" t="str">
        <f t="shared" si="36"/>
        <v>Connecticut Municipal2008</v>
      </c>
    </row>
    <row r="2357" spans="1:18" x14ac:dyDescent="0.35">
      <c r="A2357" t="s">
        <v>134</v>
      </c>
      <c r="B2357">
        <v>2009</v>
      </c>
      <c r="C2357">
        <v>-0.14899999999999999</v>
      </c>
      <c r="D2357">
        <v>-1.54E-2</v>
      </c>
      <c r="E2357">
        <v>2.92E-2</v>
      </c>
      <c r="F2357">
        <v>3.27E-2</v>
      </c>
      <c r="G2357">
        <v>2.2270000000000002E-2</v>
      </c>
      <c r="H2357">
        <v>0.435</v>
      </c>
      <c r="I2357">
        <v>0.39500000000000002</v>
      </c>
      <c r="J2357">
        <v>0.08</v>
      </c>
      <c r="K2357">
        <v>0</v>
      </c>
      <c r="L2357">
        <v>0</v>
      </c>
      <c r="M2357">
        <v>3.7999999999999999E-2</v>
      </c>
      <c r="N2357">
        <v>0</v>
      </c>
      <c r="O2357">
        <v>5.1999999999999998E-2</v>
      </c>
      <c r="P2357">
        <v>0</v>
      </c>
      <c r="Q2357" s="3">
        <v>0.88900000000000001</v>
      </c>
      <c r="R2357" t="str">
        <f t="shared" si="36"/>
        <v>Connecticut Municipal2009</v>
      </c>
    </row>
    <row r="2358" spans="1:18" x14ac:dyDescent="0.35">
      <c r="A2358" t="s">
        <v>134</v>
      </c>
      <c r="B2358">
        <v>2010</v>
      </c>
      <c r="C2358">
        <v>0.12570000000000001</v>
      </c>
      <c r="D2358">
        <v>-2.7900000000000001E-2</v>
      </c>
      <c r="E2358">
        <v>3.3700000000000001E-2</v>
      </c>
      <c r="F2358">
        <v>3.1899999999999998E-2</v>
      </c>
      <c r="G2358">
        <v>3.2169999999999997E-2</v>
      </c>
      <c r="H2358">
        <v>0.42699999999999999</v>
      </c>
      <c r="I2358">
        <v>0.34799999999999998</v>
      </c>
      <c r="J2358">
        <v>0.09</v>
      </c>
      <c r="K2358">
        <v>0</v>
      </c>
      <c r="L2358">
        <v>0</v>
      </c>
      <c r="M2358">
        <v>3.5000000000000003E-2</v>
      </c>
      <c r="N2358">
        <v>0</v>
      </c>
      <c r="O2358">
        <v>0.1</v>
      </c>
      <c r="P2358">
        <v>0</v>
      </c>
      <c r="Q2358" s="3">
        <v>0.88400000000000001</v>
      </c>
      <c r="R2358" t="str">
        <f t="shared" si="36"/>
        <v>Connecticut Municipal2010</v>
      </c>
    </row>
    <row r="2359" spans="1:18" x14ac:dyDescent="0.35">
      <c r="A2359" t="s">
        <v>134</v>
      </c>
      <c r="B2359">
        <v>2011</v>
      </c>
      <c r="C2359">
        <v>0.1787</v>
      </c>
      <c r="D2359">
        <v>4.1300000000000003E-2</v>
      </c>
      <c r="E2359">
        <v>4.8399999999999999E-2</v>
      </c>
      <c r="F2359">
        <v>5.28E-2</v>
      </c>
      <c r="G2359">
        <v>4.4699999999999997E-2</v>
      </c>
      <c r="H2359">
        <v>0.49399999999999999</v>
      </c>
      <c r="I2359">
        <v>0.31900000000000001</v>
      </c>
      <c r="J2359">
        <v>8.7999999999999995E-2</v>
      </c>
      <c r="K2359">
        <v>0.02</v>
      </c>
      <c r="L2359">
        <v>0</v>
      </c>
      <c r="M2359">
        <v>4.7E-2</v>
      </c>
      <c r="N2359">
        <v>0</v>
      </c>
      <c r="O2359">
        <v>3.2000000000000001E-2</v>
      </c>
      <c r="P2359">
        <v>0</v>
      </c>
      <c r="Q2359" s="3">
        <v>0.88300000000000001</v>
      </c>
      <c r="R2359" t="str">
        <f t="shared" si="36"/>
        <v>Connecticut Municipal2011</v>
      </c>
    </row>
    <row r="2360" spans="1:18" x14ac:dyDescent="0.35">
      <c r="A2360" t="s">
        <v>134</v>
      </c>
      <c r="B2360">
        <v>2012</v>
      </c>
      <c r="C2360">
        <v>4.7000000000000002E-3</v>
      </c>
      <c r="D2360">
        <v>0.10059999999999999</v>
      </c>
      <c r="E2360">
        <v>1.7000000000000001E-2</v>
      </c>
      <c r="F2360">
        <v>6.0299999999999999E-2</v>
      </c>
      <c r="G2360">
        <v>4.1309999999999999E-2</v>
      </c>
      <c r="H2360">
        <v>0.44600000000000001</v>
      </c>
      <c r="I2360">
        <v>0.35</v>
      </c>
      <c r="J2360">
        <v>0.107</v>
      </c>
      <c r="K2360">
        <v>2.1999999999999999E-2</v>
      </c>
      <c r="L2360">
        <v>0</v>
      </c>
      <c r="M2360">
        <v>5.7000000000000002E-2</v>
      </c>
      <c r="N2360">
        <v>0</v>
      </c>
      <c r="O2360">
        <v>1.7999999999999999E-2</v>
      </c>
      <c r="P2360">
        <v>0</v>
      </c>
      <c r="Q2360" s="3">
        <v>0.85</v>
      </c>
      <c r="R2360" t="str">
        <f t="shared" si="36"/>
        <v>Connecticut Municipal2012</v>
      </c>
    </row>
    <row r="2361" spans="1:18" x14ac:dyDescent="0.35">
      <c r="A2361" t="s">
        <v>134</v>
      </c>
      <c r="B2361">
        <v>2013</v>
      </c>
      <c r="C2361">
        <v>9.6000000000000002E-2</v>
      </c>
      <c r="D2361">
        <v>9.0800000000000006E-2</v>
      </c>
      <c r="E2361">
        <v>4.4499999999999998E-2</v>
      </c>
      <c r="F2361">
        <v>6.7799999999999999E-2</v>
      </c>
      <c r="G2361">
        <v>4.5420000000000002E-2</v>
      </c>
      <c r="H2361">
        <v>0.36899999999999999</v>
      </c>
      <c r="I2361">
        <v>0.35299999999999998</v>
      </c>
      <c r="J2361">
        <v>0.105</v>
      </c>
      <c r="K2361">
        <v>8.3000000000000004E-2</v>
      </c>
      <c r="L2361">
        <v>0</v>
      </c>
      <c r="M2361">
        <v>7.2999999999999995E-2</v>
      </c>
      <c r="N2361">
        <v>0</v>
      </c>
      <c r="O2361">
        <v>1.7000000000000001E-2</v>
      </c>
      <c r="P2361">
        <v>0</v>
      </c>
      <c r="Q2361" s="3">
        <v>0.875</v>
      </c>
      <c r="R2361" t="str">
        <f t="shared" si="36"/>
        <v>Connecticut Municipal2013</v>
      </c>
    </row>
    <row r="2362" spans="1:18" x14ac:dyDescent="0.35">
      <c r="A2362" t="s">
        <v>134</v>
      </c>
      <c r="B2362">
        <v>2014</v>
      </c>
      <c r="C2362">
        <v>0.1358</v>
      </c>
      <c r="D2362">
        <v>7.7399999999999997E-2</v>
      </c>
      <c r="E2362">
        <v>0.1066</v>
      </c>
      <c r="F2362">
        <v>6.7199999999999996E-2</v>
      </c>
      <c r="G2362">
        <v>5.1630000000000002E-2</v>
      </c>
      <c r="H2362">
        <v>0.376</v>
      </c>
      <c r="I2362">
        <v>0.34899999999999998</v>
      </c>
      <c r="J2362">
        <v>0.10100000000000001</v>
      </c>
      <c r="K2362">
        <v>7.6999999999999999E-2</v>
      </c>
      <c r="L2362">
        <v>0</v>
      </c>
      <c r="M2362">
        <v>6.9000000000000006E-2</v>
      </c>
      <c r="N2362">
        <v>0</v>
      </c>
      <c r="O2362">
        <v>2.8000000000000001E-2</v>
      </c>
      <c r="P2362">
        <v>0</v>
      </c>
      <c r="Q2362" s="3">
        <v>0.87817000000000001</v>
      </c>
      <c r="R2362" t="str">
        <f t="shared" si="36"/>
        <v>Connecticut Municipal2014</v>
      </c>
    </row>
    <row r="2363" spans="1:18" x14ac:dyDescent="0.35">
      <c r="A2363" t="s">
        <v>134</v>
      </c>
      <c r="B2363">
        <v>2015</v>
      </c>
      <c r="C2363">
        <v>2.5700000000000001E-2</v>
      </c>
      <c r="D2363">
        <v>8.48E-2</v>
      </c>
      <c r="E2363">
        <v>8.6199999999999999E-2</v>
      </c>
      <c r="F2363">
        <v>5.96E-2</v>
      </c>
      <c r="G2363">
        <v>4.9880000000000001E-2</v>
      </c>
      <c r="H2363">
        <v>0.36299999999999999</v>
      </c>
      <c r="I2363">
        <v>0.34599999999999997</v>
      </c>
      <c r="J2363">
        <v>0.108</v>
      </c>
      <c r="K2363">
        <v>8.1000000000000003E-2</v>
      </c>
      <c r="L2363">
        <v>0</v>
      </c>
      <c r="M2363">
        <v>7.2999999999999995E-2</v>
      </c>
      <c r="N2363">
        <v>0</v>
      </c>
      <c r="O2363">
        <v>2.9000000000000001E-2</v>
      </c>
      <c r="P2363">
        <v>0</v>
      </c>
      <c r="Q2363" s="3">
        <v>0.878</v>
      </c>
      <c r="R2363" t="str">
        <f t="shared" si="36"/>
        <v>Connecticut Municipal2015</v>
      </c>
    </row>
    <row r="2364" spans="1:18" x14ac:dyDescent="0.35">
      <c r="A2364" t="s">
        <v>134</v>
      </c>
      <c r="B2364">
        <v>2016</v>
      </c>
      <c r="C2364">
        <v>1.15E-2</v>
      </c>
      <c r="D2364">
        <v>5.62E-2</v>
      </c>
      <c r="E2364">
        <v>5.3499999999999999E-2</v>
      </c>
      <c r="F2364">
        <v>5.0900000000000001E-2</v>
      </c>
      <c r="G2364">
        <v>4.7440000000000003E-2</v>
      </c>
      <c r="H2364">
        <v>0.36499999999999999</v>
      </c>
      <c r="I2364">
        <v>0.35299999999999998</v>
      </c>
      <c r="J2364">
        <v>0.10199999999999999</v>
      </c>
      <c r="K2364">
        <v>8.1000000000000003E-2</v>
      </c>
      <c r="L2364">
        <v>0</v>
      </c>
      <c r="M2364">
        <v>7.1999999999999995E-2</v>
      </c>
      <c r="N2364">
        <v>0</v>
      </c>
      <c r="O2364">
        <v>2.7E-2</v>
      </c>
      <c r="P2364">
        <v>0</v>
      </c>
      <c r="Q2364" s="3">
        <v>0.86099999999999999</v>
      </c>
      <c r="R2364" t="str">
        <f t="shared" si="36"/>
        <v>Connecticut Municipal2016</v>
      </c>
    </row>
    <row r="2365" spans="1:18" x14ac:dyDescent="0.35">
      <c r="A2365" t="s">
        <v>134</v>
      </c>
      <c r="B2365">
        <v>2017</v>
      </c>
      <c r="C2365">
        <v>0.1305</v>
      </c>
      <c r="D2365">
        <v>5.4600000000000003E-2</v>
      </c>
      <c r="E2365">
        <v>7.8600000000000003E-2</v>
      </c>
      <c r="F2365">
        <v>4.7300000000000002E-2</v>
      </c>
      <c r="G2365">
        <v>5.2150000000000002E-2</v>
      </c>
      <c r="H2365">
        <v>0.375</v>
      </c>
      <c r="I2365">
        <v>0.34699999999999998</v>
      </c>
      <c r="J2365">
        <v>0.10100000000000001</v>
      </c>
      <c r="K2365">
        <v>7.9000000000000001E-2</v>
      </c>
      <c r="L2365">
        <v>0</v>
      </c>
      <c r="M2365">
        <v>7.0000000000000007E-2</v>
      </c>
      <c r="N2365">
        <v>0</v>
      </c>
      <c r="O2365">
        <v>2.8000000000000001E-2</v>
      </c>
      <c r="P2365">
        <v>0</v>
      </c>
      <c r="Q2365" s="3">
        <v>0.86099999999999999</v>
      </c>
      <c r="R2365" t="str">
        <f t="shared" si="36"/>
        <v>Connecticut Municipal2017</v>
      </c>
    </row>
    <row r="2366" spans="1:18" x14ac:dyDescent="0.35">
      <c r="A2366" t="s">
        <v>134</v>
      </c>
      <c r="B2366">
        <v>2018</v>
      </c>
      <c r="C2366">
        <v>6.1400000000000003E-2</v>
      </c>
      <c r="D2366">
        <v>6.6699999999999995E-2</v>
      </c>
      <c r="E2366">
        <v>7.17E-2</v>
      </c>
      <c r="F2366">
        <v>5.8000000000000003E-2</v>
      </c>
      <c r="G2366">
        <v>5.2659999999999998E-2</v>
      </c>
      <c r="H2366">
        <v>0.38500000000000001</v>
      </c>
      <c r="I2366">
        <v>0.37</v>
      </c>
      <c r="J2366">
        <v>8.4000000000000005E-2</v>
      </c>
      <c r="K2366">
        <v>7.1999999999999995E-2</v>
      </c>
      <c r="L2366">
        <v>0</v>
      </c>
      <c r="M2366">
        <v>6.3E-2</v>
      </c>
      <c r="N2366">
        <v>0</v>
      </c>
      <c r="O2366">
        <v>2.5999999999999999E-2</v>
      </c>
      <c r="P2366">
        <v>0</v>
      </c>
      <c r="Q2366" s="3">
        <v>0.76732</v>
      </c>
      <c r="R2366" t="str">
        <f t="shared" si="36"/>
        <v>Connecticut Municipal2018</v>
      </c>
    </row>
    <row r="2367" spans="1:18" x14ac:dyDescent="0.35">
      <c r="A2367" t="s">
        <v>134</v>
      </c>
      <c r="B2367">
        <v>2019</v>
      </c>
      <c r="C2367">
        <v>6.2300000000000001E-2</v>
      </c>
      <c r="E2367">
        <v>5.7489999999999999E-2</v>
      </c>
      <c r="F2367">
        <v>8.1769999999999995E-2</v>
      </c>
      <c r="G2367">
        <v>5.3170000000000002E-2</v>
      </c>
      <c r="H2367">
        <v>0.40200000000000002</v>
      </c>
      <c r="I2367">
        <v>0.36699999999999999</v>
      </c>
      <c r="J2367">
        <v>6.9000000000000006E-2</v>
      </c>
      <c r="K2367">
        <v>0.08</v>
      </c>
      <c r="L2367">
        <v>0</v>
      </c>
      <c r="M2367">
        <v>6.4000000000000001E-2</v>
      </c>
      <c r="N2367">
        <v>0</v>
      </c>
      <c r="O2367">
        <v>1.7999999999999999E-2</v>
      </c>
      <c r="P2367">
        <v>0</v>
      </c>
      <c r="Q2367" s="3">
        <v>0.75851999999999997</v>
      </c>
      <c r="R2367" t="str">
        <f t="shared" si="36"/>
        <v>Connecticut Municipal2019</v>
      </c>
    </row>
    <row r="2368" spans="1:18" x14ac:dyDescent="0.35">
      <c r="A2368" t="s">
        <v>134</v>
      </c>
      <c r="B2368">
        <v>2020</v>
      </c>
      <c r="C2368">
        <v>2.0299999999999999E-2</v>
      </c>
      <c r="E2368">
        <v>5.638E-2</v>
      </c>
      <c r="F2368">
        <v>7.1190000000000003E-2</v>
      </c>
      <c r="G2368">
        <v>5.1499999999999997E-2</v>
      </c>
      <c r="H2368">
        <v>0.40699999999999997</v>
      </c>
      <c r="I2368">
        <v>0.29399999999999998</v>
      </c>
      <c r="J2368">
        <v>7.4999999999999997E-2</v>
      </c>
      <c r="K2368">
        <v>7.2999999999999995E-2</v>
      </c>
      <c r="L2368">
        <v>0</v>
      </c>
      <c r="M2368">
        <v>0.11899999999999999</v>
      </c>
      <c r="N2368">
        <v>0</v>
      </c>
      <c r="O2368">
        <v>3.2000000000000001E-2</v>
      </c>
      <c r="P2368">
        <v>0</v>
      </c>
      <c r="Q2368" s="3">
        <v>0.76444000000000001</v>
      </c>
      <c r="R2368" t="str">
        <f t="shared" si="36"/>
        <v>Connecticut Municipal2020</v>
      </c>
    </row>
    <row r="2369" spans="1:18" x14ac:dyDescent="0.35">
      <c r="A2369" t="s">
        <v>135</v>
      </c>
      <c r="B2369">
        <v>2001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 s="3">
        <v>1.0112000000000001</v>
      </c>
      <c r="R2369" t="str">
        <f t="shared" si="36"/>
        <v>Louisiana Municipal Police2001</v>
      </c>
    </row>
    <row r="2370" spans="1:18" x14ac:dyDescent="0.35">
      <c r="A2370" t="s">
        <v>135</v>
      </c>
      <c r="B2370">
        <v>2002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 s="3">
        <v>0.85899999999999999</v>
      </c>
      <c r="R2370" t="str">
        <f t="shared" si="36"/>
        <v>Louisiana Municipal Police2002</v>
      </c>
    </row>
    <row r="2371" spans="1:18" x14ac:dyDescent="0.35">
      <c r="A2371" t="s">
        <v>135</v>
      </c>
      <c r="B2371">
        <v>2003</v>
      </c>
      <c r="C2371">
        <v>3.8399999999999997E-2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 s="3">
        <v>0.73933000000000004</v>
      </c>
      <c r="R2371" t="str">
        <f t="shared" ref="R2371:R2434" si="37">A2371&amp;B2371</f>
        <v>Louisiana Municipal Police2003</v>
      </c>
    </row>
    <row r="2372" spans="1:18" x14ac:dyDescent="0.35">
      <c r="A2372" t="s">
        <v>135</v>
      </c>
      <c r="B2372">
        <v>2004</v>
      </c>
      <c r="C2372">
        <v>0.12870000000000001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 s="3">
        <v>0.72892000000000001</v>
      </c>
      <c r="R2372" t="str">
        <f t="shared" si="37"/>
        <v>Louisiana Municipal Police2004</v>
      </c>
    </row>
    <row r="2373" spans="1:18" x14ac:dyDescent="0.35">
      <c r="A2373" t="s">
        <v>135</v>
      </c>
      <c r="B2373">
        <v>2005</v>
      </c>
      <c r="C2373">
        <v>9.3399999999999997E-2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 s="3">
        <v>0.79466000000000003</v>
      </c>
      <c r="R2373" t="str">
        <f t="shared" si="37"/>
        <v>Louisiana Municipal Police2005</v>
      </c>
    </row>
    <row r="2374" spans="1:18" x14ac:dyDescent="0.35">
      <c r="A2374" t="s">
        <v>135</v>
      </c>
      <c r="B2374">
        <v>2006</v>
      </c>
      <c r="C2374">
        <v>8.72E-2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 s="3">
        <v>0.83096999999999999</v>
      </c>
      <c r="R2374" t="str">
        <f t="shared" si="37"/>
        <v>Louisiana Municipal Police2006</v>
      </c>
    </row>
    <row r="2375" spans="1:18" x14ac:dyDescent="0.35">
      <c r="A2375" t="s">
        <v>135</v>
      </c>
      <c r="B2375">
        <v>2007</v>
      </c>
      <c r="C2375">
        <v>0.1646</v>
      </c>
      <c r="E2375">
        <v>0.10165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 s="3">
        <v>0.89053000000000004</v>
      </c>
      <c r="R2375" t="str">
        <f t="shared" si="37"/>
        <v>Louisiana Municipal Police2007</v>
      </c>
    </row>
    <row r="2376" spans="1:18" x14ac:dyDescent="0.35">
      <c r="A2376" t="s">
        <v>135</v>
      </c>
      <c r="B2376">
        <v>2008</v>
      </c>
      <c r="C2376">
        <v>-7.6300000000000007E-2</v>
      </c>
      <c r="E2376">
        <v>7.6160000000000005E-2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 s="3">
        <v>0.86948999999999999</v>
      </c>
      <c r="R2376" t="str">
        <f t="shared" si="37"/>
        <v>Louisiana Municipal Police2008</v>
      </c>
    </row>
    <row r="2377" spans="1:18" x14ac:dyDescent="0.35">
      <c r="A2377" t="s">
        <v>135</v>
      </c>
      <c r="B2377">
        <v>2009</v>
      </c>
      <c r="C2377">
        <v>-0.2424</v>
      </c>
      <c r="E2377">
        <v>-6.3200000000000001E-3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 s="3">
        <v>0.65234999999999999</v>
      </c>
      <c r="R2377" t="str">
        <f t="shared" si="37"/>
        <v>Louisiana Municipal Police2009</v>
      </c>
    </row>
    <row r="2378" spans="1:18" x14ac:dyDescent="0.35">
      <c r="A2378" t="s">
        <v>135</v>
      </c>
      <c r="B2378">
        <v>2010</v>
      </c>
      <c r="C2378">
        <v>0.1237</v>
      </c>
      <c r="E2378">
        <v>-8.7000000000000001E-4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 s="3">
        <v>0.59869000000000006</v>
      </c>
      <c r="R2378" t="str">
        <f t="shared" si="37"/>
        <v>Louisiana Municipal Police2010</v>
      </c>
    </row>
    <row r="2379" spans="1:18" x14ac:dyDescent="0.35">
      <c r="A2379" t="s">
        <v>135</v>
      </c>
      <c r="B2379">
        <v>2011</v>
      </c>
      <c r="C2379">
        <v>0.23499999999999999</v>
      </c>
      <c r="E2379">
        <v>2.4930000000000001E-2</v>
      </c>
      <c r="H2379">
        <v>0.63214000000000004</v>
      </c>
      <c r="I2379">
        <v>0.22578000000000001</v>
      </c>
      <c r="J2379">
        <v>0</v>
      </c>
      <c r="K2379">
        <v>3.4299999999999997E-2</v>
      </c>
      <c r="L2379">
        <v>0</v>
      </c>
      <c r="M2379">
        <v>0.10399</v>
      </c>
      <c r="N2379">
        <v>0</v>
      </c>
      <c r="O2379">
        <v>3.8E-3</v>
      </c>
      <c r="P2379">
        <v>0</v>
      </c>
      <c r="Q2379" s="3">
        <v>0.58053999999999994</v>
      </c>
      <c r="R2379" t="str">
        <f t="shared" si="37"/>
        <v>Louisiana Municipal Police2011</v>
      </c>
    </row>
    <row r="2380" spans="1:18" x14ac:dyDescent="0.35">
      <c r="A2380" t="s">
        <v>135</v>
      </c>
      <c r="B2380">
        <v>2012</v>
      </c>
      <c r="C2380">
        <v>-2.1000000000000001E-2</v>
      </c>
      <c r="E2380">
        <v>-1.005E-2</v>
      </c>
      <c r="F2380">
        <v>4.4310000000000002E-2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 s="3">
        <v>0.59752000000000005</v>
      </c>
      <c r="R2380" t="str">
        <f t="shared" si="37"/>
        <v>Louisiana Municipal Police2012</v>
      </c>
    </row>
    <row r="2381" spans="1:18" x14ac:dyDescent="0.35">
      <c r="A2381" t="s">
        <v>135</v>
      </c>
      <c r="B2381">
        <v>2013</v>
      </c>
      <c r="C2381">
        <v>0.1081</v>
      </c>
      <c r="E2381">
        <v>2.665E-2</v>
      </c>
      <c r="F2381">
        <v>5.1110000000000003E-2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 s="3">
        <v>0.64149999999999996</v>
      </c>
      <c r="R2381" t="str">
        <f t="shared" si="37"/>
        <v>Louisiana Municipal Police2013</v>
      </c>
    </row>
    <row r="2382" spans="1:18" x14ac:dyDescent="0.35">
      <c r="A2382" t="s">
        <v>135</v>
      </c>
      <c r="B2382">
        <v>2014</v>
      </c>
      <c r="C2382">
        <v>0.17899999999999999</v>
      </c>
      <c r="E2382">
        <v>0.1216</v>
      </c>
      <c r="F2382">
        <v>5.5710000000000003E-2</v>
      </c>
      <c r="H2382">
        <v>0.57899999999999996</v>
      </c>
      <c r="I2382">
        <v>0.18</v>
      </c>
      <c r="J2382">
        <v>1.9E-2</v>
      </c>
      <c r="K2382">
        <v>9.0999999999999998E-2</v>
      </c>
      <c r="L2382">
        <v>3.1E-2</v>
      </c>
      <c r="M2382">
        <v>9.4E-2</v>
      </c>
      <c r="N2382">
        <v>0</v>
      </c>
      <c r="O2382">
        <v>5.0000000000000001E-3</v>
      </c>
      <c r="P2382">
        <v>0</v>
      </c>
      <c r="Q2382" s="3">
        <v>0.68110000000000004</v>
      </c>
      <c r="R2382" t="str">
        <f t="shared" si="37"/>
        <v>Louisiana Municipal Police2014</v>
      </c>
    </row>
    <row r="2383" spans="1:18" x14ac:dyDescent="0.35">
      <c r="A2383" t="s">
        <v>135</v>
      </c>
      <c r="B2383">
        <v>2015</v>
      </c>
      <c r="C2383">
        <v>1.0999999999999999E-2</v>
      </c>
      <c r="E2383">
        <v>9.8140000000000005E-2</v>
      </c>
      <c r="F2383">
        <v>4.7469999999999998E-2</v>
      </c>
      <c r="H2383">
        <v>0.55200000000000005</v>
      </c>
      <c r="I2383">
        <v>0.20599999999999999</v>
      </c>
      <c r="J2383">
        <v>1.7000000000000001E-2</v>
      </c>
      <c r="K2383">
        <v>9.7000000000000003E-2</v>
      </c>
      <c r="L2383">
        <v>2.1999999999999999E-2</v>
      </c>
      <c r="M2383">
        <v>9.7000000000000003E-2</v>
      </c>
      <c r="N2383">
        <v>0</v>
      </c>
      <c r="O2383">
        <v>8.9999999999999993E-3</v>
      </c>
      <c r="P2383">
        <v>0</v>
      </c>
      <c r="Q2383" s="3">
        <v>0.69910000000000005</v>
      </c>
      <c r="R2383" t="str">
        <f t="shared" si="37"/>
        <v>Louisiana Municipal Police2015</v>
      </c>
    </row>
    <row r="2384" spans="1:18" x14ac:dyDescent="0.35">
      <c r="A2384" t="s">
        <v>135</v>
      </c>
      <c r="B2384">
        <v>2016</v>
      </c>
      <c r="C2384">
        <v>-2.8000000000000001E-2</v>
      </c>
      <c r="E2384">
        <v>4.6789999999999998E-2</v>
      </c>
      <c r="F2384">
        <v>3.5799999999999998E-2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 s="3">
        <v>0.70640000000000003</v>
      </c>
      <c r="R2384" t="str">
        <f t="shared" si="37"/>
        <v>Louisiana Municipal Police2016</v>
      </c>
    </row>
    <row r="2385" spans="1:18" x14ac:dyDescent="0.35">
      <c r="A2385" t="s">
        <v>135</v>
      </c>
      <c r="B2385">
        <v>2017</v>
      </c>
      <c r="C2385">
        <v>0.13300000000000001</v>
      </c>
      <c r="E2385">
        <v>7.782E-2</v>
      </c>
      <c r="F2385">
        <v>3.295E-2</v>
      </c>
      <c r="H2385">
        <v>0.57242999999999999</v>
      </c>
      <c r="I2385">
        <v>0.20080000000000001</v>
      </c>
      <c r="J2385">
        <v>1.299E-2</v>
      </c>
      <c r="K2385">
        <v>9.7900000000000001E-2</v>
      </c>
      <c r="L2385">
        <v>1.499E-2</v>
      </c>
      <c r="M2385">
        <v>9.69E-2</v>
      </c>
      <c r="N2385">
        <v>0</v>
      </c>
      <c r="O2385">
        <v>4.0000000000000001E-3</v>
      </c>
      <c r="P2385">
        <v>0</v>
      </c>
      <c r="Q2385" s="3">
        <v>0.71389999999999998</v>
      </c>
      <c r="R2385" t="str">
        <f t="shared" si="37"/>
        <v>Louisiana Municipal Police2017</v>
      </c>
    </row>
    <row r="2386" spans="1:18" x14ac:dyDescent="0.35">
      <c r="A2386" t="s">
        <v>135</v>
      </c>
      <c r="B2386">
        <v>2018</v>
      </c>
      <c r="C2386">
        <v>6.7000000000000004E-2</v>
      </c>
      <c r="E2386">
        <v>6.9709999999999994E-2</v>
      </c>
      <c r="F2386">
        <v>4.7960000000000003E-2</v>
      </c>
      <c r="H2386">
        <v>0.55988000000000004</v>
      </c>
      <c r="I2386">
        <v>0.22755</v>
      </c>
      <c r="J2386">
        <v>1.796E-2</v>
      </c>
      <c r="K2386">
        <v>9.1819999999999999E-2</v>
      </c>
      <c r="L2386">
        <v>1.5970000000000002E-2</v>
      </c>
      <c r="M2386">
        <v>8.4830000000000003E-2</v>
      </c>
      <c r="N2386">
        <v>0</v>
      </c>
      <c r="O2386">
        <v>2E-3</v>
      </c>
      <c r="P2386">
        <v>0</v>
      </c>
      <c r="Q2386" s="3">
        <v>0.73229999999999995</v>
      </c>
      <c r="R2386" t="str">
        <f t="shared" si="37"/>
        <v>Louisiana Municipal Police2018</v>
      </c>
    </row>
    <row r="2387" spans="1:18" x14ac:dyDescent="0.35">
      <c r="A2387" t="s">
        <v>135</v>
      </c>
      <c r="B2387">
        <v>2019</v>
      </c>
      <c r="C2387">
        <v>3.4799999999999998E-2</v>
      </c>
      <c r="E2387">
        <v>4.2160000000000003E-2</v>
      </c>
      <c r="F2387">
        <v>8.115E-2</v>
      </c>
      <c r="H2387">
        <v>0.51200000000000001</v>
      </c>
      <c r="I2387">
        <v>0.308</v>
      </c>
      <c r="J2387">
        <v>2.9000000000000001E-2</v>
      </c>
      <c r="K2387">
        <v>0.04</v>
      </c>
      <c r="L2387">
        <v>0</v>
      </c>
      <c r="M2387">
        <v>8.5000000000000006E-2</v>
      </c>
      <c r="N2387">
        <v>0</v>
      </c>
      <c r="O2387">
        <v>2.5999999999999999E-2</v>
      </c>
      <c r="P2387">
        <v>0</v>
      </c>
      <c r="Q2387" s="3">
        <v>0.72889999999999999</v>
      </c>
      <c r="R2387" t="str">
        <f t="shared" si="37"/>
        <v>Louisiana Municipal Police2019</v>
      </c>
    </row>
    <row r="2388" spans="1:18" x14ac:dyDescent="0.35">
      <c r="A2388" t="s">
        <v>135</v>
      </c>
      <c r="B2388">
        <v>2020</v>
      </c>
      <c r="C2388">
        <v>2.1999999999999999E-2</v>
      </c>
      <c r="E2388">
        <v>4.4420000000000001E-2</v>
      </c>
      <c r="F2388">
        <v>7.0940000000000003E-2</v>
      </c>
      <c r="H2388">
        <v>0.51600000000000001</v>
      </c>
      <c r="I2388">
        <v>0.32600000000000001</v>
      </c>
      <c r="J2388">
        <v>3.7999999999999999E-2</v>
      </c>
      <c r="K2388">
        <v>3.5999999999999997E-2</v>
      </c>
      <c r="L2388">
        <v>0</v>
      </c>
      <c r="M2388">
        <v>0.08</v>
      </c>
      <c r="N2388">
        <v>0</v>
      </c>
      <c r="O2388">
        <v>4.0000000000000001E-3</v>
      </c>
      <c r="P2388">
        <v>0</v>
      </c>
      <c r="Q2388" s="3">
        <v>0.755</v>
      </c>
      <c r="R2388" t="str">
        <f t="shared" si="37"/>
        <v>Louisiana Municipal Police2020</v>
      </c>
    </row>
    <row r="2389" spans="1:18" x14ac:dyDescent="0.35">
      <c r="A2389" t="s">
        <v>136</v>
      </c>
      <c r="B2389">
        <v>2001</v>
      </c>
      <c r="C2389">
        <v>-4.7999999999999996E-3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 s="3">
        <v>0.92290000000000005</v>
      </c>
      <c r="R2389" t="str">
        <f t="shared" si="37"/>
        <v>Louisiana Parochial Employees2001</v>
      </c>
    </row>
    <row r="2390" spans="1:18" x14ac:dyDescent="0.35">
      <c r="A2390" t="s">
        <v>136</v>
      </c>
      <c r="B2390">
        <v>2002</v>
      </c>
      <c r="C2390">
        <v>-5.7999999999999996E-3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 s="3">
        <v>0.92500000000000004</v>
      </c>
      <c r="R2390" t="str">
        <f t="shared" si="37"/>
        <v>Louisiana Parochial Employees2002</v>
      </c>
    </row>
    <row r="2391" spans="1:18" x14ac:dyDescent="0.35">
      <c r="A2391" t="s">
        <v>136</v>
      </c>
      <c r="B2391">
        <v>2003</v>
      </c>
      <c r="C2391">
        <v>-2.3730000000000001E-2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 s="3">
        <v>0.92800000000000005</v>
      </c>
      <c r="R2391" t="str">
        <f t="shared" si="37"/>
        <v>Louisiana Parochial Employees2003</v>
      </c>
    </row>
    <row r="2392" spans="1:18" x14ac:dyDescent="0.35">
      <c r="A2392" t="s">
        <v>136</v>
      </c>
      <c r="B2392">
        <v>2004</v>
      </c>
      <c r="C2392">
        <v>0.1033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 s="3">
        <v>0.93500000000000005</v>
      </c>
      <c r="R2392" t="str">
        <f t="shared" si="37"/>
        <v>Louisiana Parochial Employees2004</v>
      </c>
    </row>
    <row r="2393" spans="1:18" x14ac:dyDescent="0.35">
      <c r="A2393" t="s">
        <v>136</v>
      </c>
      <c r="B2393">
        <v>2005</v>
      </c>
      <c r="C2393">
        <v>6.4920000000000005E-2</v>
      </c>
      <c r="E2393">
        <v>2.563E-2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 s="3">
        <v>0.94299999999999995</v>
      </c>
      <c r="R2393" t="str">
        <f t="shared" si="37"/>
        <v>Louisiana Parochial Employees2005</v>
      </c>
    </row>
    <row r="2394" spans="1:18" x14ac:dyDescent="0.35">
      <c r="A2394" t="s">
        <v>136</v>
      </c>
      <c r="B2394">
        <v>2006</v>
      </c>
      <c r="C2394">
        <v>0.13120999999999999</v>
      </c>
      <c r="E2394">
        <v>5.2249999999999998E-2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 s="3">
        <v>0.95</v>
      </c>
      <c r="R2394" t="str">
        <f t="shared" si="37"/>
        <v>Louisiana Parochial Employees2006</v>
      </c>
    </row>
    <row r="2395" spans="1:18" x14ac:dyDescent="0.35">
      <c r="A2395" t="s">
        <v>136</v>
      </c>
      <c r="B2395">
        <v>2007</v>
      </c>
      <c r="C2395">
        <v>7.8850000000000003E-2</v>
      </c>
      <c r="E2395">
        <v>6.9589999999999999E-2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 s="3">
        <v>0.96899999999999997</v>
      </c>
      <c r="R2395" t="str">
        <f t="shared" si="37"/>
        <v>Louisiana Parochial Employees2007</v>
      </c>
    </row>
    <row r="2396" spans="1:18" x14ac:dyDescent="0.35">
      <c r="A2396" t="s">
        <v>136</v>
      </c>
      <c r="B2396">
        <v>2008</v>
      </c>
      <c r="C2396">
        <v>-0.255</v>
      </c>
      <c r="E2396">
        <v>1.329E-2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 s="3">
        <v>0.96</v>
      </c>
      <c r="R2396" t="str">
        <f t="shared" si="37"/>
        <v>Louisiana Parochial Employees2008</v>
      </c>
    </row>
    <row r="2397" spans="1:18" x14ac:dyDescent="0.35">
      <c r="A2397" t="s">
        <v>136</v>
      </c>
      <c r="B2397">
        <v>2009</v>
      </c>
      <c r="C2397">
        <v>0.21754999999999999</v>
      </c>
      <c r="E2397">
        <v>3.3459999999999997E-2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 s="3">
        <v>0.96899999999999997</v>
      </c>
      <c r="R2397" t="str">
        <f t="shared" si="37"/>
        <v>Louisiana Parochial Employees2009</v>
      </c>
    </row>
    <row r="2398" spans="1:18" x14ac:dyDescent="0.35">
      <c r="A2398" t="s">
        <v>136</v>
      </c>
      <c r="B2398">
        <v>2010</v>
      </c>
      <c r="C2398">
        <v>0.15236</v>
      </c>
      <c r="E2398">
        <v>4.99E-2</v>
      </c>
      <c r="F2398">
        <v>3.7699999999999997E-2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 s="3">
        <v>0.97199999999999998</v>
      </c>
      <c r="R2398" t="str">
        <f t="shared" si="37"/>
        <v>Louisiana Parochial Employees2010</v>
      </c>
    </row>
    <row r="2399" spans="1:18" x14ac:dyDescent="0.35">
      <c r="A2399" t="s">
        <v>136</v>
      </c>
      <c r="B2399">
        <v>2011</v>
      </c>
      <c r="C2399">
        <v>-6.4999999999999997E-3</v>
      </c>
      <c r="E2399">
        <v>2.299E-2</v>
      </c>
      <c r="F2399">
        <v>3.7519999999999998E-2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 s="3">
        <v>0.97599999999999998</v>
      </c>
      <c r="R2399" t="str">
        <f t="shared" si="37"/>
        <v>Louisiana Parochial Employees2011</v>
      </c>
    </row>
    <row r="2400" spans="1:18" x14ac:dyDescent="0.35">
      <c r="A2400" t="s">
        <v>136</v>
      </c>
      <c r="B2400">
        <v>2012</v>
      </c>
      <c r="C2400">
        <v>0.15614</v>
      </c>
      <c r="E2400">
        <v>3.7249999999999998E-2</v>
      </c>
      <c r="F2400">
        <v>5.3289999999999997E-2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 s="3">
        <v>0.86795999999999995</v>
      </c>
      <c r="R2400" t="str">
        <f t="shared" si="37"/>
        <v>Louisiana Parochial Employees2012</v>
      </c>
    </row>
    <row r="2401" spans="1:18" x14ac:dyDescent="0.35">
      <c r="A2401" t="s">
        <v>136</v>
      </c>
      <c r="B2401">
        <v>2013</v>
      </c>
      <c r="C2401">
        <v>0.18157999999999999</v>
      </c>
      <c r="E2401">
        <v>0.13747999999999999</v>
      </c>
      <c r="F2401">
        <v>7.3590000000000003E-2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 s="3">
        <v>0.92501999999999995</v>
      </c>
      <c r="R2401" t="str">
        <f t="shared" si="37"/>
        <v>Louisiana Parochial Employees2013</v>
      </c>
    </row>
    <row r="2402" spans="1:18" x14ac:dyDescent="0.35">
      <c r="A2402" t="s">
        <v>136</v>
      </c>
      <c r="B2402">
        <v>2014</v>
      </c>
      <c r="C2402">
        <v>4.1939999999999998E-2</v>
      </c>
      <c r="E2402">
        <v>0.10259</v>
      </c>
      <c r="F2402">
        <v>6.7470000000000002E-2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 s="3">
        <v>0.96850999999999998</v>
      </c>
      <c r="R2402" t="str">
        <f t="shared" si="37"/>
        <v>Louisiana Parochial Employees2014</v>
      </c>
    </row>
    <row r="2403" spans="1:18" x14ac:dyDescent="0.35">
      <c r="A2403" t="s">
        <v>136</v>
      </c>
      <c r="B2403">
        <v>2015</v>
      </c>
      <c r="C2403">
        <v>-5.7600000000000004E-3</v>
      </c>
      <c r="E2403">
        <v>7.0519999999999999E-2</v>
      </c>
      <c r="F2403">
        <v>6.0159999999999998E-2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 s="3">
        <v>0.97206999999999999</v>
      </c>
      <c r="R2403" t="str">
        <f t="shared" si="37"/>
        <v>Louisiana Parochial Employees2015</v>
      </c>
    </row>
    <row r="2404" spans="1:18" x14ac:dyDescent="0.35">
      <c r="A2404" t="s">
        <v>136</v>
      </c>
      <c r="B2404">
        <v>2016</v>
      </c>
      <c r="C2404">
        <v>7.6499999999999999E-2</v>
      </c>
      <c r="E2404">
        <v>8.7840000000000001E-2</v>
      </c>
      <c r="F2404">
        <v>5.4919999999999997E-2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 s="3">
        <v>0.99287999999999998</v>
      </c>
      <c r="R2404" t="str">
        <f t="shared" si="37"/>
        <v>Louisiana Parochial Employees2016</v>
      </c>
    </row>
    <row r="2405" spans="1:18" x14ac:dyDescent="0.35">
      <c r="A2405" t="s">
        <v>136</v>
      </c>
      <c r="B2405">
        <v>2017</v>
      </c>
      <c r="C2405">
        <v>0.17299999999999999</v>
      </c>
      <c r="E2405">
        <v>9.0990000000000001E-2</v>
      </c>
      <c r="F2405">
        <v>6.3780000000000003E-2</v>
      </c>
      <c r="H2405">
        <v>0.57465999999999995</v>
      </c>
      <c r="I2405">
        <v>0.32274000000000003</v>
      </c>
      <c r="J2405">
        <v>0</v>
      </c>
      <c r="K2405">
        <v>0</v>
      </c>
      <c r="L2405">
        <v>0</v>
      </c>
      <c r="M2405">
        <v>4.8039999999999999E-2</v>
      </c>
      <c r="N2405">
        <v>4.2939999999999999E-2</v>
      </c>
      <c r="O2405">
        <v>1.162E-2</v>
      </c>
      <c r="P2405">
        <v>0</v>
      </c>
      <c r="Q2405" s="3">
        <v>0.99614999999999998</v>
      </c>
      <c r="R2405" t="str">
        <f t="shared" si="37"/>
        <v>Louisiana Parochial Employees2017</v>
      </c>
    </row>
    <row r="2406" spans="1:18" x14ac:dyDescent="0.35">
      <c r="A2406" t="s">
        <v>136</v>
      </c>
      <c r="B2406">
        <v>2018</v>
      </c>
      <c r="C2406">
        <v>-5.67E-2</v>
      </c>
      <c r="E2406">
        <v>4.2939999999999999E-2</v>
      </c>
      <c r="F2406">
        <v>8.9190000000000005E-2</v>
      </c>
      <c r="H2406">
        <v>0.52346000000000004</v>
      </c>
      <c r="I2406">
        <v>0.34250999999999998</v>
      </c>
      <c r="J2406">
        <v>0</v>
      </c>
      <c r="K2406">
        <v>0</v>
      </c>
      <c r="L2406">
        <v>0</v>
      </c>
      <c r="M2406">
        <v>5.8590000000000003E-2</v>
      </c>
      <c r="N2406">
        <v>6.6320000000000004E-2</v>
      </c>
      <c r="O2406">
        <v>9.1299999999999992E-3</v>
      </c>
      <c r="P2406">
        <v>0</v>
      </c>
      <c r="Q2406" s="3">
        <v>0.96265999999999996</v>
      </c>
      <c r="R2406" t="str">
        <f t="shared" si="37"/>
        <v>Louisiana Parochial Employees2018</v>
      </c>
    </row>
    <row r="2407" spans="1:18" x14ac:dyDescent="0.35">
      <c r="A2407" t="s">
        <v>136</v>
      </c>
      <c r="B2407">
        <v>2019</v>
      </c>
      <c r="C2407">
        <v>0.17699999999999999</v>
      </c>
      <c r="E2407">
        <v>6.8680000000000005E-2</v>
      </c>
      <c r="F2407">
        <v>8.5500000000000007E-2</v>
      </c>
      <c r="H2407">
        <v>0.53673999999999999</v>
      </c>
      <c r="I2407">
        <v>0.31983</v>
      </c>
      <c r="J2407">
        <v>0</v>
      </c>
      <c r="K2407">
        <v>0</v>
      </c>
      <c r="L2407">
        <v>0</v>
      </c>
      <c r="M2407">
        <v>5.2999999999999999E-2</v>
      </c>
      <c r="N2407">
        <v>7.2120000000000004E-2</v>
      </c>
      <c r="O2407">
        <v>1.8319999999999999E-2</v>
      </c>
      <c r="P2407">
        <v>0</v>
      </c>
      <c r="Q2407" s="3">
        <v>0.97567999999999999</v>
      </c>
      <c r="R2407" t="str">
        <f t="shared" si="37"/>
        <v>Louisiana Parochial Employees2019</v>
      </c>
    </row>
    <row r="2408" spans="1:18" x14ac:dyDescent="0.35">
      <c r="A2408" t="s">
        <v>136</v>
      </c>
      <c r="B2408">
        <v>2020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 s="3">
        <v>0</v>
      </c>
      <c r="R2408" t="str">
        <f t="shared" si="37"/>
        <v>Louisiana Parochial Employees2020</v>
      </c>
    </row>
    <row r="2409" spans="1:18" x14ac:dyDescent="0.35">
      <c r="A2409" t="s">
        <v>137</v>
      </c>
      <c r="B2409">
        <v>2001</v>
      </c>
      <c r="C2409">
        <v>-7.0999999999999994E-2</v>
      </c>
      <c r="D2409">
        <v>4.3999999999999997E-2</v>
      </c>
      <c r="E2409">
        <v>0.108</v>
      </c>
      <c r="G2409">
        <v>-7.0999999999999994E-2</v>
      </c>
      <c r="H2409">
        <v>0.61799999999999999</v>
      </c>
      <c r="I2409">
        <v>0.24199999999999999</v>
      </c>
      <c r="J2409">
        <v>0</v>
      </c>
      <c r="K2409">
        <v>0</v>
      </c>
      <c r="L2409">
        <v>0</v>
      </c>
      <c r="M2409">
        <v>0</v>
      </c>
      <c r="N2409">
        <v>0.13100000000000001</v>
      </c>
      <c r="O2409">
        <v>8.9999999999999993E-3</v>
      </c>
      <c r="P2409">
        <v>0</v>
      </c>
      <c r="Q2409" s="3">
        <v>1.2045999999999999</v>
      </c>
      <c r="R2409" t="str">
        <f t="shared" si="37"/>
        <v>Minnesota Police and Fire2001</v>
      </c>
    </row>
    <row r="2410" spans="1:18" x14ac:dyDescent="0.35">
      <c r="A2410" t="s">
        <v>137</v>
      </c>
      <c r="B2410">
        <v>2002</v>
      </c>
      <c r="C2410">
        <v>-0.08</v>
      </c>
      <c r="D2410">
        <v>-2.1999999999999999E-2</v>
      </c>
      <c r="E2410">
        <v>4.8000000000000001E-2</v>
      </c>
      <c r="G2410">
        <v>-7.5509999999999994E-2</v>
      </c>
      <c r="H2410">
        <v>0.623</v>
      </c>
      <c r="I2410">
        <v>0.24199999999999999</v>
      </c>
      <c r="J2410">
        <v>0</v>
      </c>
      <c r="K2410">
        <v>0</v>
      </c>
      <c r="L2410">
        <v>0</v>
      </c>
      <c r="M2410">
        <v>0</v>
      </c>
      <c r="N2410">
        <v>0.13300000000000001</v>
      </c>
      <c r="O2410">
        <v>2E-3</v>
      </c>
      <c r="P2410">
        <v>0</v>
      </c>
      <c r="Q2410" s="3">
        <v>1.2022999999999999</v>
      </c>
      <c r="R2410" t="str">
        <f t="shared" si="37"/>
        <v>Minnesota Police and Fire2002</v>
      </c>
    </row>
    <row r="2411" spans="1:18" x14ac:dyDescent="0.35">
      <c r="A2411" t="s">
        <v>137</v>
      </c>
      <c r="B2411">
        <v>2003</v>
      </c>
      <c r="C2411">
        <v>2.4E-2</v>
      </c>
      <c r="D2411">
        <v>-4.3999999999999997E-2</v>
      </c>
      <c r="E2411">
        <v>1.4E-2</v>
      </c>
      <c r="F2411">
        <v>8.2000000000000003E-2</v>
      </c>
      <c r="G2411">
        <v>-4.3459999999999999E-2</v>
      </c>
      <c r="H2411">
        <v>0.621</v>
      </c>
      <c r="I2411">
        <v>0.23499999999999999</v>
      </c>
      <c r="J2411">
        <v>0</v>
      </c>
      <c r="K2411">
        <v>0</v>
      </c>
      <c r="L2411">
        <v>0</v>
      </c>
      <c r="M2411">
        <v>0</v>
      </c>
      <c r="N2411">
        <v>0.13900000000000001</v>
      </c>
      <c r="O2411">
        <v>5.0000000000000001E-3</v>
      </c>
      <c r="P2411">
        <v>0</v>
      </c>
      <c r="Q2411" s="3">
        <v>1.0665</v>
      </c>
      <c r="R2411" t="str">
        <f t="shared" si="37"/>
        <v>Minnesota Police and Fire2003</v>
      </c>
    </row>
    <row r="2412" spans="1:18" x14ac:dyDescent="0.35">
      <c r="A2412" t="s">
        <v>137</v>
      </c>
      <c r="B2412">
        <v>2004</v>
      </c>
      <c r="C2412">
        <v>0.16500000000000001</v>
      </c>
      <c r="D2412">
        <v>3.1E-2</v>
      </c>
      <c r="E2412">
        <v>2.1999999999999999E-2</v>
      </c>
      <c r="F2412">
        <v>9.6000000000000002E-2</v>
      </c>
      <c r="G2412">
        <v>4.8599999999999997E-3</v>
      </c>
      <c r="H2412">
        <v>0.63300000000000001</v>
      </c>
      <c r="I2412">
        <v>0.21</v>
      </c>
      <c r="J2412">
        <v>0</v>
      </c>
      <c r="K2412">
        <v>0</v>
      </c>
      <c r="L2412">
        <v>0</v>
      </c>
      <c r="M2412">
        <v>0</v>
      </c>
      <c r="N2412">
        <v>0.127</v>
      </c>
      <c r="O2412">
        <v>0.03</v>
      </c>
      <c r="P2412">
        <v>0</v>
      </c>
      <c r="Q2412" s="3">
        <v>1.0116000000000001</v>
      </c>
      <c r="R2412" t="str">
        <f t="shared" si="37"/>
        <v>Minnesota Police and Fire2004</v>
      </c>
    </row>
    <row r="2413" spans="1:18" x14ac:dyDescent="0.35">
      <c r="A2413" t="s">
        <v>137</v>
      </c>
      <c r="B2413">
        <v>2005</v>
      </c>
      <c r="C2413">
        <v>0.107</v>
      </c>
      <c r="D2413">
        <v>9.7000000000000003E-2</v>
      </c>
      <c r="E2413">
        <v>2.4E-2</v>
      </c>
      <c r="F2413">
        <v>9.0999999999999998E-2</v>
      </c>
      <c r="G2413">
        <v>2.4510000000000001E-2</v>
      </c>
      <c r="H2413">
        <v>0.65600000000000003</v>
      </c>
      <c r="I2413">
        <v>0.23400000000000001</v>
      </c>
      <c r="J2413">
        <v>0</v>
      </c>
      <c r="K2413">
        <v>0</v>
      </c>
      <c r="L2413">
        <v>0</v>
      </c>
      <c r="M2413">
        <v>0</v>
      </c>
      <c r="N2413">
        <v>9.8000000000000004E-2</v>
      </c>
      <c r="O2413">
        <v>1.2E-2</v>
      </c>
      <c r="P2413">
        <v>0</v>
      </c>
      <c r="Q2413" s="3">
        <v>0.97150000000000003</v>
      </c>
      <c r="R2413" t="str">
        <f t="shared" si="37"/>
        <v>Minnesota Police and Fire2005</v>
      </c>
    </row>
    <row r="2414" spans="1:18" x14ac:dyDescent="0.35">
      <c r="A2414" t="s">
        <v>137</v>
      </c>
      <c r="B2414">
        <v>2006</v>
      </c>
      <c r="C2414">
        <v>0.123</v>
      </c>
      <c r="D2414">
        <v>0.13200000000000001</v>
      </c>
      <c r="E2414">
        <v>6.4000000000000001E-2</v>
      </c>
      <c r="F2414">
        <v>8.5999999999999993E-2</v>
      </c>
      <c r="G2414">
        <v>4.0300000000000002E-2</v>
      </c>
      <c r="H2414">
        <v>0.64800000000000002</v>
      </c>
      <c r="I2414">
        <v>0.23100000000000001</v>
      </c>
      <c r="J2414">
        <v>0</v>
      </c>
      <c r="K2414">
        <v>0</v>
      </c>
      <c r="L2414">
        <v>0</v>
      </c>
      <c r="M2414">
        <v>0</v>
      </c>
      <c r="N2414">
        <v>0.112</v>
      </c>
      <c r="O2414">
        <v>8.9999999999999993E-3</v>
      </c>
      <c r="P2414">
        <v>0</v>
      </c>
      <c r="Q2414" s="3">
        <v>0.95389999999999997</v>
      </c>
      <c r="R2414" t="str">
        <f t="shared" si="37"/>
        <v>Minnesota Police and Fire2006</v>
      </c>
    </row>
    <row r="2415" spans="1:18" x14ac:dyDescent="0.35">
      <c r="A2415" t="s">
        <v>137</v>
      </c>
      <c r="B2415">
        <v>2007</v>
      </c>
      <c r="C2415">
        <v>0.183</v>
      </c>
      <c r="D2415">
        <v>0.13800000000000001</v>
      </c>
      <c r="E2415">
        <v>0.11899999999999999</v>
      </c>
      <c r="F2415">
        <v>8.3000000000000004E-2</v>
      </c>
      <c r="G2415">
        <v>5.9580000000000001E-2</v>
      </c>
      <c r="H2415">
        <v>0.65900000000000003</v>
      </c>
      <c r="I2415">
        <v>0.221</v>
      </c>
      <c r="J2415">
        <v>0</v>
      </c>
      <c r="K2415">
        <v>0</v>
      </c>
      <c r="L2415">
        <v>0</v>
      </c>
      <c r="M2415">
        <v>0</v>
      </c>
      <c r="N2415">
        <v>0.109</v>
      </c>
      <c r="O2415">
        <v>1.0999999999999999E-2</v>
      </c>
      <c r="P2415">
        <v>0</v>
      </c>
      <c r="Q2415" s="3">
        <v>0.91700000000000004</v>
      </c>
      <c r="R2415" t="str">
        <f t="shared" si="37"/>
        <v>Minnesota Police and Fire2007</v>
      </c>
    </row>
    <row r="2416" spans="1:18" x14ac:dyDescent="0.35">
      <c r="A2416" t="s">
        <v>137</v>
      </c>
      <c r="B2416">
        <v>2008</v>
      </c>
      <c r="C2416">
        <v>-0.05</v>
      </c>
      <c r="D2416">
        <v>8.1000000000000003E-2</v>
      </c>
      <c r="E2416">
        <v>0.10299999999999999</v>
      </c>
      <c r="F2416">
        <v>5.7000000000000002E-2</v>
      </c>
      <c r="G2416">
        <v>4.5220000000000003E-2</v>
      </c>
      <c r="H2416">
        <v>0.61299999999999999</v>
      </c>
      <c r="I2416">
        <v>0.23599999999999999</v>
      </c>
      <c r="J2416">
        <v>0</v>
      </c>
      <c r="K2416">
        <v>0</v>
      </c>
      <c r="L2416">
        <v>0</v>
      </c>
      <c r="M2416">
        <v>0</v>
      </c>
      <c r="N2416">
        <v>0.14499999999999999</v>
      </c>
      <c r="O2416">
        <v>6.0000000000000001E-3</v>
      </c>
      <c r="P2416">
        <v>0</v>
      </c>
      <c r="Q2416" s="3">
        <v>0.88419999999999999</v>
      </c>
      <c r="R2416" t="str">
        <f t="shared" si="37"/>
        <v>Minnesota Police and Fire2008</v>
      </c>
    </row>
    <row r="2417" spans="1:18" x14ac:dyDescent="0.35">
      <c r="A2417" t="s">
        <v>137</v>
      </c>
      <c r="B2417">
        <v>2009</v>
      </c>
      <c r="C2417">
        <v>-0.188</v>
      </c>
      <c r="D2417">
        <v>-0.03</v>
      </c>
      <c r="E2417">
        <v>2.5999999999999999E-2</v>
      </c>
      <c r="F2417">
        <v>2.4E-2</v>
      </c>
      <c r="G2417">
        <v>1.6310000000000002E-2</v>
      </c>
      <c r="H2417">
        <v>0.60899999999999999</v>
      </c>
      <c r="I2417">
        <v>0.223</v>
      </c>
      <c r="J2417">
        <v>0</v>
      </c>
      <c r="K2417">
        <v>0</v>
      </c>
      <c r="L2417">
        <v>0</v>
      </c>
      <c r="M2417">
        <v>0</v>
      </c>
      <c r="N2417">
        <v>0.14799999999999999</v>
      </c>
      <c r="O2417">
        <v>0.02</v>
      </c>
      <c r="P2417">
        <v>0</v>
      </c>
      <c r="Q2417" s="3">
        <v>0.83220000000000005</v>
      </c>
      <c r="R2417" t="str">
        <f t="shared" si="37"/>
        <v>Minnesota Police and Fire2009</v>
      </c>
    </row>
    <row r="2418" spans="1:18" x14ac:dyDescent="0.35">
      <c r="A2418" t="s">
        <v>137</v>
      </c>
      <c r="B2418">
        <v>2010</v>
      </c>
      <c r="C2418">
        <v>0.152</v>
      </c>
      <c r="D2418">
        <v>-3.7999999999999999E-2</v>
      </c>
      <c r="E2418">
        <v>3.4000000000000002E-2</v>
      </c>
      <c r="F2418">
        <v>2.9000000000000001E-2</v>
      </c>
      <c r="G2418">
        <v>2.912E-2</v>
      </c>
      <c r="H2418">
        <v>0.57799999999999996</v>
      </c>
      <c r="I2418">
        <v>0.249</v>
      </c>
      <c r="J2418">
        <v>0</v>
      </c>
      <c r="K2418">
        <v>0</v>
      </c>
      <c r="L2418">
        <v>0</v>
      </c>
      <c r="M2418">
        <v>0</v>
      </c>
      <c r="N2418">
        <v>0.153</v>
      </c>
      <c r="O2418">
        <v>0.02</v>
      </c>
      <c r="P2418">
        <v>0</v>
      </c>
      <c r="Q2418" s="3">
        <v>0.87</v>
      </c>
      <c r="R2418" t="str">
        <f t="shared" si="37"/>
        <v>Minnesota Police and Fire2010</v>
      </c>
    </row>
    <row r="2419" spans="1:18" x14ac:dyDescent="0.35">
      <c r="A2419" t="s">
        <v>137</v>
      </c>
      <c r="B2419">
        <v>2011</v>
      </c>
      <c r="C2419">
        <v>0.23300000000000001</v>
      </c>
      <c r="D2419">
        <v>4.9000000000000002E-2</v>
      </c>
      <c r="E2419">
        <v>5.2999999999999999E-2</v>
      </c>
      <c r="F2419">
        <v>5.8999999999999997E-2</v>
      </c>
      <c r="G2419">
        <v>4.6170000000000003E-2</v>
      </c>
      <c r="H2419">
        <v>0.60799999999999998</v>
      </c>
      <c r="I2419">
        <v>0.222</v>
      </c>
      <c r="J2419">
        <v>0</v>
      </c>
      <c r="K2419">
        <v>0</v>
      </c>
      <c r="L2419">
        <v>0</v>
      </c>
      <c r="M2419">
        <v>0</v>
      </c>
      <c r="N2419">
        <v>0.14599999999999999</v>
      </c>
      <c r="O2419">
        <v>2.4E-2</v>
      </c>
      <c r="P2419">
        <v>0</v>
      </c>
      <c r="Q2419" s="3">
        <v>0.82889999999999997</v>
      </c>
      <c r="R2419" t="str">
        <f t="shared" si="37"/>
        <v>Minnesota Police and Fire2011</v>
      </c>
    </row>
    <row r="2420" spans="1:18" x14ac:dyDescent="0.35">
      <c r="A2420" t="s">
        <v>137</v>
      </c>
      <c r="B2420">
        <v>2012</v>
      </c>
      <c r="C2420">
        <v>2.4E-2</v>
      </c>
      <c r="D2420">
        <v>0.13300000000000001</v>
      </c>
      <c r="E2420">
        <v>2.3E-2</v>
      </c>
      <c r="F2420">
        <v>7.0000000000000007E-2</v>
      </c>
      <c r="G2420">
        <v>4.4310000000000002E-2</v>
      </c>
      <c r="H2420">
        <v>0.60099999999999998</v>
      </c>
      <c r="I2420">
        <v>0.223</v>
      </c>
      <c r="J2420">
        <v>0</v>
      </c>
      <c r="K2420">
        <v>0</v>
      </c>
      <c r="L2420">
        <v>0</v>
      </c>
      <c r="M2420">
        <v>0</v>
      </c>
      <c r="N2420">
        <v>0.157</v>
      </c>
      <c r="O2420">
        <v>1.9E-2</v>
      </c>
      <c r="P2420">
        <v>0</v>
      </c>
      <c r="Q2420" s="3">
        <v>0.78310000000000002</v>
      </c>
      <c r="R2420" t="str">
        <f t="shared" si="37"/>
        <v>Minnesota Police and Fire2012</v>
      </c>
    </row>
    <row r="2421" spans="1:18" x14ac:dyDescent="0.35">
      <c r="A2421" t="s">
        <v>137</v>
      </c>
      <c r="B2421">
        <v>2013</v>
      </c>
      <c r="C2421">
        <v>0.14199999999999999</v>
      </c>
      <c r="D2421">
        <v>0.13</v>
      </c>
      <c r="E2421">
        <v>6.2E-2</v>
      </c>
      <c r="F2421">
        <v>8.2000000000000003E-2</v>
      </c>
      <c r="G2421">
        <v>5.1520000000000003E-2</v>
      </c>
      <c r="H2421">
        <v>0.6</v>
      </c>
      <c r="I2421">
        <v>0.23</v>
      </c>
      <c r="J2421">
        <v>0</v>
      </c>
      <c r="K2421">
        <v>0</v>
      </c>
      <c r="L2421">
        <v>0</v>
      </c>
      <c r="M2421">
        <v>0</v>
      </c>
      <c r="N2421">
        <v>0.14499999999999999</v>
      </c>
      <c r="O2421">
        <v>2.5000000000000001E-2</v>
      </c>
      <c r="P2421">
        <v>0</v>
      </c>
      <c r="Q2421" s="3">
        <v>0.81230000000000002</v>
      </c>
      <c r="R2421" t="str">
        <f t="shared" si="37"/>
        <v>Minnesota Police and Fire2013</v>
      </c>
    </row>
    <row r="2422" spans="1:18" x14ac:dyDescent="0.35">
      <c r="A2422" t="s">
        <v>137</v>
      </c>
      <c r="B2422">
        <v>2014</v>
      </c>
      <c r="C2422">
        <v>0.186</v>
      </c>
      <c r="D2422">
        <v>0.115</v>
      </c>
      <c r="E2422">
        <v>0.14499999999999999</v>
      </c>
      <c r="F2422">
        <v>8.4000000000000005E-2</v>
      </c>
      <c r="G2422">
        <v>6.0589999999999998E-2</v>
      </c>
      <c r="H2422">
        <v>0.61399999999999999</v>
      </c>
      <c r="I2422">
        <v>0.23400000000000001</v>
      </c>
      <c r="J2422">
        <v>0</v>
      </c>
      <c r="K2422">
        <v>0</v>
      </c>
      <c r="L2422">
        <v>0</v>
      </c>
      <c r="M2422">
        <v>0</v>
      </c>
      <c r="N2422">
        <v>0.126</v>
      </c>
      <c r="O2422">
        <v>2.5999999999999999E-2</v>
      </c>
      <c r="P2422">
        <v>0</v>
      </c>
      <c r="Q2422" s="3">
        <v>0.80049999999999999</v>
      </c>
      <c r="R2422" t="str">
        <f t="shared" si="37"/>
        <v>Minnesota Police and Fire2014</v>
      </c>
    </row>
    <row r="2423" spans="1:18" x14ac:dyDescent="0.35">
      <c r="A2423" t="s">
        <v>137</v>
      </c>
      <c r="B2423">
        <v>2015</v>
      </c>
      <c r="C2423">
        <v>4.3999999999999997E-2</v>
      </c>
      <c r="D2423">
        <v>0.122</v>
      </c>
      <c r="E2423">
        <v>0.123</v>
      </c>
      <c r="F2423">
        <v>7.8E-2</v>
      </c>
      <c r="G2423">
        <v>5.9479999999999998E-2</v>
      </c>
      <c r="H2423">
        <v>0.622</v>
      </c>
      <c r="I2423">
        <v>0.23599999999999999</v>
      </c>
      <c r="J2423">
        <v>0</v>
      </c>
      <c r="K2423">
        <v>0</v>
      </c>
      <c r="L2423">
        <v>0</v>
      </c>
      <c r="M2423">
        <v>0</v>
      </c>
      <c r="N2423">
        <v>0.123</v>
      </c>
      <c r="O2423">
        <v>1.9E-2</v>
      </c>
      <c r="P2423">
        <v>0</v>
      </c>
      <c r="Q2423" s="3">
        <v>0.83640000000000003</v>
      </c>
      <c r="R2423" t="str">
        <f t="shared" si="37"/>
        <v>Minnesota Police and Fire2015</v>
      </c>
    </row>
    <row r="2424" spans="1:18" x14ac:dyDescent="0.35">
      <c r="A2424" t="s">
        <v>137</v>
      </c>
      <c r="B2424">
        <v>2016</v>
      </c>
      <c r="C2424">
        <v>-1E-3</v>
      </c>
      <c r="D2424">
        <v>7.2999999999999995E-2</v>
      </c>
      <c r="E2424">
        <v>7.6999999999999999E-2</v>
      </c>
      <c r="F2424">
        <v>6.5000000000000002E-2</v>
      </c>
      <c r="G2424">
        <v>5.5590000000000001E-2</v>
      </c>
      <c r="H2424">
        <v>0.60399999999999998</v>
      </c>
      <c r="I2424">
        <v>0.247</v>
      </c>
      <c r="J2424">
        <v>0</v>
      </c>
      <c r="K2424">
        <v>0</v>
      </c>
      <c r="L2424">
        <v>0</v>
      </c>
      <c r="M2424">
        <v>0</v>
      </c>
      <c r="N2424">
        <v>0.128</v>
      </c>
      <c r="O2424">
        <v>2.1000000000000001E-2</v>
      </c>
      <c r="P2424">
        <v>0</v>
      </c>
      <c r="Q2424" s="3">
        <v>0.87739999999999996</v>
      </c>
      <c r="R2424" t="str">
        <f t="shared" si="37"/>
        <v>Minnesota Police and Fire2016</v>
      </c>
    </row>
    <row r="2425" spans="1:18" x14ac:dyDescent="0.35">
      <c r="A2425" t="s">
        <v>137</v>
      </c>
      <c r="B2425">
        <v>2017</v>
      </c>
      <c r="C2425">
        <v>0.151</v>
      </c>
      <c r="D2425">
        <v>6.3E-2</v>
      </c>
      <c r="E2425">
        <v>0.10199999999999999</v>
      </c>
      <c r="F2425">
        <v>6.2E-2</v>
      </c>
      <c r="G2425">
        <v>6.0979999999999999E-2</v>
      </c>
      <c r="H2425">
        <v>0.66</v>
      </c>
      <c r="I2425">
        <v>0.19</v>
      </c>
      <c r="J2425">
        <v>0</v>
      </c>
      <c r="K2425">
        <v>0</v>
      </c>
      <c r="L2425">
        <v>0</v>
      </c>
      <c r="M2425">
        <v>0</v>
      </c>
      <c r="N2425">
        <v>0.13</v>
      </c>
      <c r="O2425">
        <v>0.02</v>
      </c>
      <c r="P2425">
        <v>0</v>
      </c>
      <c r="Q2425" s="3">
        <v>0.85229999999999995</v>
      </c>
      <c r="R2425" t="str">
        <f t="shared" si="37"/>
        <v>Minnesota Police and Fire2017</v>
      </c>
    </row>
    <row r="2426" spans="1:18" x14ac:dyDescent="0.35">
      <c r="A2426" t="s">
        <v>137</v>
      </c>
      <c r="B2426">
        <v>2018</v>
      </c>
      <c r="C2426">
        <v>0.10299999999999999</v>
      </c>
      <c r="D2426">
        <v>8.3000000000000004E-2</v>
      </c>
      <c r="E2426">
        <v>9.5000000000000001E-2</v>
      </c>
      <c r="F2426">
        <v>7.8E-2</v>
      </c>
      <c r="G2426">
        <v>6.3270000000000007E-2</v>
      </c>
      <c r="H2426">
        <v>0.60799999999999998</v>
      </c>
      <c r="I2426">
        <v>0.24299999999999999</v>
      </c>
      <c r="J2426">
        <v>0</v>
      </c>
      <c r="K2426">
        <v>0</v>
      </c>
      <c r="L2426">
        <v>0</v>
      </c>
      <c r="M2426">
        <v>0</v>
      </c>
      <c r="N2426">
        <v>0.13800000000000001</v>
      </c>
      <c r="O2426">
        <v>1.0999999999999999E-2</v>
      </c>
      <c r="P2426">
        <v>0</v>
      </c>
      <c r="Q2426" s="3">
        <v>0.871</v>
      </c>
      <c r="R2426" t="str">
        <f t="shared" si="37"/>
        <v>Minnesota Police and Fire2018</v>
      </c>
    </row>
    <row r="2427" spans="1:18" x14ac:dyDescent="0.35">
      <c r="A2427" t="s">
        <v>137</v>
      </c>
      <c r="B2427">
        <v>2019</v>
      </c>
      <c r="C2427">
        <v>7.2999999999999995E-2</v>
      </c>
      <c r="D2427">
        <v>0.109</v>
      </c>
      <c r="E2427">
        <v>7.2999999999999995E-2</v>
      </c>
      <c r="F2427">
        <v>0.109</v>
      </c>
      <c r="G2427">
        <v>6.3780000000000003E-2</v>
      </c>
      <c r="H2427">
        <v>0.623</v>
      </c>
      <c r="I2427">
        <v>0.20399999999999999</v>
      </c>
      <c r="J2427">
        <v>0</v>
      </c>
      <c r="K2427">
        <v>0</v>
      </c>
      <c r="L2427">
        <v>0</v>
      </c>
      <c r="M2427">
        <v>0</v>
      </c>
      <c r="N2427">
        <v>0.14499999999999999</v>
      </c>
      <c r="O2427">
        <v>2.8000000000000001E-2</v>
      </c>
      <c r="P2427">
        <v>0</v>
      </c>
      <c r="Q2427" s="3">
        <v>0.87409999999999999</v>
      </c>
      <c r="R2427" t="str">
        <f t="shared" si="37"/>
        <v>Minnesota Police and Fire2019</v>
      </c>
    </row>
    <row r="2428" spans="1:18" x14ac:dyDescent="0.35">
      <c r="A2428" t="s">
        <v>137</v>
      </c>
      <c r="B2428">
        <v>2020</v>
      </c>
      <c r="C2428">
        <v>4.2000000000000003E-2</v>
      </c>
      <c r="D2428">
        <v>7.2999999999999995E-2</v>
      </c>
      <c r="E2428">
        <v>7.2999999999999995E-2</v>
      </c>
      <c r="F2428">
        <v>9.7000000000000003E-2</v>
      </c>
      <c r="G2428">
        <v>6.268E-2</v>
      </c>
      <c r="H2428">
        <v>0.63</v>
      </c>
      <c r="I2428">
        <v>0.21</v>
      </c>
      <c r="J2428">
        <v>0</v>
      </c>
      <c r="K2428">
        <v>0</v>
      </c>
      <c r="L2428">
        <v>0</v>
      </c>
      <c r="M2428">
        <v>0</v>
      </c>
      <c r="N2428">
        <v>0.16</v>
      </c>
      <c r="O2428">
        <v>0</v>
      </c>
      <c r="P2428">
        <v>0</v>
      </c>
      <c r="Q2428" s="3">
        <v>0.878</v>
      </c>
      <c r="R2428" t="str">
        <f t="shared" si="37"/>
        <v>Minnesota Police and Fire2020</v>
      </c>
    </row>
    <row r="2429" spans="1:18" x14ac:dyDescent="0.35">
      <c r="A2429" t="s">
        <v>138</v>
      </c>
      <c r="B2429">
        <v>2001</v>
      </c>
      <c r="C2429">
        <v>-0.05</v>
      </c>
      <c r="E2429">
        <v>7.4999999999999997E-2</v>
      </c>
      <c r="F2429">
        <v>9.4E-2</v>
      </c>
      <c r="G2429">
        <v>-0.05</v>
      </c>
      <c r="H2429">
        <v>0.54800000000000004</v>
      </c>
      <c r="I2429">
        <v>0.26900000000000002</v>
      </c>
      <c r="J2429">
        <v>5.1999999999999998E-2</v>
      </c>
      <c r="K2429">
        <v>0</v>
      </c>
      <c r="L2429">
        <v>0</v>
      </c>
      <c r="M2429">
        <v>8.4000000000000005E-2</v>
      </c>
      <c r="N2429">
        <v>0</v>
      </c>
      <c r="O2429">
        <v>4.7E-2</v>
      </c>
      <c r="P2429">
        <v>0</v>
      </c>
      <c r="Q2429" s="3">
        <v>1.008</v>
      </c>
      <c r="R2429" t="str">
        <f t="shared" si="37"/>
        <v>Utah Public Safety2001</v>
      </c>
    </row>
    <row r="2430" spans="1:18" x14ac:dyDescent="0.35">
      <c r="A2430" t="s">
        <v>138</v>
      </c>
      <c r="B2430">
        <v>2002</v>
      </c>
      <c r="C2430">
        <v>-7.4999999999999997E-2</v>
      </c>
      <c r="E2430">
        <v>2.8000000000000001E-2</v>
      </c>
      <c r="F2430">
        <v>8.1000000000000003E-2</v>
      </c>
      <c r="G2430">
        <v>-6.2579999999999997E-2</v>
      </c>
      <c r="H2430">
        <v>0.54400000000000004</v>
      </c>
      <c r="I2430">
        <v>0.23</v>
      </c>
      <c r="J2430">
        <v>6.5000000000000002E-2</v>
      </c>
      <c r="K2430">
        <v>0</v>
      </c>
      <c r="L2430">
        <v>0</v>
      </c>
      <c r="M2430">
        <v>9.6000000000000002E-2</v>
      </c>
      <c r="N2430">
        <v>0</v>
      </c>
      <c r="O2430">
        <v>6.5000000000000002E-2</v>
      </c>
      <c r="P2430">
        <v>0</v>
      </c>
      <c r="Q2430" s="3">
        <v>0.92500000000000004</v>
      </c>
      <c r="R2430" t="str">
        <f t="shared" si="37"/>
        <v>Utah Public Safety2002</v>
      </c>
    </row>
    <row r="2431" spans="1:18" x14ac:dyDescent="0.35">
      <c r="A2431" t="s">
        <v>138</v>
      </c>
      <c r="B2431">
        <v>2003</v>
      </c>
      <c r="C2431">
        <v>0.26</v>
      </c>
      <c r="E2431">
        <v>5.6000000000000001E-2</v>
      </c>
      <c r="F2431">
        <v>8.8999999999999996E-2</v>
      </c>
      <c r="G2431">
        <v>3.4540000000000001E-2</v>
      </c>
      <c r="H2431">
        <v>0.55400000000000005</v>
      </c>
      <c r="I2431">
        <v>0.21</v>
      </c>
      <c r="J2431">
        <v>4.4999999999999998E-2</v>
      </c>
      <c r="K2431">
        <v>0</v>
      </c>
      <c r="L2431">
        <v>0</v>
      </c>
      <c r="M2431">
        <v>8.2000000000000003E-2</v>
      </c>
      <c r="N2431">
        <v>0</v>
      </c>
      <c r="O2431">
        <v>0.109</v>
      </c>
      <c r="P2431">
        <v>0</v>
      </c>
      <c r="Q2431" s="3">
        <v>0.93100000000000005</v>
      </c>
      <c r="R2431" t="str">
        <f t="shared" si="37"/>
        <v>Utah Public Safety2003</v>
      </c>
    </row>
    <row r="2432" spans="1:18" x14ac:dyDescent="0.35">
      <c r="A2432" t="s">
        <v>138</v>
      </c>
      <c r="B2432">
        <v>2004</v>
      </c>
      <c r="C2432">
        <v>0.13200000000000001</v>
      </c>
      <c r="E2432">
        <v>0.05</v>
      </c>
      <c r="F2432">
        <v>0.10199999999999999</v>
      </c>
      <c r="G2432">
        <v>5.8090000000000003E-2</v>
      </c>
      <c r="H2432">
        <v>0.58399999999999996</v>
      </c>
      <c r="I2432">
        <v>0.222</v>
      </c>
      <c r="J2432">
        <v>3.3000000000000002E-2</v>
      </c>
      <c r="K2432">
        <v>0</v>
      </c>
      <c r="L2432">
        <v>0</v>
      </c>
      <c r="M2432">
        <v>9.9000000000000005E-2</v>
      </c>
      <c r="N2432">
        <v>0</v>
      </c>
      <c r="O2432">
        <v>6.2E-2</v>
      </c>
      <c r="P2432">
        <v>0</v>
      </c>
      <c r="Q2432" s="3">
        <v>0.88300000000000001</v>
      </c>
      <c r="R2432" t="str">
        <f t="shared" si="37"/>
        <v>Utah Public Safety2004</v>
      </c>
    </row>
    <row r="2433" spans="1:18" x14ac:dyDescent="0.35">
      <c r="A2433" t="s">
        <v>138</v>
      </c>
      <c r="B2433">
        <v>2005</v>
      </c>
      <c r="C2433">
        <v>8.9599999999999999E-2</v>
      </c>
      <c r="D2433">
        <v>0.1603</v>
      </c>
      <c r="E2433">
        <v>6.4699999999999994E-2</v>
      </c>
      <c r="F2433">
        <v>9.0399999999999994E-2</v>
      </c>
      <c r="G2433">
        <v>6.4310000000000006E-2</v>
      </c>
      <c r="H2433">
        <v>0.53900000000000003</v>
      </c>
      <c r="I2433">
        <v>0.23100000000000001</v>
      </c>
      <c r="J2433">
        <v>3.3000000000000002E-2</v>
      </c>
      <c r="K2433">
        <v>0</v>
      </c>
      <c r="L2433">
        <v>0</v>
      </c>
      <c r="M2433">
        <v>0.126</v>
      </c>
      <c r="N2433">
        <v>0</v>
      </c>
      <c r="O2433">
        <v>7.0999999999999994E-2</v>
      </c>
      <c r="P2433">
        <v>0</v>
      </c>
      <c r="Q2433" s="3">
        <v>0.89</v>
      </c>
      <c r="R2433" t="str">
        <f t="shared" si="37"/>
        <v>Utah Public Safety2005</v>
      </c>
    </row>
    <row r="2434" spans="1:18" x14ac:dyDescent="0.35">
      <c r="A2434" t="s">
        <v>138</v>
      </c>
      <c r="B2434">
        <v>2006</v>
      </c>
      <c r="C2434">
        <v>0.1477</v>
      </c>
      <c r="D2434">
        <v>0.1265</v>
      </c>
      <c r="E2434">
        <v>0.107</v>
      </c>
      <c r="F2434">
        <v>9.0700000000000003E-2</v>
      </c>
      <c r="G2434">
        <v>7.7780000000000002E-2</v>
      </c>
      <c r="H2434">
        <v>0.44800000000000001</v>
      </c>
      <c r="I2434">
        <v>0.20899999999999999</v>
      </c>
      <c r="J2434">
        <v>3.6999999999999998E-2</v>
      </c>
      <c r="K2434">
        <v>5.5E-2</v>
      </c>
      <c r="L2434">
        <v>0</v>
      </c>
      <c r="M2434">
        <v>0.152</v>
      </c>
      <c r="N2434">
        <v>0</v>
      </c>
      <c r="O2434">
        <v>9.9000000000000005E-2</v>
      </c>
      <c r="P2434">
        <v>0</v>
      </c>
      <c r="Q2434" s="3">
        <v>0.91900000000000004</v>
      </c>
      <c r="R2434" t="str">
        <f t="shared" si="37"/>
        <v>Utah Public Safety2006</v>
      </c>
    </row>
    <row r="2435" spans="1:18" x14ac:dyDescent="0.35">
      <c r="A2435" t="s">
        <v>138</v>
      </c>
      <c r="B2435">
        <v>2007</v>
      </c>
      <c r="C2435">
        <v>7.1499999999999994E-2</v>
      </c>
      <c r="D2435">
        <v>0.1041</v>
      </c>
      <c r="E2435">
        <v>0.14050000000000001</v>
      </c>
      <c r="F2435">
        <v>8.2199999999999995E-2</v>
      </c>
      <c r="G2435">
        <v>7.6880000000000004E-2</v>
      </c>
      <c r="H2435">
        <v>0.39100000000000001</v>
      </c>
      <c r="I2435">
        <v>0.23300000000000001</v>
      </c>
      <c r="J2435">
        <v>0.05</v>
      </c>
      <c r="K2435">
        <v>9.6000000000000002E-2</v>
      </c>
      <c r="L2435">
        <v>0</v>
      </c>
      <c r="M2435">
        <v>0.16400000000000001</v>
      </c>
      <c r="N2435">
        <v>0</v>
      </c>
      <c r="O2435">
        <v>6.6000000000000003E-2</v>
      </c>
      <c r="P2435">
        <v>0</v>
      </c>
      <c r="Q2435" s="3">
        <v>0.90700000000000003</v>
      </c>
      <c r="R2435" t="str">
        <f t="shared" ref="R2435:R2498" si="38">A2435&amp;B2435</f>
        <v>Utah Public Safety2007</v>
      </c>
    </row>
    <row r="2436" spans="1:18" x14ac:dyDescent="0.35">
      <c r="A2436" t="s">
        <v>138</v>
      </c>
      <c r="B2436">
        <v>2008</v>
      </c>
      <c r="C2436">
        <v>-0.223</v>
      </c>
      <c r="D2436">
        <v>-1.47E-2</v>
      </c>
      <c r="E2436">
        <v>3.56E-2</v>
      </c>
      <c r="F2436">
        <v>4.5699999999999998E-2</v>
      </c>
      <c r="G2436">
        <v>3.3829999999999999E-2</v>
      </c>
      <c r="H2436">
        <v>0.29199999999999998</v>
      </c>
      <c r="I2436">
        <v>0.26100000000000001</v>
      </c>
      <c r="J2436">
        <v>8.2000000000000003E-2</v>
      </c>
      <c r="K2436">
        <v>0.11899999999999999</v>
      </c>
      <c r="L2436">
        <v>0</v>
      </c>
      <c r="M2436">
        <v>0.187</v>
      </c>
      <c r="N2436">
        <v>0</v>
      </c>
      <c r="O2436">
        <v>5.8999999999999997E-2</v>
      </c>
      <c r="P2436">
        <v>0</v>
      </c>
      <c r="Q2436" s="3">
        <v>0.81599999999999995</v>
      </c>
      <c r="R2436" t="str">
        <f t="shared" si="38"/>
        <v>Utah Public Safety2008</v>
      </c>
    </row>
    <row r="2437" spans="1:18" x14ac:dyDescent="0.35">
      <c r="A2437" t="s">
        <v>138</v>
      </c>
      <c r="B2437">
        <v>2009</v>
      </c>
      <c r="C2437">
        <v>0.1288</v>
      </c>
      <c r="D2437">
        <v>-1.9800000000000002E-2</v>
      </c>
      <c r="E2437">
        <v>3.4099999999999998E-2</v>
      </c>
      <c r="F2437">
        <v>4.24E-2</v>
      </c>
      <c r="G2437">
        <v>4.3970000000000002E-2</v>
      </c>
      <c r="H2437">
        <v>0.373</v>
      </c>
      <c r="I2437">
        <v>0.23699999999999999</v>
      </c>
      <c r="J2437">
        <v>7.3999999999999996E-2</v>
      </c>
      <c r="K2437">
        <v>0.127</v>
      </c>
      <c r="L2437">
        <v>0</v>
      </c>
      <c r="M2437">
        <v>0.14699999999999999</v>
      </c>
      <c r="N2437">
        <v>0</v>
      </c>
      <c r="O2437">
        <v>4.2000000000000003E-2</v>
      </c>
      <c r="P2437">
        <v>0</v>
      </c>
      <c r="Q2437" s="3">
        <v>0.80600000000000005</v>
      </c>
      <c r="R2437" t="str">
        <f t="shared" si="38"/>
        <v>Utah Public Safety2009</v>
      </c>
    </row>
    <row r="2438" spans="1:18" x14ac:dyDescent="0.35">
      <c r="A2438" t="s">
        <v>138</v>
      </c>
      <c r="B2438">
        <v>2010</v>
      </c>
      <c r="C2438">
        <v>0.13730000000000001</v>
      </c>
      <c r="D2438">
        <v>-1.4E-3</v>
      </c>
      <c r="E2438">
        <v>4.1599999999999998E-2</v>
      </c>
      <c r="F2438">
        <v>5.3499999999999999E-2</v>
      </c>
      <c r="G2438">
        <v>5.2949999999999997E-2</v>
      </c>
      <c r="H2438">
        <v>0.35799999999999998</v>
      </c>
      <c r="I2438">
        <v>0.21</v>
      </c>
      <c r="J2438">
        <v>8.7999999999999995E-2</v>
      </c>
      <c r="K2438">
        <v>0.15</v>
      </c>
      <c r="L2438">
        <v>0</v>
      </c>
      <c r="M2438">
        <v>0.14399999999999999</v>
      </c>
      <c r="N2438">
        <v>0</v>
      </c>
      <c r="O2438">
        <v>0.05</v>
      </c>
      <c r="P2438">
        <v>0</v>
      </c>
      <c r="Q2438" s="3">
        <v>0.77100000000000002</v>
      </c>
      <c r="R2438" t="str">
        <f t="shared" si="38"/>
        <v>Utah Public Safety2010</v>
      </c>
    </row>
    <row r="2439" spans="1:18" x14ac:dyDescent="0.35">
      <c r="A2439" t="s">
        <v>138</v>
      </c>
      <c r="B2439">
        <v>2011</v>
      </c>
      <c r="C2439">
        <v>2.8899999999999999E-2</v>
      </c>
      <c r="D2439">
        <v>9.6299999999999997E-2</v>
      </c>
      <c r="E2439">
        <v>1.9099999999999999E-2</v>
      </c>
      <c r="F2439">
        <v>6.2100000000000002E-2</v>
      </c>
      <c r="G2439">
        <v>5.074E-2</v>
      </c>
      <c r="H2439">
        <v>0.35199999999999998</v>
      </c>
      <c r="I2439">
        <v>0.19400000000000001</v>
      </c>
      <c r="J2439">
        <v>0.108</v>
      </c>
      <c r="K2439">
        <v>0.158</v>
      </c>
      <c r="L2439">
        <v>0</v>
      </c>
      <c r="M2439">
        <v>0.13900000000000001</v>
      </c>
      <c r="N2439">
        <v>0</v>
      </c>
      <c r="O2439">
        <v>4.9000000000000002E-2</v>
      </c>
      <c r="P2439">
        <v>0</v>
      </c>
      <c r="Q2439" s="3">
        <v>0.754</v>
      </c>
      <c r="R2439" t="str">
        <f t="shared" si="38"/>
        <v>Utah Public Safety2011</v>
      </c>
    </row>
    <row r="2440" spans="1:18" x14ac:dyDescent="0.35">
      <c r="A2440" t="s">
        <v>138</v>
      </c>
      <c r="B2440">
        <v>2012</v>
      </c>
      <c r="C2440">
        <v>0.13100000000000001</v>
      </c>
      <c r="D2440">
        <v>9.7500000000000003E-2</v>
      </c>
      <c r="E2440">
        <v>2.9600000000000001E-2</v>
      </c>
      <c r="F2440">
        <v>8.3799999999999999E-2</v>
      </c>
      <c r="G2440">
        <v>5.7209999999999997E-2</v>
      </c>
      <c r="H2440">
        <v>0.36199999999999999</v>
      </c>
      <c r="I2440">
        <v>0.17899999999999999</v>
      </c>
      <c r="J2440">
        <v>0.113</v>
      </c>
      <c r="K2440">
        <v>0.152</v>
      </c>
      <c r="L2440">
        <v>0</v>
      </c>
      <c r="M2440">
        <v>0.13500000000000001</v>
      </c>
      <c r="N2440">
        <v>0</v>
      </c>
      <c r="O2440">
        <v>5.8999999999999997E-2</v>
      </c>
      <c r="P2440">
        <v>0</v>
      </c>
      <c r="Q2440" s="3">
        <v>0.73</v>
      </c>
      <c r="R2440" t="str">
        <f t="shared" si="38"/>
        <v>Utah Public Safety2012</v>
      </c>
    </row>
    <row r="2441" spans="1:18" x14ac:dyDescent="0.35">
      <c r="A2441" t="s">
        <v>138</v>
      </c>
      <c r="B2441">
        <v>2013</v>
      </c>
      <c r="C2441">
        <v>0.1489</v>
      </c>
      <c r="D2441">
        <v>0.1013</v>
      </c>
      <c r="E2441">
        <v>0.1133</v>
      </c>
      <c r="F2441">
        <v>7.3800000000000004E-2</v>
      </c>
      <c r="G2441">
        <v>6.3990000000000005E-2</v>
      </c>
      <c r="H2441">
        <v>0.375</v>
      </c>
      <c r="I2441">
        <v>0.16</v>
      </c>
      <c r="J2441">
        <v>0.11</v>
      </c>
      <c r="K2441">
        <v>0.16700000000000001</v>
      </c>
      <c r="L2441">
        <v>0</v>
      </c>
      <c r="M2441">
        <v>0.122</v>
      </c>
      <c r="N2441">
        <v>0</v>
      </c>
      <c r="O2441">
        <v>6.6000000000000003E-2</v>
      </c>
      <c r="P2441">
        <v>0</v>
      </c>
      <c r="Q2441" s="3">
        <v>0.79334000000000005</v>
      </c>
      <c r="R2441" t="str">
        <f t="shared" si="38"/>
        <v>Utah Public Safety2013</v>
      </c>
    </row>
    <row r="2442" spans="1:18" x14ac:dyDescent="0.35">
      <c r="A2442" t="s">
        <v>138</v>
      </c>
      <c r="B2442">
        <v>2014</v>
      </c>
      <c r="C2442">
        <v>7.5200000000000003E-2</v>
      </c>
      <c r="D2442">
        <v>0.11799999999999999</v>
      </c>
      <c r="E2442">
        <v>0.10299999999999999</v>
      </c>
      <c r="F2442">
        <v>6.7900000000000002E-2</v>
      </c>
      <c r="G2442">
        <v>6.479E-2</v>
      </c>
      <c r="H2442">
        <v>0.35499999999999998</v>
      </c>
      <c r="I2442">
        <v>0.157</v>
      </c>
      <c r="J2442">
        <v>0.11799999999999999</v>
      </c>
      <c r="K2442">
        <v>0.17199999999999999</v>
      </c>
      <c r="L2442">
        <v>0</v>
      </c>
      <c r="M2442">
        <v>0.14000000000000001</v>
      </c>
      <c r="N2442">
        <v>0</v>
      </c>
      <c r="O2442">
        <v>5.8000000000000003E-2</v>
      </c>
      <c r="P2442">
        <v>0</v>
      </c>
      <c r="Q2442" s="3">
        <v>0.83248</v>
      </c>
      <c r="R2442" t="str">
        <f t="shared" si="38"/>
        <v>Utah Public Safety2014</v>
      </c>
    </row>
    <row r="2443" spans="1:18" x14ac:dyDescent="0.35">
      <c r="A2443" t="s">
        <v>138</v>
      </c>
      <c r="B2443">
        <v>2015</v>
      </c>
      <c r="C2443">
        <v>1.9199999999999998E-2</v>
      </c>
      <c r="D2443">
        <v>7.9500000000000001E-2</v>
      </c>
      <c r="E2443">
        <v>7.8899999999999998E-2</v>
      </c>
      <c r="F2443">
        <v>6.0199999999999997E-2</v>
      </c>
      <c r="G2443">
        <v>6.1690000000000002E-2</v>
      </c>
      <c r="H2443">
        <v>0.33939999999999998</v>
      </c>
      <c r="I2443">
        <v>0.15809999999999999</v>
      </c>
      <c r="J2443">
        <v>0.1187</v>
      </c>
      <c r="K2443">
        <v>0.15290000000000001</v>
      </c>
      <c r="L2443">
        <v>0</v>
      </c>
      <c r="M2443">
        <v>0.14860000000000001</v>
      </c>
      <c r="N2443">
        <v>0</v>
      </c>
      <c r="O2443">
        <v>8.2299999999999998E-2</v>
      </c>
      <c r="P2443">
        <v>0</v>
      </c>
      <c r="Q2443" s="3">
        <v>0.82579999999999998</v>
      </c>
      <c r="R2443" t="str">
        <f t="shared" si="38"/>
        <v>Utah Public Safety2015</v>
      </c>
    </row>
    <row r="2444" spans="1:18" x14ac:dyDescent="0.35">
      <c r="A2444" t="s">
        <v>138</v>
      </c>
      <c r="B2444">
        <v>2016</v>
      </c>
      <c r="C2444">
        <v>8.7900000000000006E-2</v>
      </c>
      <c r="D2444">
        <v>5.9799999999999999E-2</v>
      </c>
      <c r="E2444">
        <v>9.1200000000000003E-2</v>
      </c>
      <c r="F2444">
        <v>5.4699999999999999E-2</v>
      </c>
      <c r="G2444">
        <v>6.3310000000000005E-2</v>
      </c>
      <c r="H2444">
        <v>0.35199999999999998</v>
      </c>
      <c r="I2444">
        <v>0.15</v>
      </c>
      <c r="J2444">
        <v>0.113</v>
      </c>
      <c r="K2444">
        <v>0.156</v>
      </c>
      <c r="L2444">
        <v>0</v>
      </c>
      <c r="M2444">
        <v>0.14699999999999999</v>
      </c>
      <c r="N2444">
        <v>0</v>
      </c>
      <c r="O2444">
        <v>8.2000000000000003E-2</v>
      </c>
      <c r="P2444">
        <v>0</v>
      </c>
      <c r="Q2444" s="3">
        <v>0.82413000000000003</v>
      </c>
      <c r="R2444" t="str">
        <f t="shared" si="38"/>
        <v>Utah Public Safety2016</v>
      </c>
    </row>
    <row r="2445" spans="1:18" x14ac:dyDescent="0.35">
      <c r="A2445" t="s">
        <v>138</v>
      </c>
      <c r="B2445">
        <v>2017</v>
      </c>
      <c r="C2445">
        <v>0.13569999999999999</v>
      </c>
      <c r="D2445">
        <v>7.9600000000000004E-2</v>
      </c>
      <c r="E2445">
        <v>9.1999999999999998E-2</v>
      </c>
      <c r="F2445">
        <v>6.08E-2</v>
      </c>
      <c r="G2445">
        <v>6.744E-2</v>
      </c>
      <c r="H2445">
        <v>0.378</v>
      </c>
      <c r="I2445">
        <v>0.14199999999999999</v>
      </c>
      <c r="J2445">
        <v>0.107</v>
      </c>
      <c r="K2445">
        <v>0.13900000000000001</v>
      </c>
      <c r="L2445">
        <v>0</v>
      </c>
      <c r="M2445">
        <v>0.14799999999999999</v>
      </c>
      <c r="N2445">
        <v>0</v>
      </c>
      <c r="O2445">
        <v>8.5999999999999993E-2</v>
      </c>
      <c r="P2445">
        <v>0</v>
      </c>
      <c r="Q2445" s="3">
        <v>0.84867999999999999</v>
      </c>
      <c r="R2445" t="str">
        <f t="shared" si="38"/>
        <v>Utah Public Safety2017</v>
      </c>
    </row>
    <row r="2446" spans="1:18" x14ac:dyDescent="0.35">
      <c r="A2446" t="s">
        <v>138</v>
      </c>
      <c r="B2446">
        <v>2018</v>
      </c>
      <c r="C2446">
        <v>-2.2000000000000001E-3</v>
      </c>
      <c r="D2446">
        <v>7.22E-2</v>
      </c>
      <c r="E2446">
        <v>6.7000000000000004E-2</v>
      </c>
      <c r="F2446">
        <v>8.6999999999999994E-2</v>
      </c>
      <c r="G2446">
        <v>6.3439999999999996E-2</v>
      </c>
      <c r="H2446">
        <v>0.35099999999999998</v>
      </c>
      <c r="I2446">
        <v>0.16900000000000001</v>
      </c>
      <c r="J2446">
        <v>0.11700000000000001</v>
      </c>
      <c r="K2446">
        <v>0.14599999999999999</v>
      </c>
      <c r="L2446">
        <v>0</v>
      </c>
      <c r="M2446">
        <v>0.16600000000000001</v>
      </c>
      <c r="N2446">
        <v>0</v>
      </c>
      <c r="O2446">
        <v>5.0999999999999997E-2</v>
      </c>
      <c r="P2446">
        <v>0</v>
      </c>
      <c r="Q2446" s="3">
        <v>0.84846999999999995</v>
      </c>
      <c r="R2446" t="str">
        <f t="shared" si="38"/>
        <v>Utah Public Safety2018</v>
      </c>
    </row>
    <row r="2447" spans="1:18" x14ac:dyDescent="0.35">
      <c r="A2447" t="s">
        <v>138</v>
      </c>
      <c r="B2447">
        <v>2019</v>
      </c>
      <c r="C2447">
        <v>0.14449999999999999</v>
      </c>
      <c r="D2447">
        <v>9.0700000000000003E-2</v>
      </c>
      <c r="E2447">
        <v>7.5300000000000006E-2</v>
      </c>
      <c r="F2447">
        <v>8.8900000000000007E-2</v>
      </c>
      <c r="G2447">
        <v>6.7559999999999995E-2</v>
      </c>
      <c r="H2447">
        <v>0.377</v>
      </c>
      <c r="I2447">
        <v>0.17299999999999999</v>
      </c>
      <c r="J2447">
        <v>0.113</v>
      </c>
      <c r="K2447">
        <v>0.14599999999999999</v>
      </c>
      <c r="L2447">
        <v>0</v>
      </c>
      <c r="M2447">
        <v>0.13900000000000001</v>
      </c>
      <c r="N2447">
        <v>0</v>
      </c>
      <c r="O2447">
        <v>5.1999999999999998E-2</v>
      </c>
      <c r="P2447">
        <v>0</v>
      </c>
      <c r="Q2447" s="3">
        <v>0.85082000000000002</v>
      </c>
      <c r="R2447" t="str">
        <f t="shared" si="38"/>
        <v>Utah Public Safety2019</v>
      </c>
    </row>
    <row r="2448" spans="1:18" x14ac:dyDescent="0.35">
      <c r="A2448" t="s">
        <v>138</v>
      </c>
      <c r="B2448">
        <v>2020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 s="3">
        <v>0</v>
      </c>
      <c r="R2448" t="str">
        <f t="shared" si="38"/>
        <v>Utah Public Safety2020</v>
      </c>
    </row>
    <row r="2449" spans="1:18" x14ac:dyDescent="0.35">
      <c r="A2449" t="s">
        <v>139</v>
      </c>
      <c r="B2449">
        <v>2001</v>
      </c>
      <c r="C2449">
        <v>-3.1E-2</v>
      </c>
      <c r="D2449">
        <v>3.9E-2</v>
      </c>
      <c r="E2449">
        <v>8.8999999999999996E-2</v>
      </c>
      <c r="G2449">
        <v>-3.1E-2</v>
      </c>
      <c r="H2449">
        <v>0.53800000000000003</v>
      </c>
      <c r="I2449">
        <v>0.33800000000000002</v>
      </c>
      <c r="J2449">
        <v>0</v>
      </c>
      <c r="K2449">
        <v>0</v>
      </c>
      <c r="L2449">
        <v>0</v>
      </c>
      <c r="M2449">
        <v>9.5000000000000001E-2</v>
      </c>
      <c r="N2449">
        <v>0</v>
      </c>
      <c r="O2449">
        <v>2.9000000000000001E-2</v>
      </c>
      <c r="P2449">
        <v>0</v>
      </c>
      <c r="Q2449" s="3">
        <v>1.0580000000000001</v>
      </c>
      <c r="R2449" t="str">
        <f t="shared" si="38"/>
        <v>Alameda County ERS2001</v>
      </c>
    </row>
    <row r="2450" spans="1:18" x14ac:dyDescent="0.35">
      <c r="A2450" t="s">
        <v>139</v>
      </c>
      <c r="B2450">
        <v>2002</v>
      </c>
      <c r="C2450">
        <v>-6.8000000000000005E-2</v>
      </c>
      <c r="D2450">
        <v>-3.4000000000000002E-2</v>
      </c>
      <c r="E2450">
        <v>3.9E-2</v>
      </c>
      <c r="G2450">
        <v>-4.9680000000000002E-2</v>
      </c>
      <c r="H2450">
        <v>0.54800000000000004</v>
      </c>
      <c r="I2450">
        <v>0.33900000000000002</v>
      </c>
      <c r="J2450">
        <v>0</v>
      </c>
      <c r="K2450">
        <v>0</v>
      </c>
      <c r="L2450">
        <v>0</v>
      </c>
      <c r="M2450">
        <v>8.8999999999999996E-2</v>
      </c>
      <c r="N2450">
        <v>0</v>
      </c>
      <c r="O2450">
        <v>2.4E-2</v>
      </c>
      <c r="P2450">
        <v>0</v>
      </c>
      <c r="Q2450" s="3">
        <v>0.92500000000000004</v>
      </c>
      <c r="R2450" t="str">
        <f t="shared" si="38"/>
        <v>Alameda County ERS2002</v>
      </c>
    </row>
    <row r="2451" spans="1:18" x14ac:dyDescent="0.35">
      <c r="A2451" t="s">
        <v>139</v>
      </c>
      <c r="B2451">
        <v>2003</v>
      </c>
      <c r="C2451">
        <v>0.26700000000000002</v>
      </c>
      <c r="D2451">
        <v>4.7E-2</v>
      </c>
      <c r="E2451">
        <v>5.8999999999999997E-2</v>
      </c>
      <c r="G2451">
        <v>4.5940000000000002E-2</v>
      </c>
      <c r="H2451">
        <v>0.64900000000000002</v>
      </c>
      <c r="I2451">
        <v>0.28599999999999998</v>
      </c>
      <c r="J2451">
        <v>0</v>
      </c>
      <c r="K2451">
        <v>0</v>
      </c>
      <c r="L2451">
        <v>0</v>
      </c>
      <c r="M2451">
        <v>6.4000000000000001E-2</v>
      </c>
      <c r="N2451">
        <v>0</v>
      </c>
      <c r="O2451">
        <v>1E-3</v>
      </c>
      <c r="P2451">
        <v>0</v>
      </c>
      <c r="Q2451" s="3">
        <v>0.86899999999999999</v>
      </c>
      <c r="R2451" t="str">
        <f t="shared" si="38"/>
        <v>Alameda County ERS2003</v>
      </c>
    </row>
    <row r="2452" spans="1:18" x14ac:dyDescent="0.35">
      <c r="A2452" t="s">
        <v>139</v>
      </c>
      <c r="B2452">
        <v>2004</v>
      </c>
      <c r="C2452">
        <v>0.123</v>
      </c>
      <c r="D2452">
        <v>9.9000000000000005E-2</v>
      </c>
      <c r="E2452">
        <v>5.1999999999999998E-2</v>
      </c>
      <c r="G2452">
        <v>6.4689999999999998E-2</v>
      </c>
      <c r="H2452">
        <v>0.64300000000000002</v>
      </c>
      <c r="I2452">
        <v>0.30399999999999999</v>
      </c>
      <c r="J2452">
        <v>0</v>
      </c>
      <c r="K2452">
        <v>0</v>
      </c>
      <c r="L2452">
        <v>0</v>
      </c>
      <c r="M2452">
        <v>5.2999999999999999E-2</v>
      </c>
      <c r="N2452">
        <v>0</v>
      </c>
      <c r="O2452">
        <v>0</v>
      </c>
      <c r="P2452">
        <v>0</v>
      </c>
      <c r="Q2452" s="3">
        <v>0.82099999999999995</v>
      </c>
      <c r="R2452" t="str">
        <f t="shared" si="38"/>
        <v>Alameda County ERS2004</v>
      </c>
    </row>
    <row r="2453" spans="1:18" x14ac:dyDescent="0.35">
      <c r="A2453" t="s">
        <v>139</v>
      </c>
      <c r="B2453">
        <v>2005</v>
      </c>
      <c r="C2453">
        <v>8.7999999999999995E-2</v>
      </c>
      <c r="D2453">
        <v>0.157</v>
      </c>
      <c r="E2453">
        <v>7.0000000000000007E-2</v>
      </c>
      <c r="G2453">
        <v>6.9309999999999997E-2</v>
      </c>
      <c r="H2453">
        <v>0.65</v>
      </c>
      <c r="I2453">
        <v>0.29799999999999999</v>
      </c>
      <c r="J2453">
        <v>0</v>
      </c>
      <c r="K2453">
        <v>0</v>
      </c>
      <c r="L2453">
        <v>0</v>
      </c>
      <c r="M2453">
        <v>5.1999999999999998E-2</v>
      </c>
      <c r="N2453">
        <v>0</v>
      </c>
      <c r="O2453">
        <v>0</v>
      </c>
      <c r="P2453">
        <v>0</v>
      </c>
      <c r="Q2453" s="3">
        <v>0.83199999999999996</v>
      </c>
      <c r="R2453" t="str">
        <f t="shared" si="38"/>
        <v>Alameda County ERS2005</v>
      </c>
    </row>
    <row r="2454" spans="1:18" x14ac:dyDescent="0.35">
      <c r="A2454" t="s">
        <v>139</v>
      </c>
      <c r="B2454">
        <v>2006</v>
      </c>
      <c r="C2454">
        <v>0.14399999999999999</v>
      </c>
      <c r="D2454">
        <v>0.11799999999999999</v>
      </c>
      <c r="E2454">
        <v>0.106</v>
      </c>
      <c r="G2454">
        <v>8.1409999999999996E-2</v>
      </c>
      <c r="H2454">
        <v>0.67</v>
      </c>
      <c r="I2454">
        <v>0.27600000000000002</v>
      </c>
      <c r="J2454">
        <v>0</v>
      </c>
      <c r="K2454">
        <v>0</v>
      </c>
      <c r="L2454">
        <v>0</v>
      </c>
      <c r="M2454">
        <v>5.2999999999999999E-2</v>
      </c>
      <c r="N2454">
        <v>0</v>
      </c>
      <c r="O2454">
        <v>1E-3</v>
      </c>
      <c r="P2454">
        <v>0</v>
      </c>
      <c r="Q2454" s="3">
        <v>0.85499999999999998</v>
      </c>
      <c r="R2454" t="str">
        <f t="shared" si="38"/>
        <v>Alameda County ERS2006</v>
      </c>
    </row>
    <row r="2455" spans="1:18" x14ac:dyDescent="0.35">
      <c r="A2455" t="s">
        <v>139</v>
      </c>
      <c r="B2455">
        <v>2007</v>
      </c>
      <c r="C2455">
        <v>8.7999999999999995E-2</v>
      </c>
      <c r="D2455">
        <v>0.106</v>
      </c>
      <c r="E2455">
        <v>0.14000000000000001</v>
      </c>
      <c r="G2455">
        <v>8.2350000000000007E-2</v>
      </c>
      <c r="H2455">
        <v>0.66200000000000003</v>
      </c>
      <c r="I2455">
        <v>0.27</v>
      </c>
      <c r="J2455">
        <v>0</v>
      </c>
      <c r="K2455">
        <v>0</v>
      </c>
      <c r="L2455">
        <v>0</v>
      </c>
      <c r="M2455">
        <v>6.8000000000000005E-2</v>
      </c>
      <c r="N2455">
        <v>0</v>
      </c>
      <c r="O2455">
        <v>0</v>
      </c>
      <c r="P2455">
        <v>0</v>
      </c>
      <c r="Q2455" s="3">
        <v>0.89200000000000002</v>
      </c>
      <c r="R2455" t="str">
        <f t="shared" si="38"/>
        <v>Alameda County ERS2007</v>
      </c>
    </row>
    <row r="2456" spans="1:18" x14ac:dyDescent="0.35">
      <c r="A2456" t="s">
        <v>139</v>
      </c>
      <c r="B2456">
        <v>2008</v>
      </c>
      <c r="C2456">
        <v>-0.30299999999999999</v>
      </c>
      <c r="D2456">
        <v>-4.5999999999999999E-2</v>
      </c>
      <c r="E2456">
        <v>1.2E-2</v>
      </c>
      <c r="G2456">
        <v>2.4420000000000001E-2</v>
      </c>
      <c r="H2456">
        <v>0.63200000000000001</v>
      </c>
      <c r="I2456">
        <v>0.27300000000000002</v>
      </c>
      <c r="J2456">
        <v>0</v>
      </c>
      <c r="K2456">
        <v>1E-3</v>
      </c>
      <c r="L2456">
        <v>0</v>
      </c>
      <c r="M2456">
        <v>9.2999999999999999E-2</v>
      </c>
      <c r="N2456">
        <v>0</v>
      </c>
      <c r="O2456">
        <v>1E-3</v>
      </c>
      <c r="P2456">
        <v>0</v>
      </c>
      <c r="Q2456" s="3">
        <v>0.83899999999999997</v>
      </c>
      <c r="R2456" t="str">
        <f t="shared" si="38"/>
        <v>Alameda County ERS2008</v>
      </c>
    </row>
    <row r="2457" spans="1:18" x14ac:dyDescent="0.35">
      <c r="A2457" t="s">
        <v>139</v>
      </c>
      <c r="B2457">
        <v>2009</v>
      </c>
      <c r="C2457">
        <v>0.26600000000000001</v>
      </c>
      <c r="D2457">
        <v>-1.4E-2</v>
      </c>
      <c r="E2457">
        <v>3.5999999999999997E-2</v>
      </c>
      <c r="F2457">
        <v>4.3999999999999997E-2</v>
      </c>
      <c r="G2457">
        <v>4.8800000000000003E-2</v>
      </c>
      <c r="H2457">
        <v>0.68</v>
      </c>
      <c r="I2457">
        <v>0.248</v>
      </c>
      <c r="J2457">
        <v>0</v>
      </c>
      <c r="K2457">
        <v>1.7000000000000001E-2</v>
      </c>
      <c r="L2457">
        <v>0</v>
      </c>
      <c r="M2457">
        <v>5.5E-2</v>
      </c>
      <c r="N2457">
        <v>0</v>
      </c>
      <c r="O2457">
        <v>0</v>
      </c>
      <c r="P2457">
        <v>0</v>
      </c>
      <c r="Q2457" s="3">
        <v>0.81200000000000006</v>
      </c>
      <c r="R2457" t="str">
        <f t="shared" si="38"/>
        <v>Alameda County ERS2009</v>
      </c>
    </row>
    <row r="2458" spans="1:18" x14ac:dyDescent="0.35">
      <c r="A2458" t="s">
        <v>139</v>
      </c>
      <c r="B2458">
        <v>2010</v>
      </c>
      <c r="C2458">
        <v>0.14599999999999999</v>
      </c>
      <c r="D2458">
        <v>3.0000000000000001E-3</v>
      </c>
      <c r="E2458">
        <v>4.7E-2</v>
      </c>
      <c r="F2458">
        <v>5.8000000000000003E-2</v>
      </c>
      <c r="G2458">
        <v>5.8139999999999997E-2</v>
      </c>
      <c r="H2458">
        <v>0.66800000000000004</v>
      </c>
      <c r="I2458">
        <v>0.24099999999999999</v>
      </c>
      <c r="J2458">
        <v>0</v>
      </c>
      <c r="K2458">
        <v>3.5999999999999997E-2</v>
      </c>
      <c r="L2458">
        <v>0</v>
      </c>
      <c r="M2458">
        <v>5.2999999999999999E-2</v>
      </c>
      <c r="N2458">
        <v>0</v>
      </c>
      <c r="O2458">
        <v>1E-3</v>
      </c>
      <c r="P2458">
        <v>0</v>
      </c>
      <c r="Q2458" s="3">
        <v>0.77500000000000002</v>
      </c>
      <c r="R2458" t="str">
        <f t="shared" si="38"/>
        <v>Alameda County ERS2010</v>
      </c>
    </row>
    <row r="2459" spans="1:18" x14ac:dyDescent="0.35">
      <c r="A2459" t="s">
        <v>139</v>
      </c>
      <c r="B2459">
        <v>2011</v>
      </c>
      <c r="C2459">
        <v>-4.0000000000000001E-3</v>
      </c>
      <c r="D2459">
        <v>0.13</v>
      </c>
      <c r="E2459">
        <v>1.7999999999999999E-2</v>
      </c>
      <c r="F2459">
        <v>6.0999999999999999E-2</v>
      </c>
      <c r="G2459">
        <v>5.2330000000000002E-2</v>
      </c>
      <c r="H2459">
        <v>0.65200000000000002</v>
      </c>
      <c r="I2459">
        <v>0.22600000000000001</v>
      </c>
      <c r="J2459">
        <v>0</v>
      </c>
      <c r="K2459">
        <v>3.6999999999999998E-2</v>
      </c>
      <c r="L2459">
        <v>2.1999999999999999E-2</v>
      </c>
      <c r="M2459">
        <v>6.3E-2</v>
      </c>
      <c r="N2459">
        <v>0</v>
      </c>
      <c r="O2459">
        <v>0</v>
      </c>
      <c r="P2459">
        <v>0</v>
      </c>
      <c r="Q2459" s="3">
        <v>0.76600000000000001</v>
      </c>
      <c r="R2459" t="str">
        <f t="shared" si="38"/>
        <v>Alameda County ERS2011</v>
      </c>
    </row>
    <row r="2460" spans="1:18" x14ac:dyDescent="0.35">
      <c r="A2460" t="s">
        <v>139</v>
      </c>
      <c r="B2460">
        <v>2012</v>
      </c>
      <c r="C2460">
        <v>0.15</v>
      </c>
      <c r="D2460">
        <v>9.5000000000000001E-2</v>
      </c>
      <c r="E2460">
        <v>0.03</v>
      </c>
      <c r="F2460">
        <v>8.3000000000000004E-2</v>
      </c>
      <c r="G2460">
        <v>6.0150000000000002E-2</v>
      </c>
      <c r="H2460">
        <v>0.65200000000000002</v>
      </c>
      <c r="I2460">
        <v>0.17899999999999999</v>
      </c>
      <c r="J2460">
        <v>0</v>
      </c>
      <c r="K2460">
        <v>6.4000000000000001E-2</v>
      </c>
      <c r="L2460">
        <v>0.05</v>
      </c>
      <c r="M2460">
        <v>5.2999999999999999E-2</v>
      </c>
      <c r="N2460">
        <v>0</v>
      </c>
      <c r="O2460">
        <v>0</v>
      </c>
      <c r="P2460">
        <v>0</v>
      </c>
      <c r="Q2460" s="3">
        <v>0.73899999999999999</v>
      </c>
      <c r="R2460" t="str">
        <f t="shared" si="38"/>
        <v>Alameda County ERS2012</v>
      </c>
    </row>
    <row r="2461" spans="1:18" x14ac:dyDescent="0.35">
      <c r="A2461" t="s">
        <v>139</v>
      </c>
      <c r="B2461">
        <v>2013</v>
      </c>
      <c r="C2461">
        <v>0.20200000000000001</v>
      </c>
      <c r="D2461">
        <v>0.113</v>
      </c>
      <c r="E2461">
        <v>0.14799999999999999</v>
      </c>
      <c r="F2461">
        <v>7.8E-2</v>
      </c>
      <c r="G2461">
        <v>7.0440000000000003E-2</v>
      </c>
      <c r="H2461">
        <v>0.67600000000000005</v>
      </c>
      <c r="I2461">
        <v>0.153</v>
      </c>
      <c r="J2461">
        <v>0</v>
      </c>
      <c r="K2461">
        <v>6.7000000000000004E-2</v>
      </c>
      <c r="L2461">
        <v>3.9E-2</v>
      </c>
      <c r="M2461">
        <v>6.4000000000000001E-2</v>
      </c>
      <c r="N2461">
        <v>0</v>
      </c>
      <c r="O2461">
        <v>0</v>
      </c>
      <c r="P2461">
        <v>0</v>
      </c>
      <c r="Q2461" s="3">
        <v>0.75900000000000001</v>
      </c>
      <c r="R2461" t="str">
        <f t="shared" si="38"/>
        <v>Alameda County ERS2013</v>
      </c>
    </row>
    <row r="2462" spans="1:18" x14ac:dyDescent="0.35">
      <c r="A2462" t="s">
        <v>139</v>
      </c>
      <c r="B2462">
        <v>2014</v>
      </c>
      <c r="C2462">
        <v>4.6600000000000003E-2</v>
      </c>
      <c r="D2462">
        <v>0.13120000000000001</v>
      </c>
      <c r="E2462">
        <v>0.1056</v>
      </c>
      <c r="F2462">
        <v>7.0300000000000001E-2</v>
      </c>
      <c r="G2462">
        <v>6.8720000000000003E-2</v>
      </c>
      <c r="H2462">
        <v>0.64</v>
      </c>
      <c r="I2462">
        <v>0.16200000000000001</v>
      </c>
      <c r="J2462">
        <v>0</v>
      </c>
      <c r="K2462">
        <v>8.8999999999999996E-2</v>
      </c>
      <c r="L2462">
        <v>4.2000000000000003E-2</v>
      </c>
      <c r="M2462">
        <v>6.6000000000000003E-2</v>
      </c>
      <c r="N2462">
        <v>0</v>
      </c>
      <c r="O2462">
        <v>0</v>
      </c>
      <c r="P2462">
        <v>0</v>
      </c>
      <c r="Q2462" s="3">
        <v>0.748</v>
      </c>
      <c r="R2462" t="str">
        <f t="shared" si="38"/>
        <v>Alameda County ERS2014</v>
      </c>
    </row>
    <row r="2463" spans="1:18" x14ac:dyDescent="0.35">
      <c r="A2463" t="s">
        <v>139</v>
      </c>
      <c r="B2463">
        <v>2015</v>
      </c>
      <c r="C2463">
        <v>3.7000000000000002E-3</v>
      </c>
      <c r="D2463">
        <v>8.1100000000000005E-2</v>
      </c>
      <c r="E2463">
        <v>7.6700000000000004E-2</v>
      </c>
      <c r="F2463">
        <v>6.1699999999999998E-2</v>
      </c>
      <c r="G2463">
        <v>6.4250000000000002E-2</v>
      </c>
      <c r="H2463">
        <v>0.60599999999999998</v>
      </c>
      <c r="I2463">
        <v>0.16</v>
      </c>
      <c r="J2463">
        <v>0</v>
      </c>
      <c r="K2463">
        <v>0.12</v>
      </c>
      <c r="L2463">
        <v>3.5000000000000003E-2</v>
      </c>
      <c r="M2463">
        <v>7.3999999999999996E-2</v>
      </c>
      <c r="N2463">
        <v>0</v>
      </c>
      <c r="O2463">
        <v>0</v>
      </c>
      <c r="P2463">
        <v>0</v>
      </c>
      <c r="Q2463" s="3">
        <v>0.77300000000000002</v>
      </c>
      <c r="R2463" t="str">
        <f t="shared" si="38"/>
        <v>Alameda County ERS2015</v>
      </c>
    </row>
    <row r="2464" spans="1:18" x14ac:dyDescent="0.35">
      <c r="A2464" t="s">
        <v>139</v>
      </c>
      <c r="B2464">
        <v>2016</v>
      </c>
      <c r="C2464">
        <v>7.4399999999999994E-2</v>
      </c>
      <c r="D2464">
        <v>4.1300000000000003E-2</v>
      </c>
      <c r="E2464">
        <v>9.3200000000000005E-2</v>
      </c>
      <c r="F2464">
        <v>5.5E-2</v>
      </c>
      <c r="G2464">
        <v>6.4890000000000003E-2</v>
      </c>
      <c r="H2464">
        <v>0.61099999999999999</v>
      </c>
      <c r="I2464">
        <v>0.16200000000000001</v>
      </c>
      <c r="J2464">
        <v>0</v>
      </c>
      <c r="K2464">
        <v>0.108</v>
      </c>
      <c r="L2464">
        <v>4.1000000000000002E-2</v>
      </c>
      <c r="M2464">
        <v>7.0999999999999994E-2</v>
      </c>
      <c r="N2464">
        <v>0</v>
      </c>
      <c r="O2464">
        <v>0</v>
      </c>
      <c r="P2464">
        <v>0</v>
      </c>
      <c r="Q2464" s="3">
        <v>0.78100000000000003</v>
      </c>
      <c r="R2464" t="str">
        <f t="shared" si="38"/>
        <v>Alameda County ERS2016</v>
      </c>
    </row>
    <row r="2465" spans="1:18" x14ac:dyDescent="0.35">
      <c r="A2465" t="s">
        <v>139</v>
      </c>
      <c r="B2465">
        <v>2017</v>
      </c>
      <c r="C2465">
        <v>0.19500000000000001</v>
      </c>
      <c r="D2465">
        <v>8.7999999999999995E-2</v>
      </c>
      <c r="E2465">
        <v>0.10199999999999999</v>
      </c>
      <c r="F2465">
        <v>6.5000000000000002E-2</v>
      </c>
      <c r="G2465">
        <v>7.213E-2</v>
      </c>
      <c r="H2465">
        <v>0.64100000000000001</v>
      </c>
      <c r="I2465">
        <v>0.16600000000000001</v>
      </c>
      <c r="J2465">
        <v>5.5E-2</v>
      </c>
      <c r="K2465">
        <v>3.6999999999999998E-2</v>
      </c>
      <c r="L2465">
        <v>3.6999999999999998E-2</v>
      </c>
      <c r="M2465">
        <v>6.4000000000000001E-2</v>
      </c>
      <c r="N2465">
        <v>0</v>
      </c>
      <c r="O2465">
        <v>0</v>
      </c>
      <c r="P2465">
        <v>0</v>
      </c>
      <c r="Q2465" s="3">
        <v>0.76</v>
      </c>
      <c r="R2465" t="str">
        <f t="shared" si="38"/>
        <v>Alameda County ERS2017</v>
      </c>
    </row>
    <row r="2466" spans="1:18" x14ac:dyDescent="0.35">
      <c r="A2466" t="s">
        <v>139</v>
      </c>
      <c r="B2466">
        <v>2018</v>
      </c>
      <c r="C2466">
        <v>-4.0500000000000001E-2</v>
      </c>
      <c r="D2466">
        <v>7.1999999999999995E-2</v>
      </c>
      <c r="E2466">
        <v>5.2999999999999999E-2</v>
      </c>
      <c r="F2466">
        <v>9.9599999999999994E-2</v>
      </c>
      <c r="G2466">
        <v>6.5540000000000001E-2</v>
      </c>
      <c r="H2466">
        <v>0.55000000000000004</v>
      </c>
      <c r="I2466">
        <v>0.17100000000000001</v>
      </c>
      <c r="J2466">
        <v>6.9000000000000006E-2</v>
      </c>
      <c r="K2466">
        <v>9.2999999999999999E-2</v>
      </c>
      <c r="L2466">
        <v>3.9E-2</v>
      </c>
      <c r="M2466">
        <v>7.4999999999999997E-2</v>
      </c>
      <c r="N2466">
        <v>0</v>
      </c>
      <c r="O2466">
        <v>3.0000000000000001E-3</v>
      </c>
      <c r="P2466">
        <v>0</v>
      </c>
      <c r="Q2466" s="3">
        <v>0.77200000000000002</v>
      </c>
      <c r="R2466" t="str">
        <f t="shared" si="38"/>
        <v>Alameda County ERS2018</v>
      </c>
    </row>
    <row r="2467" spans="1:18" x14ac:dyDescent="0.35">
      <c r="A2467" t="s">
        <v>139</v>
      </c>
      <c r="B2467">
        <v>2019</v>
      </c>
      <c r="C2467">
        <v>0.18690000000000001</v>
      </c>
      <c r="D2467">
        <v>0.10780000000000001</v>
      </c>
      <c r="E2467">
        <v>7.9600000000000004E-2</v>
      </c>
      <c r="F2467">
        <v>9.2499999999999999E-2</v>
      </c>
      <c r="G2467">
        <v>7.1609999999999993E-2</v>
      </c>
      <c r="H2467">
        <v>0.56000000000000005</v>
      </c>
      <c r="I2467">
        <v>0.158</v>
      </c>
      <c r="J2467">
        <v>6.2E-2</v>
      </c>
      <c r="K2467">
        <v>9.6000000000000002E-2</v>
      </c>
      <c r="L2467">
        <v>0.05</v>
      </c>
      <c r="M2467">
        <v>6.8000000000000005E-2</v>
      </c>
      <c r="N2467">
        <v>0</v>
      </c>
      <c r="O2467">
        <v>6.0000000000000001E-3</v>
      </c>
      <c r="P2467">
        <v>0</v>
      </c>
      <c r="Q2467" s="3">
        <v>0.77600000000000002</v>
      </c>
      <c r="R2467" t="str">
        <f t="shared" si="38"/>
        <v>Alameda County ERS2019</v>
      </c>
    </row>
    <row r="2468" spans="1:18" x14ac:dyDescent="0.35">
      <c r="A2468" t="s">
        <v>139</v>
      </c>
      <c r="B2468">
        <v>2020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 s="3">
        <v>0</v>
      </c>
      <c r="R2468" t="str">
        <f t="shared" si="38"/>
        <v>Alameda County ERS2020</v>
      </c>
    </row>
    <row r="2469" spans="1:18" x14ac:dyDescent="0.35">
      <c r="A2469" t="s">
        <v>140</v>
      </c>
      <c r="B2469">
        <v>2001</v>
      </c>
      <c r="C2469">
        <v>-5.4300000000000001E-2</v>
      </c>
      <c r="D2469">
        <v>4.7E-2</v>
      </c>
      <c r="E2469">
        <v>9.2200000000000004E-2</v>
      </c>
      <c r="F2469">
        <v>0.10199999999999999</v>
      </c>
      <c r="G2469">
        <v>-5.4300000000000001E-2</v>
      </c>
      <c r="H2469">
        <v>0.54200000000000004</v>
      </c>
      <c r="I2469">
        <v>0.36</v>
      </c>
      <c r="J2469">
        <v>1.4E-2</v>
      </c>
      <c r="K2469">
        <v>0</v>
      </c>
      <c r="L2469">
        <v>0</v>
      </c>
      <c r="M2469">
        <v>6.7000000000000004E-2</v>
      </c>
      <c r="N2469">
        <v>0</v>
      </c>
      <c r="O2469">
        <v>1.6E-2</v>
      </c>
      <c r="P2469">
        <v>0</v>
      </c>
      <c r="Q2469" s="3">
        <v>1.0329999999999999</v>
      </c>
      <c r="R2469" t="str">
        <f t="shared" si="38"/>
        <v>Kern County ERS2001</v>
      </c>
    </row>
    <row r="2470" spans="1:18" x14ac:dyDescent="0.35">
      <c r="A2470" t="s">
        <v>140</v>
      </c>
      <c r="B2470">
        <v>2002</v>
      </c>
      <c r="C2470">
        <v>-5.9700000000000003E-2</v>
      </c>
      <c r="D2470">
        <v>-8.3000000000000001E-3</v>
      </c>
      <c r="E2470">
        <v>4.2700000000000002E-2</v>
      </c>
      <c r="F2470">
        <v>8.7599999999999997E-2</v>
      </c>
      <c r="G2470">
        <v>-5.7000000000000002E-2</v>
      </c>
      <c r="H2470">
        <v>0.56200000000000006</v>
      </c>
      <c r="I2470">
        <v>0.35899999999999999</v>
      </c>
      <c r="J2470">
        <v>1.0999999999999999E-2</v>
      </c>
      <c r="K2470">
        <v>0</v>
      </c>
      <c r="L2470">
        <v>0</v>
      </c>
      <c r="M2470">
        <v>5.8000000000000003E-2</v>
      </c>
      <c r="N2470">
        <v>0</v>
      </c>
      <c r="O2470">
        <v>0.01</v>
      </c>
      <c r="P2470">
        <v>0</v>
      </c>
      <c r="Q2470" s="3">
        <v>0.93569999999999998</v>
      </c>
      <c r="R2470" t="str">
        <f t="shared" si="38"/>
        <v>Kern County ERS2002</v>
      </c>
    </row>
    <row r="2471" spans="1:18" x14ac:dyDescent="0.35">
      <c r="A2471" t="s">
        <v>140</v>
      </c>
      <c r="B2471">
        <v>2003</v>
      </c>
      <c r="C2471">
        <v>6.5799999999999997E-2</v>
      </c>
      <c r="D2471">
        <v>-1.7100000000000001E-2</v>
      </c>
      <c r="E2471">
        <v>2.8400000000000002E-2</v>
      </c>
      <c r="F2471">
        <v>8.2100000000000006E-2</v>
      </c>
      <c r="G2471">
        <v>-1.7729999999999999E-2</v>
      </c>
      <c r="H2471">
        <v>0.48899999999999999</v>
      </c>
      <c r="I2471">
        <v>0.27700000000000002</v>
      </c>
      <c r="J2471">
        <v>0.01</v>
      </c>
      <c r="K2471">
        <v>0</v>
      </c>
      <c r="L2471">
        <v>0</v>
      </c>
      <c r="M2471">
        <v>4.2999999999999997E-2</v>
      </c>
      <c r="N2471">
        <v>0</v>
      </c>
      <c r="O2471">
        <v>0.18099999999999999</v>
      </c>
      <c r="P2471">
        <v>0</v>
      </c>
      <c r="Q2471" s="3">
        <v>0.82689999999999997</v>
      </c>
      <c r="R2471" t="str">
        <f t="shared" si="38"/>
        <v>Kern County ERS2003</v>
      </c>
    </row>
    <row r="2472" spans="1:18" x14ac:dyDescent="0.35">
      <c r="A2472" t="s">
        <v>140</v>
      </c>
      <c r="B2472">
        <v>2004</v>
      </c>
      <c r="C2472">
        <v>0.1673</v>
      </c>
      <c r="D2472">
        <v>5.3800000000000001E-2</v>
      </c>
      <c r="E2472">
        <v>3.95E-2</v>
      </c>
      <c r="F2472">
        <v>9.3200000000000005E-2</v>
      </c>
      <c r="G2472">
        <v>2.5579999999999999E-2</v>
      </c>
      <c r="H2472">
        <v>0.61199999999999999</v>
      </c>
      <c r="I2472">
        <v>0.313</v>
      </c>
      <c r="J2472">
        <v>1.2E-2</v>
      </c>
      <c r="K2472">
        <v>0</v>
      </c>
      <c r="L2472">
        <v>0</v>
      </c>
      <c r="M2472">
        <v>3.9E-2</v>
      </c>
      <c r="N2472">
        <v>0</v>
      </c>
      <c r="O2472">
        <v>2.4E-2</v>
      </c>
      <c r="P2472">
        <v>0</v>
      </c>
      <c r="Q2472" s="3">
        <v>0.93600000000000005</v>
      </c>
      <c r="R2472" t="str">
        <f t="shared" si="38"/>
        <v>Kern County ERS2004</v>
      </c>
    </row>
    <row r="2473" spans="1:18" x14ac:dyDescent="0.35">
      <c r="A2473" t="s">
        <v>140</v>
      </c>
      <c r="B2473">
        <v>2005</v>
      </c>
      <c r="C2473">
        <v>0.1109</v>
      </c>
      <c r="D2473">
        <v>0.1153</v>
      </c>
      <c r="E2473">
        <v>4.3299999999999998E-2</v>
      </c>
      <c r="F2473">
        <v>8.8800000000000004E-2</v>
      </c>
      <c r="G2473">
        <v>4.2099999999999999E-2</v>
      </c>
      <c r="H2473">
        <v>0.61199999999999999</v>
      </c>
      <c r="I2473">
        <v>0.313</v>
      </c>
      <c r="J2473">
        <v>1.2E-2</v>
      </c>
      <c r="K2473">
        <v>0</v>
      </c>
      <c r="L2473">
        <v>0</v>
      </c>
      <c r="M2473">
        <v>3.9E-2</v>
      </c>
      <c r="N2473">
        <v>0</v>
      </c>
      <c r="O2473">
        <v>2.4E-2</v>
      </c>
      <c r="P2473">
        <v>0</v>
      </c>
      <c r="Q2473" s="3">
        <v>0.86140000000000005</v>
      </c>
      <c r="R2473" t="str">
        <f t="shared" si="38"/>
        <v>Kern County ERS2005</v>
      </c>
    </row>
    <row r="2474" spans="1:18" x14ac:dyDescent="0.35">
      <c r="A2474" t="s">
        <v>140</v>
      </c>
      <c r="B2474">
        <v>2006</v>
      </c>
      <c r="C2474">
        <v>0.1169</v>
      </c>
      <c r="D2474">
        <v>0.13270000000000001</v>
      </c>
      <c r="E2474">
        <v>7.8200000000000006E-2</v>
      </c>
      <c r="F2474">
        <v>8.5199999999999998E-2</v>
      </c>
      <c r="G2474">
        <v>5.4210000000000001E-2</v>
      </c>
      <c r="H2474">
        <v>0.60499999999999998</v>
      </c>
      <c r="I2474">
        <v>0.28499999999999998</v>
      </c>
      <c r="J2474">
        <v>0.02</v>
      </c>
      <c r="K2474">
        <v>2.9000000000000001E-2</v>
      </c>
      <c r="L2474">
        <v>0</v>
      </c>
      <c r="M2474">
        <v>5.0999999999999997E-2</v>
      </c>
      <c r="N2474">
        <v>0</v>
      </c>
      <c r="O2474">
        <v>0.01</v>
      </c>
      <c r="P2474">
        <v>0</v>
      </c>
      <c r="Q2474" s="3">
        <v>0.75629999999999997</v>
      </c>
      <c r="R2474" t="str">
        <f t="shared" si="38"/>
        <v>Kern County ERS2006</v>
      </c>
    </row>
    <row r="2475" spans="1:18" x14ac:dyDescent="0.35">
      <c r="A2475" t="s">
        <v>140</v>
      </c>
      <c r="B2475">
        <v>2007</v>
      </c>
      <c r="C2475">
        <v>0.184</v>
      </c>
      <c r="D2475">
        <v>0.1368</v>
      </c>
      <c r="E2475">
        <v>0.129</v>
      </c>
      <c r="F2475">
        <v>8.5000000000000006E-2</v>
      </c>
      <c r="G2475">
        <v>7.1840000000000001E-2</v>
      </c>
      <c r="H2475">
        <v>0.60199999999999998</v>
      </c>
      <c r="I2475">
        <v>0.27300000000000002</v>
      </c>
      <c r="J2475">
        <v>3.1E-2</v>
      </c>
      <c r="K2475">
        <v>2.8000000000000001E-2</v>
      </c>
      <c r="L2475">
        <v>0</v>
      </c>
      <c r="M2475">
        <v>4.8000000000000001E-2</v>
      </c>
      <c r="N2475">
        <v>0</v>
      </c>
      <c r="O2475">
        <v>1.7999999999999999E-2</v>
      </c>
      <c r="P2475">
        <v>0</v>
      </c>
      <c r="Q2475" s="3">
        <v>0.75649999999999995</v>
      </c>
      <c r="R2475" t="str">
        <f t="shared" si="38"/>
        <v>Kern County ERS2007</v>
      </c>
    </row>
    <row r="2476" spans="1:18" x14ac:dyDescent="0.35">
      <c r="A2476" t="s">
        <v>140</v>
      </c>
      <c r="B2476">
        <v>2008</v>
      </c>
      <c r="C2476">
        <v>-6.5000000000000002E-2</v>
      </c>
      <c r="D2476">
        <v>7.3300000000000004E-2</v>
      </c>
      <c r="E2476">
        <v>9.98E-2</v>
      </c>
      <c r="F2476">
        <v>6.3500000000000001E-2</v>
      </c>
      <c r="G2476">
        <v>5.3699999999999998E-2</v>
      </c>
      <c r="H2476">
        <v>0.53500000000000003</v>
      </c>
      <c r="I2476">
        <v>0.29899999999999999</v>
      </c>
      <c r="J2476">
        <v>5.3999999999999999E-2</v>
      </c>
      <c r="K2476">
        <v>0.03</v>
      </c>
      <c r="L2476">
        <v>6.4000000000000001E-2</v>
      </c>
      <c r="M2476">
        <v>0</v>
      </c>
      <c r="N2476">
        <v>0</v>
      </c>
      <c r="O2476">
        <v>1.7999999999999999E-2</v>
      </c>
      <c r="P2476">
        <v>0</v>
      </c>
      <c r="Q2476" s="3">
        <v>0.72299999999999998</v>
      </c>
      <c r="R2476" t="str">
        <f t="shared" si="38"/>
        <v>Kern County ERS2008</v>
      </c>
    </row>
    <row r="2477" spans="1:18" x14ac:dyDescent="0.35">
      <c r="A2477" t="s">
        <v>140</v>
      </c>
      <c r="B2477">
        <v>2009</v>
      </c>
      <c r="C2477">
        <v>-0.21870000000000001</v>
      </c>
      <c r="D2477">
        <v>-4.7199999999999999E-2</v>
      </c>
      <c r="E2477">
        <v>1.4200000000000001E-2</v>
      </c>
      <c r="F2477">
        <v>2.7199999999999998E-2</v>
      </c>
      <c r="G2477">
        <v>1.9259999999999999E-2</v>
      </c>
      <c r="H2477">
        <v>0.434</v>
      </c>
      <c r="I2477">
        <v>0.33900000000000002</v>
      </c>
      <c r="J2477">
        <v>6.8000000000000005E-2</v>
      </c>
      <c r="K2477">
        <v>3.4000000000000002E-2</v>
      </c>
      <c r="L2477">
        <v>8.1000000000000003E-2</v>
      </c>
      <c r="M2477">
        <v>0</v>
      </c>
      <c r="N2477">
        <v>0</v>
      </c>
      <c r="O2477">
        <v>4.3999999999999997E-2</v>
      </c>
      <c r="P2477">
        <v>0</v>
      </c>
      <c r="Q2477" s="3">
        <v>0.66100000000000003</v>
      </c>
      <c r="R2477" t="str">
        <f t="shared" si="38"/>
        <v>Kern County ERS2009</v>
      </c>
    </row>
    <row r="2478" spans="1:18" x14ac:dyDescent="0.35">
      <c r="A2478" t="s">
        <v>140</v>
      </c>
      <c r="B2478">
        <v>2010</v>
      </c>
      <c r="C2478">
        <v>0.13300000000000001</v>
      </c>
      <c r="D2478">
        <v>-6.1100000000000002E-2</v>
      </c>
      <c r="E2478">
        <v>1.8200000000000001E-2</v>
      </c>
      <c r="F2478">
        <v>3.0700000000000002E-2</v>
      </c>
      <c r="G2478">
        <v>3.0099999999999998E-2</v>
      </c>
      <c r="H2478">
        <v>0.46010000000000001</v>
      </c>
      <c r="I2478">
        <v>0.2964</v>
      </c>
      <c r="J2478">
        <v>7.3200000000000001E-2</v>
      </c>
      <c r="K2478">
        <v>5.3999999999999999E-2</v>
      </c>
      <c r="L2478">
        <v>8.7999999999999995E-2</v>
      </c>
      <c r="M2478">
        <v>0</v>
      </c>
      <c r="N2478">
        <v>0</v>
      </c>
      <c r="O2478">
        <v>2.8299999999999999E-2</v>
      </c>
      <c r="P2478">
        <v>0</v>
      </c>
      <c r="Q2478" s="3">
        <v>0.627</v>
      </c>
      <c r="R2478" t="str">
        <f t="shared" si="38"/>
        <v>Kern County ERS2010</v>
      </c>
    </row>
    <row r="2479" spans="1:18" x14ac:dyDescent="0.35">
      <c r="A2479" t="s">
        <v>140</v>
      </c>
      <c r="B2479">
        <v>2011</v>
      </c>
      <c r="C2479">
        <v>0.192</v>
      </c>
      <c r="D2479">
        <v>1.4E-2</v>
      </c>
      <c r="E2479">
        <v>2.9000000000000001E-2</v>
      </c>
      <c r="F2479">
        <v>5.1999999999999998E-2</v>
      </c>
      <c r="G2479">
        <v>4.3860000000000003E-2</v>
      </c>
      <c r="H2479">
        <v>0.496</v>
      </c>
      <c r="I2479">
        <v>0.24199999999999999</v>
      </c>
      <c r="J2479">
        <v>7.3999999999999996E-2</v>
      </c>
      <c r="K2479">
        <v>5.5E-2</v>
      </c>
      <c r="L2479">
        <v>0.13200000000000001</v>
      </c>
      <c r="M2479">
        <v>0</v>
      </c>
      <c r="N2479">
        <v>0</v>
      </c>
      <c r="O2479">
        <v>1E-3</v>
      </c>
      <c r="P2479">
        <v>0</v>
      </c>
      <c r="Q2479" s="3">
        <v>0.60799999999999998</v>
      </c>
      <c r="R2479" t="str">
        <f t="shared" si="38"/>
        <v>Kern County ERS2011</v>
      </c>
    </row>
    <row r="2480" spans="1:18" x14ac:dyDescent="0.35">
      <c r="A2480" t="s">
        <v>140</v>
      </c>
      <c r="B2480">
        <v>2012</v>
      </c>
      <c r="C2480">
        <v>0.01</v>
      </c>
      <c r="D2480">
        <v>0.109</v>
      </c>
      <c r="E2480">
        <v>-1E-3</v>
      </c>
      <c r="F2480">
        <v>6.2E-2</v>
      </c>
      <c r="G2480">
        <v>4.0989999999999999E-2</v>
      </c>
      <c r="H2480">
        <v>0.46800000000000003</v>
      </c>
      <c r="I2480">
        <v>0.316</v>
      </c>
      <c r="J2480">
        <v>7.5999999999999998E-2</v>
      </c>
      <c r="K2480">
        <v>8.2000000000000003E-2</v>
      </c>
      <c r="L2480">
        <v>0</v>
      </c>
      <c r="M2480">
        <v>5.3999999999999999E-2</v>
      </c>
      <c r="N2480">
        <v>0</v>
      </c>
      <c r="O2480">
        <v>4.0000000000000001E-3</v>
      </c>
      <c r="P2480">
        <v>0</v>
      </c>
      <c r="Q2480" s="3">
        <v>0.60499999999999998</v>
      </c>
      <c r="R2480" t="str">
        <f t="shared" si="38"/>
        <v>Kern County ERS2012</v>
      </c>
    </row>
    <row r="2481" spans="1:18" x14ac:dyDescent="0.35">
      <c r="A2481" t="s">
        <v>140</v>
      </c>
      <c r="B2481">
        <v>2013</v>
      </c>
      <c r="C2481">
        <v>0.104</v>
      </c>
      <c r="D2481">
        <v>0.1</v>
      </c>
      <c r="E2481">
        <v>3.3000000000000002E-2</v>
      </c>
      <c r="F2481">
        <v>6.6000000000000003E-2</v>
      </c>
      <c r="G2481">
        <v>4.5710000000000001E-2</v>
      </c>
      <c r="H2481">
        <v>0.46800000000000003</v>
      </c>
      <c r="I2481">
        <v>0.32100000000000001</v>
      </c>
      <c r="J2481">
        <v>6.8000000000000005E-2</v>
      </c>
      <c r="K2481">
        <v>3.0000000000000001E-3</v>
      </c>
      <c r="L2481">
        <v>0</v>
      </c>
      <c r="M2481">
        <v>7.5999999999999998E-2</v>
      </c>
      <c r="N2481">
        <v>0</v>
      </c>
      <c r="O2481">
        <v>6.4000000000000001E-2</v>
      </c>
      <c r="P2481">
        <v>0</v>
      </c>
      <c r="Q2481" s="3">
        <v>0.61099999999999999</v>
      </c>
      <c r="R2481" t="str">
        <f t="shared" si="38"/>
        <v>Kern County ERS2013</v>
      </c>
    </row>
    <row r="2482" spans="1:18" x14ac:dyDescent="0.35">
      <c r="A2482" t="s">
        <v>140</v>
      </c>
      <c r="B2482">
        <v>2014</v>
      </c>
      <c r="C2482">
        <v>0.15</v>
      </c>
      <c r="D2482">
        <v>8.6999999999999994E-2</v>
      </c>
      <c r="E2482">
        <v>0.11700000000000001</v>
      </c>
      <c r="F2482">
        <v>6.4000000000000001E-2</v>
      </c>
      <c r="G2482">
        <v>5.2839999999999998E-2</v>
      </c>
      <c r="H2482">
        <v>0.49399999999999999</v>
      </c>
      <c r="I2482">
        <v>0.27500000000000002</v>
      </c>
      <c r="J2482">
        <v>0.06</v>
      </c>
      <c r="K2482">
        <v>7.0999999999999994E-2</v>
      </c>
      <c r="L2482">
        <v>0.04</v>
      </c>
      <c r="M2482">
        <v>4.9000000000000002E-2</v>
      </c>
      <c r="N2482">
        <v>0</v>
      </c>
      <c r="O2482">
        <v>1.0999999999999999E-2</v>
      </c>
      <c r="P2482">
        <v>0</v>
      </c>
      <c r="Q2482" s="3">
        <v>0.60799999999999998</v>
      </c>
      <c r="R2482" t="str">
        <f t="shared" si="38"/>
        <v>Kern County ERS2014</v>
      </c>
    </row>
    <row r="2483" spans="1:18" x14ac:dyDescent="0.35">
      <c r="A2483" t="s">
        <v>140</v>
      </c>
      <c r="B2483">
        <v>2015</v>
      </c>
      <c r="C2483">
        <v>2.3E-2</v>
      </c>
      <c r="E2483">
        <v>9.6000000000000002E-2</v>
      </c>
      <c r="F2483">
        <v>5.5199999999999999E-2</v>
      </c>
      <c r="G2483">
        <v>5.0819999999999997E-2</v>
      </c>
      <c r="H2483">
        <v>0.49551000000000001</v>
      </c>
      <c r="I2483">
        <v>0.26773000000000002</v>
      </c>
      <c r="J2483">
        <v>5.3949999999999998E-2</v>
      </c>
      <c r="K2483">
        <v>8.2919999999999994E-2</v>
      </c>
      <c r="L2483">
        <v>4.1959999999999997E-2</v>
      </c>
      <c r="M2483">
        <v>5.5939999999999997E-2</v>
      </c>
      <c r="N2483">
        <v>0</v>
      </c>
      <c r="O2483">
        <v>2E-3</v>
      </c>
      <c r="P2483">
        <v>0</v>
      </c>
      <c r="Q2483" s="3">
        <v>0.64080000000000004</v>
      </c>
      <c r="R2483" t="str">
        <f t="shared" si="38"/>
        <v>Kern County ERS2015</v>
      </c>
    </row>
    <row r="2484" spans="1:18" x14ac:dyDescent="0.35">
      <c r="A2484" t="s">
        <v>140</v>
      </c>
      <c r="B2484">
        <v>2016</v>
      </c>
      <c r="C2484">
        <v>-7.6E-3</v>
      </c>
      <c r="E2484">
        <v>5.4800000000000001E-2</v>
      </c>
      <c r="F2484">
        <v>4.2810000000000001E-2</v>
      </c>
      <c r="G2484">
        <v>4.7070000000000001E-2</v>
      </c>
      <c r="H2484">
        <v>0.47599999999999998</v>
      </c>
      <c r="I2484">
        <v>0.28599999999999998</v>
      </c>
      <c r="J2484">
        <v>4.4999999999999998E-2</v>
      </c>
      <c r="K2484">
        <v>9.8000000000000004E-2</v>
      </c>
      <c r="L2484">
        <v>3.7999999999999999E-2</v>
      </c>
      <c r="M2484">
        <v>5.0999999999999997E-2</v>
      </c>
      <c r="N2484">
        <v>0</v>
      </c>
      <c r="O2484">
        <v>6.0000000000000001E-3</v>
      </c>
      <c r="P2484">
        <v>0</v>
      </c>
      <c r="Q2484" s="3">
        <v>0.63400000000000001</v>
      </c>
      <c r="R2484" t="str">
        <f t="shared" si="38"/>
        <v>Kern County ERS2016</v>
      </c>
    </row>
    <row r="2485" spans="1:18" x14ac:dyDescent="0.35">
      <c r="A2485" t="s">
        <v>140</v>
      </c>
      <c r="B2485">
        <v>2017</v>
      </c>
      <c r="C2485">
        <v>0.12</v>
      </c>
      <c r="E2485">
        <v>7.6899999999999996E-2</v>
      </c>
      <c r="F2485">
        <v>3.703E-2</v>
      </c>
      <c r="G2485">
        <v>5.1229999999999998E-2</v>
      </c>
      <c r="H2485">
        <v>0.3871</v>
      </c>
      <c r="I2485">
        <v>0.38069999999999998</v>
      </c>
      <c r="J2485">
        <v>3.3700000000000001E-2</v>
      </c>
      <c r="K2485">
        <v>9.6000000000000002E-2</v>
      </c>
      <c r="L2485">
        <v>3.9399999999999998E-2</v>
      </c>
      <c r="M2485">
        <v>5.8000000000000003E-2</v>
      </c>
      <c r="N2485">
        <v>0</v>
      </c>
      <c r="O2485">
        <v>5.1000000000000004E-3</v>
      </c>
      <c r="P2485">
        <v>0</v>
      </c>
      <c r="Q2485" s="3">
        <v>0.63200000000000001</v>
      </c>
      <c r="R2485" t="str">
        <f t="shared" si="38"/>
        <v>Kern County ERS2017</v>
      </c>
    </row>
    <row r="2486" spans="1:18" x14ac:dyDescent="0.35">
      <c r="A2486" t="s">
        <v>140</v>
      </c>
      <c r="B2486">
        <v>2018</v>
      </c>
      <c r="C2486">
        <v>6.8000000000000005E-2</v>
      </c>
      <c r="E2486">
        <v>6.9199999999999998E-2</v>
      </c>
      <c r="F2486">
        <v>5.5E-2</v>
      </c>
      <c r="G2486">
        <v>5.2150000000000002E-2</v>
      </c>
      <c r="H2486">
        <v>0.41570000000000001</v>
      </c>
      <c r="I2486">
        <v>0.35089999999999999</v>
      </c>
      <c r="J2486">
        <v>2.52E-2</v>
      </c>
      <c r="K2486">
        <v>0.1084</v>
      </c>
      <c r="L2486">
        <v>4.2200000000000001E-2</v>
      </c>
      <c r="M2486">
        <v>5.7500000000000002E-2</v>
      </c>
      <c r="N2486">
        <v>0</v>
      </c>
      <c r="O2486">
        <v>1E-4</v>
      </c>
      <c r="P2486">
        <v>0</v>
      </c>
      <c r="Q2486" s="3">
        <v>0.65100000000000002</v>
      </c>
      <c r="R2486" t="str">
        <f t="shared" si="38"/>
        <v>Kern County ERS2018</v>
      </c>
    </row>
    <row r="2487" spans="1:18" x14ac:dyDescent="0.35">
      <c r="A2487" t="s">
        <v>140</v>
      </c>
      <c r="B2487">
        <v>2019</v>
      </c>
      <c r="C2487">
        <v>5.6000000000000001E-2</v>
      </c>
      <c r="E2487">
        <v>5.0999999999999997E-2</v>
      </c>
      <c r="F2487">
        <v>8.3059999999999995E-2</v>
      </c>
      <c r="G2487">
        <v>5.2350000000000001E-2</v>
      </c>
      <c r="H2487">
        <v>0.39661999999999997</v>
      </c>
      <c r="I2487">
        <v>0.33522999999999997</v>
      </c>
      <c r="J2487">
        <v>1.9800000000000002E-2</v>
      </c>
      <c r="K2487">
        <v>0.13006999999999999</v>
      </c>
      <c r="L2487">
        <v>3.7990000000000003E-2</v>
      </c>
      <c r="M2487">
        <v>6.4490000000000006E-2</v>
      </c>
      <c r="N2487">
        <v>0</v>
      </c>
      <c r="O2487">
        <v>1.5800000000000002E-2</v>
      </c>
      <c r="P2487">
        <v>0</v>
      </c>
      <c r="Q2487" s="3">
        <v>0.64800000000000002</v>
      </c>
      <c r="R2487" t="str">
        <f t="shared" si="38"/>
        <v>Kern County ERS2019</v>
      </c>
    </row>
    <row r="2488" spans="1:18" x14ac:dyDescent="0.35">
      <c r="A2488" t="s">
        <v>140</v>
      </c>
      <c r="B2488">
        <v>2020</v>
      </c>
      <c r="C2488">
        <v>0.03</v>
      </c>
      <c r="D2488">
        <v>4.9000000000000002E-2</v>
      </c>
      <c r="E2488">
        <v>5.0999999999999997E-2</v>
      </c>
      <c r="F2488">
        <v>7.1999999999999995E-2</v>
      </c>
      <c r="G2488">
        <v>5.1220000000000002E-2</v>
      </c>
      <c r="H2488">
        <v>0.39</v>
      </c>
      <c r="I2488">
        <v>0.29599999999999999</v>
      </c>
      <c r="J2488">
        <v>1.2999999999999999E-2</v>
      </c>
      <c r="K2488">
        <v>0.17599999999999999</v>
      </c>
      <c r="L2488">
        <v>3.5000000000000003E-2</v>
      </c>
      <c r="M2488">
        <v>6.2E-2</v>
      </c>
      <c r="N2488">
        <v>0</v>
      </c>
      <c r="O2488">
        <v>2.8000000000000001E-2</v>
      </c>
      <c r="P2488">
        <v>0</v>
      </c>
      <c r="Q2488" s="3">
        <v>0.64400000000000002</v>
      </c>
      <c r="R2488" t="str">
        <f t="shared" si="38"/>
        <v>Kern County ERS2020</v>
      </c>
    </row>
    <row r="2489" spans="1:18" x14ac:dyDescent="0.35">
      <c r="A2489" t="s">
        <v>141</v>
      </c>
      <c r="B2489">
        <v>2001</v>
      </c>
      <c r="C2489">
        <v>-3.2199999999999999E-2</v>
      </c>
      <c r="D2489">
        <v>4.9599999999999998E-2</v>
      </c>
      <c r="E2489">
        <v>8.8300000000000003E-2</v>
      </c>
      <c r="G2489">
        <v>-3.2199999999999999E-2</v>
      </c>
      <c r="H2489">
        <v>0.44290000000000002</v>
      </c>
      <c r="I2489">
        <v>0.41039999999999999</v>
      </c>
      <c r="J2489">
        <v>3.8199999999999998E-2</v>
      </c>
      <c r="K2489">
        <v>0</v>
      </c>
      <c r="L2489">
        <v>0</v>
      </c>
      <c r="M2489">
        <v>7.2099999999999997E-2</v>
      </c>
      <c r="N2489">
        <v>0</v>
      </c>
      <c r="O2489">
        <v>3.6400000000000002E-2</v>
      </c>
      <c r="P2489">
        <v>0</v>
      </c>
      <c r="Q2489" s="3">
        <v>0.94689999999999996</v>
      </c>
      <c r="R2489" t="str">
        <f t="shared" si="38"/>
        <v>Orange County ERS2001</v>
      </c>
    </row>
    <row r="2490" spans="1:18" x14ac:dyDescent="0.35">
      <c r="A2490" t="s">
        <v>141</v>
      </c>
      <c r="B2490">
        <v>2002</v>
      </c>
      <c r="C2490">
        <v>-5.4600000000000003E-2</v>
      </c>
      <c r="D2490">
        <v>-1.8700000000000001E-2</v>
      </c>
      <c r="E2490">
        <v>4.2700000000000002E-2</v>
      </c>
      <c r="G2490">
        <v>-4.3470000000000002E-2</v>
      </c>
      <c r="H2490">
        <v>0.43330000000000002</v>
      </c>
      <c r="I2490">
        <v>0.39910000000000001</v>
      </c>
      <c r="J2490">
        <v>3.9300000000000002E-2</v>
      </c>
      <c r="K2490">
        <v>0</v>
      </c>
      <c r="L2490">
        <v>0</v>
      </c>
      <c r="M2490">
        <v>8.3099999999999993E-2</v>
      </c>
      <c r="N2490">
        <v>0</v>
      </c>
      <c r="O2490">
        <v>4.5199999999999997E-2</v>
      </c>
      <c r="P2490">
        <v>0</v>
      </c>
      <c r="Q2490" s="3">
        <v>0.8276</v>
      </c>
      <c r="R2490" t="str">
        <f t="shared" si="38"/>
        <v>Orange County ERS2002</v>
      </c>
    </row>
    <row r="2491" spans="1:18" x14ac:dyDescent="0.35">
      <c r="A2491" t="s">
        <v>141</v>
      </c>
      <c r="B2491">
        <v>2003</v>
      </c>
      <c r="C2491">
        <v>0.19839999999999999</v>
      </c>
      <c r="D2491">
        <v>3.1199999999999999E-2</v>
      </c>
      <c r="E2491">
        <v>5.5500000000000001E-2</v>
      </c>
      <c r="G2491">
        <v>3.1179999999999999E-2</v>
      </c>
      <c r="H2491">
        <v>0.49775000000000003</v>
      </c>
      <c r="I2491">
        <v>0.28571000000000002</v>
      </c>
      <c r="J2491">
        <v>3.0589999999999999E-2</v>
      </c>
      <c r="K2491">
        <v>0</v>
      </c>
      <c r="L2491">
        <v>0</v>
      </c>
      <c r="M2491">
        <v>5.0290000000000001E-2</v>
      </c>
      <c r="N2491">
        <v>0</v>
      </c>
      <c r="O2491">
        <v>0.13566</v>
      </c>
      <c r="P2491">
        <v>0</v>
      </c>
      <c r="Q2491" s="3">
        <v>0.7853</v>
      </c>
      <c r="R2491" t="str">
        <f t="shared" si="38"/>
        <v>Orange County ERS2003</v>
      </c>
    </row>
    <row r="2492" spans="1:18" x14ac:dyDescent="0.35">
      <c r="A2492" t="s">
        <v>141</v>
      </c>
      <c r="B2492">
        <v>2004</v>
      </c>
      <c r="C2492">
        <v>0.114</v>
      </c>
      <c r="D2492">
        <v>8.0699999999999994E-2</v>
      </c>
      <c r="E2492">
        <v>4.7600000000000003E-2</v>
      </c>
      <c r="G2492">
        <v>5.1290000000000002E-2</v>
      </c>
      <c r="H2492">
        <v>0.42530000000000001</v>
      </c>
      <c r="I2492">
        <v>0.43669999999999998</v>
      </c>
      <c r="J2492">
        <v>2.6800000000000001E-2</v>
      </c>
      <c r="K2492">
        <v>0</v>
      </c>
      <c r="L2492">
        <v>0</v>
      </c>
      <c r="M2492">
        <v>6.0400000000000002E-2</v>
      </c>
      <c r="N2492">
        <v>0</v>
      </c>
      <c r="O2492">
        <v>5.0799999999999998E-2</v>
      </c>
      <c r="P2492">
        <v>0</v>
      </c>
      <c r="Q2492" s="3">
        <v>0.70850000000000002</v>
      </c>
      <c r="R2492" t="str">
        <f t="shared" si="38"/>
        <v>Orange County ERS2004</v>
      </c>
    </row>
    <row r="2493" spans="1:18" x14ac:dyDescent="0.35">
      <c r="A2493" t="s">
        <v>141</v>
      </c>
      <c r="B2493">
        <v>2005</v>
      </c>
      <c r="C2493">
        <v>8.8300000000000003E-2</v>
      </c>
      <c r="D2493">
        <v>0.1326</v>
      </c>
      <c r="E2493">
        <v>5.8599999999999999E-2</v>
      </c>
      <c r="G2493">
        <v>5.8590000000000003E-2</v>
      </c>
      <c r="H2493">
        <v>0.46800000000000003</v>
      </c>
      <c r="I2493">
        <v>0.37440000000000001</v>
      </c>
      <c r="J2493">
        <v>2.3099999999999999E-2</v>
      </c>
      <c r="K2493">
        <v>4.4900000000000002E-2</v>
      </c>
      <c r="L2493">
        <v>0</v>
      </c>
      <c r="M2493">
        <v>7.6899999999999996E-2</v>
      </c>
      <c r="N2493">
        <v>0</v>
      </c>
      <c r="O2493">
        <v>1.2699999999999999E-2</v>
      </c>
      <c r="P2493">
        <v>0</v>
      </c>
      <c r="Q2493" s="3">
        <v>0.71530000000000005</v>
      </c>
      <c r="R2493" t="str">
        <f t="shared" si="38"/>
        <v>Orange County ERS2005</v>
      </c>
    </row>
    <row r="2494" spans="1:18" x14ac:dyDescent="0.35">
      <c r="A2494" t="s">
        <v>141</v>
      </c>
      <c r="B2494">
        <v>2006</v>
      </c>
      <c r="C2494">
        <v>0.13550000000000001</v>
      </c>
      <c r="D2494">
        <v>0.1125</v>
      </c>
      <c r="E2494">
        <v>9.2999999999999999E-2</v>
      </c>
      <c r="G2494">
        <v>7.1040000000000006E-2</v>
      </c>
      <c r="H2494">
        <v>0.48110000000000003</v>
      </c>
      <c r="I2494">
        <v>0.36830000000000002</v>
      </c>
      <c r="J2494">
        <v>1.9300000000000001E-2</v>
      </c>
      <c r="K2494">
        <v>4.1399999999999999E-2</v>
      </c>
      <c r="L2494">
        <v>0</v>
      </c>
      <c r="M2494">
        <v>7.6899999999999996E-2</v>
      </c>
      <c r="N2494">
        <v>0</v>
      </c>
      <c r="O2494">
        <v>1.29E-2</v>
      </c>
      <c r="P2494">
        <v>0</v>
      </c>
      <c r="Q2494" s="3">
        <v>0.73770000000000002</v>
      </c>
      <c r="R2494" t="str">
        <f t="shared" si="38"/>
        <v>Orange County ERS2006</v>
      </c>
    </row>
    <row r="2495" spans="1:18" x14ac:dyDescent="0.35">
      <c r="A2495" t="s">
        <v>141</v>
      </c>
      <c r="B2495">
        <v>2007</v>
      </c>
      <c r="C2495">
        <v>0.1075</v>
      </c>
      <c r="D2495">
        <v>0.1103</v>
      </c>
      <c r="E2495">
        <v>0.12809999999999999</v>
      </c>
      <c r="G2495">
        <v>7.6170000000000002E-2</v>
      </c>
      <c r="H2495">
        <v>0.45100000000000001</v>
      </c>
      <c r="I2495">
        <v>0.40300000000000002</v>
      </c>
      <c r="J2495">
        <v>1.9E-2</v>
      </c>
      <c r="K2495">
        <v>0.04</v>
      </c>
      <c r="L2495">
        <v>0</v>
      </c>
      <c r="M2495">
        <v>7.6999999999999999E-2</v>
      </c>
      <c r="N2495">
        <v>0</v>
      </c>
      <c r="O2495">
        <v>0.01</v>
      </c>
      <c r="P2495">
        <v>0</v>
      </c>
      <c r="Q2495" s="3">
        <v>0.74080000000000001</v>
      </c>
      <c r="R2495" t="str">
        <f t="shared" si="38"/>
        <v>Orange County ERS2007</v>
      </c>
    </row>
    <row r="2496" spans="1:18" x14ac:dyDescent="0.35">
      <c r="A2496" t="s">
        <v>141</v>
      </c>
      <c r="B2496">
        <v>2008</v>
      </c>
      <c r="C2496">
        <v>-0.20710000000000001</v>
      </c>
      <c r="D2496">
        <v>-1E-3</v>
      </c>
      <c r="E2496">
        <v>3.8699999999999998E-2</v>
      </c>
      <c r="G2496">
        <v>3.585E-2</v>
      </c>
      <c r="H2496">
        <v>0.31850000000000001</v>
      </c>
      <c r="I2496">
        <v>0.34079999999999999</v>
      </c>
      <c r="J2496">
        <v>2.5899999999999999E-2</v>
      </c>
      <c r="K2496">
        <v>7.8299999999999995E-2</v>
      </c>
      <c r="L2496">
        <v>0.1217</v>
      </c>
      <c r="M2496">
        <v>9.8799999999999999E-2</v>
      </c>
      <c r="N2496">
        <v>0</v>
      </c>
      <c r="O2496">
        <v>1.6E-2</v>
      </c>
      <c r="P2496">
        <v>0</v>
      </c>
      <c r="Q2496" s="3">
        <v>0.71340000000000003</v>
      </c>
      <c r="R2496" t="str">
        <f t="shared" si="38"/>
        <v>Orange County ERS2008</v>
      </c>
    </row>
    <row r="2497" spans="1:18" x14ac:dyDescent="0.35">
      <c r="A2497" t="s">
        <v>141</v>
      </c>
      <c r="B2497">
        <v>2009</v>
      </c>
      <c r="C2497">
        <v>0.1852</v>
      </c>
      <c r="D2497">
        <v>1.34E-2</v>
      </c>
      <c r="E2497">
        <v>5.16E-2</v>
      </c>
      <c r="G2497">
        <v>5.1470000000000002E-2</v>
      </c>
      <c r="H2497">
        <v>0.4506</v>
      </c>
      <c r="I2497">
        <v>0.26879999999999998</v>
      </c>
      <c r="J2497">
        <v>2.3300000000000001E-2</v>
      </c>
      <c r="K2497">
        <v>7.0499999999999993E-2</v>
      </c>
      <c r="L2497">
        <v>0.1008</v>
      </c>
      <c r="M2497">
        <v>7.3300000000000004E-2</v>
      </c>
      <c r="N2497">
        <v>0</v>
      </c>
      <c r="O2497">
        <v>1.2699999999999999E-2</v>
      </c>
      <c r="P2497">
        <v>0</v>
      </c>
      <c r="Q2497" s="3">
        <v>0.68769999999999998</v>
      </c>
      <c r="R2497" t="str">
        <f t="shared" si="38"/>
        <v>Orange County ERS2009</v>
      </c>
    </row>
    <row r="2498" spans="1:18" x14ac:dyDescent="0.35">
      <c r="A2498" t="s">
        <v>141</v>
      </c>
      <c r="B2498">
        <v>2010</v>
      </c>
      <c r="C2498">
        <v>0.11700000000000001</v>
      </c>
      <c r="D2498">
        <v>1.6299999999999999E-2</v>
      </c>
      <c r="E2498">
        <v>5.7099999999999998E-2</v>
      </c>
      <c r="F2498">
        <v>5.7849999999999999E-2</v>
      </c>
      <c r="G2498">
        <v>5.7849999999999999E-2</v>
      </c>
      <c r="H2498">
        <v>0.44290000000000002</v>
      </c>
      <c r="I2498">
        <v>0.23719999999999999</v>
      </c>
      <c r="J2498">
        <v>2.2499999999999999E-2</v>
      </c>
      <c r="K2498">
        <v>6.9800000000000001E-2</v>
      </c>
      <c r="L2498">
        <v>0.1192</v>
      </c>
      <c r="M2498">
        <v>8.5900000000000004E-2</v>
      </c>
      <c r="N2498">
        <v>0</v>
      </c>
      <c r="O2498">
        <v>1.78E-2</v>
      </c>
      <c r="P2498">
        <v>0</v>
      </c>
      <c r="Q2498" s="3">
        <v>0.69789999999999996</v>
      </c>
      <c r="R2498" t="str">
        <f t="shared" si="38"/>
        <v>Orange County ERS2010</v>
      </c>
    </row>
    <row r="2499" spans="1:18" x14ac:dyDescent="0.35">
      <c r="A2499" t="s">
        <v>141</v>
      </c>
      <c r="B2499">
        <v>2011</v>
      </c>
      <c r="C2499">
        <v>7.4000000000000003E-3</v>
      </c>
      <c r="D2499">
        <v>0.1007</v>
      </c>
      <c r="E2499">
        <v>3.2000000000000001E-2</v>
      </c>
      <c r="F2499">
        <v>6.2100000000000002E-2</v>
      </c>
      <c r="G2499">
        <v>5.3159999999999999E-2</v>
      </c>
      <c r="H2499">
        <v>0.4</v>
      </c>
      <c r="I2499">
        <v>0.24</v>
      </c>
      <c r="J2499">
        <v>0.03</v>
      </c>
      <c r="K2499">
        <v>7.0000000000000007E-2</v>
      </c>
      <c r="L2499">
        <v>0.16</v>
      </c>
      <c r="M2499">
        <v>0.1</v>
      </c>
      <c r="N2499">
        <v>0</v>
      </c>
      <c r="O2499">
        <v>0</v>
      </c>
      <c r="P2499">
        <v>0</v>
      </c>
      <c r="Q2499" s="3">
        <v>0.67030000000000001</v>
      </c>
      <c r="R2499" t="str">
        <f t="shared" ref="R2499:R2562" si="39">A2499&amp;B2499</f>
        <v>Orange County ERS2011</v>
      </c>
    </row>
    <row r="2500" spans="1:18" x14ac:dyDescent="0.35">
      <c r="A2500" t="s">
        <v>141</v>
      </c>
      <c r="B2500">
        <v>2012</v>
      </c>
      <c r="C2500">
        <v>0.1226</v>
      </c>
      <c r="D2500">
        <v>8.1000000000000003E-2</v>
      </c>
      <c r="E2500">
        <v>3.49E-2</v>
      </c>
      <c r="F2500">
        <v>8.0500000000000002E-2</v>
      </c>
      <c r="G2500">
        <v>5.8779999999999999E-2</v>
      </c>
      <c r="H2500">
        <v>0.43</v>
      </c>
      <c r="I2500">
        <v>0.22</v>
      </c>
      <c r="J2500">
        <v>0.03</v>
      </c>
      <c r="K2500">
        <v>0.09</v>
      </c>
      <c r="L2500">
        <v>0.11</v>
      </c>
      <c r="M2500">
        <v>0.1</v>
      </c>
      <c r="N2500">
        <v>0</v>
      </c>
      <c r="O2500">
        <v>0.02</v>
      </c>
      <c r="P2500">
        <v>0</v>
      </c>
      <c r="Q2500" s="3">
        <v>0.62519999999999998</v>
      </c>
      <c r="R2500" t="str">
        <f t="shared" si="39"/>
        <v>Orange County ERS2012</v>
      </c>
    </row>
    <row r="2501" spans="1:18" x14ac:dyDescent="0.35">
      <c r="A2501" t="s">
        <v>141</v>
      </c>
      <c r="B2501">
        <v>2013</v>
      </c>
      <c r="C2501">
        <v>0.1114</v>
      </c>
      <c r="D2501">
        <v>7.9299999999999995E-2</v>
      </c>
      <c r="E2501">
        <v>0.1072</v>
      </c>
      <c r="F2501">
        <v>7.2389999999999996E-2</v>
      </c>
      <c r="G2501">
        <v>6.2740000000000004E-2</v>
      </c>
      <c r="H2501">
        <v>0.39</v>
      </c>
      <c r="I2501">
        <v>0.18</v>
      </c>
      <c r="J2501">
        <v>0.04</v>
      </c>
      <c r="K2501">
        <v>0.19</v>
      </c>
      <c r="L2501">
        <v>0.09</v>
      </c>
      <c r="M2501">
        <v>0.09</v>
      </c>
      <c r="N2501">
        <v>0</v>
      </c>
      <c r="O2501">
        <v>0.02</v>
      </c>
      <c r="P2501">
        <v>0</v>
      </c>
      <c r="Q2501" s="3">
        <v>0.65990000000000004</v>
      </c>
      <c r="R2501" t="str">
        <f t="shared" si="39"/>
        <v>Orange County ERS2013</v>
      </c>
    </row>
    <row r="2502" spans="1:18" x14ac:dyDescent="0.35">
      <c r="A2502" t="s">
        <v>141</v>
      </c>
      <c r="B2502">
        <v>2014</v>
      </c>
      <c r="C2502">
        <v>4.9299999999999997E-2</v>
      </c>
      <c r="D2502">
        <v>9.3899999999999997E-2</v>
      </c>
      <c r="E2502">
        <v>8.0600000000000005E-2</v>
      </c>
      <c r="F2502">
        <v>6.5989999999999993E-2</v>
      </c>
      <c r="G2502">
        <v>6.1769999999999999E-2</v>
      </c>
      <c r="H2502">
        <v>0.38</v>
      </c>
      <c r="I2502">
        <v>0.17</v>
      </c>
      <c r="J2502">
        <v>0.04</v>
      </c>
      <c r="K2502">
        <v>0.22</v>
      </c>
      <c r="L2502">
        <v>0.08</v>
      </c>
      <c r="M2502">
        <v>0.09</v>
      </c>
      <c r="N2502">
        <v>0</v>
      </c>
      <c r="O2502">
        <v>0.02</v>
      </c>
      <c r="P2502">
        <v>0</v>
      </c>
      <c r="Q2502" s="3">
        <v>0.6976</v>
      </c>
      <c r="R2502" t="str">
        <f t="shared" si="39"/>
        <v>Orange County ERS2014</v>
      </c>
    </row>
    <row r="2503" spans="1:18" x14ac:dyDescent="0.35">
      <c r="A2503" t="s">
        <v>141</v>
      </c>
      <c r="B2503">
        <v>2015</v>
      </c>
      <c r="C2503">
        <v>8.9999999999999998E-4</v>
      </c>
      <c r="D2503">
        <v>5.2900000000000003E-2</v>
      </c>
      <c r="E2503">
        <v>5.7099999999999998E-2</v>
      </c>
      <c r="F2503">
        <v>5.7110000000000001E-2</v>
      </c>
      <c r="G2503">
        <v>5.7599999999999998E-2</v>
      </c>
      <c r="H2503">
        <v>0.37</v>
      </c>
      <c r="I2503">
        <v>0.15</v>
      </c>
      <c r="J2503">
        <v>0.05</v>
      </c>
      <c r="K2503">
        <v>0.24</v>
      </c>
      <c r="L2503">
        <v>7.0000000000000007E-2</v>
      </c>
      <c r="M2503">
        <v>0.09</v>
      </c>
      <c r="N2503">
        <v>0</v>
      </c>
      <c r="O2503">
        <v>0.03</v>
      </c>
      <c r="P2503">
        <v>0</v>
      </c>
      <c r="Q2503" s="3">
        <v>0.71719999999999995</v>
      </c>
      <c r="R2503" t="str">
        <f t="shared" si="39"/>
        <v>Orange County ERS2015</v>
      </c>
    </row>
    <row r="2504" spans="1:18" x14ac:dyDescent="0.35">
      <c r="A2504" t="s">
        <v>141</v>
      </c>
      <c r="B2504">
        <v>2016</v>
      </c>
      <c r="C2504">
        <v>8.5199999999999998E-2</v>
      </c>
      <c r="D2504">
        <v>4.3200000000000002E-2</v>
      </c>
      <c r="E2504">
        <v>7.0999999999999994E-2</v>
      </c>
      <c r="F2504">
        <v>5.2330000000000002E-2</v>
      </c>
      <c r="G2504">
        <v>5.9299999999999999E-2</v>
      </c>
      <c r="H2504">
        <v>0.36</v>
      </c>
      <c r="I2504">
        <v>0.16</v>
      </c>
      <c r="J2504">
        <v>0.05</v>
      </c>
      <c r="K2504">
        <v>0.24</v>
      </c>
      <c r="L2504">
        <v>7.0000000000000007E-2</v>
      </c>
      <c r="M2504">
        <v>0.08</v>
      </c>
      <c r="N2504">
        <v>0</v>
      </c>
      <c r="O2504">
        <v>0.04</v>
      </c>
      <c r="P2504">
        <v>0</v>
      </c>
      <c r="Q2504" s="3">
        <v>0.73060000000000003</v>
      </c>
      <c r="R2504" t="str">
        <f t="shared" si="39"/>
        <v>Orange County ERS2016</v>
      </c>
    </row>
    <row r="2505" spans="1:18" x14ac:dyDescent="0.35">
      <c r="A2505" t="s">
        <v>141</v>
      </c>
      <c r="B2505">
        <v>2017</v>
      </c>
      <c r="C2505">
        <v>0.14510000000000001</v>
      </c>
      <c r="D2505">
        <v>7.4700000000000003E-2</v>
      </c>
      <c r="E2505">
        <v>7.5800000000000006E-2</v>
      </c>
      <c r="F2505">
        <v>5.5849999999999997E-2</v>
      </c>
      <c r="G2505">
        <v>6.4170000000000005E-2</v>
      </c>
      <c r="H2505">
        <v>0.4</v>
      </c>
      <c r="I2505">
        <v>0.13</v>
      </c>
      <c r="J2505">
        <v>0.09</v>
      </c>
      <c r="K2505">
        <v>0.19</v>
      </c>
      <c r="L2505">
        <v>0.16</v>
      </c>
      <c r="M2505">
        <v>0</v>
      </c>
      <c r="N2505">
        <v>0</v>
      </c>
      <c r="O2505">
        <v>0.03</v>
      </c>
      <c r="P2505">
        <v>0</v>
      </c>
      <c r="Q2505" s="3">
        <v>0.72299999999999998</v>
      </c>
      <c r="R2505" t="str">
        <f t="shared" si="39"/>
        <v>Orange County ERS2017</v>
      </c>
    </row>
    <row r="2506" spans="1:18" x14ac:dyDescent="0.35">
      <c r="A2506" t="s">
        <v>141</v>
      </c>
      <c r="B2506">
        <v>2018</v>
      </c>
      <c r="C2506">
        <v>-1.67E-2</v>
      </c>
      <c r="D2506">
        <v>6.9099999999999995E-2</v>
      </c>
      <c r="E2506">
        <v>5.0299999999999997E-2</v>
      </c>
      <c r="F2506">
        <v>7.8820000000000001E-2</v>
      </c>
      <c r="G2506">
        <v>5.951E-2</v>
      </c>
      <c r="H2506">
        <v>0.37</v>
      </c>
      <c r="I2506">
        <v>0.17</v>
      </c>
      <c r="J2506">
        <v>0.1</v>
      </c>
      <c r="K2506">
        <v>0.16</v>
      </c>
      <c r="L2506">
        <v>0.18</v>
      </c>
      <c r="M2506">
        <v>0</v>
      </c>
      <c r="N2506">
        <v>0</v>
      </c>
      <c r="O2506">
        <v>0.02</v>
      </c>
      <c r="P2506">
        <v>0</v>
      </c>
      <c r="Q2506" s="3">
        <v>0.72430000000000005</v>
      </c>
      <c r="R2506" t="str">
        <f t="shared" si="39"/>
        <v>Orange County ERS2018</v>
      </c>
    </row>
    <row r="2507" spans="1:18" x14ac:dyDescent="0.35">
      <c r="A2507" t="s">
        <v>141</v>
      </c>
      <c r="B2507">
        <v>2019</v>
      </c>
      <c r="C2507">
        <v>0.14410000000000001</v>
      </c>
      <c r="D2507">
        <v>8.8099999999999998E-2</v>
      </c>
      <c r="E2507">
        <v>6.9099999999999995E-2</v>
      </c>
      <c r="F2507">
        <v>7.5020000000000003E-2</v>
      </c>
      <c r="G2507">
        <v>6.3799999999999996E-2</v>
      </c>
      <c r="H2507">
        <v>0.39</v>
      </c>
      <c r="I2507">
        <v>0.16</v>
      </c>
      <c r="J2507">
        <v>0.1</v>
      </c>
      <c r="K2507">
        <v>0.2</v>
      </c>
      <c r="L2507">
        <v>0.13</v>
      </c>
      <c r="M2507">
        <v>0</v>
      </c>
      <c r="N2507">
        <v>0</v>
      </c>
      <c r="O2507">
        <v>0.02</v>
      </c>
      <c r="P2507">
        <v>0</v>
      </c>
      <c r="Q2507" s="3">
        <v>0.73170000000000002</v>
      </c>
      <c r="R2507" t="str">
        <f t="shared" si="39"/>
        <v>Orange County ERS2019</v>
      </c>
    </row>
    <row r="2508" spans="1:18" x14ac:dyDescent="0.35">
      <c r="A2508" t="s">
        <v>141</v>
      </c>
      <c r="B2508">
        <v>2020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 s="3">
        <v>0</v>
      </c>
      <c r="R2508" t="str">
        <f t="shared" si="39"/>
        <v>Orange County ERS2020</v>
      </c>
    </row>
    <row r="2509" spans="1:18" x14ac:dyDescent="0.35">
      <c r="A2509" t="s">
        <v>142</v>
      </c>
      <c r="B2509">
        <v>2001</v>
      </c>
      <c r="C2509">
        <v>-4.9000000000000002E-2</v>
      </c>
      <c r="D2509">
        <v>5.3999999999999999E-2</v>
      </c>
      <c r="E2509">
        <v>0.106</v>
      </c>
      <c r="G2509">
        <v>-4.9000000000000002E-2</v>
      </c>
      <c r="H2509">
        <v>0.58150000000000002</v>
      </c>
      <c r="I2509">
        <v>0.27529999999999999</v>
      </c>
      <c r="J2509">
        <v>0</v>
      </c>
      <c r="K2509">
        <v>0</v>
      </c>
      <c r="L2509">
        <v>0</v>
      </c>
      <c r="M2509">
        <v>0.11070000000000001</v>
      </c>
      <c r="N2509">
        <v>0</v>
      </c>
      <c r="O2509">
        <v>3.2500000000000001E-2</v>
      </c>
      <c r="P2509">
        <v>0</v>
      </c>
      <c r="Q2509" s="3">
        <v>1.077</v>
      </c>
      <c r="R2509" t="str">
        <f t="shared" si="39"/>
        <v>Sacramento County ERS2001</v>
      </c>
    </row>
    <row r="2510" spans="1:18" x14ac:dyDescent="0.35">
      <c r="A2510" t="s">
        <v>142</v>
      </c>
      <c r="B2510">
        <v>2002</v>
      </c>
      <c r="C2510">
        <v>-5.1999999999999998E-2</v>
      </c>
      <c r="D2510">
        <v>-3.0000000000000001E-3</v>
      </c>
      <c r="E2510">
        <v>5.6000000000000001E-2</v>
      </c>
      <c r="G2510">
        <v>-5.0500000000000003E-2</v>
      </c>
      <c r="H2510">
        <v>0.56540000000000001</v>
      </c>
      <c r="I2510">
        <v>0.3206</v>
      </c>
      <c r="J2510">
        <v>0</v>
      </c>
      <c r="K2510">
        <v>0</v>
      </c>
      <c r="L2510">
        <v>0</v>
      </c>
      <c r="M2510">
        <v>0.11210000000000001</v>
      </c>
      <c r="N2510">
        <v>0</v>
      </c>
      <c r="O2510">
        <v>1.9E-3</v>
      </c>
      <c r="P2510">
        <v>0</v>
      </c>
      <c r="Q2510" s="3">
        <v>1.071</v>
      </c>
      <c r="R2510" t="str">
        <f t="shared" si="39"/>
        <v>Sacramento County ERS2002</v>
      </c>
    </row>
    <row r="2511" spans="1:18" x14ac:dyDescent="0.35">
      <c r="A2511" t="s">
        <v>142</v>
      </c>
      <c r="B2511">
        <v>2003</v>
      </c>
      <c r="C2511">
        <v>3.6999999999999998E-2</v>
      </c>
      <c r="D2511">
        <v>-2.1999999999999999E-2</v>
      </c>
      <c r="E2511">
        <v>2.9000000000000001E-2</v>
      </c>
      <c r="G2511">
        <v>-2.2190000000000001E-2</v>
      </c>
      <c r="H2511">
        <v>0.61439999999999995</v>
      </c>
      <c r="I2511">
        <v>0.2797</v>
      </c>
      <c r="J2511">
        <v>0</v>
      </c>
      <c r="K2511">
        <v>0</v>
      </c>
      <c r="L2511">
        <v>0</v>
      </c>
      <c r="M2511">
        <v>9.9099999999999994E-2</v>
      </c>
      <c r="N2511">
        <v>0</v>
      </c>
      <c r="O2511">
        <v>5.8999999999999999E-3</v>
      </c>
      <c r="P2511">
        <v>0</v>
      </c>
      <c r="Q2511" s="3">
        <v>1.0429999999999999</v>
      </c>
      <c r="R2511" t="str">
        <f t="shared" si="39"/>
        <v>Sacramento County ERS2003</v>
      </c>
    </row>
    <row r="2512" spans="1:18" x14ac:dyDescent="0.35">
      <c r="A2512" t="s">
        <v>142</v>
      </c>
      <c r="B2512">
        <v>2004</v>
      </c>
      <c r="C2512">
        <v>0.16200000000000001</v>
      </c>
      <c r="D2512">
        <v>4.4999999999999998E-2</v>
      </c>
      <c r="E2512">
        <v>3.5999999999999997E-2</v>
      </c>
      <c r="G2512">
        <v>2.0920000000000001E-2</v>
      </c>
      <c r="H2512">
        <v>0.63700000000000001</v>
      </c>
      <c r="I2512">
        <v>0.26550000000000001</v>
      </c>
      <c r="J2512">
        <v>0</v>
      </c>
      <c r="K2512">
        <v>0</v>
      </c>
      <c r="L2512">
        <v>0</v>
      </c>
      <c r="M2512">
        <v>7.5399999999999995E-2</v>
      </c>
      <c r="N2512">
        <v>0</v>
      </c>
      <c r="O2512">
        <v>2.1000000000000001E-2</v>
      </c>
      <c r="P2512">
        <v>0</v>
      </c>
      <c r="Q2512" s="3">
        <v>0.93300000000000005</v>
      </c>
      <c r="R2512" t="str">
        <f t="shared" si="39"/>
        <v>Sacramento County ERS2004</v>
      </c>
    </row>
    <row r="2513" spans="1:18" x14ac:dyDescent="0.35">
      <c r="A2513" t="s">
        <v>142</v>
      </c>
      <c r="B2513">
        <v>2005</v>
      </c>
      <c r="C2513">
        <v>0.10100000000000001</v>
      </c>
      <c r="D2513">
        <v>9.8000000000000004E-2</v>
      </c>
      <c r="E2513">
        <v>3.5999999999999997E-2</v>
      </c>
      <c r="G2513">
        <v>3.6459999999999999E-2</v>
      </c>
      <c r="H2513">
        <v>0.60548000000000002</v>
      </c>
      <c r="I2513">
        <v>0.30059000000000002</v>
      </c>
      <c r="J2513">
        <v>0</v>
      </c>
      <c r="K2513">
        <v>0</v>
      </c>
      <c r="L2513">
        <v>0</v>
      </c>
      <c r="M2513">
        <v>8.1939999999999999E-2</v>
      </c>
      <c r="N2513">
        <v>0</v>
      </c>
      <c r="O2513">
        <v>1.1990000000000001E-2</v>
      </c>
      <c r="P2513">
        <v>0</v>
      </c>
      <c r="Q2513" s="3">
        <v>0.93200000000000005</v>
      </c>
      <c r="R2513" t="str">
        <f t="shared" si="39"/>
        <v>Sacramento County ERS2005</v>
      </c>
    </row>
    <row r="2514" spans="1:18" x14ac:dyDescent="0.35">
      <c r="A2514" t="s">
        <v>142</v>
      </c>
      <c r="B2514">
        <v>2006</v>
      </c>
      <c r="C2514">
        <v>0.121</v>
      </c>
      <c r="D2514">
        <v>0.13</v>
      </c>
      <c r="E2514">
        <v>7.1999999999999995E-2</v>
      </c>
      <c r="G2514">
        <v>5.0090000000000003E-2</v>
      </c>
      <c r="H2514">
        <v>0.56720000000000004</v>
      </c>
      <c r="I2514">
        <v>0.21299999999999999</v>
      </c>
      <c r="J2514">
        <v>0</v>
      </c>
      <c r="K2514">
        <v>4.6600000000000003E-2</v>
      </c>
      <c r="L2514">
        <v>0</v>
      </c>
      <c r="M2514">
        <v>0.1207</v>
      </c>
      <c r="N2514">
        <v>0</v>
      </c>
      <c r="O2514">
        <v>5.2499999999999998E-2</v>
      </c>
      <c r="P2514">
        <v>0</v>
      </c>
      <c r="Q2514" s="3">
        <v>0.93</v>
      </c>
      <c r="R2514" t="str">
        <f t="shared" si="39"/>
        <v>Sacramento County ERS2006</v>
      </c>
    </row>
    <row r="2515" spans="1:18" x14ac:dyDescent="0.35">
      <c r="A2515" t="s">
        <v>142</v>
      </c>
      <c r="B2515">
        <v>2007</v>
      </c>
      <c r="C2515">
        <v>0.18</v>
      </c>
      <c r="D2515">
        <v>0.13400000000000001</v>
      </c>
      <c r="E2515">
        <v>0.12</v>
      </c>
      <c r="G2515">
        <v>6.7739999999999995E-2</v>
      </c>
      <c r="H2515">
        <v>0.59489999999999998</v>
      </c>
      <c r="I2515">
        <v>0.22339999999999999</v>
      </c>
      <c r="J2515">
        <v>0</v>
      </c>
      <c r="K2515">
        <v>0</v>
      </c>
      <c r="L2515">
        <v>0</v>
      </c>
      <c r="M2515">
        <v>0.12659999999999999</v>
      </c>
      <c r="N2515">
        <v>0</v>
      </c>
      <c r="O2515">
        <v>5.5100000000000003E-2</v>
      </c>
      <c r="P2515">
        <v>0</v>
      </c>
      <c r="Q2515" s="3">
        <v>0.93400000000000005</v>
      </c>
      <c r="R2515" t="str">
        <f t="shared" si="39"/>
        <v>Sacramento County ERS2007</v>
      </c>
    </row>
    <row r="2516" spans="1:18" x14ac:dyDescent="0.35">
      <c r="A2516" t="s">
        <v>142</v>
      </c>
      <c r="B2516">
        <v>2008</v>
      </c>
      <c r="C2516">
        <v>-4.4999999999999998E-2</v>
      </c>
      <c r="D2516">
        <v>8.2000000000000003E-2</v>
      </c>
      <c r="E2516">
        <v>0.10199999999999999</v>
      </c>
      <c r="G2516">
        <v>5.2949999999999997E-2</v>
      </c>
      <c r="H2516">
        <v>0.46200000000000002</v>
      </c>
      <c r="I2516">
        <v>0.2019</v>
      </c>
      <c r="J2516">
        <v>4.5499999999999999E-2</v>
      </c>
      <c r="K2516">
        <v>0.1109</v>
      </c>
      <c r="L2516">
        <v>0</v>
      </c>
      <c r="M2516">
        <v>0.1381</v>
      </c>
      <c r="N2516">
        <v>0</v>
      </c>
      <c r="O2516">
        <v>4.1599999999999998E-2</v>
      </c>
      <c r="P2516">
        <v>0</v>
      </c>
      <c r="Q2516" s="3">
        <v>0.93200000000000005</v>
      </c>
      <c r="R2516" t="str">
        <f t="shared" si="39"/>
        <v>Sacramento County ERS2008</v>
      </c>
    </row>
    <row r="2517" spans="1:18" x14ac:dyDescent="0.35">
      <c r="A2517" t="s">
        <v>142</v>
      </c>
      <c r="B2517">
        <v>2009</v>
      </c>
      <c r="C2517">
        <v>-0.218</v>
      </c>
      <c r="D2517">
        <v>-0.04</v>
      </c>
      <c r="E2517">
        <v>1.7999999999999999E-2</v>
      </c>
      <c r="G2517">
        <v>1.8710000000000001E-2</v>
      </c>
      <c r="H2517">
        <v>0.4758</v>
      </c>
      <c r="I2517">
        <v>0.21110000000000001</v>
      </c>
      <c r="J2517">
        <v>4.8999999999999998E-3</v>
      </c>
      <c r="K2517">
        <v>9.8100000000000007E-2</v>
      </c>
      <c r="L2517">
        <v>0</v>
      </c>
      <c r="M2517">
        <v>0.13500000000000001</v>
      </c>
      <c r="N2517">
        <v>0</v>
      </c>
      <c r="O2517">
        <v>7.51E-2</v>
      </c>
      <c r="P2517">
        <v>0</v>
      </c>
      <c r="Q2517" s="3">
        <v>0.86</v>
      </c>
      <c r="R2517" t="str">
        <f t="shared" si="39"/>
        <v>Sacramento County ERS2009</v>
      </c>
    </row>
    <row r="2518" spans="1:18" x14ac:dyDescent="0.35">
      <c r="A2518" t="s">
        <v>142</v>
      </c>
      <c r="B2518">
        <v>2010</v>
      </c>
      <c r="C2518">
        <v>0.13900000000000001</v>
      </c>
      <c r="D2518">
        <v>-5.0999999999999997E-2</v>
      </c>
      <c r="E2518">
        <v>2.3E-2</v>
      </c>
      <c r="F2518">
        <v>3.015E-2</v>
      </c>
      <c r="G2518">
        <v>3.015E-2</v>
      </c>
      <c r="H2518">
        <v>0.50680000000000003</v>
      </c>
      <c r="I2518">
        <v>0.21010000000000001</v>
      </c>
      <c r="J2518">
        <v>7.7000000000000002E-3</v>
      </c>
      <c r="K2518">
        <v>0.10680000000000001</v>
      </c>
      <c r="L2518">
        <v>0</v>
      </c>
      <c r="M2518">
        <v>0.13100000000000001</v>
      </c>
      <c r="N2518">
        <v>0</v>
      </c>
      <c r="O2518">
        <v>3.7600000000000001E-2</v>
      </c>
      <c r="P2518">
        <v>0</v>
      </c>
      <c r="Q2518" s="3">
        <v>0.877</v>
      </c>
      <c r="R2518" t="str">
        <f t="shared" si="39"/>
        <v>Sacramento County ERS2010</v>
      </c>
    </row>
    <row r="2519" spans="1:18" x14ac:dyDescent="0.35">
      <c r="A2519" t="s">
        <v>142</v>
      </c>
      <c r="B2519">
        <v>2011</v>
      </c>
      <c r="C2519">
        <v>0.22700000000000001</v>
      </c>
      <c r="D2519">
        <v>2.7E-2</v>
      </c>
      <c r="E2519">
        <v>4.1000000000000002E-2</v>
      </c>
      <c r="F2519">
        <v>5.6730000000000003E-2</v>
      </c>
      <c r="G2519">
        <v>4.6649999999999997E-2</v>
      </c>
      <c r="H2519">
        <v>0.53110000000000002</v>
      </c>
      <c r="I2519">
        <v>0.1739</v>
      </c>
      <c r="J2519">
        <v>1.06E-2</v>
      </c>
      <c r="K2519">
        <v>8.8900000000000007E-2</v>
      </c>
      <c r="L2519">
        <v>0</v>
      </c>
      <c r="M2519">
        <v>0.1182</v>
      </c>
      <c r="N2519">
        <v>0</v>
      </c>
      <c r="O2519">
        <v>7.7299999999999994E-2</v>
      </c>
      <c r="P2519">
        <v>0</v>
      </c>
      <c r="Q2519" s="3">
        <v>0.87</v>
      </c>
      <c r="R2519" t="str">
        <f t="shared" si="39"/>
        <v>Sacramento County ERS2011</v>
      </c>
    </row>
    <row r="2520" spans="1:18" x14ac:dyDescent="0.35">
      <c r="A2520" t="s">
        <v>142</v>
      </c>
      <c r="B2520">
        <v>2012</v>
      </c>
      <c r="C2520">
        <v>5.0000000000000001E-3</v>
      </c>
      <c r="D2520">
        <v>0.11799999999999999</v>
      </c>
      <c r="E2520">
        <v>8.0000000000000002E-3</v>
      </c>
      <c r="F2520">
        <v>6.2920000000000004E-2</v>
      </c>
      <c r="G2520">
        <v>4.3119999999999999E-2</v>
      </c>
      <c r="H2520">
        <v>0.5121</v>
      </c>
      <c r="I2520">
        <v>0.182</v>
      </c>
      <c r="J2520">
        <v>1.7399999999999999E-2</v>
      </c>
      <c r="K2520">
        <v>6.8000000000000005E-2</v>
      </c>
      <c r="L2520">
        <v>1.6799999999999999E-2</v>
      </c>
      <c r="M2520">
        <v>0.12790000000000001</v>
      </c>
      <c r="N2520">
        <v>0</v>
      </c>
      <c r="O2520">
        <v>7.5800000000000006E-2</v>
      </c>
      <c r="P2520">
        <v>0</v>
      </c>
      <c r="Q2520" s="3">
        <v>0.83299999999999996</v>
      </c>
      <c r="R2520" t="str">
        <f t="shared" si="39"/>
        <v>Sacramento County ERS2012</v>
      </c>
    </row>
    <row r="2521" spans="1:18" x14ac:dyDescent="0.35">
      <c r="A2521" t="s">
        <v>142</v>
      </c>
      <c r="B2521">
        <v>2013</v>
      </c>
      <c r="C2521">
        <v>0.128</v>
      </c>
      <c r="D2521">
        <v>0.115</v>
      </c>
      <c r="E2521">
        <v>0.04</v>
      </c>
      <c r="F2521">
        <v>7.1900000000000006E-2</v>
      </c>
      <c r="G2521">
        <v>4.9410000000000003E-2</v>
      </c>
      <c r="H2521">
        <v>0.48849999999999999</v>
      </c>
      <c r="I2521">
        <v>0.18820000000000001</v>
      </c>
      <c r="J2521">
        <v>2.46E-2</v>
      </c>
      <c r="K2521">
        <v>8.9800000000000005E-2</v>
      </c>
      <c r="L2521">
        <v>0.13819999999999999</v>
      </c>
      <c r="M2521">
        <v>0</v>
      </c>
      <c r="N2521">
        <v>0</v>
      </c>
      <c r="O2521">
        <v>7.0699999999999999E-2</v>
      </c>
      <c r="P2521">
        <v>0</v>
      </c>
      <c r="Q2521" s="3">
        <v>0.82799999999999996</v>
      </c>
      <c r="R2521" t="str">
        <f t="shared" si="39"/>
        <v>Sacramento County ERS2013</v>
      </c>
    </row>
    <row r="2522" spans="1:18" x14ac:dyDescent="0.35">
      <c r="A2522" t="s">
        <v>142</v>
      </c>
      <c r="B2522">
        <v>2014</v>
      </c>
      <c r="C2522">
        <v>0.161</v>
      </c>
      <c r="D2522">
        <v>9.5000000000000001E-2</v>
      </c>
      <c r="E2522">
        <v>0.127</v>
      </c>
      <c r="F2522">
        <v>7.1809999999999999E-2</v>
      </c>
      <c r="G2522">
        <v>5.7020000000000001E-2</v>
      </c>
      <c r="H2522">
        <v>0.48799999999999999</v>
      </c>
      <c r="I2522">
        <v>0.19</v>
      </c>
      <c r="J2522">
        <v>3.7999999999999999E-2</v>
      </c>
      <c r="K2522">
        <v>0.107</v>
      </c>
      <c r="L2522">
        <v>0.14099999999999999</v>
      </c>
      <c r="M2522">
        <v>0</v>
      </c>
      <c r="N2522">
        <v>0</v>
      </c>
      <c r="O2522">
        <v>3.5999999999999997E-2</v>
      </c>
      <c r="P2522">
        <v>0</v>
      </c>
      <c r="Q2522" s="3">
        <v>0.85199999999999998</v>
      </c>
      <c r="R2522" t="str">
        <f t="shared" si="39"/>
        <v>Sacramento County ERS2014</v>
      </c>
    </row>
    <row r="2523" spans="1:18" x14ac:dyDescent="0.35">
      <c r="A2523" t="s">
        <v>142</v>
      </c>
      <c r="B2523">
        <v>2015</v>
      </c>
      <c r="C2523">
        <v>2.1999999999999999E-2</v>
      </c>
      <c r="D2523">
        <v>0.10199999999999999</v>
      </c>
      <c r="E2523">
        <v>0.105</v>
      </c>
      <c r="F2523">
        <v>6.386E-2</v>
      </c>
      <c r="G2523">
        <v>5.4640000000000001E-2</v>
      </c>
      <c r="H2523">
        <v>0.44900000000000001</v>
      </c>
      <c r="I2523">
        <v>0.19400000000000001</v>
      </c>
      <c r="J2523">
        <v>0.1</v>
      </c>
      <c r="K2523">
        <v>0.11600000000000001</v>
      </c>
      <c r="L2523">
        <v>0.14000000000000001</v>
      </c>
      <c r="M2523">
        <v>0</v>
      </c>
      <c r="N2523">
        <v>0</v>
      </c>
      <c r="O2523">
        <v>1E-3</v>
      </c>
      <c r="P2523">
        <v>0</v>
      </c>
      <c r="Q2523" s="3">
        <v>0.86799999999999999</v>
      </c>
      <c r="R2523" t="str">
        <f t="shared" si="39"/>
        <v>Sacramento County ERS2015</v>
      </c>
    </row>
    <row r="2524" spans="1:18" x14ac:dyDescent="0.35">
      <c r="A2524" t="s">
        <v>142</v>
      </c>
      <c r="B2524">
        <v>2016</v>
      </c>
      <c r="C2524">
        <v>-8.9999999999999993E-3</v>
      </c>
      <c r="D2524">
        <v>5.6000000000000001E-2</v>
      </c>
      <c r="E2524">
        <v>5.8999999999999997E-2</v>
      </c>
      <c r="F2524">
        <v>5.0819999999999997E-2</v>
      </c>
      <c r="G2524">
        <v>5.0549999999999998E-2</v>
      </c>
      <c r="H2524">
        <v>0.45300000000000001</v>
      </c>
      <c r="I2524">
        <v>0.19600000000000001</v>
      </c>
      <c r="J2524">
        <v>9.8000000000000004E-2</v>
      </c>
      <c r="K2524">
        <v>0.122</v>
      </c>
      <c r="L2524">
        <v>0.13100000000000001</v>
      </c>
      <c r="M2524">
        <v>0</v>
      </c>
      <c r="N2524">
        <v>0</v>
      </c>
      <c r="O2524">
        <v>0</v>
      </c>
      <c r="P2524">
        <v>0</v>
      </c>
      <c r="Q2524" s="3">
        <v>0.873</v>
      </c>
      <c r="R2524" t="str">
        <f t="shared" si="39"/>
        <v>Sacramento County ERS2016</v>
      </c>
    </row>
    <row r="2525" spans="1:18" x14ac:dyDescent="0.35">
      <c r="A2525" t="s">
        <v>142</v>
      </c>
      <c r="B2525">
        <v>2017</v>
      </c>
      <c r="C2525">
        <v>0.13400000000000001</v>
      </c>
      <c r="D2525">
        <v>4.7E-2</v>
      </c>
      <c r="E2525">
        <v>8.5000000000000006E-2</v>
      </c>
      <c r="F2525">
        <v>4.6649999999999997E-2</v>
      </c>
      <c r="G2525">
        <v>5.5280000000000003E-2</v>
      </c>
      <c r="H2525">
        <v>0.47</v>
      </c>
      <c r="I2525">
        <v>0.18</v>
      </c>
      <c r="J2525">
        <v>7.8E-2</v>
      </c>
      <c r="K2525">
        <v>0.11</v>
      </c>
      <c r="L2525">
        <v>0.13600000000000001</v>
      </c>
      <c r="M2525">
        <v>0</v>
      </c>
      <c r="N2525">
        <v>0</v>
      </c>
      <c r="O2525">
        <v>2.5999999999999999E-2</v>
      </c>
      <c r="P2525">
        <v>0</v>
      </c>
      <c r="Q2525" s="3">
        <v>0.81100000000000005</v>
      </c>
      <c r="R2525" t="str">
        <f t="shared" si="39"/>
        <v>Sacramento County ERS2017</v>
      </c>
    </row>
    <row r="2526" spans="1:18" x14ac:dyDescent="0.35">
      <c r="A2526" t="s">
        <v>142</v>
      </c>
      <c r="B2526">
        <v>2018</v>
      </c>
      <c r="C2526">
        <v>9.9000000000000005E-2</v>
      </c>
      <c r="D2526">
        <v>7.2999999999999995E-2</v>
      </c>
      <c r="E2526">
        <v>0.08</v>
      </c>
      <c r="F2526">
        <v>6.1460000000000001E-2</v>
      </c>
      <c r="G2526">
        <v>5.7669999999999999E-2</v>
      </c>
      <c r="H2526">
        <v>0.36736999999999997</v>
      </c>
      <c r="I2526">
        <v>0.22996</v>
      </c>
      <c r="J2526">
        <v>8.3019999999999997E-2</v>
      </c>
      <c r="K2526">
        <v>0.10687000000000001</v>
      </c>
      <c r="L2526">
        <v>6.2979999999999994E-2</v>
      </c>
      <c r="M2526">
        <v>9.0649999999999994E-2</v>
      </c>
      <c r="N2526">
        <v>0</v>
      </c>
      <c r="O2526">
        <v>5.9159999999999997E-2</v>
      </c>
      <c r="P2526">
        <v>0</v>
      </c>
      <c r="Q2526" s="3">
        <v>0.81399999999999995</v>
      </c>
      <c r="R2526" t="str">
        <f t="shared" si="39"/>
        <v>Sacramento County ERS2018</v>
      </c>
    </row>
    <row r="2527" spans="1:18" x14ac:dyDescent="0.35">
      <c r="A2527" t="s">
        <v>142</v>
      </c>
      <c r="B2527">
        <v>2019</v>
      </c>
      <c r="C2527">
        <v>6.9000000000000006E-2</v>
      </c>
      <c r="D2527">
        <v>0.10100000000000001</v>
      </c>
      <c r="E2527">
        <v>6.2E-2</v>
      </c>
      <c r="F2527">
        <v>9.5159999999999995E-2</v>
      </c>
      <c r="G2527">
        <v>5.8259999999999999E-2</v>
      </c>
      <c r="H2527">
        <v>0.41899999999999998</v>
      </c>
      <c r="I2527">
        <v>0.19900000000000001</v>
      </c>
      <c r="J2527">
        <v>0.10199999999999999</v>
      </c>
      <c r="K2527">
        <v>0.11600000000000001</v>
      </c>
      <c r="L2527">
        <v>7.0999999999999994E-2</v>
      </c>
      <c r="M2527">
        <v>9.2999999999999999E-2</v>
      </c>
      <c r="N2527">
        <v>0</v>
      </c>
      <c r="O2527">
        <v>0</v>
      </c>
      <c r="P2527">
        <v>0</v>
      </c>
      <c r="Q2527" s="3">
        <v>0.81599999999999995</v>
      </c>
      <c r="R2527" t="str">
        <f t="shared" si="39"/>
        <v>Sacramento County ERS2019</v>
      </c>
    </row>
    <row r="2528" spans="1:18" x14ac:dyDescent="0.35">
      <c r="A2528" t="s">
        <v>142</v>
      </c>
      <c r="B2528">
        <v>2020</v>
      </c>
      <c r="C2528">
        <v>2.7E-2</v>
      </c>
      <c r="D2528">
        <v>6.6000000000000003E-2</v>
      </c>
      <c r="E2528">
        <v>6.4000000000000001E-2</v>
      </c>
      <c r="F2528">
        <v>8.3890000000000006E-2</v>
      </c>
      <c r="G2528">
        <v>5.6669999999999998E-2</v>
      </c>
      <c r="H2528">
        <v>0.41699999999999998</v>
      </c>
      <c r="I2528">
        <v>0.20300000000000001</v>
      </c>
      <c r="J2528">
        <v>0.11</v>
      </c>
      <c r="K2528">
        <v>0.112</v>
      </c>
      <c r="L2528">
        <v>6.0999999999999999E-2</v>
      </c>
      <c r="M2528">
        <v>8.6999999999999994E-2</v>
      </c>
      <c r="N2528">
        <v>0</v>
      </c>
      <c r="O2528">
        <v>0.01</v>
      </c>
      <c r="P2528">
        <v>0</v>
      </c>
      <c r="Q2528" s="3">
        <v>0.80600000000000005</v>
      </c>
      <c r="R2528" t="str">
        <f t="shared" si="39"/>
        <v>Sacramento County ERS2020</v>
      </c>
    </row>
    <row r="2529" spans="1:18" x14ac:dyDescent="0.35">
      <c r="A2529" t="s">
        <v>143</v>
      </c>
      <c r="B2529">
        <v>2001</v>
      </c>
      <c r="C2529">
        <v>-4.4999999999999997E-3</v>
      </c>
      <c r="D2529">
        <v>7.8100000000000003E-2</v>
      </c>
      <c r="E2529">
        <v>0.10920000000000001</v>
      </c>
      <c r="G2529">
        <v>-4.4999999999999997E-3</v>
      </c>
      <c r="H2529">
        <v>0.52</v>
      </c>
      <c r="I2529">
        <v>0.28999999999999998</v>
      </c>
      <c r="J2529">
        <v>0</v>
      </c>
      <c r="K2529">
        <v>0</v>
      </c>
      <c r="L2529">
        <v>0</v>
      </c>
      <c r="M2529">
        <v>0.1</v>
      </c>
      <c r="N2529">
        <v>0</v>
      </c>
      <c r="O2529">
        <v>0.09</v>
      </c>
      <c r="P2529">
        <v>0</v>
      </c>
      <c r="Q2529" s="3">
        <v>0.89900000000000002</v>
      </c>
      <c r="R2529" t="str">
        <f t="shared" si="39"/>
        <v>San Diego City ERS2001</v>
      </c>
    </row>
    <row r="2530" spans="1:18" x14ac:dyDescent="0.35">
      <c r="A2530" t="s">
        <v>143</v>
      </c>
      <c r="B2530">
        <v>2002</v>
      </c>
      <c r="C2530">
        <v>-2.4799999999999999E-2</v>
      </c>
      <c r="D2530">
        <v>3.6900000000000002E-2</v>
      </c>
      <c r="E2530">
        <v>6.9699999999999998E-2</v>
      </c>
      <c r="G2530">
        <v>-1.47E-2</v>
      </c>
      <c r="H2530">
        <v>0.51900000000000002</v>
      </c>
      <c r="I2530">
        <v>0.28000000000000003</v>
      </c>
      <c r="J2530">
        <v>0</v>
      </c>
      <c r="K2530">
        <v>0</v>
      </c>
      <c r="L2530">
        <v>0</v>
      </c>
      <c r="M2530">
        <v>0.105</v>
      </c>
      <c r="N2530">
        <v>0</v>
      </c>
      <c r="O2530">
        <v>9.6000000000000002E-2</v>
      </c>
      <c r="P2530">
        <v>0</v>
      </c>
      <c r="Q2530" s="3">
        <v>0.77300000000000002</v>
      </c>
      <c r="R2530" t="str">
        <f t="shared" si="39"/>
        <v>San Diego City ERS2002</v>
      </c>
    </row>
    <row r="2531" spans="1:18" x14ac:dyDescent="0.35">
      <c r="A2531" t="s">
        <v>143</v>
      </c>
      <c r="B2531">
        <v>2003</v>
      </c>
      <c r="C2531">
        <v>5.4399999999999997E-2</v>
      </c>
      <c r="D2531">
        <v>7.1000000000000004E-3</v>
      </c>
      <c r="E2531">
        <v>5.21E-2</v>
      </c>
      <c r="F2531">
        <v>8.7800000000000003E-2</v>
      </c>
      <c r="G2531">
        <v>7.8100000000000001E-3</v>
      </c>
      <c r="H2531">
        <v>0.55300000000000005</v>
      </c>
      <c r="I2531">
        <v>0.35899999999999999</v>
      </c>
      <c r="J2531">
        <v>0</v>
      </c>
      <c r="K2531">
        <v>0</v>
      </c>
      <c r="L2531">
        <v>0</v>
      </c>
      <c r="M2531">
        <v>8.6999999999999994E-2</v>
      </c>
      <c r="N2531">
        <v>0</v>
      </c>
      <c r="O2531">
        <v>1E-3</v>
      </c>
      <c r="P2531">
        <v>0</v>
      </c>
      <c r="Q2531" s="3">
        <v>0.67200000000000004</v>
      </c>
      <c r="R2531" t="str">
        <f t="shared" si="39"/>
        <v>San Diego City ERS2003</v>
      </c>
    </row>
    <row r="2532" spans="1:18" x14ac:dyDescent="0.35">
      <c r="A2532" t="s">
        <v>143</v>
      </c>
      <c r="B2532">
        <v>2004</v>
      </c>
      <c r="C2532">
        <v>0.2021</v>
      </c>
      <c r="D2532">
        <v>7.3499999999999996E-2</v>
      </c>
      <c r="E2532">
        <v>7.1800000000000003E-2</v>
      </c>
      <c r="F2532">
        <v>0.1065</v>
      </c>
      <c r="G2532">
        <v>5.3220000000000003E-2</v>
      </c>
      <c r="H2532">
        <v>0.55100000000000005</v>
      </c>
      <c r="I2532">
        <v>0.36099999999999999</v>
      </c>
      <c r="J2532">
        <v>0</v>
      </c>
      <c r="K2532">
        <v>0</v>
      </c>
      <c r="L2532">
        <v>0</v>
      </c>
      <c r="M2532">
        <v>8.5999999999999993E-2</v>
      </c>
      <c r="N2532">
        <v>0</v>
      </c>
      <c r="O2532">
        <v>1E-3</v>
      </c>
      <c r="P2532">
        <v>0</v>
      </c>
      <c r="Q2532" s="3">
        <v>0.65800000000000003</v>
      </c>
      <c r="R2532" t="str">
        <f t="shared" si="39"/>
        <v>San Diego City ERS2004</v>
      </c>
    </row>
    <row r="2533" spans="1:18" x14ac:dyDescent="0.35">
      <c r="A2533" t="s">
        <v>143</v>
      </c>
      <c r="B2533">
        <v>2005</v>
      </c>
      <c r="C2533">
        <v>0.108</v>
      </c>
      <c r="D2533">
        <v>0.1198</v>
      </c>
      <c r="E2533">
        <v>6.3500000000000001E-2</v>
      </c>
      <c r="F2533">
        <v>0.1023</v>
      </c>
      <c r="G2533">
        <v>6.3960000000000003E-2</v>
      </c>
      <c r="H2533">
        <v>0.54200000000000004</v>
      </c>
      <c r="I2533">
        <v>0.36699999999999999</v>
      </c>
      <c r="J2533">
        <v>0</v>
      </c>
      <c r="K2533">
        <v>0</v>
      </c>
      <c r="L2533">
        <v>0</v>
      </c>
      <c r="M2533">
        <v>0.09</v>
      </c>
      <c r="N2533">
        <v>0</v>
      </c>
      <c r="O2533">
        <v>1E-3</v>
      </c>
      <c r="P2533">
        <v>0</v>
      </c>
      <c r="Q2533" s="3">
        <v>0.68200000000000005</v>
      </c>
      <c r="R2533" t="str">
        <f t="shared" si="39"/>
        <v>San Diego City ERS2005</v>
      </c>
    </row>
    <row r="2534" spans="1:18" x14ac:dyDescent="0.35">
      <c r="A2534" t="s">
        <v>143</v>
      </c>
      <c r="B2534">
        <v>2006</v>
      </c>
      <c r="C2534">
        <v>0.1273</v>
      </c>
      <c r="D2534">
        <v>0.14510000000000001</v>
      </c>
      <c r="E2534">
        <v>9.0899999999999995E-2</v>
      </c>
      <c r="F2534">
        <v>0.1</v>
      </c>
      <c r="G2534">
        <v>7.4260000000000007E-2</v>
      </c>
      <c r="H2534">
        <v>0.54200000000000004</v>
      </c>
      <c r="I2534">
        <v>0.36699999999999999</v>
      </c>
      <c r="J2534">
        <v>0</v>
      </c>
      <c r="K2534">
        <v>0</v>
      </c>
      <c r="L2534">
        <v>0</v>
      </c>
      <c r="M2534">
        <v>0.09</v>
      </c>
      <c r="N2534">
        <v>0</v>
      </c>
      <c r="O2534">
        <v>1E-3</v>
      </c>
      <c r="P2534">
        <v>0</v>
      </c>
      <c r="Q2534" s="3">
        <v>0.79900000000000004</v>
      </c>
      <c r="R2534" t="str">
        <f t="shared" si="39"/>
        <v>San Diego City ERS2006</v>
      </c>
    </row>
    <row r="2535" spans="1:18" x14ac:dyDescent="0.35">
      <c r="A2535" t="s">
        <v>143</v>
      </c>
      <c r="B2535">
        <v>2007</v>
      </c>
      <c r="C2535">
        <v>0.16500000000000001</v>
      </c>
      <c r="D2535">
        <v>0.13320000000000001</v>
      </c>
      <c r="E2535">
        <v>0.13020000000000001</v>
      </c>
      <c r="F2535">
        <v>9.9599999999999994E-2</v>
      </c>
      <c r="G2535">
        <v>8.6779999999999996E-2</v>
      </c>
      <c r="H2535">
        <v>0.58199999999999996</v>
      </c>
      <c r="I2535">
        <v>0.32800000000000001</v>
      </c>
      <c r="J2535">
        <v>0</v>
      </c>
      <c r="K2535">
        <v>0</v>
      </c>
      <c r="L2535">
        <v>0</v>
      </c>
      <c r="M2535">
        <v>0.09</v>
      </c>
      <c r="N2535">
        <v>0</v>
      </c>
      <c r="O2535">
        <v>0</v>
      </c>
      <c r="P2535">
        <v>0</v>
      </c>
      <c r="Q2535" s="3">
        <v>0.78800000000000003</v>
      </c>
      <c r="R2535" t="str">
        <f t="shared" si="39"/>
        <v>San Diego City ERS2007</v>
      </c>
    </row>
    <row r="2536" spans="1:18" x14ac:dyDescent="0.35">
      <c r="A2536" t="s">
        <v>143</v>
      </c>
      <c r="B2536">
        <v>2008</v>
      </c>
      <c r="C2536">
        <v>-4.6600000000000003E-2</v>
      </c>
      <c r="D2536">
        <v>7.7799999999999994E-2</v>
      </c>
      <c r="E2536">
        <v>0.1077</v>
      </c>
      <c r="F2536">
        <v>7.9600000000000004E-2</v>
      </c>
      <c r="G2536">
        <v>6.9139999999999993E-2</v>
      </c>
      <c r="H2536">
        <v>0.53800000000000003</v>
      </c>
      <c r="I2536">
        <v>0.36</v>
      </c>
      <c r="J2536">
        <v>0</v>
      </c>
      <c r="K2536">
        <v>0</v>
      </c>
      <c r="L2536">
        <v>0</v>
      </c>
      <c r="M2536">
        <v>0.10199999999999999</v>
      </c>
      <c r="N2536">
        <v>0</v>
      </c>
      <c r="O2536">
        <v>0</v>
      </c>
      <c r="P2536">
        <v>0</v>
      </c>
      <c r="Q2536" s="3">
        <v>0.78100000000000003</v>
      </c>
      <c r="R2536" t="str">
        <f t="shared" si="39"/>
        <v>San Diego City ERS2008</v>
      </c>
    </row>
    <row r="2537" spans="1:18" x14ac:dyDescent="0.35">
      <c r="A2537" t="s">
        <v>143</v>
      </c>
      <c r="B2537">
        <v>2009</v>
      </c>
      <c r="C2537">
        <v>-0.192</v>
      </c>
      <c r="D2537">
        <v>-3.5000000000000003E-2</v>
      </c>
      <c r="E2537">
        <v>2.3E-2</v>
      </c>
      <c r="F2537">
        <v>4.5999999999999999E-2</v>
      </c>
      <c r="G2537">
        <v>3.6380000000000003E-2</v>
      </c>
      <c r="H2537">
        <v>0.54100000000000004</v>
      </c>
      <c r="I2537">
        <v>0.29499999999999998</v>
      </c>
      <c r="J2537">
        <v>0</v>
      </c>
      <c r="K2537">
        <v>6.7000000000000004E-2</v>
      </c>
      <c r="L2537">
        <v>0</v>
      </c>
      <c r="M2537">
        <v>9.2999999999999999E-2</v>
      </c>
      <c r="N2537">
        <v>0</v>
      </c>
      <c r="O2537">
        <v>4.0000000000000001E-3</v>
      </c>
      <c r="P2537">
        <v>0</v>
      </c>
      <c r="Q2537" s="3">
        <v>0.66500000000000004</v>
      </c>
      <c r="R2537" t="str">
        <f t="shared" si="39"/>
        <v>San Diego City ERS2009</v>
      </c>
    </row>
    <row r="2538" spans="1:18" x14ac:dyDescent="0.35">
      <c r="A2538" t="s">
        <v>143</v>
      </c>
      <c r="B2538">
        <v>2010</v>
      </c>
      <c r="C2538">
        <v>0.13400000000000001</v>
      </c>
      <c r="D2538">
        <v>-4.3999999999999997E-2</v>
      </c>
      <c r="E2538">
        <v>2.8000000000000001E-2</v>
      </c>
      <c r="F2538">
        <v>4.4999999999999998E-2</v>
      </c>
      <c r="G2538">
        <v>4.5749999999999999E-2</v>
      </c>
      <c r="H2538">
        <v>0.55300000000000005</v>
      </c>
      <c r="I2538">
        <v>0.28699999999999998</v>
      </c>
      <c r="J2538">
        <v>8.9999999999999993E-3</v>
      </c>
      <c r="K2538">
        <v>4.5999999999999999E-2</v>
      </c>
      <c r="L2538">
        <v>0</v>
      </c>
      <c r="M2538">
        <v>8.5999999999999993E-2</v>
      </c>
      <c r="N2538">
        <v>0</v>
      </c>
      <c r="O2538">
        <v>1.9E-2</v>
      </c>
      <c r="P2538">
        <v>0</v>
      </c>
      <c r="Q2538" s="3">
        <v>0.67100000000000004</v>
      </c>
      <c r="R2538" t="str">
        <f t="shared" si="39"/>
        <v>San Diego City ERS2010</v>
      </c>
    </row>
    <row r="2539" spans="1:18" x14ac:dyDescent="0.35">
      <c r="A2539" t="s">
        <v>143</v>
      </c>
      <c r="B2539">
        <v>2011</v>
      </c>
      <c r="C2539">
        <v>0.24199999999999999</v>
      </c>
      <c r="D2539">
        <v>4.3999999999999997E-2</v>
      </c>
      <c r="E2539">
        <v>4.8000000000000001E-2</v>
      </c>
      <c r="F2539">
        <v>6.9000000000000006E-2</v>
      </c>
      <c r="G2539">
        <v>6.2230000000000001E-2</v>
      </c>
      <c r="H2539">
        <v>0.54500000000000004</v>
      </c>
      <c r="I2539">
        <v>0.28799999999999998</v>
      </c>
      <c r="J2539">
        <v>1.7000000000000001E-2</v>
      </c>
      <c r="K2539">
        <v>6.0000000000000001E-3</v>
      </c>
      <c r="L2539">
        <v>0</v>
      </c>
      <c r="M2539">
        <v>9.9000000000000005E-2</v>
      </c>
      <c r="N2539">
        <v>0</v>
      </c>
      <c r="O2539">
        <v>4.4999999999999998E-2</v>
      </c>
      <c r="P2539">
        <v>0</v>
      </c>
      <c r="Q2539" s="3">
        <v>0.68500000000000005</v>
      </c>
      <c r="R2539" t="str">
        <f t="shared" si="39"/>
        <v>San Diego City ERS2011</v>
      </c>
    </row>
    <row r="2540" spans="1:18" x14ac:dyDescent="0.35">
      <c r="A2540" t="s">
        <v>143</v>
      </c>
      <c r="B2540">
        <v>2012</v>
      </c>
      <c r="C2540">
        <v>8.9999999999999993E-3</v>
      </c>
      <c r="D2540">
        <v>0.124</v>
      </c>
      <c r="E2540">
        <v>1.7999999999999999E-2</v>
      </c>
      <c r="F2540">
        <v>7.2999999999999995E-2</v>
      </c>
      <c r="G2540">
        <v>5.7689999999999998E-2</v>
      </c>
      <c r="H2540">
        <v>0.54200000000000004</v>
      </c>
      <c r="I2540">
        <v>0.30499999999999999</v>
      </c>
      <c r="J2540">
        <v>2.9000000000000001E-2</v>
      </c>
      <c r="K2540">
        <v>5.0000000000000001E-4</v>
      </c>
      <c r="L2540">
        <v>4.0000000000000001E-3</v>
      </c>
      <c r="M2540">
        <v>0.10100000000000001</v>
      </c>
      <c r="N2540">
        <v>0</v>
      </c>
      <c r="O2540">
        <v>1.4E-2</v>
      </c>
      <c r="P2540">
        <v>0</v>
      </c>
      <c r="Q2540" s="3">
        <v>0.68600000000000005</v>
      </c>
      <c r="R2540" t="str">
        <f t="shared" si="39"/>
        <v>San Diego City ERS2012</v>
      </c>
    </row>
    <row r="2541" spans="1:18" x14ac:dyDescent="0.35">
      <c r="A2541" t="s">
        <v>143</v>
      </c>
      <c r="B2541">
        <v>2013</v>
      </c>
      <c r="C2541">
        <v>0.13600000000000001</v>
      </c>
      <c r="D2541">
        <v>0.125</v>
      </c>
      <c r="E2541">
        <v>5.5E-2</v>
      </c>
      <c r="F2541">
        <v>8.1000000000000003E-2</v>
      </c>
      <c r="G2541">
        <v>6.3519999999999993E-2</v>
      </c>
      <c r="H2541">
        <v>0.56100000000000005</v>
      </c>
      <c r="I2541">
        <v>0.27200000000000002</v>
      </c>
      <c r="J2541">
        <v>4.2999999999999997E-2</v>
      </c>
      <c r="K2541">
        <v>0</v>
      </c>
      <c r="L2541">
        <v>6.0000000000000001E-3</v>
      </c>
      <c r="M2541">
        <v>9.6000000000000002E-2</v>
      </c>
      <c r="N2541">
        <v>0</v>
      </c>
      <c r="O2541">
        <v>2.1999999999999999E-2</v>
      </c>
      <c r="P2541">
        <v>0</v>
      </c>
      <c r="Q2541" s="3">
        <v>0.70399999999999996</v>
      </c>
      <c r="R2541" t="str">
        <f t="shared" si="39"/>
        <v>San Diego City ERS2013</v>
      </c>
    </row>
    <row r="2542" spans="1:18" x14ac:dyDescent="0.35">
      <c r="A2542" t="s">
        <v>143</v>
      </c>
      <c r="B2542">
        <v>2014</v>
      </c>
      <c r="C2542">
        <v>0.16800000000000001</v>
      </c>
      <c r="D2542">
        <v>0.10199999999999999</v>
      </c>
      <c r="E2542">
        <v>0.13500000000000001</v>
      </c>
      <c r="F2542">
        <v>7.8E-2</v>
      </c>
      <c r="G2542">
        <v>7.0660000000000001E-2</v>
      </c>
      <c r="H2542">
        <v>0.51200000000000001</v>
      </c>
      <c r="I2542">
        <v>0.28100000000000003</v>
      </c>
      <c r="J2542">
        <v>5.5E-2</v>
      </c>
      <c r="K2542">
        <v>2.1999999999999999E-2</v>
      </c>
      <c r="L2542">
        <v>7.0000000000000001E-3</v>
      </c>
      <c r="M2542">
        <v>9.6000000000000002E-2</v>
      </c>
      <c r="N2542">
        <v>0</v>
      </c>
      <c r="O2542">
        <v>2.7E-2</v>
      </c>
      <c r="P2542">
        <v>0</v>
      </c>
      <c r="Q2542" s="3">
        <v>0.74199999999999999</v>
      </c>
      <c r="R2542" t="str">
        <f t="shared" si="39"/>
        <v>San Diego City ERS2014</v>
      </c>
    </row>
    <row r="2543" spans="1:18" x14ac:dyDescent="0.35">
      <c r="A2543" t="s">
        <v>143</v>
      </c>
      <c r="B2543">
        <v>2015</v>
      </c>
      <c r="C2543">
        <v>3.3000000000000002E-2</v>
      </c>
      <c r="D2543">
        <v>0.11</v>
      </c>
      <c r="E2543">
        <v>0.114</v>
      </c>
      <c r="F2543">
        <v>7.0000000000000007E-2</v>
      </c>
      <c r="G2543">
        <v>6.8110000000000004E-2</v>
      </c>
      <c r="H2543">
        <v>0.48399999999999999</v>
      </c>
      <c r="I2543">
        <v>0.27100000000000002</v>
      </c>
      <c r="J2543">
        <v>0.106</v>
      </c>
      <c r="K2543">
        <v>2.5999999999999999E-2</v>
      </c>
      <c r="L2543">
        <v>0</v>
      </c>
      <c r="M2543">
        <v>0.1</v>
      </c>
      <c r="N2543">
        <v>0</v>
      </c>
      <c r="O2543">
        <v>1.2999999999999999E-2</v>
      </c>
      <c r="P2543">
        <v>0</v>
      </c>
      <c r="Q2543" s="3">
        <v>0.75607000000000002</v>
      </c>
      <c r="R2543" t="str">
        <f t="shared" si="39"/>
        <v>San Diego City ERS2015</v>
      </c>
    </row>
    <row r="2544" spans="1:18" x14ac:dyDescent="0.35">
      <c r="A2544" t="s">
        <v>143</v>
      </c>
      <c r="B2544">
        <v>2016</v>
      </c>
      <c r="C2544">
        <v>1.0999999999999999E-2</v>
      </c>
      <c r="D2544">
        <v>6.8000000000000005E-2</v>
      </c>
      <c r="E2544">
        <v>6.9000000000000006E-2</v>
      </c>
      <c r="F2544">
        <v>5.8999999999999997E-2</v>
      </c>
      <c r="G2544">
        <v>6.4449999999999993E-2</v>
      </c>
      <c r="H2544">
        <v>0.44400000000000001</v>
      </c>
      <c r="I2544">
        <v>0.27500000000000002</v>
      </c>
      <c r="J2544">
        <v>0.127</v>
      </c>
      <c r="K2544">
        <v>3.3000000000000002E-2</v>
      </c>
      <c r="L2544">
        <v>0</v>
      </c>
      <c r="M2544">
        <v>0.104</v>
      </c>
      <c r="N2544">
        <v>0</v>
      </c>
      <c r="O2544">
        <v>1.7000000000000001E-2</v>
      </c>
      <c r="P2544">
        <v>0</v>
      </c>
      <c r="Q2544" s="3">
        <v>0.71621999999999997</v>
      </c>
      <c r="R2544" t="str">
        <f t="shared" si="39"/>
        <v>San Diego City ERS2016</v>
      </c>
    </row>
    <row r="2545" spans="1:18" x14ac:dyDescent="0.35">
      <c r="A2545" t="s">
        <v>144</v>
      </c>
      <c r="B2545">
        <v>2001</v>
      </c>
      <c r="C2545">
        <v>-0.1</v>
      </c>
      <c r="E2545">
        <v>0.1106</v>
      </c>
      <c r="G2545">
        <v>-0.1</v>
      </c>
      <c r="H2545">
        <v>0.5635</v>
      </c>
      <c r="I2545">
        <v>0.25240000000000001</v>
      </c>
      <c r="J2545">
        <v>3.3099999999999997E-2</v>
      </c>
      <c r="K2545">
        <v>0</v>
      </c>
      <c r="L2545">
        <v>0</v>
      </c>
      <c r="M2545">
        <v>7.6200000000000004E-2</v>
      </c>
      <c r="N2545">
        <v>0</v>
      </c>
      <c r="O2545">
        <v>7.4800000000000005E-2</v>
      </c>
      <c r="P2545">
        <v>0</v>
      </c>
      <c r="Q2545" s="3">
        <v>1.1890000000000001</v>
      </c>
      <c r="R2545" t="str">
        <f t="shared" si="39"/>
        <v>Los Angeles Fire and Police2001</v>
      </c>
    </row>
    <row r="2546" spans="1:18" x14ac:dyDescent="0.35">
      <c r="A2546" t="s">
        <v>144</v>
      </c>
      <c r="B2546">
        <v>2002</v>
      </c>
      <c r="C2546">
        <v>-7.9699999999999993E-2</v>
      </c>
      <c r="E2546">
        <v>5.6000000000000001E-2</v>
      </c>
      <c r="G2546">
        <v>-8.9910000000000004E-2</v>
      </c>
      <c r="H2546">
        <v>0.54949999999999999</v>
      </c>
      <c r="I2546">
        <v>0.27739999999999998</v>
      </c>
      <c r="J2546">
        <v>3.5200000000000002E-2</v>
      </c>
      <c r="K2546">
        <v>0</v>
      </c>
      <c r="L2546">
        <v>0</v>
      </c>
      <c r="M2546">
        <v>7.9500000000000001E-2</v>
      </c>
      <c r="N2546">
        <v>0</v>
      </c>
      <c r="O2546">
        <v>5.8400000000000001E-2</v>
      </c>
      <c r="P2546">
        <v>0</v>
      </c>
      <c r="Q2546" s="3">
        <v>1.083</v>
      </c>
      <c r="R2546" t="str">
        <f t="shared" si="39"/>
        <v>Los Angeles Fire and Police2002</v>
      </c>
    </row>
    <row r="2547" spans="1:18" x14ac:dyDescent="0.35">
      <c r="A2547" t="s">
        <v>144</v>
      </c>
      <c r="B2547">
        <v>2003</v>
      </c>
      <c r="C2547">
        <v>5.4699999999999999E-2</v>
      </c>
      <c r="G2547">
        <v>-4.4049999999999999E-2</v>
      </c>
      <c r="H2547">
        <v>0.54100000000000004</v>
      </c>
      <c r="I2547">
        <v>0.314</v>
      </c>
      <c r="J2547">
        <v>3.5000000000000003E-2</v>
      </c>
      <c r="K2547">
        <v>0</v>
      </c>
      <c r="L2547">
        <v>0</v>
      </c>
      <c r="M2547">
        <v>7.5999999999999998E-2</v>
      </c>
      <c r="N2547">
        <v>0</v>
      </c>
      <c r="O2547">
        <v>3.4000000000000002E-2</v>
      </c>
      <c r="P2547">
        <v>0</v>
      </c>
      <c r="Q2547" s="3">
        <v>1.0429999999999999</v>
      </c>
      <c r="R2547" t="str">
        <f t="shared" si="39"/>
        <v>Los Angeles Fire and Police2003</v>
      </c>
    </row>
    <row r="2548" spans="1:18" x14ac:dyDescent="0.35">
      <c r="A2548" t="s">
        <v>144</v>
      </c>
      <c r="B2548">
        <v>2004</v>
      </c>
      <c r="C2548">
        <v>0.16919999999999999</v>
      </c>
      <c r="E2548">
        <v>3.5099999999999999E-2</v>
      </c>
      <c r="G2548">
        <v>5.3E-3</v>
      </c>
      <c r="H2548">
        <v>0.60299999999999998</v>
      </c>
      <c r="I2548">
        <v>0.28000000000000003</v>
      </c>
      <c r="J2548">
        <v>3.5000000000000003E-2</v>
      </c>
      <c r="K2548">
        <v>0</v>
      </c>
      <c r="L2548">
        <v>0</v>
      </c>
      <c r="M2548">
        <v>6.7000000000000004E-2</v>
      </c>
      <c r="N2548">
        <v>0</v>
      </c>
      <c r="O2548">
        <v>1.4999999999999999E-2</v>
      </c>
      <c r="P2548">
        <v>0</v>
      </c>
      <c r="Q2548" s="3">
        <v>1.03</v>
      </c>
      <c r="R2548" t="str">
        <f t="shared" si="39"/>
        <v>Los Angeles Fire and Police2004</v>
      </c>
    </row>
    <row r="2549" spans="1:18" x14ac:dyDescent="0.35">
      <c r="A2549" t="s">
        <v>144</v>
      </c>
      <c r="B2549">
        <v>2005</v>
      </c>
      <c r="C2549">
        <v>0.1007</v>
      </c>
      <c r="D2549">
        <v>0.1062</v>
      </c>
      <c r="E2549">
        <v>2.3199999999999998E-2</v>
      </c>
      <c r="G2549">
        <v>2.3699999999999999E-2</v>
      </c>
      <c r="H2549">
        <v>0.62438000000000005</v>
      </c>
      <c r="I2549">
        <v>0.28072000000000003</v>
      </c>
      <c r="J2549">
        <v>3.1969999999999998E-2</v>
      </c>
      <c r="K2549">
        <v>0</v>
      </c>
      <c r="L2549">
        <v>0</v>
      </c>
      <c r="M2549">
        <v>4.6949999999999999E-2</v>
      </c>
      <c r="N2549">
        <v>0</v>
      </c>
      <c r="O2549">
        <v>1.5980000000000001E-2</v>
      </c>
      <c r="P2549">
        <v>0</v>
      </c>
      <c r="Q2549" s="3">
        <v>0.94099999999999995</v>
      </c>
      <c r="R2549" t="str">
        <f t="shared" si="39"/>
        <v>Los Angeles Fire and Police2005</v>
      </c>
    </row>
    <row r="2550" spans="1:18" x14ac:dyDescent="0.35">
      <c r="A2550" t="s">
        <v>144</v>
      </c>
      <c r="B2550">
        <v>2006</v>
      </c>
      <c r="C2550">
        <v>0.12479999999999999</v>
      </c>
      <c r="D2550">
        <v>0.1336</v>
      </c>
      <c r="E2550">
        <v>7.17E-2</v>
      </c>
      <c r="G2550">
        <v>3.9890000000000002E-2</v>
      </c>
      <c r="H2550">
        <v>0.61299999999999999</v>
      </c>
      <c r="I2550">
        <v>0.26500000000000001</v>
      </c>
      <c r="J2550">
        <v>3.6999999999999998E-2</v>
      </c>
      <c r="K2550">
        <v>0</v>
      </c>
      <c r="L2550">
        <v>0</v>
      </c>
      <c r="M2550">
        <v>6.2E-2</v>
      </c>
      <c r="N2550">
        <v>0</v>
      </c>
      <c r="O2550">
        <v>2.3E-2</v>
      </c>
      <c r="P2550">
        <v>0</v>
      </c>
      <c r="Q2550" s="3">
        <v>0.94599999999999995</v>
      </c>
      <c r="R2550" t="str">
        <f t="shared" si="39"/>
        <v>Los Angeles Fire and Police2006</v>
      </c>
    </row>
    <row r="2551" spans="1:18" x14ac:dyDescent="0.35">
      <c r="A2551" t="s">
        <v>144</v>
      </c>
      <c r="B2551">
        <v>2007</v>
      </c>
      <c r="C2551">
        <v>0.185</v>
      </c>
      <c r="E2551">
        <v>0.12589</v>
      </c>
      <c r="G2551">
        <v>5.9479999999999998E-2</v>
      </c>
      <c r="H2551">
        <v>0.63200000000000001</v>
      </c>
      <c r="I2551">
        <v>0.23499999999999999</v>
      </c>
      <c r="J2551">
        <v>3.4000000000000002E-2</v>
      </c>
      <c r="K2551">
        <v>0.02</v>
      </c>
      <c r="L2551">
        <v>0</v>
      </c>
      <c r="M2551">
        <v>7.0000000000000007E-2</v>
      </c>
      <c r="N2551">
        <v>0</v>
      </c>
      <c r="O2551">
        <v>8.9999999999999993E-3</v>
      </c>
      <c r="P2551">
        <v>0</v>
      </c>
      <c r="Q2551" s="3">
        <v>0.99199999999999999</v>
      </c>
      <c r="R2551" t="str">
        <f t="shared" si="39"/>
        <v>Los Angeles Fire and Police2007</v>
      </c>
    </row>
    <row r="2552" spans="1:18" x14ac:dyDescent="0.35">
      <c r="A2552" t="s">
        <v>144</v>
      </c>
      <c r="B2552">
        <v>2008</v>
      </c>
      <c r="C2552">
        <v>-4.58E-2</v>
      </c>
      <c r="D2552">
        <v>8.3500000000000005E-2</v>
      </c>
      <c r="E2552">
        <v>0.105</v>
      </c>
      <c r="G2552">
        <v>4.5710000000000001E-2</v>
      </c>
      <c r="H2552">
        <v>0.60599999999999998</v>
      </c>
      <c r="I2552">
        <v>0.22900000000000001</v>
      </c>
      <c r="J2552">
        <v>4.2000000000000003E-2</v>
      </c>
      <c r="K2552">
        <v>3.2000000000000001E-2</v>
      </c>
      <c r="L2552">
        <v>0</v>
      </c>
      <c r="M2552">
        <v>8.4000000000000005E-2</v>
      </c>
      <c r="N2552">
        <v>0</v>
      </c>
      <c r="O2552">
        <v>7.0000000000000001E-3</v>
      </c>
      <c r="P2552">
        <v>0</v>
      </c>
      <c r="Q2552" s="3">
        <v>0.99099999999999999</v>
      </c>
      <c r="R2552" t="str">
        <f t="shared" si="39"/>
        <v>Los Angeles Fire and Police2008</v>
      </c>
    </row>
    <row r="2553" spans="1:18" x14ac:dyDescent="0.35">
      <c r="A2553" t="s">
        <v>144</v>
      </c>
      <c r="B2553">
        <v>2009</v>
      </c>
      <c r="C2553">
        <v>-0.19969999999999999</v>
      </c>
      <c r="D2553">
        <v>-3.3000000000000002E-2</v>
      </c>
      <c r="E2553">
        <v>2.46E-2</v>
      </c>
      <c r="G2553">
        <v>1.5089999999999999E-2</v>
      </c>
      <c r="H2553">
        <v>0.55200000000000005</v>
      </c>
      <c r="I2553">
        <v>0.25700000000000001</v>
      </c>
      <c r="J2553">
        <v>5.5E-2</v>
      </c>
      <c r="K2553">
        <v>4.5999999999999999E-2</v>
      </c>
      <c r="L2553">
        <v>0</v>
      </c>
      <c r="M2553">
        <v>7.5999999999999998E-2</v>
      </c>
      <c r="N2553">
        <v>0</v>
      </c>
      <c r="O2553">
        <v>1.4E-2</v>
      </c>
      <c r="P2553">
        <v>0</v>
      </c>
      <c r="Q2553" s="3">
        <v>0.96199999999999997</v>
      </c>
      <c r="R2553" t="str">
        <f t="shared" si="39"/>
        <v>Los Angeles Fire and Police2009</v>
      </c>
    </row>
    <row r="2554" spans="1:18" x14ac:dyDescent="0.35">
      <c r="A2554" t="s">
        <v>144</v>
      </c>
      <c r="B2554">
        <v>2010</v>
      </c>
      <c r="C2554">
        <v>0.1391</v>
      </c>
      <c r="D2554">
        <v>-4.5699999999999998E-2</v>
      </c>
      <c r="E2554">
        <v>2.9899999999999999E-2</v>
      </c>
      <c r="F2554">
        <v>2.6859999999999998E-2</v>
      </c>
      <c r="G2554">
        <v>2.6859999999999998E-2</v>
      </c>
      <c r="H2554">
        <v>0.54200000000000004</v>
      </c>
      <c r="I2554">
        <v>0.255</v>
      </c>
      <c r="J2554">
        <v>6.8000000000000005E-2</v>
      </c>
      <c r="K2554">
        <v>4.3999999999999997E-2</v>
      </c>
      <c r="L2554">
        <v>0</v>
      </c>
      <c r="M2554">
        <v>7.3999999999999996E-2</v>
      </c>
      <c r="N2554">
        <v>0</v>
      </c>
      <c r="O2554">
        <v>1.7000000000000001E-2</v>
      </c>
      <c r="P2554">
        <v>0</v>
      </c>
      <c r="Q2554" s="3">
        <v>0.91600000000000004</v>
      </c>
      <c r="R2554" t="str">
        <f t="shared" si="39"/>
        <v>Los Angeles Fire and Police2010</v>
      </c>
    </row>
    <row r="2555" spans="1:18" x14ac:dyDescent="0.35">
      <c r="A2555" t="s">
        <v>144</v>
      </c>
      <c r="B2555">
        <v>2011</v>
      </c>
      <c r="C2555">
        <v>0.22090000000000001</v>
      </c>
      <c r="D2555">
        <v>3.5799999999999998E-2</v>
      </c>
      <c r="E2555">
        <v>4.6600000000000003E-2</v>
      </c>
      <c r="F2555">
        <v>5.8659999999999997E-2</v>
      </c>
      <c r="G2555">
        <v>4.3139999999999998E-2</v>
      </c>
      <c r="H2555">
        <v>0.58320000000000005</v>
      </c>
      <c r="I2555">
        <v>0.21829999999999999</v>
      </c>
      <c r="J2555">
        <v>7.4099999999999999E-2</v>
      </c>
      <c r="K2555">
        <v>0.04</v>
      </c>
      <c r="L2555">
        <v>0</v>
      </c>
      <c r="M2555">
        <v>7.6200000000000004E-2</v>
      </c>
      <c r="N2555">
        <v>0</v>
      </c>
      <c r="O2555">
        <v>8.2000000000000007E-3</v>
      </c>
      <c r="P2555">
        <v>0</v>
      </c>
      <c r="Q2555" s="3">
        <v>0.86299999999999999</v>
      </c>
      <c r="R2555" t="str">
        <f t="shared" si="39"/>
        <v>Los Angeles Fire and Police2011</v>
      </c>
    </row>
    <row r="2556" spans="1:18" x14ac:dyDescent="0.35">
      <c r="A2556" t="s">
        <v>144</v>
      </c>
      <c r="B2556">
        <v>2012</v>
      </c>
      <c r="C2556">
        <v>1.89E-2</v>
      </c>
      <c r="D2556">
        <v>0.1226</v>
      </c>
      <c r="E2556">
        <v>1.54E-2</v>
      </c>
      <c r="F2556">
        <v>6.9489999999999996E-2</v>
      </c>
      <c r="G2556">
        <v>4.1099999999999998E-2</v>
      </c>
      <c r="H2556">
        <v>0.53100000000000003</v>
      </c>
      <c r="I2556">
        <v>0.23380000000000001</v>
      </c>
      <c r="J2556">
        <v>8.5599999999999996E-2</v>
      </c>
      <c r="K2556">
        <v>4.02E-2</v>
      </c>
      <c r="L2556">
        <v>0</v>
      </c>
      <c r="M2556">
        <v>8.8700000000000001E-2</v>
      </c>
      <c r="N2556">
        <v>0</v>
      </c>
      <c r="O2556">
        <v>2.06E-2</v>
      </c>
      <c r="P2556">
        <v>0</v>
      </c>
      <c r="Q2556" s="3">
        <v>0.83699999999999997</v>
      </c>
      <c r="R2556" t="str">
        <f t="shared" si="39"/>
        <v>Los Angeles Fire and Police2012</v>
      </c>
    </row>
    <row r="2557" spans="1:18" x14ac:dyDescent="0.35">
      <c r="A2557" t="s">
        <v>144</v>
      </c>
      <c r="B2557">
        <v>2013</v>
      </c>
      <c r="C2557">
        <v>0.13009999999999999</v>
      </c>
      <c r="D2557">
        <v>0.1202</v>
      </c>
      <c r="E2557">
        <v>5.0500000000000003E-2</v>
      </c>
      <c r="F2557">
        <v>7.6899999999999996E-2</v>
      </c>
      <c r="G2557">
        <v>4.7690000000000003E-2</v>
      </c>
      <c r="H2557">
        <v>0.57284000000000002</v>
      </c>
      <c r="I2557">
        <v>0.20558000000000001</v>
      </c>
      <c r="J2557">
        <v>8.319E-2</v>
      </c>
      <c r="K2557">
        <v>3.49E-2</v>
      </c>
      <c r="L2557">
        <v>6.9999999999999999E-4</v>
      </c>
      <c r="M2557">
        <v>8.2489999999999994E-2</v>
      </c>
      <c r="N2557">
        <v>0</v>
      </c>
      <c r="O2557">
        <v>2.0299999999999999E-2</v>
      </c>
      <c r="P2557">
        <v>0</v>
      </c>
      <c r="Q2557" s="3">
        <v>0.83099999999999996</v>
      </c>
      <c r="R2557" t="str">
        <f t="shared" si="39"/>
        <v>Los Angeles Fire and Police2013</v>
      </c>
    </row>
    <row r="2558" spans="1:18" x14ac:dyDescent="0.35">
      <c r="A2558" t="s">
        <v>144</v>
      </c>
      <c r="B2558">
        <v>2014</v>
      </c>
      <c r="C2558">
        <v>0.1784</v>
      </c>
      <c r="E2558">
        <v>0.1338</v>
      </c>
      <c r="F2558">
        <v>7.4899999999999994E-2</v>
      </c>
      <c r="G2558">
        <v>5.6529999999999997E-2</v>
      </c>
      <c r="H2558">
        <v>0.57920000000000005</v>
      </c>
      <c r="I2558">
        <v>0.20050000000000001</v>
      </c>
      <c r="J2558">
        <v>8.1900000000000001E-2</v>
      </c>
      <c r="K2558">
        <v>0</v>
      </c>
      <c r="L2558">
        <v>1.03E-2</v>
      </c>
      <c r="M2558">
        <v>9.0800000000000006E-2</v>
      </c>
      <c r="N2558">
        <v>0</v>
      </c>
      <c r="O2558">
        <v>3.4000000000000002E-2</v>
      </c>
      <c r="P2558">
        <v>0</v>
      </c>
      <c r="Q2558" s="3">
        <v>0.86599999999999999</v>
      </c>
      <c r="R2558" t="str">
        <f t="shared" si="39"/>
        <v>Los Angeles Fire and Police2014</v>
      </c>
    </row>
    <row r="2559" spans="1:18" x14ac:dyDescent="0.35">
      <c r="A2559" t="s">
        <v>144</v>
      </c>
      <c r="B2559">
        <v>2015</v>
      </c>
      <c r="C2559">
        <v>4.0099999999999997E-2</v>
      </c>
      <c r="E2559">
        <v>0.11169999999999999</v>
      </c>
      <c r="F2559">
        <v>6.9099999999999995E-2</v>
      </c>
      <c r="G2559">
        <v>5.5419999999999997E-2</v>
      </c>
      <c r="H2559">
        <v>0.54800000000000004</v>
      </c>
      <c r="I2559">
        <v>0.217</v>
      </c>
      <c r="J2559">
        <v>8.6699999999999999E-2</v>
      </c>
      <c r="K2559">
        <v>0</v>
      </c>
      <c r="L2559">
        <v>2.7799999999999998E-2</v>
      </c>
      <c r="M2559">
        <v>0.1032</v>
      </c>
      <c r="N2559">
        <v>0</v>
      </c>
      <c r="O2559">
        <v>1.7299999999999999E-2</v>
      </c>
      <c r="P2559">
        <v>0</v>
      </c>
      <c r="Q2559" s="3">
        <v>0.91500000000000004</v>
      </c>
      <c r="R2559" t="str">
        <f t="shared" si="39"/>
        <v>Los Angeles Fire and Police2015</v>
      </c>
    </row>
    <row r="2560" spans="1:18" x14ac:dyDescent="0.35">
      <c r="A2560" t="s">
        <v>144</v>
      </c>
      <c r="B2560">
        <v>2016</v>
      </c>
      <c r="C2560">
        <v>9.1000000000000004E-3</v>
      </c>
      <c r="E2560">
        <v>7.17E-2</v>
      </c>
      <c r="F2560">
        <v>5.7599999999999998E-2</v>
      </c>
      <c r="G2560">
        <v>5.2470000000000003E-2</v>
      </c>
      <c r="H2560">
        <v>0.51239999999999997</v>
      </c>
      <c r="I2560">
        <v>0.2293</v>
      </c>
      <c r="J2560">
        <v>9.2600000000000002E-2</v>
      </c>
      <c r="K2560">
        <v>0</v>
      </c>
      <c r="L2560">
        <v>3.9399999999999998E-2</v>
      </c>
      <c r="M2560">
        <v>0.10829999999999999</v>
      </c>
      <c r="N2560">
        <v>0</v>
      </c>
      <c r="O2560">
        <v>1.7999999999999999E-2</v>
      </c>
      <c r="P2560">
        <v>0</v>
      </c>
      <c r="Q2560" s="3">
        <v>0.93899999999999995</v>
      </c>
      <c r="R2560" t="str">
        <f t="shared" si="39"/>
        <v>Los Angeles Fire and Police2016</v>
      </c>
    </row>
    <row r="2561" spans="1:18" x14ac:dyDescent="0.35">
      <c r="A2561" t="s">
        <v>144</v>
      </c>
      <c r="B2561">
        <v>2017</v>
      </c>
      <c r="C2561">
        <v>0.1313</v>
      </c>
      <c r="E2561">
        <v>9.7000000000000003E-2</v>
      </c>
      <c r="F2561">
        <v>5.2900000000000003E-2</v>
      </c>
      <c r="G2561">
        <v>5.6950000000000001E-2</v>
      </c>
      <c r="H2561">
        <v>0.53469999999999995</v>
      </c>
      <c r="I2561">
        <v>0.20449999999999999</v>
      </c>
      <c r="J2561">
        <v>9.35E-2</v>
      </c>
      <c r="K2561">
        <v>0</v>
      </c>
      <c r="L2561">
        <v>4.1500000000000002E-2</v>
      </c>
      <c r="M2561">
        <v>9.7299999999999998E-2</v>
      </c>
      <c r="N2561">
        <v>0</v>
      </c>
      <c r="O2561">
        <v>2.8400000000000002E-2</v>
      </c>
      <c r="P2561">
        <v>0</v>
      </c>
      <c r="Q2561" s="3">
        <v>0.91500000000000004</v>
      </c>
      <c r="R2561" t="str">
        <f t="shared" si="39"/>
        <v>Los Angeles Fire and Police2017</v>
      </c>
    </row>
    <row r="2562" spans="1:18" x14ac:dyDescent="0.35">
      <c r="A2562" t="s">
        <v>144</v>
      </c>
      <c r="B2562">
        <v>2018</v>
      </c>
      <c r="C2562">
        <v>9.2100000000000001E-2</v>
      </c>
      <c r="D2562">
        <v>0.08</v>
      </c>
      <c r="E2562">
        <v>9.11E-2</v>
      </c>
      <c r="F2562">
        <v>7.0599999999999996E-2</v>
      </c>
      <c r="G2562">
        <v>5.8869999999999999E-2</v>
      </c>
      <c r="H2562">
        <v>0.53</v>
      </c>
      <c r="I2562">
        <v>0.1953</v>
      </c>
      <c r="J2562">
        <v>9.9000000000000005E-2</v>
      </c>
      <c r="K2562">
        <v>0</v>
      </c>
      <c r="L2562">
        <v>4.65E-2</v>
      </c>
      <c r="M2562">
        <v>8.3699999999999997E-2</v>
      </c>
      <c r="N2562">
        <v>0</v>
      </c>
      <c r="O2562">
        <v>4.5499999999999999E-2</v>
      </c>
      <c r="P2562">
        <v>0</v>
      </c>
      <c r="Q2562" s="3">
        <v>0.92900000000000005</v>
      </c>
      <c r="R2562" t="str">
        <f t="shared" si="39"/>
        <v>Los Angeles Fire and Police2018</v>
      </c>
    </row>
    <row r="2563" spans="1:18" x14ac:dyDescent="0.35">
      <c r="A2563" t="s">
        <v>144</v>
      </c>
      <c r="B2563">
        <v>2019</v>
      </c>
      <c r="C2563">
        <v>6.2100000000000002E-2</v>
      </c>
      <c r="D2563">
        <v>9.7600000000000006E-2</v>
      </c>
      <c r="E2563">
        <v>6.8599999999999994E-2</v>
      </c>
      <c r="F2563">
        <v>0.1013</v>
      </c>
      <c r="G2563">
        <v>5.9040000000000002E-2</v>
      </c>
      <c r="H2563">
        <v>0.51570000000000005</v>
      </c>
      <c r="I2563">
        <v>0.20949999999999999</v>
      </c>
      <c r="J2563">
        <v>0.1051</v>
      </c>
      <c r="K2563">
        <v>0</v>
      </c>
      <c r="L2563">
        <v>4.3499999999999997E-2</v>
      </c>
      <c r="M2563">
        <v>8.5400000000000004E-2</v>
      </c>
      <c r="N2563">
        <v>0</v>
      </c>
      <c r="O2563">
        <v>4.0800000000000003E-2</v>
      </c>
      <c r="P2563">
        <v>0</v>
      </c>
      <c r="Q2563" s="3">
        <v>0.93600000000000005</v>
      </c>
      <c r="R2563" t="str">
        <f t="shared" ref="R2563:R2626" si="40">A2563&amp;B2563</f>
        <v>Los Angeles Fire and Police2019</v>
      </c>
    </row>
    <row r="2564" spans="1:18" x14ac:dyDescent="0.35">
      <c r="A2564" t="s">
        <v>144</v>
      </c>
      <c r="B2564">
        <v>2020</v>
      </c>
      <c r="C2564">
        <v>3.04E-2</v>
      </c>
      <c r="D2564">
        <v>6.3500000000000001E-2</v>
      </c>
      <c r="E2564">
        <v>6.6299999999999998E-2</v>
      </c>
      <c r="F2564">
        <v>9.0499999999999997E-2</v>
      </c>
      <c r="G2564">
        <v>5.7590000000000002E-2</v>
      </c>
      <c r="H2564">
        <v>0.50760000000000005</v>
      </c>
      <c r="I2564">
        <v>0.22539999999999999</v>
      </c>
      <c r="J2564">
        <v>0.1168</v>
      </c>
      <c r="K2564">
        <v>0</v>
      </c>
      <c r="L2564">
        <v>3.9899999999999998E-2</v>
      </c>
      <c r="M2564">
        <v>8.0199999999999994E-2</v>
      </c>
      <c r="N2564">
        <v>0</v>
      </c>
      <c r="O2564">
        <v>3.0099999999999998E-2</v>
      </c>
      <c r="P2564">
        <v>0</v>
      </c>
      <c r="Q2564" s="3">
        <v>0.93200000000000005</v>
      </c>
      <c r="R2564" t="str">
        <f t="shared" si="40"/>
        <v>Los Angeles Fire and Police2020</v>
      </c>
    </row>
    <row r="2565" spans="1:18" x14ac:dyDescent="0.35">
      <c r="A2565" t="s">
        <v>145</v>
      </c>
      <c r="B2565">
        <v>2001</v>
      </c>
      <c r="C2565">
        <v>-4.2000000000000003E-2</v>
      </c>
      <c r="D2565">
        <v>6.2E-2</v>
      </c>
      <c r="E2565">
        <v>8.7999999999999995E-2</v>
      </c>
      <c r="G2565">
        <v>-4.2000000000000003E-2</v>
      </c>
      <c r="H2565">
        <v>0.59</v>
      </c>
      <c r="I2565">
        <v>0.32</v>
      </c>
      <c r="J2565">
        <v>0.04</v>
      </c>
      <c r="K2565">
        <v>0</v>
      </c>
      <c r="L2565">
        <v>0</v>
      </c>
      <c r="M2565">
        <v>0.04</v>
      </c>
      <c r="N2565">
        <v>0</v>
      </c>
      <c r="O2565">
        <v>0.01</v>
      </c>
      <c r="P2565">
        <v>0</v>
      </c>
      <c r="Q2565" s="3">
        <v>1.0805</v>
      </c>
      <c r="R2565" t="str">
        <f t="shared" si="40"/>
        <v>Los Angeles ERS2001</v>
      </c>
    </row>
    <row r="2566" spans="1:18" x14ac:dyDescent="0.35">
      <c r="A2566" t="s">
        <v>145</v>
      </c>
      <c r="B2566">
        <v>2002</v>
      </c>
      <c r="C2566">
        <v>-4.8000000000000001E-2</v>
      </c>
      <c r="D2566">
        <v>3.0000000000000001E-3</v>
      </c>
      <c r="E2566">
        <v>0.04</v>
      </c>
      <c r="G2566">
        <v>-4.5010000000000001E-2</v>
      </c>
      <c r="H2566">
        <v>0.56599999999999995</v>
      </c>
      <c r="I2566">
        <v>0.34599999999999997</v>
      </c>
      <c r="J2566">
        <v>3.5000000000000003E-2</v>
      </c>
      <c r="K2566">
        <v>0</v>
      </c>
      <c r="L2566">
        <v>0</v>
      </c>
      <c r="M2566">
        <v>4.5999999999999999E-2</v>
      </c>
      <c r="N2566">
        <v>0</v>
      </c>
      <c r="O2566">
        <v>7.0000000000000001E-3</v>
      </c>
      <c r="P2566">
        <v>0</v>
      </c>
      <c r="Q2566" s="3">
        <v>0.97350000000000003</v>
      </c>
      <c r="R2566" t="str">
        <f t="shared" si="40"/>
        <v>Los Angeles ERS2002</v>
      </c>
    </row>
    <row r="2567" spans="1:18" x14ac:dyDescent="0.35">
      <c r="A2567" t="s">
        <v>145</v>
      </c>
      <c r="B2567">
        <v>2003</v>
      </c>
      <c r="C2567">
        <v>4.4999999999999998E-2</v>
      </c>
      <c r="D2567">
        <v>-1.6E-2</v>
      </c>
      <c r="E2567">
        <v>3.5999999999999997E-2</v>
      </c>
      <c r="G2567">
        <v>-1.5900000000000001E-2</v>
      </c>
      <c r="H2567">
        <v>0.627</v>
      </c>
      <c r="I2567">
        <v>0.26800000000000002</v>
      </c>
      <c r="J2567">
        <v>3.7999999999999999E-2</v>
      </c>
      <c r="K2567">
        <v>0</v>
      </c>
      <c r="L2567">
        <v>0</v>
      </c>
      <c r="M2567">
        <v>4.4999999999999998E-2</v>
      </c>
      <c r="N2567">
        <v>0</v>
      </c>
      <c r="O2567">
        <v>2.1999999999999999E-2</v>
      </c>
      <c r="P2567">
        <v>0</v>
      </c>
      <c r="Q2567" s="3">
        <v>0.91379999999999995</v>
      </c>
      <c r="R2567" t="str">
        <f t="shared" si="40"/>
        <v>Los Angeles ERS2003</v>
      </c>
    </row>
    <row r="2568" spans="1:18" x14ac:dyDescent="0.35">
      <c r="A2568" t="s">
        <v>145</v>
      </c>
      <c r="B2568">
        <v>2004</v>
      </c>
      <c r="C2568">
        <v>0.186</v>
      </c>
      <c r="D2568">
        <v>5.7000000000000002E-2</v>
      </c>
      <c r="E2568">
        <v>4.5999999999999999E-2</v>
      </c>
      <c r="G2568">
        <v>3.1099999999999999E-2</v>
      </c>
      <c r="H2568">
        <v>0.66600000000000004</v>
      </c>
      <c r="I2568">
        <v>0.254</v>
      </c>
      <c r="J2568">
        <v>3.9E-2</v>
      </c>
      <c r="K2568">
        <v>0</v>
      </c>
      <c r="L2568">
        <v>0</v>
      </c>
      <c r="M2568">
        <v>3.2000000000000001E-2</v>
      </c>
      <c r="N2568">
        <v>0</v>
      </c>
      <c r="O2568">
        <v>8.9999999999999993E-3</v>
      </c>
      <c r="P2568">
        <v>0</v>
      </c>
      <c r="Q2568" s="3">
        <v>0.82520000000000004</v>
      </c>
      <c r="R2568" t="str">
        <f t="shared" si="40"/>
        <v>Los Angeles ERS2004</v>
      </c>
    </row>
    <row r="2569" spans="1:18" x14ac:dyDescent="0.35">
      <c r="A2569" t="s">
        <v>145</v>
      </c>
      <c r="B2569">
        <v>2005</v>
      </c>
      <c r="C2569">
        <v>0.1</v>
      </c>
      <c r="D2569">
        <v>0.109</v>
      </c>
      <c r="E2569">
        <v>4.3999999999999997E-2</v>
      </c>
      <c r="G2569">
        <v>4.453E-2</v>
      </c>
      <c r="H2569">
        <v>0.65800000000000003</v>
      </c>
      <c r="I2569">
        <v>0.26500000000000001</v>
      </c>
      <c r="J2569">
        <v>4.9000000000000002E-2</v>
      </c>
      <c r="K2569">
        <v>0</v>
      </c>
      <c r="L2569">
        <v>0</v>
      </c>
      <c r="M2569">
        <v>2.5000000000000001E-2</v>
      </c>
      <c r="N2569">
        <v>0</v>
      </c>
      <c r="O2569">
        <v>3.0000000000000001E-3</v>
      </c>
      <c r="P2569">
        <v>0</v>
      </c>
      <c r="Q2569" s="3">
        <v>0.77170000000000005</v>
      </c>
      <c r="R2569" t="str">
        <f t="shared" si="40"/>
        <v>Los Angeles ERS2005</v>
      </c>
    </row>
    <row r="2570" spans="1:18" x14ac:dyDescent="0.35">
      <c r="A2570" t="s">
        <v>145</v>
      </c>
      <c r="B2570">
        <v>2006</v>
      </c>
      <c r="C2570">
        <v>0.124</v>
      </c>
      <c r="D2570">
        <v>0.13600000000000001</v>
      </c>
      <c r="E2570">
        <v>7.8E-2</v>
      </c>
      <c r="G2570">
        <v>5.7369999999999997E-2</v>
      </c>
      <c r="H2570">
        <v>0.64800000000000002</v>
      </c>
      <c r="I2570">
        <v>0.25</v>
      </c>
      <c r="J2570">
        <v>5.7000000000000002E-2</v>
      </c>
      <c r="K2570">
        <v>0</v>
      </c>
      <c r="L2570">
        <v>0</v>
      </c>
      <c r="M2570">
        <v>0.04</v>
      </c>
      <c r="N2570">
        <v>0</v>
      </c>
      <c r="O2570">
        <v>5.0000000000000001E-3</v>
      </c>
      <c r="P2570">
        <v>0</v>
      </c>
      <c r="Q2570" s="3">
        <v>0.77759999999999996</v>
      </c>
      <c r="R2570" t="str">
        <f t="shared" si="40"/>
        <v>Los Angeles ERS2006</v>
      </c>
    </row>
    <row r="2571" spans="1:18" x14ac:dyDescent="0.35">
      <c r="A2571" t="s">
        <v>145</v>
      </c>
      <c r="B2571">
        <v>2007</v>
      </c>
      <c r="C2571">
        <v>0.19500000000000001</v>
      </c>
      <c r="D2571">
        <v>0.13900000000000001</v>
      </c>
      <c r="E2571">
        <v>0.129</v>
      </c>
      <c r="G2571">
        <v>7.6020000000000004E-2</v>
      </c>
      <c r="H2571">
        <v>0.65700000000000003</v>
      </c>
      <c r="I2571">
        <v>0.224</v>
      </c>
      <c r="J2571">
        <v>6.7000000000000004E-2</v>
      </c>
      <c r="K2571">
        <v>0</v>
      </c>
      <c r="L2571">
        <v>0</v>
      </c>
      <c r="M2571">
        <v>4.4999999999999998E-2</v>
      </c>
      <c r="N2571">
        <v>0</v>
      </c>
      <c r="O2571">
        <v>7.0000000000000001E-3</v>
      </c>
      <c r="P2571">
        <v>0</v>
      </c>
      <c r="Q2571" s="3">
        <v>0.81689999999999996</v>
      </c>
      <c r="R2571" t="str">
        <f t="shared" si="40"/>
        <v>Los Angeles ERS2007</v>
      </c>
    </row>
    <row r="2572" spans="1:18" x14ac:dyDescent="0.35">
      <c r="A2572" t="s">
        <v>145</v>
      </c>
      <c r="B2572">
        <v>2008</v>
      </c>
      <c r="C2572">
        <v>-5.7000000000000002E-2</v>
      </c>
      <c r="D2572">
        <v>8.2000000000000003E-2</v>
      </c>
      <c r="E2572">
        <v>0.106</v>
      </c>
      <c r="G2572">
        <v>5.8409999999999997E-2</v>
      </c>
      <c r="H2572">
        <v>0.59799999999999998</v>
      </c>
      <c r="I2572">
        <v>0.248</v>
      </c>
      <c r="J2572">
        <v>8.5999999999999993E-2</v>
      </c>
      <c r="K2572">
        <v>0</v>
      </c>
      <c r="L2572">
        <v>0</v>
      </c>
      <c r="M2572">
        <v>5.8999999999999997E-2</v>
      </c>
      <c r="N2572">
        <v>0</v>
      </c>
      <c r="O2572">
        <v>8.9999999999999993E-3</v>
      </c>
      <c r="P2572">
        <v>0</v>
      </c>
      <c r="Q2572" s="3">
        <v>0.84370000000000001</v>
      </c>
      <c r="R2572" t="str">
        <f t="shared" si="40"/>
        <v>Los Angeles ERS2008</v>
      </c>
    </row>
    <row r="2573" spans="1:18" x14ac:dyDescent="0.35">
      <c r="A2573" t="s">
        <v>145</v>
      </c>
      <c r="B2573">
        <v>2009</v>
      </c>
      <c r="C2573">
        <v>-0.19600000000000001</v>
      </c>
      <c r="D2573">
        <v>-3.4000000000000002E-2</v>
      </c>
      <c r="E2573">
        <v>2.1000000000000001E-2</v>
      </c>
      <c r="G2573">
        <v>2.657E-2</v>
      </c>
      <c r="H2573">
        <v>0.56799999999999995</v>
      </c>
      <c r="I2573">
        <v>0.27</v>
      </c>
      <c r="J2573">
        <v>9.2999999999999999E-2</v>
      </c>
      <c r="K2573">
        <v>0</v>
      </c>
      <c r="L2573">
        <v>0</v>
      </c>
      <c r="M2573">
        <v>6.3E-2</v>
      </c>
      <c r="N2573">
        <v>0</v>
      </c>
      <c r="O2573">
        <v>6.0000000000000001E-3</v>
      </c>
      <c r="P2573">
        <v>0</v>
      </c>
      <c r="Q2573" s="3">
        <v>0.7954</v>
      </c>
      <c r="R2573" t="str">
        <f t="shared" si="40"/>
        <v>Los Angeles ERS2009</v>
      </c>
    </row>
    <row r="2574" spans="1:18" x14ac:dyDescent="0.35">
      <c r="A2574" t="s">
        <v>145</v>
      </c>
      <c r="B2574">
        <v>2010</v>
      </c>
      <c r="C2574">
        <v>0.129</v>
      </c>
      <c r="D2574">
        <v>-0.05</v>
      </c>
      <c r="E2574">
        <v>2.9000000000000001E-2</v>
      </c>
      <c r="F2574">
        <v>3.6380000000000003E-2</v>
      </c>
      <c r="G2574">
        <v>3.6380000000000003E-2</v>
      </c>
      <c r="H2574">
        <v>0.55900000000000005</v>
      </c>
      <c r="I2574">
        <v>0.28000000000000003</v>
      </c>
      <c r="J2574">
        <v>0.105</v>
      </c>
      <c r="K2574">
        <v>0</v>
      </c>
      <c r="L2574">
        <v>0</v>
      </c>
      <c r="M2574">
        <v>0.05</v>
      </c>
      <c r="N2574">
        <v>0</v>
      </c>
      <c r="O2574">
        <v>6.0000000000000001E-3</v>
      </c>
      <c r="P2574">
        <v>0</v>
      </c>
      <c r="Q2574" s="3">
        <v>0.75860000000000005</v>
      </c>
      <c r="R2574" t="str">
        <f t="shared" si="40"/>
        <v>Los Angeles ERS2010</v>
      </c>
    </row>
    <row r="2575" spans="1:18" x14ac:dyDescent="0.35">
      <c r="A2575" t="s">
        <v>145</v>
      </c>
      <c r="B2575">
        <v>2011</v>
      </c>
      <c r="C2575">
        <v>0.22600000000000001</v>
      </c>
      <c r="D2575">
        <v>3.6999999999999998E-2</v>
      </c>
      <c r="E2575">
        <v>4.7E-2</v>
      </c>
      <c r="F2575">
        <v>6.2260000000000003E-2</v>
      </c>
      <c r="G2575">
        <v>5.2330000000000002E-2</v>
      </c>
      <c r="H2575">
        <v>0.58599999999999997</v>
      </c>
      <c r="I2575">
        <v>0.246</v>
      </c>
      <c r="J2575">
        <v>0.1</v>
      </c>
      <c r="K2575">
        <v>0</v>
      </c>
      <c r="L2575">
        <v>0</v>
      </c>
      <c r="M2575">
        <v>5.2999999999999999E-2</v>
      </c>
      <c r="N2575">
        <v>0</v>
      </c>
      <c r="O2575">
        <v>1.4999999999999999E-2</v>
      </c>
      <c r="P2575">
        <v>0</v>
      </c>
      <c r="Q2575" s="3">
        <v>0.72370000000000001</v>
      </c>
      <c r="R2575" t="str">
        <f t="shared" si="40"/>
        <v>Los Angeles ERS2011</v>
      </c>
    </row>
    <row r="2576" spans="1:18" x14ac:dyDescent="0.35">
      <c r="A2576" t="s">
        <v>145</v>
      </c>
      <c r="B2576">
        <v>2012</v>
      </c>
      <c r="C2576">
        <v>1.0999999999999999E-2</v>
      </c>
      <c r="D2576">
        <v>0.11899999999999999</v>
      </c>
      <c r="E2576">
        <v>1.2E-2</v>
      </c>
      <c r="F2576">
        <v>6.8669999999999995E-2</v>
      </c>
      <c r="G2576">
        <v>4.8820000000000002E-2</v>
      </c>
      <c r="H2576">
        <v>0.56000000000000005</v>
      </c>
      <c r="I2576">
        <v>0.253</v>
      </c>
      <c r="J2576">
        <v>0.112</v>
      </c>
      <c r="K2576">
        <v>7.0000000000000001E-3</v>
      </c>
      <c r="L2576">
        <v>0</v>
      </c>
      <c r="M2576">
        <v>6.0999999999999999E-2</v>
      </c>
      <c r="N2576">
        <v>0</v>
      </c>
      <c r="O2576">
        <v>7.0000000000000001E-3</v>
      </c>
      <c r="P2576">
        <v>0</v>
      </c>
      <c r="Q2576" s="3">
        <v>0.69020000000000004</v>
      </c>
      <c r="R2576" t="str">
        <f t="shared" si="40"/>
        <v>Los Angeles ERS2012</v>
      </c>
    </row>
    <row r="2577" spans="1:18" x14ac:dyDescent="0.35">
      <c r="A2577" t="s">
        <v>145</v>
      </c>
      <c r="B2577">
        <v>2013</v>
      </c>
      <c r="C2577">
        <v>0.14299999999999999</v>
      </c>
      <c r="D2577">
        <v>0.123</v>
      </c>
      <c r="E2577">
        <v>5.1999999999999998E-2</v>
      </c>
      <c r="F2577">
        <v>7.8289999999999998E-2</v>
      </c>
      <c r="G2577">
        <v>5.5789999999999999E-2</v>
      </c>
      <c r="H2577">
        <v>0.6</v>
      </c>
      <c r="I2577">
        <v>0.22700000000000001</v>
      </c>
      <c r="J2577">
        <v>0.1</v>
      </c>
      <c r="K2577">
        <v>8.0000000000000002E-3</v>
      </c>
      <c r="L2577">
        <v>0</v>
      </c>
      <c r="M2577">
        <v>5.7000000000000002E-2</v>
      </c>
      <c r="N2577">
        <v>0</v>
      </c>
      <c r="O2577">
        <v>8.0000000000000002E-3</v>
      </c>
      <c r="P2577">
        <v>0</v>
      </c>
      <c r="Q2577" s="3">
        <v>0.68700000000000006</v>
      </c>
      <c r="R2577" t="str">
        <f t="shared" si="40"/>
        <v>Los Angeles ERS2013</v>
      </c>
    </row>
    <row r="2578" spans="1:18" x14ac:dyDescent="0.35">
      <c r="A2578" t="s">
        <v>145</v>
      </c>
      <c r="B2578">
        <v>2014</v>
      </c>
      <c r="C2578">
        <v>0.184</v>
      </c>
      <c r="D2578">
        <v>0.11</v>
      </c>
      <c r="E2578">
        <v>0.13600000000000001</v>
      </c>
      <c r="F2578">
        <v>7.8109999999999999E-2</v>
      </c>
      <c r="G2578">
        <v>6.4460000000000003E-2</v>
      </c>
      <c r="H2578">
        <v>0.627</v>
      </c>
      <c r="I2578">
        <v>0.19900000000000001</v>
      </c>
      <c r="J2578">
        <v>0.09</v>
      </c>
      <c r="K2578">
        <v>2.1999999999999999E-2</v>
      </c>
      <c r="L2578">
        <v>0</v>
      </c>
      <c r="M2578">
        <v>5.0999999999999997E-2</v>
      </c>
      <c r="N2578">
        <v>0</v>
      </c>
      <c r="O2578">
        <v>1.0999999999999999E-2</v>
      </c>
      <c r="P2578">
        <v>0</v>
      </c>
      <c r="Q2578" s="3">
        <v>0.67359999999999998</v>
      </c>
      <c r="R2578" t="str">
        <f t="shared" si="40"/>
        <v>Los Angeles ERS2014</v>
      </c>
    </row>
    <row r="2579" spans="1:18" x14ac:dyDescent="0.35">
      <c r="A2579" t="s">
        <v>145</v>
      </c>
      <c r="B2579">
        <v>2015</v>
      </c>
      <c r="C2579">
        <v>2.5999999999999999E-2</v>
      </c>
      <c r="E2579">
        <v>0.1101</v>
      </c>
      <c r="F2579">
        <v>6.7000000000000004E-2</v>
      </c>
      <c r="G2579">
        <v>6.1859999999999998E-2</v>
      </c>
      <c r="H2579">
        <v>0.57499999999999996</v>
      </c>
      <c r="I2579">
        <v>0.19800000000000001</v>
      </c>
      <c r="J2579">
        <v>9.5000000000000001E-2</v>
      </c>
      <c r="K2579">
        <v>4.2000000000000003E-2</v>
      </c>
      <c r="L2579">
        <v>7.8E-2</v>
      </c>
      <c r="M2579">
        <v>0</v>
      </c>
      <c r="N2579">
        <v>0</v>
      </c>
      <c r="O2579">
        <v>1.2E-2</v>
      </c>
      <c r="P2579">
        <v>0</v>
      </c>
      <c r="Q2579" s="3">
        <v>0.69350000000000001</v>
      </c>
      <c r="R2579" t="str">
        <f t="shared" si="40"/>
        <v>Los Angeles ERS2015</v>
      </c>
    </row>
    <row r="2580" spans="1:18" x14ac:dyDescent="0.35">
      <c r="A2580" t="s">
        <v>145</v>
      </c>
      <c r="B2580">
        <v>2016</v>
      </c>
      <c r="C2580">
        <v>3.0000000000000001E-3</v>
      </c>
      <c r="E2580">
        <v>6.8199999999999997E-2</v>
      </c>
      <c r="F2580">
        <v>5.4699999999999999E-2</v>
      </c>
      <c r="G2580">
        <v>5.808E-2</v>
      </c>
      <c r="H2580">
        <v>0.53700000000000003</v>
      </c>
      <c r="I2580">
        <v>0.191</v>
      </c>
      <c r="J2580">
        <v>0.10100000000000001</v>
      </c>
      <c r="K2580">
        <v>0.05</v>
      </c>
      <c r="L2580">
        <v>0.11</v>
      </c>
      <c r="M2580">
        <v>0</v>
      </c>
      <c r="N2580">
        <v>0</v>
      </c>
      <c r="O2580">
        <v>1.0999999999999999E-2</v>
      </c>
      <c r="P2580">
        <v>0</v>
      </c>
      <c r="Q2580" s="3">
        <v>0.71389999999999998</v>
      </c>
      <c r="R2580" t="str">
        <f t="shared" si="40"/>
        <v>Los Angeles ERS2016</v>
      </c>
    </row>
    <row r="2581" spans="1:18" x14ac:dyDescent="0.35">
      <c r="A2581" t="s">
        <v>145</v>
      </c>
      <c r="B2581">
        <v>2017</v>
      </c>
      <c r="C2581">
        <v>0.13100000000000001</v>
      </c>
      <c r="E2581">
        <v>9.3100000000000002E-2</v>
      </c>
      <c r="F2581">
        <v>4.9099999999999998E-2</v>
      </c>
      <c r="G2581">
        <v>6.2230000000000001E-2</v>
      </c>
      <c r="H2581">
        <v>0.57499999999999996</v>
      </c>
      <c r="I2581">
        <v>0.17399999999999999</v>
      </c>
      <c r="J2581">
        <v>0.1</v>
      </c>
      <c r="K2581">
        <v>0.05</v>
      </c>
      <c r="L2581">
        <v>9.7000000000000003E-2</v>
      </c>
      <c r="M2581">
        <v>0</v>
      </c>
      <c r="N2581">
        <v>0</v>
      </c>
      <c r="O2581">
        <v>4.0000000000000001E-3</v>
      </c>
      <c r="P2581">
        <v>0</v>
      </c>
      <c r="Q2581" s="3">
        <v>0.71399999999999997</v>
      </c>
      <c r="R2581" t="str">
        <f t="shared" si="40"/>
        <v>Los Angeles ERS2017</v>
      </c>
    </row>
    <row r="2582" spans="1:18" x14ac:dyDescent="0.35">
      <c r="A2582" t="s">
        <v>145</v>
      </c>
      <c r="B2582">
        <v>2018</v>
      </c>
      <c r="C2582">
        <v>9.1999999999999998E-2</v>
      </c>
      <c r="D2582">
        <v>7.5999999999999998E-2</v>
      </c>
      <c r="E2582">
        <v>8.6999999999999994E-2</v>
      </c>
      <c r="F2582">
        <v>6.8250000000000005E-2</v>
      </c>
      <c r="G2582">
        <v>6.3869999999999996E-2</v>
      </c>
      <c r="H2582">
        <v>0.57799999999999996</v>
      </c>
      <c r="I2582">
        <v>0.17499999999999999</v>
      </c>
      <c r="J2582">
        <v>0.10299999999999999</v>
      </c>
      <c r="K2582">
        <v>4.5999999999999999E-2</v>
      </c>
      <c r="L2582">
        <v>9.4E-2</v>
      </c>
      <c r="M2582">
        <v>0</v>
      </c>
      <c r="N2582">
        <v>0</v>
      </c>
      <c r="O2582">
        <v>4.0000000000000001E-3</v>
      </c>
      <c r="P2582">
        <v>0</v>
      </c>
      <c r="Q2582" s="3">
        <v>0.70109999999999995</v>
      </c>
      <c r="R2582" t="str">
        <f t="shared" si="40"/>
        <v>Los Angeles ERS2018</v>
      </c>
    </row>
    <row r="2583" spans="1:18" x14ac:dyDescent="0.35">
      <c r="A2583" t="s">
        <v>145</v>
      </c>
      <c r="B2583">
        <v>2019</v>
      </c>
      <c r="C2583">
        <v>6.1499999999999999E-2</v>
      </c>
      <c r="D2583">
        <v>9.5200000000000007E-2</v>
      </c>
      <c r="E2583">
        <v>6.3E-2</v>
      </c>
      <c r="F2583">
        <v>9.8350000000000007E-2</v>
      </c>
      <c r="G2583">
        <v>6.3740000000000005E-2</v>
      </c>
      <c r="H2583">
        <v>0.5585</v>
      </c>
      <c r="I2583">
        <v>0.17330000000000001</v>
      </c>
      <c r="J2583">
        <v>0.1115</v>
      </c>
      <c r="K2583">
        <v>5.4899999999999997E-2</v>
      </c>
      <c r="L2583">
        <v>9.8599999999999993E-2</v>
      </c>
      <c r="M2583">
        <v>0</v>
      </c>
      <c r="N2583">
        <v>0</v>
      </c>
      <c r="O2583">
        <v>3.2000000000000002E-3</v>
      </c>
      <c r="P2583">
        <v>0</v>
      </c>
      <c r="Q2583" s="3">
        <v>0.7127</v>
      </c>
      <c r="R2583" t="str">
        <f t="shared" si="40"/>
        <v>Los Angeles ERS2019</v>
      </c>
    </row>
    <row r="2584" spans="1:18" x14ac:dyDescent="0.35">
      <c r="A2584" t="s">
        <v>145</v>
      </c>
      <c r="B2584">
        <v>2020</v>
      </c>
      <c r="C2584">
        <v>1.24E-2</v>
      </c>
      <c r="D2584">
        <v>5.4899999999999997E-2</v>
      </c>
      <c r="E2584">
        <v>5.9799999999999999E-2</v>
      </c>
      <c r="F2584">
        <v>8.6440000000000003E-2</v>
      </c>
      <c r="G2584">
        <v>6.1109999999999998E-2</v>
      </c>
      <c r="H2584">
        <v>0.53380000000000005</v>
      </c>
      <c r="I2584">
        <v>0.1673</v>
      </c>
      <c r="J2584">
        <v>0.1125</v>
      </c>
      <c r="K2584">
        <v>5.7000000000000002E-2</v>
      </c>
      <c r="L2584">
        <v>0.1133</v>
      </c>
      <c r="M2584">
        <v>0</v>
      </c>
      <c r="N2584">
        <v>0</v>
      </c>
      <c r="O2584">
        <v>1.61E-2</v>
      </c>
      <c r="P2584">
        <v>0</v>
      </c>
      <c r="Q2584" s="3">
        <v>0.69379999999999997</v>
      </c>
      <c r="R2584" t="str">
        <f t="shared" si="40"/>
        <v>Los Angeles ERS2020</v>
      </c>
    </row>
    <row r="2585" spans="1:18" x14ac:dyDescent="0.35">
      <c r="A2585" t="s">
        <v>146</v>
      </c>
      <c r="B2585">
        <v>2001</v>
      </c>
      <c r="C2585">
        <v>8.5199999999999998E-2</v>
      </c>
      <c r="G2585">
        <v>8.5199999999999998E-2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 s="3">
        <v>1.0992999999999999</v>
      </c>
      <c r="R2585" t="str">
        <f t="shared" si="40"/>
        <v>Los Angeles Water and Power2001</v>
      </c>
    </row>
    <row r="2586" spans="1:18" x14ac:dyDescent="0.35">
      <c r="A2586" t="s">
        <v>146</v>
      </c>
      <c r="B2586">
        <v>2002</v>
      </c>
      <c r="C2586">
        <v>-4.1599999999999998E-2</v>
      </c>
      <c r="G2586">
        <v>1.983E-2</v>
      </c>
      <c r="H2586">
        <v>0.56999999999999995</v>
      </c>
      <c r="I2586">
        <v>0.31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0.12</v>
      </c>
      <c r="P2586">
        <v>0</v>
      </c>
      <c r="Q2586" s="3">
        <v>1.0133000000000001</v>
      </c>
      <c r="R2586" t="str">
        <f t="shared" si="40"/>
        <v>Los Angeles Water and Power2002</v>
      </c>
    </row>
    <row r="2587" spans="1:18" x14ac:dyDescent="0.35">
      <c r="A2587" t="s">
        <v>146</v>
      </c>
      <c r="B2587">
        <v>2003</v>
      </c>
      <c r="C2587">
        <v>1.9300000000000001E-2</v>
      </c>
      <c r="G2587">
        <v>1.9650000000000001E-2</v>
      </c>
      <c r="H2587">
        <v>0.55000000000000004</v>
      </c>
      <c r="I2587">
        <v>0.27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0.18</v>
      </c>
      <c r="P2587">
        <v>0</v>
      </c>
      <c r="Q2587" s="3">
        <v>1.0143</v>
      </c>
      <c r="R2587" t="str">
        <f t="shared" si="40"/>
        <v>Los Angeles Water and Power2003</v>
      </c>
    </row>
    <row r="2588" spans="1:18" x14ac:dyDescent="0.35">
      <c r="A2588" t="s">
        <v>146</v>
      </c>
      <c r="B2588">
        <v>2004</v>
      </c>
      <c r="C2588">
        <v>0.11219999999999999</v>
      </c>
      <c r="G2588">
        <v>4.2040000000000001E-2</v>
      </c>
      <c r="H2588">
        <v>0.63319999999999999</v>
      </c>
      <c r="I2588">
        <v>0.2238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0.14299999999999999</v>
      </c>
      <c r="P2588">
        <v>0</v>
      </c>
      <c r="Q2588" s="3">
        <v>0.97350000000000003</v>
      </c>
      <c r="R2588" t="str">
        <f t="shared" si="40"/>
        <v>Los Angeles Water and Power2004</v>
      </c>
    </row>
    <row r="2589" spans="1:18" x14ac:dyDescent="0.35">
      <c r="A2589" t="s">
        <v>146</v>
      </c>
      <c r="B2589">
        <v>2005</v>
      </c>
      <c r="C2589">
        <v>7.1599999999999997E-2</v>
      </c>
      <c r="E2589">
        <v>4.7890000000000002E-2</v>
      </c>
      <c r="G2589">
        <v>4.7890000000000002E-2</v>
      </c>
      <c r="H2589">
        <v>0.63900000000000001</v>
      </c>
      <c r="I2589">
        <v>0.35299999999999998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8.0000000000000002E-3</v>
      </c>
      <c r="P2589">
        <v>0</v>
      </c>
      <c r="Q2589" s="3">
        <v>0.93610000000000004</v>
      </c>
      <c r="R2589" t="str">
        <f t="shared" si="40"/>
        <v>Los Angeles Water and Power2005</v>
      </c>
    </row>
    <row r="2590" spans="1:18" x14ac:dyDescent="0.35">
      <c r="A2590" t="s">
        <v>146</v>
      </c>
      <c r="B2590">
        <v>2006</v>
      </c>
      <c r="C2590">
        <v>8.4500000000000006E-2</v>
      </c>
      <c r="E2590">
        <v>4.8300000000000003E-2</v>
      </c>
      <c r="G2590">
        <v>5.3900000000000003E-2</v>
      </c>
      <c r="H2590">
        <v>0.65</v>
      </c>
      <c r="I2590">
        <v>0.34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0.01</v>
      </c>
      <c r="P2590">
        <v>0</v>
      </c>
      <c r="Q2590" s="3">
        <v>0.91500000000000004</v>
      </c>
      <c r="R2590" t="str">
        <f t="shared" si="40"/>
        <v>Los Angeles Water and Power2006</v>
      </c>
    </row>
    <row r="2591" spans="1:18" x14ac:dyDescent="0.35">
      <c r="A2591" t="s">
        <v>146</v>
      </c>
      <c r="B2591">
        <v>2007</v>
      </c>
      <c r="C2591">
        <v>0.1658</v>
      </c>
      <c r="E2591">
        <v>8.9599999999999999E-2</v>
      </c>
      <c r="G2591">
        <v>6.9209999999999994E-2</v>
      </c>
      <c r="H2591">
        <v>0.65280000000000005</v>
      </c>
      <c r="I2591">
        <v>0.31530000000000002</v>
      </c>
      <c r="J2591">
        <v>1.18E-2</v>
      </c>
      <c r="K2591">
        <v>0</v>
      </c>
      <c r="L2591">
        <v>0</v>
      </c>
      <c r="M2591">
        <v>7.4000000000000003E-3</v>
      </c>
      <c r="N2591">
        <v>0</v>
      </c>
      <c r="O2591">
        <v>1.2699999999999999E-2</v>
      </c>
      <c r="P2591">
        <v>0</v>
      </c>
      <c r="Q2591" s="3">
        <v>0.91920000000000002</v>
      </c>
      <c r="R2591" t="str">
        <f t="shared" si="40"/>
        <v>Los Angeles Water and Power2007</v>
      </c>
    </row>
    <row r="2592" spans="1:18" x14ac:dyDescent="0.35">
      <c r="A2592" t="s">
        <v>146</v>
      </c>
      <c r="B2592">
        <v>2008</v>
      </c>
      <c r="C2592">
        <v>-4.4299999999999999E-2</v>
      </c>
      <c r="E2592">
        <v>7.3400000000000007E-2</v>
      </c>
      <c r="G2592">
        <v>5.4309999999999997E-2</v>
      </c>
      <c r="H2592">
        <v>0.59079999999999999</v>
      </c>
      <c r="I2592">
        <v>0.35670000000000002</v>
      </c>
      <c r="J2592">
        <v>1.7000000000000001E-2</v>
      </c>
      <c r="K2592">
        <v>0</v>
      </c>
      <c r="L2592">
        <v>0</v>
      </c>
      <c r="M2592">
        <v>1.7899999999999999E-2</v>
      </c>
      <c r="N2592">
        <v>0</v>
      </c>
      <c r="O2592">
        <v>1.7600000000000001E-2</v>
      </c>
      <c r="P2592">
        <v>0</v>
      </c>
      <c r="Q2592" s="3">
        <v>0.95130000000000003</v>
      </c>
      <c r="R2592" t="str">
        <f t="shared" si="40"/>
        <v>Los Angeles Water and Power2008</v>
      </c>
    </row>
    <row r="2593" spans="1:18" x14ac:dyDescent="0.35">
      <c r="A2593" t="s">
        <v>146</v>
      </c>
      <c r="B2593">
        <v>2009</v>
      </c>
      <c r="C2593">
        <v>-0.15529999999999999</v>
      </c>
      <c r="E2593">
        <v>1.8800000000000001E-2</v>
      </c>
      <c r="F2593">
        <v>2.6100000000000002E-2</v>
      </c>
      <c r="G2593">
        <v>2.8660000000000001E-2</v>
      </c>
      <c r="H2593">
        <v>0.48070000000000002</v>
      </c>
      <c r="I2593">
        <v>0.4491</v>
      </c>
      <c r="J2593">
        <v>2.06E-2</v>
      </c>
      <c r="K2593">
        <v>0</v>
      </c>
      <c r="L2593">
        <v>0</v>
      </c>
      <c r="M2593">
        <v>1.6899999999999998E-2</v>
      </c>
      <c r="N2593">
        <v>0</v>
      </c>
      <c r="O2593">
        <v>3.27E-2</v>
      </c>
      <c r="P2593">
        <v>0</v>
      </c>
      <c r="Q2593" s="3">
        <v>0.89970000000000006</v>
      </c>
      <c r="R2593" t="str">
        <f t="shared" si="40"/>
        <v>Los Angeles Water and Power2009</v>
      </c>
    </row>
    <row r="2594" spans="1:18" x14ac:dyDescent="0.35">
      <c r="A2594" t="s">
        <v>146</v>
      </c>
      <c r="B2594">
        <v>2010</v>
      </c>
      <c r="C2594">
        <v>0.1196</v>
      </c>
      <c r="E2594">
        <v>2.69E-2</v>
      </c>
      <c r="F2594">
        <v>3.6799999999999999E-2</v>
      </c>
      <c r="G2594">
        <v>3.7409999999999999E-2</v>
      </c>
      <c r="H2594">
        <v>0.51</v>
      </c>
      <c r="I2594">
        <v>0.41</v>
      </c>
      <c r="J2594">
        <v>0.01</v>
      </c>
      <c r="K2594">
        <v>0</v>
      </c>
      <c r="L2594">
        <v>0.03</v>
      </c>
      <c r="M2594">
        <v>0.01</v>
      </c>
      <c r="N2594">
        <v>0</v>
      </c>
      <c r="O2594">
        <v>0.03</v>
      </c>
      <c r="P2594">
        <v>0</v>
      </c>
      <c r="Q2594" s="3">
        <v>0.81459999999999999</v>
      </c>
      <c r="R2594" t="str">
        <f t="shared" si="40"/>
        <v>Los Angeles Water and Power2010</v>
      </c>
    </row>
    <row r="2595" spans="1:18" x14ac:dyDescent="0.35">
      <c r="A2595" t="s">
        <v>146</v>
      </c>
      <c r="B2595">
        <v>2011</v>
      </c>
      <c r="C2595">
        <v>0.1918</v>
      </c>
      <c r="E2595">
        <v>4.7699999999999999E-2</v>
      </c>
      <c r="F2595">
        <v>4.8000000000000001E-2</v>
      </c>
      <c r="G2595">
        <v>5.058E-2</v>
      </c>
      <c r="H2595">
        <v>0.57999999999999996</v>
      </c>
      <c r="I2595">
        <v>0.31</v>
      </c>
      <c r="J2595">
        <v>0.01</v>
      </c>
      <c r="K2595">
        <v>0</v>
      </c>
      <c r="L2595">
        <v>0.05</v>
      </c>
      <c r="M2595">
        <v>0.02</v>
      </c>
      <c r="N2595">
        <v>0</v>
      </c>
      <c r="O2595">
        <v>0.03</v>
      </c>
      <c r="P2595">
        <v>0</v>
      </c>
      <c r="Q2595" s="3">
        <v>0.80289999999999995</v>
      </c>
      <c r="R2595" t="str">
        <f t="shared" si="40"/>
        <v>Los Angeles Water and Power2011</v>
      </c>
    </row>
    <row r="2596" spans="1:18" x14ac:dyDescent="0.35">
      <c r="A2596" t="s">
        <v>146</v>
      </c>
      <c r="B2596">
        <v>2012</v>
      </c>
      <c r="C2596">
        <v>6.9999999999999999E-4</v>
      </c>
      <c r="E2596">
        <v>1.47E-2</v>
      </c>
      <c r="F2596">
        <v>5.11E-2</v>
      </c>
      <c r="G2596">
        <v>4.6330000000000003E-2</v>
      </c>
      <c r="H2596">
        <v>0.55445999999999995</v>
      </c>
      <c r="I2596">
        <v>0.27722999999999998</v>
      </c>
      <c r="J2596">
        <v>1.9800000000000002E-2</v>
      </c>
      <c r="K2596">
        <v>5.9409999999999998E-2</v>
      </c>
      <c r="L2596">
        <v>4.9509999999999998E-2</v>
      </c>
      <c r="M2596">
        <v>2.9700000000000001E-2</v>
      </c>
      <c r="N2596">
        <v>0</v>
      </c>
      <c r="O2596">
        <v>9.9000000000000008E-3</v>
      </c>
      <c r="P2596">
        <v>0</v>
      </c>
      <c r="Q2596" s="3">
        <v>0.78139999999999998</v>
      </c>
      <c r="R2596" t="str">
        <f t="shared" si="40"/>
        <v>Los Angeles Water and Power2012</v>
      </c>
    </row>
    <row r="2597" spans="1:18" x14ac:dyDescent="0.35">
      <c r="A2597" t="s">
        <v>146</v>
      </c>
      <c r="B2597">
        <v>2013</v>
      </c>
      <c r="C2597">
        <v>0.12479999999999999</v>
      </c>
      <c r="E2597">
        <v>5.16E-2</v>
      </c>
      <c r="F2597">
        <v>6.2100000000000002E-2</v>
      </c>
      <c r="G2597">
        <v>5.2170000000000001E-2</v>
      </c>
      <c r="H2597">
        <v>0.59</v>
      </c>
      <c r="I2597">
        <v>0.24</v>
      </c>
      <c r="J2597">
        <v>0.02</v>
      </c>
      <c r="K2597">
        <v>0.05</v>
      </c>
      <c r="L2597">
        <v>0.05</v>
      </c>
      <c r="M2597">
        <v>0.03</v>
      </c>
      <c r="N2597">
        <v>0</v>
      </c>
      <c r="O2597">
        <v>0.02</v>
      </c>
      <c r="P2597">
        <v>0</v>
      </c>
      <c r="Q2597" s="3">
        <v>0.78839999999999999</v>
      </c>
      <c r="R2597" t="str">
        <f t="shared" si="40"/>
        <v>Los Angeles Water and Power2013</v>
      </c>
    </row>
    <row r="2598" spans="1:18" x14ac:dyDescent="0.35">
      <c r="A2598" t="s">
        <v>146</v>
      </c>
      <c r="B2598">
        <v>2014</v>
      </c>
      <c r="C2598">
        <v>0.16930000000000001</v>
      </c>
      <c r="E2598">
        <v>0.1198</v>
      </c>
      <c r="F2598">
        <v>7.1199999999999999E-2</v>
      </c>
      <c r="G2598">
        <v>6.0130000000000003E-2</v>
      </c>
      <c r="H2598">
        <v>0.61</v>
      </c>
      <c r="I2598">
        <v>0.2</v>
      </c>
      <c r="J2598">
        <v>0.02</v>
      </c>
      <c r="K2598">
        <v>7.0000000000000007E-2</v>
      </c>
      <c r="L2598">
        <v>0.06</v>
      </c>
      <c r="M2598">
        <v>0.03</v>
      </c>
      <c r="N2598">
        <v>0</v>
      </c>
      <c r="O2598">
        <v>0.01</v>
      </c>
      <c r="P2598">
        <v>0</v>
      </c>
      <c r="Q2598" s="3">
        <v>0.80889999999999995</v>
      </c>
      <c r="R2598" t="str">
        <f t="shared" si="40"/>
        <v>Los Angeles Water and Power2014</v>
      </c>
    </row>
    <row r="2599" spans="1:18" x14ac:dyDescent="0.35">
      <c r="A2599" t="s">
        <v>146</v>
      </c>
      <c r="B2599">
        <v>2015</v>
      </c>
      <c r="C2599">
        <v>4.2999999999999997E-2</v>
      </c>
      <c r="E2599">
        <v>0.1008</v>
      </c>
      <c r="F2599">
        <v>6.7400000000000002E-2</v>
      </c>
      <c r="G2599">
        <v>5.8979999999999998E-2</v>
      </c>
      <c r="H2599">
        <v>0.6</v>
      </c>
      <c r="I2599">
        <v>0.2</v>
      </c>
      <c r="J2599">
        <v>0.03</v>
      </c>
      <c r="K2599">
        <v>7.0000000000000007E-2</v>
      </c>
      <c r="L2599">
        <v>0.05</v>
      </c>
      <c r="M2599">
        <v>0.04</v>
      </c>
      <c r="N2599">
        <v>0</v>
      </c>
      <c r="O2599">
        <v>0.01</v>
      </c>
      <c r="P2599">
        <v>0</v>
      </c>
      <c r="Q2599" s="3">
        <v>0.86909999999999998</v>
      </c>
      <c r="R2599" t="str">
        <f t="shared" si="40"/>
        <v>Los Angeles Water and Power2015</v>
      </c>
    </row>
    <row r="2600" spans="1:18" x14ac:dyDescent="0.35">
      <c r="A2600" t="s">
        <v>146</v>
      </c>
      <c r="B2600">
        <v>2016</v>
      </c>
      <c r="C2600">
        <v>8.2000000000000007E-3</v>
      </c>
      <c r="E2600">
        <v>6.59E-2</v>
      </c>
      <c r="F2600">
        <v>5.8099999999999999E-2</v>
      </c>
      <c r="G2600">
        <v>5.5730000000000002E-2</v>
      </c>
      <c r="H2600">
        <v>0.55000000000000004</v>
      </c>
      <c r="I2600">
        <v>0.28000000000000003</v>
      </c>
      <c r="J2600">
        <v>0.03</v>
      </c>
      <c r="K2600">
        <v>0.02</v>
      </c>
      <c r="L2600">
        <v>0.05</v>
      </c>
      <c r="M2600">
        <v>0.06</v>
      </c>
      <c r="N2600">
        <v>0</v>
      </c>
      <c r="O2600">
        <v>0.01</v>
      </c>
      <c r="P2600">
        <v>0</v>
      </c>
      <c r="Q2600" s="3">
        <v>0.8417</v>
      </c>
      <c r="R2600" t="str">
        <f t="shared" si="40"/>
        <v>Los Angeles Water and Power2016</v>
      </c>
    </row>
    <row r="2601" spans="1:18" x14ac:dyDescent="0.35">
      <c r="A2601" t="s">
        <v>146</v>
      </c>
      <c r="B2601">
        <v>2017</v>
      </c>
      <c r="C2601">
        <v>0.1273</v>
      </c>
      <c r="E2601">
        <v>9.0200000000000002E-2</v>
      </c>
      <c r="F2601">
        <v>5.8099999999999999E-2</v>
      </c>
      <c r="G2601">
        <v>5.9810000000000002E-2</v>
      </c>
      <c r="H2601">
        <v>0.57999999999999996</v>
      </c>
      <c r="I2601">
        <v>0.26</v>
      </c>
      <c r="J2601">
        <v>0.03</v>
      </c>
      <c r="K2601">
        <v>0.01</v>
      </c>
      <c r="L2601">
        <v>0.05</v>
      </c>
      <c r="M2601">
        <v>0.06</v>
      </c>
      <c r="N2601">
        <v>0</v>
      </c>
      <c r="O2601">
        <v>0.01</v>
      </c>
      <c r="P2601">
        <v>0</v>
      </c>
      <c r="Q2601" s="3">
        <v>0.87960000000000005</v>
      </c>
      <c r="R2601" t="str">
        <f t="shared" si="40"/>
        <v>Los Angeles Water and Power2017</v>
      </c>
    </row>
    <row r="2602" spans="1:18" x14ac:dyDescent="0.35">
      <c r="A2602" t="s">
        <v>146</v>
      </c>
      <c r="B2602">
        <v>2018</v>
      </c>
      <c r="C2602">
        <v>8.8400000000000006E-2</v>
      </c>
      <c r="E2602">
        <v>8.4599999999999995E-2</v>
      </c>
      <c r="F2602">
        <v>7.1300000000000002E-2</v>
      </c>
      <c r="G2602">
        <v>6.1379999999999997E-2</v>
      </c>
      <c r="H2602">
        <v>0.56000000000000005</v>
      </c>
      <c r="I2602">
        <v>0.24</v>
      </c>
      <c r="J2602">
        <v>0.04</v>
      </c>
      <c r="K2602">
        <v>0.05</v>
      </c>
      <c r="L2602">
        <v>0.04</v>
      </c>
      <c r="M2602">
        <v>0.06</v>
      </c>
      <c r="N2602">
        <v>0</v>
      </c>
      <c r="O2602">
        <v>0.01</v>
      </c>
      <c r="P2602">
        <v>0</v>
      </c>
      <c r="Q2602" s="3">
        <v>0.91069999999999995</v>
      </c>
      <c r="R2602" t="str">
        <f t="shared" si="40"/>
        <v>Los Angeles Water and Power2018</v>
      </c>
    </row>
    <row r="2603" spans="1:18" x14ac:dyDescent="0.35">
      <c r="A2603" t="s">
        <v>146</v>
      </c>
      <c r="B2603">
        <v>2019</v>
      </c>
      <c r="C2603">
        <v>6.4699999999999994E-2</v>
      </c>
      <c r="E2603">
        <v>6.6900000000000001E-2</v>
      </c>
      <c r="F2603">
        <v>8.7900000000000006E-2</v>
      </c>
      <c r="G2603">
        <v>6.1559999999999997E-2</v>
      </c>
      <c r="H2603">
        <v>0.53900000000000003</v>
      </c>
      <c r="I2603">
        <v>0.23799999999999999</v>
      </c>
      <c r="J2603">
        <v>5.0999999999999997E-2</v>
      </c>
      <c r="K2603">
        <v>4.7E-2</v>
      </c>
      <c r="L2603">
        <v>4.3999999999999997E-2</v>
      </c>
      <c r="M2603">
        <v>6.9000000000000006E-2</v>
      </c>
      <c r="N2603">
        <v>0</v>
      </c>
      <c r="O2603">
        <v>1.0999999999999999E-2</v>
      </c>
      <c r="P2603">
        <v>0</v>
      </c>
      <c r="Q2603" s="3">
        <v>0.92230000000000001</v>
      </c>
      <c r="R2603" t="str">
        <f t="shared" si="40"/>
        <v>Los Angeles Water and Power2019</v>
      </c>
    </row>
    <row r="2604" spans="1:18" x14ac:dyDescent="0.35">
      <c r="A2604" t="s">
        <v>146</v>
      </c>
      <c r="B2604">
        <v>2020</v>
      </c>
      <c r="C2604">
        <v>3.5499999999999997E-2</v>
      </c>
      <c r="E2604">
        <v>6.3799999999999996E-2</v>
      </c>
      <c r="F2604">
        <v>7.8899999999999998E-2</v>
      </c>
      <c r="G2604">
        <v>6.0240000000000002E-2</v>
      </c>
      <c r="H2604">
        <v>0.53100000000000003</v>
      </c>
      <c r="I2604">
        <v>0.24</v>
      </c>
      <c r="J2604">
        <v>5.6000000000000001E-2</v>
      </c>
      <c r="K2604">
        <v>4.2999999999999997E-2</v>
      </c>
      <c r="L2604">
        <v>4.3999999999999997E-2</v>
      </c>
      <c r="M2604">
        <v>7.4999999999999997E-2</v>
      </c>
      <c r="N2604">
        <v>0</v>
      </c>
      <c r="O2604">
        <v>1.0999999999999999E-2</v>
      </c>
      <c r="P2604">
        <v>0</v>
      </c>
      <c r="Q2604" s="3">
        <v>0.93920000000000003</v>
      </c>
      <c r="R2604" t="str">
        <f t="shared" si="40"/>
        <v>Los Angeles Water and Power2020</v>
      </c>
    </row>
    <row r="2605" spans="1:18" x14ac:dyDescent="0.35">
      <c r="A2605" t="s">
        <v>147</v>
      </c>
      <c r="B2605">
        <v>2001</v>
      </c>
      <c r="C2605">
        <v>-3.0000000000000001E-3</v>
      </c>
      <c r="D2605">
        <v>4.8000000000000001E-2</v>
      </c>
      <c r="E2605">
        <v>6.6000000000000003E-2</v>
      </c>
      <c r="G2605">
        <v>-3.0000000000000001E-3</v>
      </c>
      <c r="H2605">
        <v>0.57999999999999996</v>
      </c>
      <c r="I2605">
        <v>0.36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0.06</v>
      </c>
      <c r="P2605">
        <v>0</v>
      </c>
      <c r="Q2605" s="3">
        <v>0.21</v>
      </c>
      <c r="R2605" t="str">
        <f t="shared" si="40"/>
        <v>West Virginia Teachers2001</v>
      </c>
    </row>
    <row r="2606" spans="1:18" x14ac:dyDescent="0.35">
      <c r="A2606" t="s">
        <v>147</v>
      </c>
      <c r="B2606">
        <v>2002</v>
      </c>
      <c r="C2606">
        <v>-0.03</v>
      </c>
      <c r="D2606">
        <v>1.4999999999999999E-2</v>
      </c>
      <c r="E2606">
        <v>4.2999999999999997E-2</v>
      </c>
      <c r="G2606">
        <v>-1.6590000000000001E-2</v>
      </c>
      <c r="H2606">
        <v>0.56999999999999995</v>
      </c>
      <c r="I2606">
        <v>0.36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7.0000000000000007E-2</v>
      </c>
      <c r="P2606">
        <v>0</v>
      </c>
      <c r="Q2606" s="3">
        <v>0.192</v>
      </c>
      <c r="R2606" t="str">
        <f t="shared" si="40"/>
        <v>West Virginia Teachers2002</v>
      </c>
    </row>
    <row r="2607" spans="1:18" x14ac:dyDescent="0.35">
      <c r="A2607" t="s">
        <v>147</v>
      </c>
      <c r="B2607">
        <v>2003</v>
      </c>
      <c r="C2607">
        <v>4.8000000000000001E-2</v>
      </c>
      <c r="D2607">
        <v>5.0000000000000001E-3</v>
      </c>
      <c r="E2607">
        <v>3.2000000000000001E-2</v>
      </c>
      <c r="G2607">
        <v>4.4799999999999996E-3</v>
      </c>
      <c r="H2607">
        <v>0.59</v>
      </c>
      <c r="I2607">
        <v>0.34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7.0000000000000007E-2</v>
      </c>
      <c r="P2607">
        <v>0</v>
      </c>
      <c r="Q2607" s="3">
        <v>0.191</v>
      </c>
      <c r="R2607" t="str">
        <f t="shared" si="40"/>
        <v>West Virginia Teachers2003</v>
      </c>
    </row>
    <row r="2608" spans="1:18" x14ac:dyDescent="0.35">
      <c r="A2608" t="s">
        <v>147</v>
      </c>
      <c r="B2608">
        <v>2004</v>
      </c>
      <c r="C2608">
        <v>0.151</v>
      </c>
      <c r="D2608">
        <v>5.3999999999999999E-2</v>
      </c>
      <c r="E2608">
        <v>4.8000000000000001E-2</v>
      </c>
      <c r="G2608">
        <v>3.9260000000000003E-2</v>
      </c>
      <c r="H2608">
        <v>0.57999999999999996</v>
      </c>
      <c r="I2608">
        <v>0.36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0.06</v>
      </c>
      <c r="P2608">
        <v>0</v>
      </c>
      <c r="Q2608" s="3">
        <v>0.222</v>
      </c>
      <c r="R2608" t="str">
        <f t="shared" si="40"/>
        <v>West Virginia Teachers2004</v>
      </c>
    </row>
    <row r="2609" spans="1:18" x14ac:dyDescent="0.35">
      <c r="A2609" t="s">
        <v>147</v>
      </c>
      <c r="B2609">
        <v>2005</v>
      </c>
      <c r="C2609">
        <v>0.106</v>
      </c>
      <c r="D2609">
        <v>0.1</v>
      </c>
      <c r="E2609">
        <v>5.1999999999999998E-2</v>
      </c>
      <c r="G2609">
        <v>5.228E-2</v>
      </c>
      <c r="H2609">
        <v>0.59</v>
      </c>
      <c r="I2609">
        <v>0.41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 s="3">
        <v>0.246</v>
      </c>
      <c r="R2609" t="str">
        <f t="shared" si="40"/>
        <v>West Virginia Teachers2005</v>
      </c>
    </row>
    <row r="2610" spans="1:18" x14ac:dyDescent="0.35">
      <c r="A2610" t="s">
        <v>147</v>
      </c>
      <c r="B2610">
        <v>2006</v>
      </c>
      <c r="C2610">
        <v>9.6000000000000002E-2</v>
      </c>
      <c r="D2610">
        <v>0.11700000000000001</v>
      </c>
      <c r="E2610">
        <v>7.1999999999999995E-2</v>
      </c>
      <c r="G2610">
        <v>5.944E-2</v>
      </c>
      <c r="H2610">
        <v>0.53</v>
      </c>
      <c r="I2610">
        <v>0.47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 s="3">
        <v>0.316</v>
      </c>
      <c r="R2610" t="str">
        <f t="shared" si="40"/>
        <v>West Virginia Teachers2006</v>
      </c>
    </row>
    <row r="2611" spans="1:18" x14ac:dyDescent="0.35">
      <c r="A2611" t="s">
        <v>147</v>
      </c>
      <c r="B2611">
        <v>2007</v>
      </c>
      <c r="C2611">
        <v>0.17399999999999999</v>
      </c>
      <c r="D2611">
        <v>0.125</v>
      </c>
      <c r="E2611">
        <v>0.114</v>
      </c>
      <c r="F2611">
        <v>7.8E-2</v>
      </c>
      <c r="G2611">
        <v>7.51E-2</v>
      </c>
      <c r="H2611">
        <v>0.43</v>
      </c>
      <c r="I2611">
        <v>0.56999999999999995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 s="3">
        <v>0.51300000000000001</v>
      </c>
      <c r="R2611" t="str">
        <f t="shared" si="40"/>
        <v>West Virginia Teachers2007</v>
      </c>
    </row>
    <row r="2612" spans="1:18" x14ac:dyDescent="0.35">
      <c r="A2612" t="s">
        <v>147</v>
      </c>
      <c r="B2612">
        <v>2008</v>
      </c>
      <c r="C2612">
        <v>-7.6999999999999999E-2</v>
      </c>
      <c r="D2612">
        <v>5.8999999999999997E-2</v>
      </c>
      <c r="E2612">
        <v>8.5999999999999993E-2</v>
      </c>
      <c r="F2612">
        <v>5.8999999999999997E-2</v>
      </c>
      <c r="G2612">
        <v>5.4789999999999998E-2</v>
      </c>
      <c r="H2612">
        <v>0.59</v>
      </c>
      <c r="I2612">
        <v>0.3</v>
      </c>
      <c r="J2612">
        <v>0.11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 s="3">
        <v>0.5</v>
      </c>
      <c r="R2612" t="str">
        <f t="shared" si="40"/>
        <v>West Virginia Teachers2008</v>
      </c>
    </row>
    <row r="2613" spans="1:18" x14ac:dyDescent="0.35">
      <c r="A2613" t="s">
        <v>147</v>
      </c>
      <c r="B2613">
        <v>2009</v>
      </c>
      <c r="C2613">
        <v>-0.161</v>
      </c>
      <c r="D2613">
        <v>-3.1E-2</v>
      </c>
      <c r="E2613">
        <v>0.02</v>
      </c>
      <c r="F2613">
        <v>3.4000000000000002E-2</v>
      </c>
      <c r="G2613">
        <v>2.8309999999999998E-2</v>
      </c>
      <c r="H2613">
        <v>0.50800000000000001</v>
      </c>
      <c r="I2613">
        <v>0.3</v>
      </c>
      <c r="J2613">
        <v>7.8E-2</v>
      </c>
      <c r="K2613">
        <v>0.109</v>
      </c>
      <c r="L2613">
        <v>0</v>
      </c>
      <c r="M2613">
        <v>5.0000000000000001E-3</v>
      </c>
      <c r="N2613">
        <v>0</v>
      </c>
      <c r="O2613">
        <v>0</v>
      </c>
      <c r="P2613">
        <v>0</v>
      </c>
      <c r="Q2613" s="3">
        <v>0.41299999999999998</v>
      </c>
      <c r="R2613" t="str">
        <f t="shared" si="40"/>
        <v>West Virginia Teachers2009</v>
      </c>
    </row>
    <row r="2614" spans="1:18" x14ac:dyDescent="0.35">
      <c r="A2614" t="s">
        <v>147</v>
      </c>
      <c r="B2614">
        <v>2010</v>
      </c>
      <c r="C2614">
        <v>0.152</v>
      </c>
      <c r="D2614">
        <v>-3.6999999999999998E-2</v>
      </c>
      <c r="E2614">
        <v>2.8000000000000001E-2</v>
      </c>
      <c r="F2614">
        <v>0.04</v>
      </c>
      <c r="G2614">
        <v>4.0050000000000002E-2</v>
      </c>
      <c r="H2614">
        <v>0.47199999999999998</v>
      </c>
      <c r="I2614">
        <v>0.26200000000000001</v>
      </c>
      <c r="J2614">
        <v>0.107</v>
      </c>
      <c r="K2614">
        <v>0.10100000000000001</v>
      </c>
      <c r="L2614">
        <v>0</v>
      </c>
      <c r="M2614">
        <v>5.8000000000000003E-2</v>
      </c>
      <c r="N2614">
        <v>0</v>
      </c>
      <c r="O2614">
        <v>0</v>
      </c>
      <c r="P2614">
        <v>0</v>
      </c>
      <c r="Q2614" s="3">
        <v>0.46500000000000002</v>
      </c>
      <c r="R2614" t="str">
        <f t="shared" si="40"/>
        <v>West Virginia Teachers2010</v>
      </c>
    </row>
    <row r="2615" spans="1:18" x14ac:dyDescent="0.35">
      <c r="A2615" t="s">
        <v>147</v>
      </c>
      <c r="B2615">
        <v>2011</v>
      </c>
      <c r="C2615">
        <v>0.20499999999999999</v>
      </c>
      <c r="D2615">
        <v>5.1999999999999998E-2</v>
      </c>
      <c r="E2615">
        <v>4.8000000000000001E-2</v>
      </c>
      <c r="F2615">
        <v>0.06</v>
      </c>
      <c r="G2615">
        <v>5.407E-2</v>
      </c>
      <c r="H2615">
        <v>0.48599999999999999</v>
      </c>
      <c r="I2615">
        <v>0.30599999999999999</v>
      </c>
      <c r="J2615">
        <v>9.9000000000000005E-2</v>
      </c>
      <c r="K2615">
        <v>8.5000000000000006E-2</v>
      </c>
      <c r="L2615">
        <v>0</v>
      </c>
      <c r="M2615">
        <v>2.4E-2</v>
      </c>
      <c r="N2615">
        <v>0</v>
      </c>
      <c r="O2615">
        <v>0</v>
      </c>
      <c r="P2615">
        <v>0</v>
      </c>
      <c r="Q2615" s="3">
        <v>0.53700000000000003</v>
      </c>
      <c r="R2615" t="str">
        <f t="shared" si="40"/>
        <v>West Virginia Teachers2011</v>
      </c>
    </row>
    <row r="2616" spans="1:18" x14ac:dyDescent="0.35">
      <c r="A2616" t="s">
        <v>147</v>
      </c>
      <c r="B2616">
        <v>2012</v>
      </c>
      <c r="C2616">
        <v>0.01</v>
      </c>
      <c r="D2616">
        <v>0.11899999999999999</v>
      </c>
      <c r="E2616">
        <v>1.7000000000000001E-2</v>
      </c>
      <c r="F2616">
        <v>6.4000000000000001E-2</v>
      </c>
      <c r="G2616">
        <v>5.0319999999999997E-2</v>
      </c>
      <c r="H2616">
        <v>0.495</v>
      </c>
      <c r="I2616">
        <v>0.23799999999999999</v>
      </c>
      <c r="J2616">
        <v>0.10100000000000001</v>
      </c>
      <c r="K2616">
        <v>0.10299999999999999</v>
      </c>
      <c r="L2616">
        <v>0</v>
      </c>
      <c r="M2616">
        <v>6.3E-2</v>
      </c>
      <c r="N2616">
        <v>0</v>
      </c>
      <c r="O2616">
        <v>0</v>
      </c>
      <c r="P2616">
        <v>0</v>
      </c>
      <c r="Q2616" s="3">
        <v>0.53</v>
      </c>
      <c r="R2616" t="str">
        <f t="shared" si="40"/>
        <v>West Virginia Teachers2012</v>
      </c>
    </row>
    <row r="2617" spans="1:18" x14ac:dyDescent="0.35">
      <c r="A2617" t="s">
        <v>147</v>
      </c>
      <c r="B2617">
        <v>2013</v>
      </c>
      <c r="C2617">
        <v>0.13</v>
      </c>
      <c r="D2617">
        <v>0.112</v>
      </c>
      <c r="E2617">
        <v>5.8999999999999997E-2</v>
      </c>
      <c r="F2617">
        <v>7.1999999999999995E-2</v>
      </c>
      <c r="G2617">
        <v>5.6250000000000001E-2</v>
      </c>
      <c r="H2617">
        <v>0.501</v>
      </c>
      <c r="I2617">
        <v>0.224</v>
      </c>
      <c r="J2617">
        <v>9.5000000000000001E-2</v>
      </c>
      <c r="K2617">
        <v>0.1</v>
      </c>
      <c r="L2617">
        <v>0</v>
      </c>
      <c r="M2617">
        <v>0.08</v>
      </c>
      <c r="N2617">
        <v>0</v>
      </c>
      <c r="O2617">
        <v>0</v>
      </c>
      <c r="P2617">
        <v>0</v>
      </c>
      <c r="Q2617" s="3">
        <v>0.57899999999999996</v>
      </c>
      <c r="R2617" t="str">
        <f t="shared" si="40"/>
        <v>West Virginia Teachers2013</v>
      </c>
    </row>
    <row r="2618" spans="1:18" x14ac:dyDescent="0.35">
      <c r="A2618" t="s">
        <v>147</v>
      </c>
      <c r="B2618">
        <v>2014</v>
      </c>
      <c r="C2618">
        <v>0.17899999999999999</v>
      </c>
      <c r="D2618">
        <v>0.104</v>
      </c>
      <c r="E2618">
        <v>0.13300000000000001</v>
      </c>
      <c r="F2618">
        <v>7.4999999999999997E-2</v>
      </c>
      <c r="G2618">
        <v>6.4570000000000002E-2</v>
      </c>
      <c r="H2618">
        <v>0.54200000000000004</v>
      </c>
      <c r="I2618">
        <v>0.17199999999999999</v>
      </c>
      <c r="J2618">
        <v>9.6000000000000002E-2</v>
      </c>
      <c r="K2618">
        <v>0.1</v>
      </c>
      <c r="L2618">
        <v>0</v>
      </c>
      <c r="M2618">
        <v>0.09</v>
      </c>
      <c r="N2618">
        <v>0</v>
      </c>
      <c r="O2618">
        <v>0</v>
      </c>
      <c r="P2618">
        <v>0</v>
      </c>
      <c r="Q2618" s="3">
        <v>0.66200000000000003</v>
      </c>
      <c r="R2618" t="str">
        <f t="shared" si="40"/>
        <v>West Virginia Teachers2014</v>
      </c>
    </row>
    <row r="2619" spans="1:18" x14ac:dyDescent="0.35">
      <c r="A2619" t="s">
        <v>147</v>
      </c>
      <c r="B2619">
        <v>2015</v>
      </c>
      <c r="C2619">
        <v>0.04</v>
      </c>
      <c r="D2619">
        <v>0.115</v>
      </c>
      <c r="E2619">
        <v>0.11</v>
      </c>
      <c r="F2619">
        <v>6.8000000000000005E-2</v>
      </c>
      <c r="G2619">
        <v>6.2920000000000004E-2</v>
      </c>
      <c r="H2619">
        <v>0.53600000000000003</v>
      </c>
      <c r="I2619">
        <v>0.157</v>
      </c>
      <c r="J2619">
        <v>9.7000000000000003E-2</v>
      </c>
      <c r="K2619">
        <v>0.106</v>
      </c>
      <c r="L2619">
        <v>0</v>
      </c>
      <c r="M2619">
        <v>0.104</v>
      </c>
      <c r="N2619">
        <v>0</v>
      </c>
      <c r="O2619">
        <v>0</v>
      </c>
      <c r="P2619">
        <v>0</v>
      </c>
      <c r="Q2619" s="3">
        <v>0.65981000000000001</v>
      </c>
      <c r="R2619" t="str">
        <f t="shared" si="40"/>
        <v>West Virginia Teachers2015</v>
      </c>
    </row>
    <row r="2620" spans="1:18" x14ac:dyDescent="0.35">
      <c r="A2620" t="s">
        <v>147</v>
      </c>
      <c r="B2620">
        <v>2016</v>
      </c>
      <c r="C2620">
        <v>-1E-3</v>
      </c>
      <c r="D2620">
        <v>7.0000000000000007E-2</v>
      </c>
      <c r="E2620">
        <v>6.9000000000000006E-2</v>
      </c>
      <c r="F2620">
        <v>5.8000000000000003E-2</v>
      </c>
      <c r="G2620">
        <v>5.8810000000000001E-2</v>
      </c>
      <c r="H2620">
        <v>0.53700000000000003</v>
      </c>
      <c r="I2620">
        <v>0.14899999999999999</v>
      </c>
      <c r="J2620">
        <v>0.10299999999999999</v>
      </c>
      <c r="K2620">
        <v>0.10199999999999999</v>
      </c>
      <c r="L2620">
        <v>0</v>
      </c>
      <c r="M2620">
        <v>0.109</v>
      </c>
      <c r="N2620">
        <v>0</v>
      </c>
      <c r="O2620">
        <v>0</v>
      </c>
      <c r="P2620">
        <v>0</v>
      </c>
      <c r="Q2620" s="3">
        <v>0.65410000000000001</v>
      </c>
      <c r="R2620" t="str">
        <f t="shared" si="40"/>
        <v>West Virginia Teachers2016</v>
      </c>
    </row>
    <row r="2621" spans="1:18" x14ac:dyDescent="0.35">
      <c r="A2621" t="s">
        <v>147</v>
      </c>
      <c r="B2621">
        <v>2017</v>
      </c>
      <c r="C2621">
        <v>0.157</v>
      </c>
      <c r="D2621">
        <v>6.3E-2</v>
      </c>
      <c r="E2621">
        <v>9.9000000000000005E-2</v>
      </c>
      <c r="F2621">
        <v>5.7000000000000002E-2</v>
      </c>
      <c r="G2621">
        <v>6.4339999999999994E-2</v>
      </c>
      <c r="H2621">
        <v>0.52300000000000002</v>
      </c>
      <c r="I2621">
        <v>0.154</v>
      </c>
      <c r="J2621">
        <v>0.10299999999999999</v>
      </c>
      <c r="K2621">
        <v>0.114</v>
      </c>
      <c r="L2621">
        <v>0</v>
      </c>
      <c r="M2621">
        <v>0.106</v>
      </c>
      <c r="N2621">
        <v>0</v>
      </c>
      <c r="O2621">
        <v>0</v>
      </c>
      <c r="P2621">
        <v>0</v>
      </c>
      <c r="Q2621" s="3">
        <v>0.67054000000000002</v>
      </c>
      <c r="R2621" t="str">
        <f t="shared" si="40"/>
        <v>West Virginia Teachers2017</v>
      </c>
    </row>
    <row r="2622" spans="1:18" x14ac:dyDescent="0.35">
      <c r="A2622" t="s">
        <v>147</v>
      </c>
      <c r="B2622">
        <v>2018</v>
      </c>
      <c r="C2622">
        <v>9.7000000000000003E-2</v>
      </c>
      <c r="D2622">
        <v>8.2000000000000003E-2</v>
      </c>
      <c r="E2622">
        <v>9.1999999999999998E-2</v>
      </c>
      <c r="F2622">
        <v>7.4999999999999997E-2</v>
      </c>
      <c r="G2622">
        <v>6.6129999999999994E-2</v>
      </c>
      <c r="H2622">
        <v>0.497</v>
      </c>
      <c r="I2622">
        <v>0.14799999999999999</v>
      </c>
      <c r="J2622">
        <v>0.11144</v>
      </c>
      <c r="K2622">
        <v>0.14762</v>
      </c>
      <c r="L2622">
        <v>0</v>
      </c>
      <c r="M2622">
        <v>9.5939999999999998E-2</v>
      </c>
      <c r="N2622">
        <v>0</v>
      </c>
      <c r="O2622">
        <v>0</v>
      </c>
      <c r="P2622">
        <v>0</v>
      </c>
      <c r="Q2622" s="3">
        <v>0.69565999999999995</v>
      </c>
      <c r="R2622" t="str">
        <f t="shared" si="40"/>
        <v>West Virginia Teachers2018</v>
      </c>
    </row>
    <row r="2623" spans="1:18" x14ac:dyDescent="0.35">
      <c r="A2623" t="s">
        <v>147</v>
      </c>
      <c r="B2623">
        <v>2019</v>
      </c>
      <c r="C2623">
        <v>0.06</v>
      </c>
      <c r="D2623">
        <v>0.104</v>
      </c>
      <c r="E2623">
        <v>6.9000000000000006E-2</v>
      </c>
      <c r="F2623">
        <v>0.10100000000000001</v>
      </c>
      <c r="G2623">
        <v>6.5809999999999994E-2</v>
      </c>
      <c r="H2623">
        <v>0.499</v>
      </c>
      <c r="I2623">
        <v>0.128</v>
      </c>
      <c r="J2623">
        <v>0.11733</v>
      </c>
      <c r="K2623">
        <v>0.15465999999999999</v>
      </c>
      <c r="L2623">
        <v>0</v>
      </c>
      <c r="M2623">
        <v>0.10101</v>
      </c>
      <c r="N2623">
        <v>0</v>
      </c>
      <c r="O2623">
        <v>0</v>
      </c>
      <c r="P2623">
        <v>0</v>
      </c>
      <c r="Q2623" s="3">
        <v>0.71118000000000003</v>
      </c>
      <c r="R2623" t="str">
        <f t="shared" si="40"/>
        <v>West Virginia Teachers2019</v>
      </c>
    </row>
    <row r="2624" spans="1:18" x14ac:dyDescent="0.35">
      <c r="A2624" t="s">
        <v>147</v>
      </c>
      <c r="B2624">
        <v>2020</v>
      </c>
      <c r="C2624">
        <v>3.2000000000000001E-2</v>
      </c>
      <c r="D2624">
        <v>6.3E-2</v>
      </c>
      <c r="E2624">
        <v>6.8000000000000005E-2</v>
      </c>
      <c r="F2624">
        <v>8.8999999999999996E-2</v>
      </c>
      <c r="G2624">
        <v>6.4089999999999994E-2</v>
      </c>
      <c r="H2624">
        <v>0.4945</v>
      </c>
      <c r="I2624">
        <v>0.1293</v>
      </c>
      <c r="J2624">
        <v>0.19497999999999999</v>
      </c>
      <c r="K2624">
        <v>7.7399999999999997E-2</v>
      </c>
      <c r="L2624">
        <v>0</v>
      </c>
      <c r="M2624">
        <v>0.10383000000000001</v>
      </c>
      <c r="N2624">
        <v>0</v>
      </c>
      <c r="O2624">
        <v>0</v>
      </c>
      <c r="P2624">
        <v>0</v>
      </c>
      <c r="Q2624" s="3">
        <v>0.71118000000000003</v>
      </c>
      <c r="R2624" t="str">
        <f t="shared" si="40"/>
        <v>West Virginia Teachers2020</v>
      </c>
    </row>
    <row r="2625" spans="1:18" x14ac:dyDescent="0.35">
      <c r="A2625" t="s">
        <v>148</v>
      </c>
      <c r="B2625">
        <v>2001</v>
      </c>
      <c r="C2625">
        <v>-1.873E-2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 s="3">
        <v>1.03</v>
      </c>
      <c r="R2625" t="str">
        <f t="shared" si="40"/>
        <v>Louisiana Schools2001</v>
      </c>
    </row>
    <row r="2626" spans="1:18" x14ac:dyDescent="0.35">
      <c r="A2626" t="s">
        <v>148</v>
      </c>
      <c r="B2626">
        <v>2002</v>
      </c>
      <c r="C2626">
        <v>-2.3720000000000001E-2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 s="3">
        <v>0.90600000000000003</v>
      </c>
      <c r="R2626" t="str">
        <f t="shared" si="40"/>
        <v>Louisiana Schools2002</v>
      </c>
    </row>
    <row r="2627" spans="1:18" x14ac:dyDescent="0.35">
      <c r="A2627" t="s">
        <v>148</v>
      </c>
      <c r="B2627">
        <v>2003</v>
      </c>
      <c r="C2627">
        <v>3.7530000000000001E-2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 s="3">
        <v>0.79100000000000004</v>
      </c>
      <c r="R2627" t="str">
        <f t="shared" ref="R2627:R2690" si="41">A2627&amp;B2627</f>
        <v>Louisiana Schools2003</v>
      </c>
    </row>
    <row r="2628" spans="1:18" x14ac:dyDescent="0.35">
      <c r="A2628" t="s">
        <v>148</v>
      </c>
      <c r="B2628">
        <v>2004</v>
      </c>
      <c r="C2628">
        <v>0.12064999999999999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 s="3">
        <v>0.75800000000000001</v>
      </c>
      <c r="R2628" t="str">
        <f t="shared" si="41"/>
        <v>Louisiana Schools2004</v>
      </c>
    </row>
    <row r="2629" spans="1:18" x14ac:dyDescent="0.35">
      <c r="A2629" t="s">
        <v>148</v>
      </c>
      <c r="B2629">
        <v>2005</v>
      </c>
      <c r="C2629">
        <v>8.1909999999999997E-2</v>
      </c>
      <c r="E2629">
        <v>3.8019999999999998E-2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 s="3">
        <v>0.753</v>
      </c>
      <c r="R2629" t="str">
        <f t="shared" si="41"/>
        <v>Louisiana Schools2005</v>
      </c>
    </row>
    <row r="2630" spans="1:18" x14ac:dyDescent="0.35">
      <c r="A2630" t="s">
        <v>148</v>
      </c>
      <c r="B2630">
        <v>2006</v>
      </c>
      <c r="C2630">
        <v>9.74E-2</v>
      </c>
      <c r="E2630">
        <v>6.5600000000000006E-2</v>
      </c>
      <c r="F2630">
        <v>8.0600000000000005E-2</v>
      </c>
      <c r="H2630">
        <v>0.59560000000000002</v>
      </c>
      <c r="I2630">
        <v>0.33989999999999998</v>
      </c>
      <c r="J2630">
        <v>0</v>
      </c>
      <c r="K2630">
        <v>0</v>
      </c>
      <c r="L2630">
        <v>0</v>
      </c>
      <c r="M2630">
        <v>3.2199999999999999E-2</v>
      </c>
      <c r="N2630">
        <v>0</v>
      </c>
      <c r="O2630">
        <v>3.2300000000000002E-2</v>
      </c>
      <c r="P2630">
        <v>0</v>
      </c>
      <c r="Q2630" s="3">
        <v>0.79100000000000004</v>
      </c>
      <c r="R2630" t="str">
        <f t="shared" si="41"/>
        <v>Louisiana Schools2006</v>
      </c>
    </row>
    <row r="2631" spans="1:18" x14ac:dyDescent="0.35">
      <c r="A2631" t="s">
        <v>148</v>
      </c>
      <c r="B2631">
        <v>2007</v>
      </c>
      <c r="C2631">
        <v>0.1552</v>
      </c>
      <c r="D2631">
        <v>9.8199999999999996E-2</v>
      </c>
      <c r="E2631">
        <v>9.1800000000000007E-2</v>
      </c>
      <c r="H2631">
        <v>0.61919999999999997</v>
      </c>
      <c r="I2631">
        <v>0.2661</v>
      </c>
      <c r="J2631">
        <v>4.0000000000000001E-3</v>
      </c>
      <c r="K2631">
        <v>0</v>
      </c>
      <c r="L2631">
        <v>0</v>
      </c>
      <c r="M2631">
        <v>6.4000000000000001E-2</v>
      </c>
      <c r="N2631">
        <v>0</v>
      </c>
      <c r="O2631">
        <v>4.6699999999999998E-2</v>
      </c>
      <c r="P2631">
        <v>0</v>
      </c>
      <c r="Q2631" s="3">
        <v>0.8</v>
      </c>
      <c r="R2631" t="str">
        <f t="shared" si="41"/>
        <v>Louisiana Schools2007</v>
      </c>
    </row>
    <row r="2632" spans="1:18" x14ac:dyDescent="0.35">
      <c r="A2632" t="s">
        <v>148</v>
      </c>
      <c r="B2632">
        <v>2008</v>
      </c>
      <c r="C2632">
        <v>-4.8300000000000003E-2</v>
      </c>
      <c r="D2632">
        <v>5.1799999999999999E-2</v>
      </c>
      <c r="E2632">
        <v>7.2099999999999997E-2</v>
      </c>
      <c r="H2632">
        <v>0.59640000000000004</v>
      </c>
      <c r="I2632">
        <v>0.28510000000000002</v>
      </c>
      <c r="J2632">
        <v>1.01E-2</v>
      </c>
      <c r="K2632">
        <v>0</v>
      </c>
      <c r="L2632">
        <v>0</v>
      </c>
      <c r="M2632">
        <v>6.5699999999999995E-2</v>
      </c>
      <c r="N2632">
        <v>0</v>
      </c>
      <c r="O2632">
        <v>4.2700000000000002E-2</v>
      </c>
      <c r="P2632">
        <v>0</v>
      </c>
      <c r="Q2632" s="3">
        <v>0.76600000000000001</v>
      </c>
      <c r="R2632" t="str">
        <f t="shared" si="41"/>
        <v>Louisiana Schools2008</v>
      </c>
    </row>
    <row r="2633" spans="1:18" x14ac:dyDescent="0.35">
      <c r="A2633" t="s">
        <v>148</v>
      </c>
      <c r="B2633">
        <v>2009</v>
      </c>
      <c r="C2633">
        <v>-0.16539999999999999</v>
      </c>
      <c r="D2633">
        <v>-2.8199999999999999E-2</v>
      </c>
      <c r="E2633">
        <v>1.03E-2</v>
      </c>
      <c r="F2633">
        <v>2.5000000000000001E-2</v>
      </c>
      <c r="H2633">
        <v>0.58450000000000002</v>
      </c>
      <c r="I2633">
        <v>0.32850000000000001</v>
      </c>
      <c r="J2633">
        <v>1.78E-2</v>
      </c>
      <c r="K2633">
        <v>0</v>
      </c>
      <c r="L2633">
        <v>0</v>
      </c>
      <c r="M2633">
        <v>5.3900000000000003E-2</v>
      </c>
      <c r="N2633">
        <v>0</v>
      </c>
      <c r="O2633">
        <v>1.5299999999999999E-2</v>
      </c>
      <c r="P2633">
        <v>0</v>
      </c>
      <c r="Q2633" s="3">
        <v>0.65500000000000003</v>
      </c>
      <c r="R2633" t="str">
        <f t="shared" si="41"/>
        <v>Louisiana Schools2009</v>
      </c>
    </row>
    <row r="2634" spans="1:18" x14ac:dyDescent="0.35">
      <c r="A2634" t="s">
        <v>148</v>
      </c>
      <c r="B2634">
        <v>2010</v>
      </c>
      <c r="C2634">
        <v>0.13289999999999999</v>
      </c>
      <c r="D2634">
        <v>-3.4299999999999997E-2</v>
      </c>
      <c r="E2634">
        <v>1.95E-2</v>
      </c>
      <c r="F2634">
        <v>2.9700000000000001E-2</v>
      </c>
      <c r="H2634">
        <v>0.59143999999999997</v>
      </c>
      <c r="I2634">
        <v>0.31667000000000001</v>
      </c>
      <c r="J2634">
        <v>2.8000000000000001E-2</v>
      </c>
      <c r="K2634">
        <v>0</v>
      </c>
      <c r="L2634">
        <v>0</v>
      </c>
      <c r="M2634">
        <v>4.4900000000000002E-2</v>
      </c>
      <c r="N2634">
        <v>0</v>
      </c>
      <c r="O2634">
        <v>1.9E-2</v>
      </c>
      <c r="P2634">
        <v>0</v>
      </c>
      <c r="Q2634" s="3">
        <v>0.61</v>
      </c>
      <c r="R2634" t="str">
        <f t="shared" si="41"/>
        <v>Louisiana Schools2010</v>
      </c>
    </row>
    <row r="2635" spans="1:18" x14ac:dyDescent="0.35">
      <c r="A2635" t="s">
        <v>148</v>
      </c>
      <c r="B2635">
        <v>2011</v>
      </c>
      <c r="C2635">
        <v>0.23949999999999999</v>
      </c>
      <c r="D2635">
        <v>5.4800000000000001E-2</v>
      </c>
      <c r="E2635">
        <v>5.2299999999999999E-2</v>
      </c>
      <c r="F2635">
        <v>5.3999999999999999E-2</v>
      </c>
      <c r="H2635">
        <v>0.61473999999999995</v>
      </c>
      <c r="I2635">
        <v>0.25857000000000002</v>
      </c>
      <c r="J2635">
        <v>0.05</v>
      </c>
      <c r="K2635">
        <v>0</v>
      </c>
      <c r="L2635">
        <v>0</v>
      </c>
      <c r="M2635">
        <v>5.9889999999999999E-2</v>
      </c>
      <c r="N2635">
        <v>0</v>
      </c>
      <c r="O2635">
        <v>1.6799999999999999E-2</v>
      </c>
      <c r="P2635">
        <v>0</v>
      </c>
      <c r="Q2635" s="3">
        <v>0.59899999999999998</v>
      </c>
      <c r="R2635" t="str">
        <f t="shared" si="41"/>
        <v>Louisiana Schools2011</v>
      </c>
    </row>
    <row r="2636" spans="1:18" x14ac:dyDescent="0.35">
      <c r="A2636" t="s">
        <v>148</v>
      </c>
      <c r="B2636">
        <v>2012</v>
      </c>
      <c r="C2636">
        <v>2.46E-2</v>
      </c>
      <c r="D2636">
        <v>0.12970000000000001</v>
      </c>
      <c r="E2636">
        <v>2.7699999999999999E-2</v>
      </c>
      <c r="F2636">
        <v>5.9299999999999999E-2</v>
      </c>
      <c r="H2636">
        <v>0.61380000000000001</v>
      </c>
      <c r="I2636">
        <v>0.253</v>
      </c>
      <c r="J2636">
        <v>4.2500000000000003E-2</v>
      </c>
      <c r="K2636">
        <v>0</v>
      </c>
      <c r="L2636">
        <v>4.8999999999999998E-3</v>
      </c>
      <c r="M2636">
        <v>8.4000000000000005E-2</v>
      </c>
      <c r="N2636">
        <v>0</v>
      </c>
      <c r="O2636">
        <v>1.8E-3</v>
      </c>
      <c r="P2636">
        <v>0</v>
      </c>
      <c r="Q2636" s="3">
        <v>0.61599999999999999</v>
      </c>
      <c r="R2636" t="str">
        <f t="shared" si="41"/>
        <v>Louisiana Schools2012</v>
      </c>
    </row>
    <row r="2637" spans="1:18" x14ac:dyDescent="0.35">
      <c r="A2637" t="s">
        <v>148</v>
      </c>
      <c r="B2637">
        <v>2013</v>
      </c>
      <c r="C2637">
        <v>0.1411</v>
      </c>
      <c r="D2637">
        <v>0.1321</v>
      </c>
      <c r="E2637">
        <v>6.5500000000000003E-2</v>
      </c>
      <c r="F2637">
        <v>6.88E-2</v>
      </c>
      <c r="H2637">
        <v>0.62704000000000004</v>
      </c>
      <c r="I2637">
        <v>0.22517999999999999</v>
      </c>
      <c r="J2637">
        <v>5.0299999999999997E-2</v>
      </c>
      <c r="K2637">
        <v>0</v>
      </c>
      <c r="L2637">
        <v>9.5999999999999992E-3</v>
      </c>
      <c r="M2637">
        <v>8.5290000000000005E-2</v>
      </c>
      <c r="N2637">
        <v>0</v>
      </c>
      <c r="O2637">
        <v>2.5999999999999999E-3</v>
      </c>
      <c r="P2637">
        <v>0</v>
      </c>
      <c r="Q2637" s="3">
        <v>0.621</v>
      </c>
      <c r="R2637" t="str">
        <f t="shared" si="41"/>
        <v>Louisiana Schools2013</v>
      </c>
    </row>
    <row r="2638" spans="1:18" x14ac:dyDescent="0.35">
      <c r="A2638" t="s">
        <v>148</v>
      </c>
      <c r="B2638">
        <v>2014</v>
      </c>
      <c r="C2638">
        <v>0.1716</v>
      </c>
      <c r="D2638">
        <v>0.111</v>
      </c>
      <c r="E2638">
        <v>0.14050000000000001</v>
      </c>
      <c r="F2638">
        <v>7.3499999999999996E-2</v>
      </c>
      <c r="H2638">
        <v>0.60670000000000002</v>
      </c>
      <c r="I2638">
        <v>0.20730000000000001</v>
      </c>
      <c r="J2638">
        <v>6.2199999999999998E-2</v>
      </c>
      <c r="K2638">
        <v>0</v>
      </c>
      <c r="L2638">
        <v>0</v>
      </c>
      <c r="M2638">
        <v>9.0999999999999998E-2</v>
      </c>
      <c r="N2638">
        <v>0</v>
      </c>
      <c r="O2638">
        <v>3.2800000000000003E-2</v>
      </c>
      <c r="P2638">
        <v>0</v>
      </c>
      <c r="Q2638" s="3">
        <v>0.66900000000000004</v>
      </c>
      <c r="R2638" t="str">
        <f t="shared" si="41"/>
        <v>Louisiana Schools2014</v>
      </c>
    </row>
    <row r="2639" spans="1:18" x14ac:dyDescent="0.35">
      <c r="A2639" t="s">
        <v>148</v>
      </c>
      <c r="B2639">
        <v>2015</v>
      </c>
      <c r="C2639">
        <v>3.1300000000000001E-2</v>
      </c>
      <c r="D2639">
        <v>0.1157</v>
      </c>
      <c r="E2639">
        <v>0.1205</v>
      </c>
      <c r="F2639">
        <v>6.88E-2</v>
      </c>
      <c r="H2639">
        <v>0.62053999999999998</v>
      </c>
      <c r="I2639">
        <v>0.21188000000000001</v>
      </c>
      <c r="J2639">
        <v>5.3499999999999999E-2</v>
      </c>
      <c r="K2639">
        <v>0</v>
      </c>
      <c r="L2639">
        <v>9.4999999999999998E-3</v>
      </c>
      <c r="M2639">
        <v>0.10299</v>
      </c>
      <c r="N2639">
        <v>0</v>
      </c>
      <c r="O2639">
        <v>1.6000000000000001E-3</v>
      </c>
      <c r="P2639">
        <v>0</v>
      </c>
      <c r="Q2639" s="3">
        <v>0.70709999999999995</v>
      </c>
      <c r="R2639" t="str">
        <f t="shared" si="41"/>
        <v>Louisiana Schools2015</v>
      </c>
    </row>
    <row r="2640" spans="1:18" x14ac:dyDescent="0.35">
      <c r="A2640" t="s">
        <v>148</v>
      </c>
      <c r="B2640">
        <v>2016</v>
      </c>
      <c r="C2640">
        <v>-1.9E-3</v>
      </c>
      <c r="D2640">
        <v>6.6799999999999998E-2</v>
      </c>
      <c r="E2640">
        <v>7.2900000000000006E-2</v>
      </c>
      <c r="F2640">
        <v>6.2700000000000006E-2</v>
      </c>
      <c r="H2640">
        <v>0.48670000000000002</v>
      </c>
      <c r="I2640">
        <v>0.33050000000000002</v>
      </c>
      <c r="J2640">
        <v>5.1299999999999998E-2</v>
      </c>
      <c r="K2640">
        <v>0</v>
      </c>
      <c r="L2640">
        <v>9.7999999999999997E-3</v>
      </c>
      <c r="M2640">
        <v>0.11799999999999999</v>
      </c>
      <c r="N2640">
        <v>0</v>
      </c>
      <c r="O2640">
        <v>3.5999999999999999E-3</v>
      </c>
      <c r="P2640">
        <v>0</v>
      </c>
      <c r="Q2640" s="3">
        <v>0.72540000000000004</v>
      </c>
      <c r="R2640" t="str">
        <f t="shared" si="41"/>
        <v>Louisiana Schools2016</v>
      </c>
    </row>
    <row r="2641" spans="1:18" x14ac:dyDescent="0.35">
      <c r="A2641" t="s">
        <v>148</v>
      </c>
      <c r="B2641">
        <v>2017</v>
      </c>
      <c r="C2641">
        <v>0.14369999999999999</v>
      </c>
      <c r="D2641">
        <v>5.7099999999999998E-2</v>
      </c>
      <c r="E2641">
        <v>9.7299999999999998E-2</v>
      </c>
      <c r="F2641">
        <v>6.1899999999999997E-2</v>
      </c>
      <c r="H2641">
        <v>0.53469999999999995</v>
      </c>
      <c r="I2641">
        <v>0.29499999999999998</v>
      </c>
      <c r="J2641">
        <v>4.4699999999999997E-2</v>
      </c>
      <c r="K2641">
        <v>0</v>
      </c>
      <c r="L2641">
        <v>8.8000000000000005E-3</v>
      </c>
      <c r="M2641">
        <v>0.1052</v>
      </c>
      <c r="N2641">
        <v>0</v>
      </c>
      <c r="O2641">
        <v>1.1599999999999999E-2</v>
      </c>
      <c r="P2641">
        <v>0</v>
      </c>
      <c r="Q2641" s="3">
        <v>0.74160000000000004</v>
      </c>
      <c r="R2641" t="str">
        <f t="shared" si="41"/>
        <v>Louisiana Schools2017</v>
      </c>
    </row>
    <row r="2642" spans="1:18" x14ac:dyDescent="0.35">
      <c r="A2642" t="s">
        <v>148</v>
      </c>
      <c r="B2642">
        <v>2018</v>
      </c>
      <c r="C2642">
        <v>6.6199999999999995E-2</v>
      </c>
      <c r="D2642">
        <v>6.8599999999999994E-2</v>
      </c>
      <c r="E2642">
        <v>8.2199999999999995E-2</v>
      </c>
      <c r="F2642">
        <v>7.3999999999999996E-2</v>
      </c>
      <c r="H2642">
        <v>0.57647000000000004</v>
      </c>
      <c r="I2642">
        <v>0.26352999999999999</v>
      </c>
      <c r="J2642">
        <v>4.752E-2</v>
      </c>
      <c r="K2642">
        <v>0</v>
      </c>
      <c r="L2642">
        <v>2.2620000000000001E-2</v>
      </c>
      <c r="M2642">
        <v>8.2100000000000006E-2</v>
      </c>
      <c r="N2642">
        <v>0</v>
      </c>
      <c r="O2642">
        <v>7.77E-3</v>
      </c>
      <c r="P2642">
        <v>0</v>
      </c>
      <c r="Q2642" s="3">
        <v>0.74590000000000001</v>
      </c>
      <c r="R2642" t="str">
        <f t="shared" si="41"/>
        <v>Louisiana Schools2018</v>
      </c>
    </row>
    <row r="2643" spans="1:18" x14ac:dyDescent="0.35">
      <c r="A2643" t="s">
        <v>148</v>
      </c>
      <c r="B2643">
        <v>2019</v>
      </c>
      <c r="C2643">
        <v>5.1700000000000003E-2</v>
      </c>
      <c r="D2643">
        <v>8.6900000000000005E-2</v>
      </c>
      <c r="E2643">
        <v>5.8099999999999999E-2</v>
      </c>
      <c r="F2643">
        <v>9.9199999999999997E-2</v>
      </c>
      <c r="H2643">
        <v>0.496</v>
      </c>
      <c r="I2643">
        <v>0.28010000000000002</v>
      </c>
      <c r="J2643">
        <v>3.56E-2</v>
      </c>
      <c r="K2643">
        <v>0</v>
      </c>
      <c r="L2643">
        <v>5.5100000000000003E-2</v>
      </c>
      <c r="M2643">
        <v>0.1205</v>
      </c>
      <c r="N2643">
        <v>0</v>
      </c>
      <c r="O2643">
        <v>1.2699999999999999E-2</v>
      </c>
      <c r="P2643">
        <v>0</v>
      </c>
      <c r="Q2643" s="3">
        <v>0.74390000000000001</v>
      </c>
      <c r="R2643" t="str">
        <f t="shared" si="41"/>
        <v>Louisiana Schools2019</v>
      </c>
    </row>
    <row r="2644" spans="1:18" x14ac:dyDescent="0.35">
      <c r="A2644" t="s">
        <v>148</v>
      </c>
      <c r="B2644">
        <v>2020</v>
      </c>
      <c r="C2644">
        <v>2.7000000000000001E-3</v>
      </c>
      <c r="D2644">
        <v>3.9899999999999998E-2</v>
      </c>
      <c r="E2644">
        <v>5.1799999999999999E-2</v>
      </c>
      <c r="F2644">
        <v>8.5699999999999998E-2</v>
      </c>
      <c r="H2644">
        <v>0.46189999999999998</v>
      </c>
      <c r="I2644">
        <v>0.25690000000000002</v>
      </c>
      <c r="J2644">
        <v>2.9499999999999998E-2</v>
      </c>
      <c r="K2644">
        <v>4.8800000000000003E-2</v>
      </c>
      <c r="L2644">
        <v>7.0499999999999993E-2</v>
      </c>
      <c r="M2644">
        <v>7.6799999999999993E-2</v>
      </c>
      <c r="N2644">
        <v>0</v>
      </c>
      <c r="O2644">
        <v>1.5E-3</v>
      </c>
      <c r="P2644">
        <v>4.8800000000000003E-2</v>
      </c>
      <c r="Q2644" s="3">
        <v>0.74139999999999995</v>
      </c>
      <c r="R2644" t="str">
        <f t="shared" si="41"/>
        <v>Louisiana Schools2020</v>
      </c>
    </row>
    <row r="2645" spans="1:18" x14ac:dyDescent="0.35">
      <c r="A2645" t="s">
        <v>149</v>
      </c>
      <c r="B2645">
        <v>2001</v>
      </c>
      <c r="C2645">
        <v>-4.4400000000000002E-2</v>
      </c>
      <c r="D2645">
        <v>2.52E-2</v>
      </c>
      <c r="E2645">
        <v>9.1700000000000004E-2</v>
      </c>
      <c r="G2645">
        <v>-4.4400000000000002E-2</v>
      </c>
      <c r="H2645">
        <v>0.56000000000000005</v>
      </c>
      <c r="I2645">
        <v>0.439</v>
      </c>
      <c r="J2645">
        <v>1E-3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 s="3">
        <v>1.0316000000000001</v>
      </c>
      <c r="R2645" t="str">
        <f t="shared" si="41"/>
        <v>Wyoming Public Employees2001</v>
      </c>
    </row>
    <row r="2646" spans="1:18" x14ac:dyDescent="0.35">
      <c r="A2646" t="s">
        <v>149</v>
      </c>
      <c r="B2646">
        <v>2002</v>
      </c>
      <c r="C2646">
        <v>-9.2899999999999996E-2</v>
      </c>
      <c r="D2646">
        <v>-4.9700000000000001E-2</v>
      </c>
      <c r="E2646">
        <v>3.0700000000000002E-2</v>
      </c>
      <c r="G2646">
        <v>-6.8970000000000004E-2</v>
      </c>
      <c r="H2646">
        <v>0.54300000000000004</v>
      </c>
      <c r="I2646">
        <v>0.442</v>
      </c>
      <c r="J2646">
        <v>1.4999999999999999E-2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 s="3">
        <v>0.9224</v>
      </c>
      <c r="R2646" t="str">
        <f t="shared" si="41"/>
        <v>Wyoming Public Employees2002</v>
      </c>
    </row>
    <row r="2647" spans="1:18" x14ac:dyDescent="0.35">
      <c r="A2647" t="s">
        <v>149</v>
      </c>
      <c r="B2647">
        <v>2003</v>
      </c>
      <c r="C2647">
        <v>0.21</v>
      </c>
      <c r="D2647">
        <v>1.6E-2</v>
      </c>
      <c r="E2647">
        <v>3.4099999999999998E-2</v>
      </c>
      <c r="G2647">
        <v>1.6029999999999999E-2</v>
      </c>
      <c r="H2647">
        <v>0.69799999999999995</v>
      </c>
      <c r="I2647">
        <v>0.29299999999999998</v>
      </c>
      <c r="J2647">
        <v>8.9999999999999993E-3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 s="3">
        <v>0.91739999999999999</v>
      </c>
      <c r="R2647" t="str">
        <f t="shared" si="41"/>
        <v>Wyoming Public Employees2003</v>
      </c>
    </row>
    <row r="2648" spans="1:18" x14ac:dyDescent="0.35">
      <c r="A2648" t="s">
        <v>149</v>
      </c>
      <c r="B2648">
        <v>2004</v>
      </c>
      <c r="C2648">
        <v>0.1154</v>
      </c>
      <c r="D2648">
        <v>6.9800000000000001E-2</v>
      </c>
      <c r="E2648">
        <v>2.98E-2</v>
      </c>
      <c r="F2648">
        <v>0.1032</v>
      </c>
      <c r="G2648">
        <v>4.0009999999999997E-2</v>
      </c>
      <c r="H2648">
        <v>0.63100000000000001</v>
      </c>
      <c r="I2648">
        <v>0.28999999999999998</v>
      </c>
      <c r="J2648">
        <v>5.5E-2</v>
      </c>
      <c r="K2648">
        <v>0</v>
      </c>
      <c r="L2648">
        <v>0</v>
      </c>
      <c r="M2648">
        <v>2.4E-2</v>
      </c>
      <c r="N2648">
        <v>0</v>
      </c>
      <c r="O2648">
        <v>0</v>
      </c>
      <c r="P2648">
        <v>0</v>
      </c>
      <c r="Q2648" s="3">
        <v>0.95960000000000001</v>
      </c>
      <c r="R2648" t="str">
        <f t="shared" si="41"/>
        <v>Wyoming Public Employees2004</v>
      </c>
    </row>
    <row r="2649" spans="1:18" x14ac:dyDescent="0.35">
      <c r="A2649" t="s">
        <v>149</v>
      </c>
      <c r="B2649">
        <v>2005</v>
      </c>
      <c r="C2649">
        <v>8.2199999999999995E-2</v>
      </c>
      <c r="D2649">
        <v>0.1346</v>
      </c>
      <c r="E2649">
        <v>4.8300000000000003E-2</v>
      </c>
      <c r="F2649">
        <v>8.6599999999999996E-2</v>
      </c>
      <c r="G2649">
        <v>4.8309999999999999E-2</v>
      </c>
      <c r="H2649">
        <v>0.61899999999999999</v>
      </c>
      <c r="I2649">
        <v>0.29099999999999998</v>
      </c>
      <c r="J2649">
        <v>1.6E-2</v>
      </c>
      <c r="K2649">
        <v>0</v>
      </c>
      <c r="L2649">
        <v>0</v>
      </c>
      <c r="M2649">
        <v>7.3999999999999996E-2</v>
      </c>
      <c r="N2649">
        <v>0</v>
      </c>
      <c r="O2649">
        <v>0</v>
      </c>
      <c r="P2649">
        <v>0</v>
      </c>
      <c r="Q2649" s="3">
        <v>0.95130000000000003</v>
      </c>
      <c r="R2649" t="str">
        <f t="shared" si="41"/>
        <v>Wyoming Public Employees2005</v>
      </c>
    </row>
    <row r="2650" spans="1:18" x14ac:dyDescent="0.35">
      <c r="A2650" t="s">
        <v>149</v>
      </c>
      <c r="B2650">
        <v>2006</v>
      </c>
      <c r="C2650">
        <v>0.1263</v>
      </c>
      <c r="D2650">
        <v>0.10780000000000001</v>
      </c>
      <c r="E2650">
        <v>8.3400000000000002E-2</v>
      </c>
      <c r="F2650">
        <v>8.7499999999999994E-2</v>
      </c>
      <c r="G2650">
        <v>6.0929999999999998E-2</v>
      </c>
      <c r="H2650">
        <v>0.60599999999999998</v>
      </c>
      <c r="I2650">
        <v>0.29899999999999999</v>
      </c>
      <c r="J2650">
        <v>4.2000000000000003E-2</v>
      </c>
      <c r="K2650">
        <v>0</v>
      </c>
      <c r="L2650">
        <v>0</v>
      </c>
      <c r="M2650">
        <v>5.2999999999999999E-2</v>
      </c>
      <c r="N2650">
        <v>0</v>
      </c>
      <c r="O2650">
        <v>0</v>
      </c>
      <c r="P2650">
        <v>0</v>
      </c>
      <c r="Q2650" s="3">
        <v>0.94369999999999998</v>
      </c>
      <c r="R2650" t="str">
        <f t="shared" si="41"/>
        <v>Wyoming Public Employees2006</v>
      </c>
    </row>
    <row r="2651" spans="1:18" x14ac:dyDescent="0.35">
      <c r="A2651" t="s">
        <v>149</v>
      </c>
      <c r="B2651">
        <v>2007</v>
      </c>
      <c r="C2651">
        <v>7.4399999999999994E-2</v>
      </c>
      <c r="D2651">
        <v>9.4100000000000003E-2</v>
      </c>
      <c r="E2651">
        <v>0.1207</v>
      </c>
      <c r="F2651">
        <v>7.4700000000000003E-2</v>
      </c>
      <c r="G2651">
        <v>6.2839999999999993E-2</v>
      </c>
      <c r="H2651">
        <v>0.6</v>
      </c>
      <c r="I2651">
        <v>0.314</v>
      </c>
      <c r="J2651">
        <v>2.7E-2</v>
      </c>
      <c r="K2651">
        <v>0</v>
      </c>
      <c r="L2651">
        <v>0</v>
      </c>
      <c r="M2651">
        <v>5.8999999999999997E-2</v>
      </c>
      <c r="N2651">
        <v>0</v>
      </c>
      <c r="O2651">
        <v>0</v>
      </c>
      <c r="P2651">
        <v>0</v>
      </c>
      <c r="Q2651" s="3">
        <v>0.93979999999999997</v>
      </c>
      <c r="R2651" t="str">
        <f t="shared" si="41"/>
        <v>Wyoming Public Employees2007</v>
      </c>
    </row>
    <row r="2652" spans="1:18" x14ac:dyDescent="0.35">
      <c r="A2652" t="s">
        <v>149</v>
      </c>
      <c r="B2652">
        <v>2008</v>
      </c>
      <c r="C2652">
        <v>-0.29630000000000001</v>
      </c>
      <c r="D2652">
        <v>-5.21E-2</v>
      </c>
      <c r="E2652">
        <v>5.4999999999999997E-3</v>
      </c>
      <c r="F2652">
        <v>1.9699999999999999E-2</v>
      </c>
      <c r="G2652">
        <v>9.4500000000000001E-3</v>
      </c>
      <c r="H2652">
        <v>0.54500000000000004</v>
      </c>
      <c r="I2652">
        <v>0.27400000000000002</v>
      </c>
      <c r="J2652">
        <v>6.5000000000000002E-2</v>
      </c>
      <c r="K2652">
        <v>0</v>
      </c>
      <c r="L2652">
        <v>0</v>
      </c>
      <c r="M2652">
        <v>0.11600000000000001</v>
      </c>
      <c r="N2652">
        <v>0</v>
      </c>
      <c r="O2652">
        <v>0</v>
      </c>
      <c r="P2652">
        <v>0</v>
      </c>
      <c r="Q2652" s="3">
        <v>0.78600000000000003</v>
      </c>
      <c r="R2652" t="str">
        <f t="shared" si="41"/>
        <v>Wyoming Public Employees2008</v>
      </c>
    </row>
    <row r="2653" spans="1:18" x14ac:dyDescent="0.35">
      <c r="A2653" t="s">
        <v>149</v>
      </c>
      <c r="B2653">
        <v>2009</v>
      </c>
      <c r="C2653">
        <v>0.23799999999999999</v>
      </c>
      <c r="D2653">
        <v>-2.1999999999999999E-2</v>
      </c>
      <c r="E2653">
        <v>2.7E-2</v>
      </c>
      <c r="F2653">
        <v>2.8000000000000001E-2</v>
      </c>
      <c r="G2653">
        <v>3.2599999999999997E-2</v>
      </c>
      <c r="H2653">
        <v>0.57242999999999999</v>
      </c>
      <c r="I2653">
        <v>0.27572000000000002</v>
      </c>
      <c r="J2653">
        <v>5.1950000000000003E-2</v>
      </c>
      <c r="K2653">
        <v>3.2969999999999999E-2</v>
      </c>
      <c r="L2653">
        <v>0</v>
      </c>
      <c r="M2653">
        <v>0</v>
      </c>
      <c r="N2653">
        <v>0</v>
      </c>
      <c r="O2653">
        <v>6.6930000000000003E-2</v>
      </c>
      <c r="P2653">
        <v>0</v>
      </c>
      <c r="Q2653" s="3">
        <v>0.87509999999999999</v>
      </c>
      <c r="R2653" t="str">
        <f t="shared" si="41"/>
        <v>Wyoming Public Employees2009</v>
      </c>
    </row>
    <row r="2654" spans="1:18" x14ac:dyDescent="0.35">
      <c r="A2654" t="s">
        <v>149</v>
      </c>
      <c r="B2654">
        <v>2010</v>
      </c>
      <c r="C2654">
        <v>0.13500000000000001</v>
      </c>
      <c r="D2654">
        <v>-4.0000000000000001E-3</v>
      </c>
      <c r="E2654">
        <v>3.5999999999999997E-2</v>
      </c>
      <c r="F2654">
        <v>4.2000000000000003E-2</v>
      </c>
      <c r="G2654">
        <v>4.2410000000000003E-2</v>
      </c>
      <c r="H2654">
        <v>0.59199999999999997</v>
      </c>
      <c r="I2654">
        <v>0.29399999999999998</v>
      </c>
      <c r="J2654">
        <v>5.0999999999999997E-2</v>
      </c>
      <c r="K2654">
        <v>0</v>
      </c>
      <c r="L2654">
        <v>0</v>
      </c>
      <c r="M2654">
        <v>0</v>
      </c>
      <c r="N2654">
        <v>0</v>
      </c>
      <c r="O2654">
        <v>0.03</v>
      </c>
      <c r="P2654">
        <v>0</v>
      </c>
      <c r="Q2654" s="3">
        <v>0.84589999999999999</v>
      </c>
      <c r="R2654" t="str">
        <f t="shared" si="41"/>
        <v>Wyoming Public Employees2010</v>
      </c>
    </row>
    <row r="2655" spans="1:18" x14ac:dyDescent="0.35">
      <c r="A2655" t="s">
        <v>149</v>
      </c>
      <c r="B2655">
        <v>2011</v>
      </c>
      <c r="C2655">
        <v>-1.2E-2</v>
      </c>
      <c r="D2655">
        <v>0.113</v>
      </c>
      <c r="E2655">
        <v>6.0000000000000001E-3</v>
      </c>
      <c r="F2655">
        <v>4.2000000000000003E-2</v>
      </c>
      <c r="G2655">
        <v>3.7339999999999998E-2</v>
      </c>
      <c r="H2655">
        <v>0.54246000000000005</v>
      </c>
      <c r="I2655">
        <v>0.25574000000000002</v>
      </c>
      <c r="J2655">
        <v>0.1009</v>
      </c>
      <c r="K2655">
        <v>0.1009</v>
      </c>
      <c r="L2655">
        <v>0</v>
      </c>
      <c r="M2655">
        <v>0</v>
      </c>
      <c r="N2655">
        <v>0</v>
      </c>
      <c r="O2655">
        <v>0</v>
      </c>
      <c r="P2655">
        <v>0</v>
      </c>
      <c r="Q2655" s="3">
        <v>0.81869999999999998</v>
      </c>
      <c r="R2655" t="str">
        <f t="shared" si="41"/>
        <v>Wyoming Public Employees2011</v>
      </c>
    </row>
    <row r="2656" spans="1:18" x14ac:dyDescent="0.35">
      <c r="A2656" t="s">
        <v>149</v>
      </c>
      <c r="B2656">
        <v>2012</v>
      </c>
      <c r="C2656">
        <v>0.13700000000000001</v>
      </c>
      <c r="D2656">
        <v>8.4000000000000005E-2</v>
      </c>
      <c r="E2656">
        <v>1.9E-2</v>
      </c>
      <c r="F2656">
        <v>6.6000000000000003E-2</v>
      </c>
      <c r="G2656">
        <v>4.53E-2</v>
      </c>
      <c r="H2656">
        <v>0.52300000000000002</v>
      </c>
      <c r="I2656">
        <v>0.28699999999999998</v>
      </c>
      <c r="J2656">
        <v>8.5000000000000006E-2</v>
      </c>
      <c r="K2656">
        <v>0.105</v>
      </c>
      <c r="L2656">
        <v>0</v>
      </c>
      <c r="M2656">
        <v>0</v>
      </c>
      <c r="N2656">
        <v>0</v>
      </c>
      <c r="O2656">
        <v>0</v>
      </c>
      <c r="P2656">
        <v>0</v>
      </c>
      <c r="Q2656" s="3">
        <v>0.78559999999999997</v>
      </c>
      <c r="R2656" t="str">
        <f t="shared" si="41"/>
        <v>Wyoming Public Employees2012</v>
      </c>
    </row>
    <row r="2657" spans="1:18" x14ac:dyDescent="0.35">
      <c r="A2657" t="s">
        <v>149</v>
      </c>
      <c r="B2657">
        <v>2013</v>
      </c>
      <c r="C2657">
        <v>0.13200000000000001</v>
      </c>
      <c r="D2657">
        <v>8.4000000000000005E-2</v>
      </c>
      <c r="E2657">
        <v>0.122</v>
      </c>
      <c r="F2657">
        <v>0.06</v>
      </c>
      <c r="G2657">
        <v>5.1729999999999998E-2</v>
      </c>
      <c r="H2657">
        <v>0.53946000000000005</v>
      </c>
      <c r="I2657">
        <v>0.28072000000000003</v>
      </c>
      <c r="J2657">
        <v>8.3919999999999995E-2</v>
      </c>
      <c r="K2657">
        <v>9.5899999999999999E-2</v>
      </c>
      <c r="L2657">
        <v>0</v>
      </c>
      <c r="M2657">
        <v>0</v>
      </c>
      <c r="N2657">
        <v>0</v>
      </c>
      <c r="O2657">
        <v>0</v>
      </c>
      <c r="P2657">
        <v>0</v>
      </c>
      <c r="Q2657" s="3">
        <v>0.7762</v>
      </c>
      <c r="R2657" t="str">
        <f t="shared" si="41"/>
        <v>Wyoming Public Employees2013</v>
      </c>
    </row>
    <row r="2658" spans="1:18" x14ac:dyDescent="0.35">
      <c r="A2658" t="s">
        <v>149</v>
      </c>
      <c r="B2658">
        <v>2014</v>
      </c>
      <c r="C2658">
        <v>4.7E-2</v>
      </c>
      <c r="D2658">
        <v>0.105</v>
      </c>
      <c r="E2658">
        <v>8.5999999999999993E-2</v>
      </c>
      <c r="F2658">
        <v>5.2999999999999999E-2</v>
      </c>
      <c r="G2658">
        <v>5.1389999999999998E-2</v>
      </c>
      <c r="H2658">
        <v>0.58199999999999996</v>
      </c>
      <c r="I2658">
        <v>0.187</v>
      </c>
      <c r="J2658">
        <v>8.5000000000000006E-2</v>
      </c>
      <c r="K2658">
        <v>0.14599999999999999</v>
      </c>
      <c r="L2658">
        <v>0</v>
      </c>
      <c r="M2658">
        <v>0</v>
      </c>
      <c r="N2658">
        <v>0</v>
      </c>
      <c r="O2658">
        <v>0</v>
      </c>
      <c r="P2658">
        <v>0</v>
      </c>
      <c r="Q2658" s="3">
        <v>0.78959999999999997</v>
      </c>
      <c r="R2658" t="str">
        <f t="shared" si="41"/>
        <v>Wyoming Public Employees2014</v>
      </c>
    </row>
    <row r="2659" spans="1:18" x14ac:dyDescent="0.35">
      <c r="A2659" t="s">
        <v>149</v>
      </c>
      <c r="B2659">
        <v>2015</v>
      </c>
      <c r="C2659">
        <v>-3.0000000000000001E-3</v>
      </c>
      <c r="D2659">
        <v>5.8000000000000003E-2</v>
      </c>
      <c r="E2659">
        <v>5.8999999999999997E-2</v>
      </c>
      <c r="F2659">
        <v>4.4999999999999998E-2</v>
      </c>
      <c r="G2659">
        <v>4.7669999999999997E-2</v>
      </c>
      <c r="H2659">
        <v>0.57599999999999996</v>
      </c>
      <c r="I2659">
        <v>0.188</v>
      </c>
      <c r="J2659">
        <v>0.104</v>
      </c>
      <c r="K2659">
        <v>0.13100000000000001</v>
      </c>
      <c r="L2659">
        <v>0</v>
      </c>
      <c r="M2659">
        <v>0</v>
      </c>
      <c r="N2659">
        <v>0</v>
      </c>
      <c r="O2659">
        <v>0</v>
      </c>
      <c r="P2659">
        <v>0</v>
      </c>
      <c r="Q2659" s="3">
        <v>0.78210000000000002</v>
      </c>
      <c r="R2659" t="str">
        <f t="shared" si="41"/>
        <v>Wyoming Public Employees2015</v>
      </c>
    </row>
    <row r="2660" spans="1:18" x14ac:dyDescent="0.35">
      <c r="A2660" t="s">
        <v>149</v>
      </c>
      <c r="B2660">
        <v>2016</v>
      </c>
      <c r="C2660">
        <v>7.5999999999999998E-2</v>
      </c>
      <c r="D2660">
        <v>3.9E-2</v>
      </c>
      <c r="E2660">
        <v>7.5999999999999998E-2</v>
      </c>
      <c r="F2660">
        <v>4.1000000000000002E-2</v>
      </c>
      <c r="G2660">
        <v>4.9419999999999999E-2</v>
      </c>
      <c r="H2660">
        <v>0.53946000000000005</v>
      </c>
      <c r="I2660">
        <v>0.16384000000000001</v>
      </c>
      <c r="J2660">
        <v>0.12188</v>
      </c>
      <c r="K2660">
        <v>0.16583000000000001</v>
      </c>
      <c r="L2660">
        <v>0</v>
      </c>
      <c r="M2660">
        <v>0</v>
      </c>
      <c r="N2660">
        <v>0</v>
      </c>
      <c r="O2660">
        <v>8.9899999999999997E-3</v>
      </c>
      <c r="P2660">
        <v>0</v>
      </c>
      <c r="Q2660" s="3">
        <v>0.78139999999999998</v>
      </c>
      <c r="R2660" t="str">
        <f t="shared" si="41"/>
        <v>Wyoming Public Employees2016</v>
      </c>
    </row>
    <row r="2661" spans="1:18" x14ac:dyDescent="0.35">
      <c r="A2661" t="s">
        <v>149</v>
      </c>
      <c r="B2661">
        <v>2017</v>
      </c>
      <c r="C2661">
        <v>0.14199999999999999</v>
      </c>
      <c r="D2661">
        <v>6.93E-2</v>
      </c>
      <c r="E2661">
        <v>7.7299999999999994E-2</v>
      </c>
      <c r="F2661">
        <v>4.7699999999999999E-2</v>
      </c>
      <c r="G2661">
        <v>5.4649999999999997E-2</v>
      </c>
      <c r="H2661">
        <v>0.46899999999999997</v>
      </c>
      <c r="I2661">
        <v>0.23300000000000001</v>
      </c>
      <c r="J2661">
        <v>0.11799999999999999</v>
      </c>
      <c r="K2661">
        <v>0.16500000000000001</v>
      </c>
      <c r="L2661">
        <v>0</v>
      </c>
      <c r="M2661">
        <v>0</v>
      </c>
      <c r="N2661">
        <v>0</v>
      </c>
      <c r="O2661">
        <v>1.4999999999999999E-2</v>
      </c>
      <c r="P2661">
        <v>0</v>
      </c>
      <c r="Q2661" s="3">
        <v>0.76280000000000003</v>
      </c>
      <c r="R2661" t="str">
        <f t="shared" si="41"/>
        <v>Wyoming Public Employees2017</v>
      </c>
    </row>
    <row r="2662" spans="1:18" x14ac:dyDescent="0.35">
      <c r="A2662" t="s">
        <v>149</v>
      </c>
      <c r="B2662">
        <v>2018</v>
      </c>
      <c r="C2662">
        <v>-3.5200000000000002E-2</v>
      </c>
      <c r="D2662">
        <v>5.8099999999999999E-2</v>
      </c>
      <c r="E2662">
        <v>4.3200000000000002E-2</v>
      </c>
      <c r="F2662">
        <v>8.1900000000000001E-2</v>
      </c>
      <c r="G2662">
        <v>4.9450000000000001E-2</v>
      </c>
      <c r="H2662">
        <v>0.48399999999999999</v>
      </c>
      <c r="I2662">
        <v>0.16800000000000001</v>
      </c>
      <c r="J2662">
        <v>0.152</v>
      </c>
      <c r="K2662">
        <v>0.17799999999999999</v>
      </c>
      <c r="L2662">
        <v>0</v>
      </c>
      <c r="M2662">
        <v>0</v>
      </c>
      <c r="N2662">
        <v>0</v>
      </c>
      <c r="O2662">
        <v>1.7999999999999999E-2</v>
      </c>
      <c r="P2662">
        <v>0</v>
      </c>
      <c r="Q2662" s="3">
        <v>0.74150000000000005</v>
      </c>
      <c r="R2662" t="str">
        <f t="shared" si="41"/>
        <v>Wyoming Public Employees2018</v>
      </c>
    </row>
    <row r="2663" spans="1:18" x14ac:dyDescent="0.35">
      <c r="A2663" t="s">
        <v>149</v>
      </c>
      <c r="B2663">
        <v>2019</v>
      </c>
      <c r="C2663">
        <v>0.18720000000000001</v>
      </c>
      <c r="D2663">
        <v>9.3600000000000003E-2</v>
      </c>
      <c r="E2663">
        <v>6.9699999999999998E-2</v>
      </c>
      <c r="F2663">
        <v>7.8E-2</v>
      </c>
      <c r="G2663">
        <v>5.6279999999999997E-2</v>
      </c>
      <c r="H2663">
        <v>0.46385999999999999</v>
      </c>
      <c r="I2663">
        <v>0.18395</v>
      </c>
      <c r="J2663">
        <v>0.16214999999999999</v>
      </c>
      <c r="K2663">
        <v>0.16805</v>
      </c>
      <c r="L2663">
        <v>0</v>
      </c>
      <c r="M2663">
        <v>0</v>
      </c>
      <c r="N2663">
        <v>0</v>
      </c>
      <c r="O2663">
        <v>2.1989999999999999E-2</v>
      </c>
      <c r="P2663">
        <v>0</v>
      </c>
      <c r="Q2663" s="3">
        <v>0.73160000000000003</v>
      </c>
      <c r="R2663" t="str">
        <f t="shared" si="41"/>
        <v>Wyoming Public Employees2019</v>
      </c>
    </row>
    <row r="2664" spans="1:18" x14ac:dyDescent="0.35">
      <c r="A2664" t="s">
        <v>149</v>
      </c>
      <c r="B2664">
        <v>2020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 s="3">
        <v>0</v>
      </c>
      <c r="R2664" t="str">
        <f t="shared" si="41"/>
        <v>Wyoming Public Employees2020</v>
      </c>
    </row>
    <row r="2665" spans="1:18" x14ac:dyDescent="0.35">
      <c r="A2665" t="s">
        <v>150</v>
      </c>
      <c r="B2665">
        <v>2001</v>
      </c>
      <c r="C2665">
        <v>-3.0000000000000001E-3</v>
      </c>
      <c r="D2665">
        <v>4.9000000000000002E-2</v>
      </c>
      <c r="E2665">
        <v>6.7000000000000004E-2</v>
      </c>
      <c r="G2665">
        <v>-3.0000000000000001E-3</v>
      </c>
      <c r="H2665">
        <v>0.59</v>
      </c>
      <c r="I2665">
        <v>0.41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 s="3">
        <v>0.84399999999999997</v>
      </c>
      <c r="R2665" t="str">
        <f t="shared" si="41"/>
        <v>West Virginia PERS2001</v>
      </c>
    </row>
    <row r="2666" spans="1:18" x14ac:dyDescent="0.35">
      <c r="A2666" t="s">
        <v>150</v>
      </c>
      <c r="B2666">
        <v>2002</v>
      </c>
      <c r="C2666">
        <v>-2.9000000000000001E-2</v>
      </c>
      <c r="D2666">
        <v>1.4999999999999999E-2</v>
      </c>
      <c r="E2666">
        <v>4.3999999999999997E-2</v>
      </c>
      <c r="G2666">
        <v>-1.609E-2</v>
      </c>
      <c r="H2666">
        <v>0.59</v>
      </c>
      <c r="I2666">
        <v>0.4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0.01</v>
      </c>
      <c r="P2666">
        <v>0</v>
      </c>
      <c r="Q2666" s="3">
        <v>0.754</v>
      </c>
      <c r="R2666" t="str">
        <f t="shared" si="41"/>
        <v>West Virginia PERS2002</v>
      </c>
    </row>
    <row r="2667" spans="1:18" x14ac:dyDescent="0.35">
      <c r="A2667" t="s">
        <v>150</v>
      </c>
      <c r="B2667">
        <v>2003</v>
      </c>
      <c r="C2667">
        <v>4.9000000000000002E-2</v>
      </c>
      <c r="D2667">
        <v>5.0000000000000001E-3</v>
      </c>
      <c r="E2667">
        <v>3.3000000000000002E-2</v>
      </c>
      <c r="G2667">
        <v>5.1500000000000001E-3</v>
      </c>
      <c r="H2667">
        <v>0.61</v>
      </c>
      <c r="I2667">
        <v>0.38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0.01</v>
      </c>
      <c r="P2667">
        <v>0</v>
      </c>
      <c r="Q2667" s="3">
        <v>0.73099999999999998</v>
      </c>
      <c r="R2667" t="str">
        <f t="shared" si="41"/>
        <v>West Virginia PERS2003</v>
      </c>
    </row>
    <row r="2668" spans="1:18" x14ac:dyDescent="0.35">
      <c r="A2668" t="s">
        <v>150</v>
      </c>
      <c r="B2668">
        <v>2004</v>
      </c>
      <c r="C2668">
        <v>0.152</v>
      </c>
      <c r="D2668">
        <v>5.5E-2</v>
      </c>
      <c r="E2668">
        <v>4.8000000000000001E-2</v>
      </c>
      <c r="G2668">
        <v>4.0009999999999997E-2</v>
      </c>
      <c r="H2668">
        <v>0.61</v>
      </c>
      <c r="I2668">
        <v>0.38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0.01</v>
      </c>
      <c r="P2668">
        <v>0</v>
      </c>
      <c r="Q2668" s="3">
        <v>0.8</v>
      </c>
      <c r="R2668" t="str">
        <f t="shared" si="41"/>
        <v>West Virginia PERS2004</v>
      </c>
    </row>
    <row r="2669" spans="1:18" x14ac:dyDescent="0.35">
      <c r="A2669" t="s">
        <v>150</v>
      </c>
      <c r="B2669">
        <v>2005</v>
      </c>
      <c r="C2669">
        <v>0.107</v>
      </c>
      <c r="D2669">
        <v>0.10199999999999999</v>
      </c>
      <c r="E2669">
        <v>5.2999999999999999E-2</v>
      </c>
      <c r="G2669">
        <v>5.3069999999999999E-2</v>
      </c>
      <c r="H2669">
        <v>0.60396000000000005</v>
      </c>
      <c r="I2669">
        <v>0.38613999999999998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9.9000000000000008E-3</v>
      </c>
      <c r="P2669">
        <v>0</v>
      </c>
      <c r="Q2669" s="3">
        <v>0.83599999999999997</v>
      </c>
      <c r="R2669" t="str">
        <f t="shared" si="41"/>
        <v>West Virginia PERS2005</v>
      </c>
    </row>
    <row r="2670" spans="1:18" x14ac:dyDescent="0.35">
      <c r="A2670" t="s">
        <v>150</v>
      </c>
      <c r="B2670">
        <v>2006</v>
      </c>
      <c r="C2670">
        <v>9.5000000000000001E-2</v>
      </c>
      <c r="D2670">
        <v>0.11799999999999999</v>
      </c>
      <c r="E2670">
        <v>7.4999999999999997E-2</v>
      </c>
      <c r="G2670">
        <v>5.9950000000000003E-2</v>
      </c>
      <c r="H2670">
        <v>0.57425999999999999</v>
      </c>
      <c r="I2670">
        <v>0.41583999999999999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9.9000000000000008E-3</v>
      </c>
      <c r="P2670">
        <v>0</v>
      </c>
      <c r="Q2670" s="3">
        <v>0.86799999999999999</v>
      </c>
      <c r="R2670" t="str">
        <f t="shared" si="41"/>
        <v>West Virginia PERS2006</v>
      </c>
    </row>
    <row r="2671" spans="1:18" x14ac:dyDescent="0.35">
      <c r="A2671" t="s">
        <v>150</v>
      </c>
      <c r="B2671">
        <v>2007</v>
      </c>
      <c r="C2671">
        <v>0.17599999999999999</v>
      </c>
      <c r="D2671">
        <v>0.125</v>
      </c>
      <c r="E2671">
        <v>0.115</v>
      </c>
      <c r="F2671">
        <v>7.9000000000000001E-2</v>
      </c>
      <c r="G2671">
        <v>7.5800000000000006E-2</v>
      </c>
      <c r="H2671">
        <v>0.61385999999999996</v>
      </c>
      <c r="I2671">
        <v>0.37624000000000002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9.9000000000000008E-3</v>
      </c>
      <c r="P2671">
        <v>0</v>
      </c>
      <c r="Q2671" s="3">
        <v>0.97</v>
      </c>
      <c r="R2671" t="str">
        <f t="shared" si="41"/>
        <v>West Virginia PERS2007</v>
      </c>
    </row>
    <row r="2672" spans="1:18" x14ac:dyDescent="0.35">
      <c r="A2672" t="s">
        <v>150</v>
      </c>
      <c r="B2672">
        <v>2008</v>
      </c>
      <c r="C2672">
        <v>-6.5000000000000002E-2</v>
      </c>
      <c r="D2672">
        <v>6.4000000000000001E-2</v>
      </c>
      <c r="E2672">
        <v>8.8999999999999996E-2</v>
      </c>
      <c r="F2672">
        <v>6.0999999999999999E-2</v>
      </c>
      <c r="G2672">
        <v>5.7099999999999998E-2</v>
      </c>
      <c r="H2672">
        <v>0.48</v>
      </c>
      <c r="I2672">
        <v>0.41</v>
      </c>
      <c r="J2672">
        <v>0.11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 s="3">
        <v>0.84199999999999997</v>
      </c>
      <c r="R2672" t="str">
        <f t="shared" si="41"/>
        <v>West Virginia PERS2008</v>
      </c>
    </row>
    <row r="2673" spans="1:18" x14ac:dyDescent="0.35">
      <c r="A2673" t="s">
        <v>150</v>
      </c>
      <c r="B2673">
        <v>2009</v>
      </c>
      <c r="C2673">
        <v>-0.156</v>
      </c>
      <c r="D2673">
        <v>-2.5000000000000001E-2</v>
      </c>
      <c r="E2673">
        <v>2.4E-2</v>
      </c>
      <c r="F2673">
        <v>3.5999999999999997E-2</v>
      </c>
      <c r="G2673">
        <v>3.0980000000000001E-2</v>
      </c>
      <c r="H2673">
        <v>0.51144000000000001</v>
      </c>
      <c r="I2673">
        <v>0.28656999999999999</v>
      </c>
      <c r="J2673">
        <v>7.7609999999999998E-2</v>
      </c>
      <c r="K2673">
        <v>0.11443</v>
      </c>
      <c r="L2673">
        <v>0</v>
      </c>
      <c r="M2673">
        <v>4.9800000000000001E-3</v>
      </c>
      <c r="N2673">
        <v>0</v>
      </c>
      <c r="O2673">
        <v>4.9800000000000001E-3</v>
      </c>
      <c r="P2673">
        <v>0</v>
      </c>
      <c r="Q2673" s="3">
        <v>0.79700000000000004</v>
      </c>
      <c r="R2673" t="str">
        <f t="shared" si="41"/>
        <v>West Virginia PERS2009</v>
      </c>
    </row>
    <row r="2674" spans="1:18" x14ac:dyDescent="0.35">
      <c r="A2674" t="s">
        <v>150</v>
      </c>
      <c r="B2674">
        <v>2010</v>
      </c>
      <c r="C2674">
        <v>0.16</v>
      </c>
      <c r="D2674">
        <v>-2.9000000000000001E-2</v>
      </c>
      <c r="E2674">
        <v>3.3000000000000002E-2</v>
      </c>
      <c r="F2674">
        <v>4.2999999999999997E-2</v>
      </c>
      <c r="G2674">
        <v>4.3209999999999998E-2</v>
      </c>
      <c r="H2674">
        <v>0.47510000000000002</v>
      </c>
      <c r="I2674">
        <v>0.251</v>
      </c>
      <c r="J2674">
        <v>0.10857</v>
      </c>
      <c r="K2674">
        <v>0.10259</v>
      </c>
      <c r="L2674">
        <v>0</v>
      </c>
      <c r="M2674">
        <v>5.8770000000000003E-2</v>
      </c>
      <c r="N2674">
        <v>0</v>
      </c>
      <c r="O2674">
        <v>3.98E-3</v>
      </c>
      <c r="P2674">
        <v>0</v>
      </c>
      <c r="Q2674" s="3">
        <v>0.746</v>
      </c>
      <c r="R2674" t="str">
        <f t="shared" si="41"/>
        <v>West Virginia PERS2010</v>
      </c>
    </row>
    <row r="2675" spans="1:18" x14ac:dyDescent="0.35">
      <c r="A2675" t="s">
        <v>150</v>
      </c>
      <c r="B2675">
        <v>2011</v>
      </c>
      <c r="C2675">
        <v>0.20699999999999999</v>
      </c>
      <c r="D2675">
        <v>5.7000000000000002E-2</v>
      </c>
      <c r="E2675">
        <v>5.3999999999999999E-2</v>
      </c>
      <c r="F2675">
        <v>6.3E-2</v>
      </c>
      <c r="G2675">
        <v>5.713E-2</v>
      </c>
      <c r="H2675">
        <v>0.501</v>
      </c>
      <c r="I2675">
        <v>0.28088000000000002</v>
      </c>
      <c r="J2675">
        <v>0.10059999999999999</v>
      </c>
      <c r="K2675">
        <v>8.8650000000000007E-2</v>
      </c>
      <c r="L2675">
        <v>0</v>
      </c>
      <c r="M2675">
        <v>2.4899999999999999E-2</v>
      </c>
      <c r="N2675">
        <v>0</v>
      </c>
      <c r="O2675">
        <v>3.98E-3</v>
      </c>
      <c r="P2675">
        <v>0</v>
      </c>
      <c r="Q2675" s="3">
        <v>0.78400000000000003</v>
      </c>
      <c r="R2675" t="str">
        <f t="shared" si="41"/>
        <v>West Virginia PERS2011</v>
      </c>
    </row>
    <row r="2676" spans="1:18" x14ac:dyDescent="0.35">
      <c r="A2676" t="s">
        <v>150</v>
      </c>
      <c r="B2676">
        <v>2012</v>
      </c>
      <c r="C2676">
        <v>1.0999999999999999E-2</v>
      </c>
      <c r="D2676">
        <v>0.123</v>
      </c>
      <c r="E2676">
        <v>2.1999999999999999E-2</v>
      </c>
      <c r="F2676">
        <v>6.8000000000000005E-2</v>
      </c>
      <c r="G2676">
        <v>5.321E-2</v>
      </c>
      <c r="H2676">
        <v>0.49104999999999999</v>
      </c>
      <c r="I2676">
        <v>0.23956</v>
      </c>
      <c r="J2676">
        <v>9.9400000000000002E-2</v>
      </c>
      <c r="K2676">
        <v>0.10138999999999999</v>
      </c>
      <c r="L2676">
        <v>0</v>
      </c>
      <c r="M2676">
        <v>6.2619999999999995E-2</v>
      </c>
      <c r="N2676">
        <v>0</v>
      </c>
      <c r="O2676">
        <v>5.96E-3</v>
      </c>
      <c r="P2676">
        <v>0</v>
      </c>
      <c r="Q2676" s="3">
        <v>0.77600000000000002</v>
      </c>
      <c r="R2676" t="str">
        <f t="shared" si="41"/>
        <v>West Virginia PERS2012</v>
      </c>
    </row>
    <row r="2677" spans="1:18" x14ac:dyDescent="0.35">
      <c r="A2677" t="s">
        <v>150</v>
      </c>
      <c r="B2677">
        <v>2013</v>
      </c>
      <c r="C2677">
        <v>0.13100000000000001</v>
      </c>
      <c r="D2677">
        <v>0.113</v>
      </c>
      <c r="E2677">
        <v>6.2E-2</v>
      </c>
      <c r="F2677">
        <v>7.5999999999999998E-2</v>
      </c>
      <c r="G2677">
        <v>5.8999999999999997E-2</v>
      </c>
      <c r="H2677">
        <v>0.50946999999999998</v>
      </c>
      <c r="I2677">
        <v>0.20738000000000001</v>
      </c>
      <c r="J2677">
        <v>9.6710000000000004E-2</v>
      </c>
      <c r="K2677">
        <v>0.1017</v>
      </c>
      <c r="L2677">
        <v>0</v>
      </c>
      <c r="M2677">
        <v>8.1759999999999999E-2</v>
      </c>
      <c r="N2677">
        <v>0</v>
      </c>
      <c r="O2677">
        <v>2.99E-3</v>
      </c>
      <c r="P2677">
        <v>0</v>
      </c>
      <c r="Q2677" s="3">
        <v>0.79700000000000004</v>
      </c>
      <c r="R2677" t="str">
        <f t="shared" si="41"/>
        <v>West Virginia PERS2013</v>
      </c>
    </row>
    <row r="2678" spans="1:18" x14ac:dyDescent="0.35">
      <c r="A2678" t="s">
        <v>150</v>
      </c>
      <c r="B2678">
        <v>2014</v>
      </c>
      <c r="C2678">
        <v>0.17899999999999999</v>
      </c>
      <c r="D2678">
        <v>0.105</v>
      </c>
      <c r="E2678">
        <v>0.13600000000000001</v>
      </c>
      <c r="F2678">
        <v>7.8E-2</v>
      </c>
      <c r="G2678">
        <v>6.7150000000000001E-2</v>
      </c>
      <c r="H2678">
        <v>0.55135000000000001</v>
      </c>
      <c r="I2678">
        <v>0.15354000000000001</v>
      </c>
      <c r="J2678">
        <v>9.7710000000000005E-2</v>
      </c>
      <c r="K2678">
        <v>0.10269</v>
      </c>
      <c r="L2678">
        <v>0</v>
      </c>
      <c r="M2678">
        <v>9.1730000000000006E-2</v>
      </c>
      <c r="N2678">
        <v>0</v>
      </c>
      <c r="O2678">
        <v>2.99E-3</v>
      </c>
      <c r="P2678">
        <v>0</v>
      </c>
      <c r="Q2678" s="3">
        <v>0.83099999999999996</v>
      </c>
      <c r="R2678" t="str">
        <f t="shared" si="41"/>
        <v>West Virginia PERS2014</v>
      </c>
    </row>
    <row r="2679" spans="1:18" x14ac:dyDescent="0.35">
      <c r="A2679" t="s">
        <v>150</v>
      </c>
      <c r="B2679">
        <v>2015</v>
      </c>
      <c r="C2679">
        <v>3.9E-2</v>
      </c>
      <c r="D2679">
        <v>0.115</v>
      </c>
      <c r="E2679">
        <v>0.111</v>
      </c>
      <c r="F2679">
        <v>7.0999999999999994E-2</v>
      </c>
      <c r="G2679">
        <v>6.5250000000000002E-2</v>
      </c>
      <c r="H2679">
        <v>0.54083999999999999</v>
      </c>
      <c r="I2679">
        <v>0.14741000000000001</v>
      </c>
      <c r="J2679">
        <v>9.7610000000000002E-2</v>
      </c>
      <c r="K2679">
        <v>0.10657</v>
      </c>
      <c r="L2679">
        <v>0</v>
      </c>
      <c r="M2679">
        <v>0.10359</v>
      </c>
      <c r="N2679">
        <v>0</v>
      </c>
      <c r="O2679">
        <v>3.98E-3</v>
      </c>
      <c r="P2679">
        <v>0</v>
      </c>
      <c r="Q2679" s="3">
        <v>0.86783999999999994</v>
      </c>
      <c r="R2679" t="str">
        <f t="shared" si="41"/>
        <v>West Virginia PERS2015</v>
      </c>
    </row>
    <row r="2680" spans="1:18" x14ac:dyDescent="0.35">
      <c r="A2680" t="s">
        <v>150</v>
      </c>
      <c r="B2680">
        <v>2016</v>
      </c>
      <c r="C2680">
        <v>-1E-3</v>
      </c>
      <c r="D2680">
        <v>7.0000000000000007E-2</v>
      </c>
      <c r="E2680">
        <v>7.0000000000000007E-2</v>
      </c>
      <c r="F2680">
        <v>6.2E-2</v>
      </c>
      <c r="G2680">
        <v>6.0979999999999999E-2</v>
      </c>
      <c r="H2680">
        <v>0.54400000000000004</v>
      </c>
      <c r="I2680">
        <v>0.13300000000000001</v>
      </c>
      <c r="J2680">
        <v>0.104</v>
      </c>
      <c r="K2680">
        <v>0.109</v>
      </c>
      <c r="L2680">
        <v>0</v>
      </c>
      <c r="M2680">
        <v>0.109</v>
      </c>
      <c r="N2680">
        <v>0</v>
      </c>
      <c r="O2680">
        <v>1E-3</v>
      </c>
      <c r="P2680">
        <v>0</v>
      </c>
      <c r="Q2680" s="3">
        <v>0.89012999999999998</v>
      </c>
      <c r="R2680" t="str">
        <f t="shared" si="41"/>
        <v>West Virginia PERS2016</v>
      </c>
    </row>
    <row r="2681" spans="1:18" x14ac:dyDescent="0.35">
      <c r="A2681" t="s">
        <v>150</v>
      </c>
      <c r="B2681">
        <v>2017</v>
      </c>
      <c r="C2681">
        <v>0.158</v>
      </c>
      <c r="D2681">
        <v>6.4000000000000001E-2</v>
      </c>
      <c r="E2681">
        <v>9.9000000000000005E-2</v>
      </c>
      <c r="F2681">
        <v>0.06</v>
      </c>
      <c r="G2681">
        <v>6.6460000000000005E-2</v>
      </c>
      <c r="H2681">
        <v>0.53300000000000003</v>
      </c>
      <c r="I2681">
        <v>0.14099999999999999</v>
      </c>
      <c r="J2681">
        <v>0.105</v>
      </c>
      <c r="K2681">
        <v>0.115</v>
      </c>
      <c r="L2681">
        <v>0</v>
      </c>
      <c r="M2681">
        <v>0.104</v>
      </c>
      <c r="N2681">
        <v>0</v>
      </c>
      <c r="O2681">
        <v>2E-3</v>
      </c>
      <c r="P2681">
        <v>0</v>
      </c>
      <c r="Q2681" s="3">
        <v>0.91451000000000005</v>
      </c>
      <c r="R2681" t="str">
        <f t="shared" si="41"/>
        <v>West Virginia PERS2017</v>
      </c>
    </row>
    <row r="2682" spans="1:18" x14ac:dyDescent="0.35">
      <c r="A2682" t="s">
        <v>150</v>
      </c>
      <c r="B2682">
        <v>2018</v>
      </c>
      <c r="C2682">
        <v>9.8000000000000004E-2</v>
      </c>
      <c r="D2682">
        <v>8.3000000000000004E-2</v>
      </c>
      <c r="E2682">
        <v>9.2999999999999999E-2</v>
      </c>
      <c r="F2682">
        <v>7.6999999999999999E-2</v>
      </c>
      <c r="G2682">
        <v>6.8190000000000001E-2</v>
      </c>
      <c r="H2682">
        <v>0.503</v>
      </c>
      <c r="I2682">
        <v>0.13600000000000001</v>
      </c>
      <c r="J2682">
        <v>0.11325</v>
      </c>
      <c r="K2682">
        <v>0.14924999999999999</v>
      </c>
      <c r="L2682">
        <v>0</v>
      </c>
      <c r="M2682">
        <v>9.7500000000000003E-2</v>
      </c>
      <c r="N2682">
        <v>0</v>
      </c>
      <c r="O2682">
        <v>1E-3</v>
      </c>
      <c r="P2682">
        <v>0</v>
      </c>
      <c r="Q2682" s="3">
        <v>0.92935000000000001</v>
      </c>
      <c r="R2682" t="str">
        <f t="shared" si="41"/>
        <v>West Virginia PERS2018</v>
      </c>
    </row>
    <row r="2683" spans="1:18" x14ac:dyDescent="0.35">
      <c r="A2683" t="s">
        <v>150</v>
      </c>
      <c r="B2683">
        <v>2019</v>
      </c>
      <c r="C2683">
        <v>0.06</v>
      </c>
      <c r="D2683">
        <v>0.104</v>
      </c>
      <c r="E2683">
        <v>6.9000000000000006E-2</v>
      </c>
      <c r="F2683">
        <v>0.10199999999999999</v>
      </c>
      <c r="G2683">
        <v>6.7750000000000005E-2</v>
      </c>
      <c r="H2683">
        <v>0.503</v>
      </c>
      <c r="I2683">
        <v>0.12</v>
      </c>
      <c r="J2683">
        <v>0.11823</v>
      </c>
      <c r="K2683">
        <v>0.15472</v>
      </c>
      <c r="L2683">
        <v>0</v>
      </c>
      <c r="M2683">
        <v>0.10049</v>
      </c>
      <c r="N2683">
        <v>0</v>
      </c>
      <c r="O2683">
        <v>2E-3</v>
      </c>
      <c r="P2683">
        <v>0</v>
      </c>
      <c r="Q2683" s="3">
        <v>0.9385</v>
      </c>
      <c r="R2683" t="str">
        <f t="shared" si="41"/>
        <v>West Virginia PERS2019</v>
      </c>
    </row>
    <row r="2684" spans="1:18" x14ac:dyDescent="0.35">
      <c r="A2684" t="s">
        <v>150</v>
      </c>
      <c r="B2684">
        <v>2020</v>
      </c>
      <c r="C2684">
        <v>3.3000000000000002E-2</v>
      </c>
      <c r="D2684">
        <v>6.3E-2</v>
      </c>
      <c r="E2684">
        <v>6.8000000000000005E-2</v>
      </c>
      <c r="F2684">
        <v>8.8999999999999996E-2</v>
      </c>
      <c r="G2684">
        <v>6.5989999999999993E-2</v>
      </c>
      <c r="H2684">
        <v>0.49365999999999999</v>
      </c>
      <c r="I2684">
        <v>0.11401</v>
      </c>
      <c r="J2684">
        <v>0.19583999999999999</v>
      </c>
      <c r="K2684">
        <v>7.714E-2</v>
      </c>
      <c r="L2684">
        <v>0</v>
      </c>
      <c r="M2684">
        <v>0.10428</v>
      </c>
      <c r="N2684">
        <v>0</v>
      </c>
      <c r="O2684">
        <v>1.507E-2</v>
      </c>
      <c r="P2684">
        <v>0</v>
      </c>
      <c r="Q2684" s="3">
        <v>0.9385</v>
      </c>
      <c r="R2684" t="str">
        <f t="shared" si="41"/>
        <v>West Virginia PERS2020</v>
      </c>
    </row>
    <row r="2685" spans="1:18" x14ac:dyDescent="0.35">
      <c r="A2685" t="s">
        <v>124</v>
      </c>
      <c r="B2685">
        <v>2014</v>
      </c>
      <c r="C2685">
        <v>7.5200000000000003E-2</v>
      </c>
      <c r="D2685">
        <v>0.11799999999999999</v>
      </c>
      <c r="E2685">
        <v>0.10299999999999999</v>
      </c>
      <c r="F2685">
        <v>6.7900000000000002E-2</v>
      </c>
      <c r="G2685">
        <v>6.479E-2</v>
      </c>
      <c r="H2685">
        <v>0.35499999999999998</v>
      </c>
      <c r="I2685">
        <v>0.157</v>
      </c>
      <c r="J2685">
        <v>0.11799999999999999</v>
      </c>
      <c r="K2685">
        <v>0.17199999999999999</v>
      </c>
      <c r="L2685">
        <v>0</v>
      </c>
      <c r="M2685">
        <v>0.14000000000000001</v>
      </c>
      <c r="N2685">
        <v>0</v>
      </c>
      <c r="O2685">
        <v>5.8000000000000003E-2</v>
      </c>
      <c r="P2685">
        <v>0</v>
      </c>
      <c r="Q2685" s="3">
        <v>0.85799999999999998</v>
      </c>
      <c r="R2685" t="str">
        <f t="shared" si="41"/>
        <v>Utah Noncontributory2014</v>
      </c>
    </row>
    <row r="2686" spans="1:18" x14ac:dyDescent="0.35">
      <c r="A2686" t="s">
        <v>124</v>
      </c>
      <c r="B2686">
        <v>2015</v>
      </c>
      <c r="C2686">
        <v>1.9199999999999998E-2</v>
      </c>
      <c r="D2686">
        <v>7.9500000000000001E-2</v>
      </c>
      <c r="E2686">
        <v>7.8899999999999998E-2</v>
      </c>
      <c r="F2686">
        <v>6.0199999999999997E-2</v>
      </c>
      <c r="G2686">
        <v>6.1690000000000002E-2</v>
      </c>
      <c r="H2686">
        <v>0.33939999999999998</v>
      </c>
      <c r="I2686">
        <v>0.15809999999999999</v>
      </c>
      <c r="J2686">
        <v>0.1187</v>
      </c>
      <c r="K2686">
        <v>0.15290000000000001</v>
      </c>
      <c r="L2686">
        <v>0</v>
      </c>
      <c r="M2686">
        <v>0.14860000000000001</v>
      </c>
      <c r="N2686">
        <v>0</v>
      </c>
      <c r="O2686">
        <v>8.2299999999999998E-2</v>
      </c>
      <c r="P2686">
        <v>0</v>
      </c>
      <c r="Q2686" s="3">
        <v>0.85399999999999998</v>
      </c>
      <c r="R2686" t="str">
        <f t="shared" si="41"/>
        <v>Utah Noncontributory2015</v>
      </c>
    </row>
    <row r="2687" spans="1:18" x14ac:dyDescent="0.35">
      <c r="A2687" t="s">
        <v>124</v>
      </c>
      <c r="B2687">
        <v>2016</v>
      </c>
      <c r="C2687">
        <v>8.7900000000000006E-2</v>
      </c>
      <c r="D2687">
        <v>5.9799999999999999E-2</v>
      </c>
      <c r="E2687">
        <v>9.1200000000000003E-2</v>
      </c>
      <c r="F2687">
        <v>5.4699999999999999E-2</v>
      </c>
      <c r="G2687">
        <v>6.3310000000000005E-2</v>
      </c>
      <c r="H2687">
        <v>0.35199999999999998</v>
      </c>
      <c r="I2687">
        <v>0.15</v>
      </c>
      <c r="J2687">
        <v>0.113</v>
      </c>
      <c r="K2687">
        <v>0.156</v>
      </c>
      <c r="L2687">
        <v>0</v>
      </c>
      <c r="M2687">
        <v>0.14699999999999999</v>
      </c>
      <c r="N2687">
        <v>0</v>
      </c>
      <c r="O2687">
        <v>8.2000000000000003E-2</v>
      </c>
      <c r="P2687">
        <v>0</v>
      </c>
      <c r="Q2687" s="3">
        <v>0.85499999999999998</v>
      </c>
      <c r="R2687" t="str">
        <f t="shared" si="41"/>
        <v>Utah Noncontributory2016</v>
      </c>
    </row>
    <row r="2688" spans="1:18" x14ac:dyDescent="0.35">
      <c r="A2688" t="s">
        <v>124</v>
      </c>
      <c r="B2688">
        <v>2017</v>
      </c>
      <c r="C2688">
        <v>0.13569999999999999</v>
      </c>
      <c r="D2688">
        <v>7.9600000000000004E-2</v>
      </c>
      <c r="E2688">
        <v>9.1999999999999998E-2</v>
      </c>
      <c r="F2688">
        <v>6.08E-2</v>
      </c>
      <c r="G2688">
        <v>6.744E-2</v>
      </c>
      <c r="H2688">
        <v>0.378</v>
      </c>
      <c r="I2688">
        <v>0.14199999999999999</v>
      </c>
      <c r="J2688">
        <v>0.107</v>
      </c>
      <c r="K2688">
        <v>0.13900000000000001</v>
      </c>
      <c r="L2688">
        <v>0</v>
      </c>
      <c r="M2688">
        <v>0.14799999999999999</v>
      </c>
      <c r="N2688">
        <v>0</v>
      </c>
      <c r="O2688">
        <v>8.5999999999999993E-2</v>
      </c>
      <c r="P2688">
        <v>0</v>
      </c>
      <c r="Q2688" s="3">
        <v>0.877</v>
      </c>
      <c r="R2688" t="str">
        <f t="shared" si="41"/>
        <v>Utah Noncontributory2017</v>
      </c>
    </row>
    <row r="2689" spans="1:18" x14ac:dyDescent="0.35">
      <c r="A2689" t="s">
        <v>124</v>
      </c>
      <c r="B2689">
        <v>2018</v>
      </c>
      <c r="C2689">
        <v>-2.2000000000000001E-3</v>
      </c>
      <c r="D2689">
        <v>7.22E-2</v>
      </c>
      <c r="E2689">
        <v>6.7000000000000004E-2</v>
      </c>
      <c r="F2689">
        <v>8.6999999999999994E-2</v>
      </c>
      <c r="G2689">
        <v>6.3439999999999996E-2</v>
      </c>
      <c r="H2689">
        <v>0.35099999999999998</v>
      </c>
      <c r="I2689">
        <v>0.16900000000000001</v>
      </c>
      <c r="J2689">
        <v>0.11700000000000001</v>
      </c>
      <c r="K2689">
        <v>0.14599999999999999</v>
      </c>
      <c r="L2689">
        <v>0</v>
      </c>
      <c r="M2689">
        <v>0.16600000000000001</v>
      </c>
      <c r="N2689">
        <v>0</v>
      </c>
      <c r="O2689">
        <v>5.0999999999999997E-2</v>
      </c>
      <c r="P2689">
        <v>0</v>
      </c>
      <c r="Q2689" s="3">
        <v>0.874</v>
      </c>
      <c r="R2689" t="str">
        <f t="shared" si="41"/>
        <v>Utah Noncontributory2018</v>
      </c>
    </row>
    <row r="2690" spans="1:18" x14ac:dyDescent="0.35">
      <c r="A2690" t="s">
        <v>124</v>
      </c>
      <c r="B2690">
        <v>2019</v>
      </c>
      <c r="C2690">
        <v>0.14449999999999999</v>
      </c>
      <c r="D2690">
        <v>9.0700000000000003E-2</v>
      </c>
      <c r="E2690">
        <v>7.5300000000000006E-2</v>
      </c>
      <c r="F2690">
        <v>8.8900000000000007E-2</v>
      </c>
      <c r="G2690">
        <v>6.7559999999999995E-2</v>
      </c>
      <c r="H2690">
        <v>0.377</v>
      </c>
      <c r="I2690">
        <v>0.17299999999999999</v>
      </c>
      <c r="J2690">
        <v>0.113</v>
      </c>
      <c r="K2690">
        <v>0.14599999999999999</v>
      </c>
      <c r="L2690">
        <v>0</v>
      </c>
      <c r="M2690">
        <v>0.13900000000000001</v>
      </c>
      <c r="N2690">
        <v>0</v>
      </c>
      <c r="O2690">
        <v>5.1999999999999998E-2</v>
      </c>
      <c r="P2690">
        <v>0</v>
      </c>
      <c r="Q2690" s="3">
        <v>0.875</v>
      </c>
      <c r="R2690" t="str">
        <f t="shared" si="41"/>
        <v>Utah Noncontributory2019</v>
      </c>
    </row>
    <row r="2691" spans="1:18" x14ac:dyDescent="0.35">
      <c r="A2691" t="s">
        <v>124</v>
      </c>
      <c r="B2691">
        <v>2020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 s="3">
        <v>0</v>
      </c>
      <c r="R2691" t="str">
        <f t="shared" ref="R2691:R2754" si="42">A2691&amp;B2691</f>
        <v>Utah Noncontributory2020</v>
      </c>
    </row>
    <row r="2692" spans="1:18" x14ac:dyDescent="0.35">
      <c r="A2692" t="s">
        <v>151</v>
      </c>
      <c r="B2692">
        <v>2001</v>
      </c>
      <c r="C2692">
        <v>-0.17069999999999999</v>
      </c>
      <c r="D2692">
        <v>3.3599999999999998E-2</v>
      </c>
      <c r="E2692">
        <v>0.1052</v>
      </c>
      <c r="F2692">
        <v>0.10780000000000001</v>
      </c>
      <c r="G2692">
        <v>-0.17069999999999999</v>
      </c>
      <c r="H2692">
        <v>0.67</v>
      </c>
      <c r="I2692">
        <v>0.26800000000000002</v>
      </c>
      <c r="J2692">
        <v>2.5000000000000001E-2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3.6999999999999998E-2</v>
      </c>
      <c r="Q2692" s="3">
        <v>1.4</v>
      </c>
      <c r="R2692" t="str">
        <f t="shared" si="42"/>
        <v>Arizona State Corrections Officers2001</v>
      </c>
    </row>
    <row r="2693" spans="1:18" x14ac:dyDescent="0.35">
      <c r="A2693" t="s">
        <v>151</v>
      </c>
      <c r="B2693">
        <v>2002</v>
      </c>
      <c r="C2693">
        <v>-0.14729999999999999</v>
      </c>
      <c r="E2693">
        <v>2.76E-2</v>
      </c>
      <c r="F2693">
        <v>7.4499999999999997E-2</v>
      </c>
      <c r="G2693">
        <v>-0.15908</v>
      </c>
      <c r="H2693">
        <v>0.58599999999999997</v>
      </c>
      <c r="I2693">
        <v>0.32</v>
      </c>
      <c r="J2693">
        <v>5.0999999999999997E-2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4.2999999999999997E-2</v>
      </c>
      <c r="Q2693" s="3">
        <v>1.238</v>
      </c>
      <c r="R2693" t="str">
        <f t="shared" si="42"/>
        <v>Arizona State Corrections Officers2002</v>
      </c>
    </row>
    <row r="2694" spans="1:18" x14ac:dyDescent="0.35">
      <c r="A2694" t="s">
        <v>151</v>
      </c>
      <c r="B2694">
        <v>2003</v>
      </c>
      <c r="C2694">
        <v>6.1499999999999999E-2</v>
      </c>
      <c r="D2694">
        <v>-9.1200000000000003E-2</v>
      </c>
      <c r="E2694">
        <v>-1E-4</v>
      </c>
      <c r="F2694">
        <v>7.1800000000000003E-2</v>
      </c>
      <c r="G2694">
        <v>-9.1179999999999997E-2</v>
      </c>
      <c r="H2694">
        <v>0.59399999999999997</v>
      </c>
      <c r="I2694">
        <v>0.27400000000000002</v>
      </c>
      <c r="J2694">
        <v>6.6000000000000003E-2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6.6000000000000003E-2</v>
      </c>
      <c r="Q2694" s="3">
        <v>1.1439999999999999</v>
      </c>
      <c r="R2694" t="str">
        <f t="shared" si="42"/>
        <v>Arizona State Corrections Officers2003</v>
      </c>
    </row>
    <row r="2695" spans="1:18" x14ac:dyDescent="0.35">
      <c r="A2695" t="s">
        <v>151</v>
      </c>
      <c r="B2695">
        <v>2004</v>
      </c>
      <c r="C2695">
        <v>0.1477</v>
      </c>
      <c r="D2695">
        <v>1.2800000000000001E-2</v>
      </c>
      <c r="E2695">
        <v>-5.0000000000000001E-3</v>
      </c>
      <c r="F2695">
        <v>8.7499999999999994E-2</v>
      </c>
      <c r="G2695">
        <v>-3.6580000000000001E-2</v>
      </c>
      <c r="H2695">
        <v>0.71099999999999997</v>
      </c>
      <c r="I2695">
        <v>0.18</v>
      </c>
      <c r="J2695">
        <v>4.7E-2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6.2E-2</v>
      </c>
      <c r="Q2695" s="3">
        <v>1.048</v>
      </c>
      <c r="R2695" t="str">
        <f t="shared" si="42"/>
        <v>Arizona State Corrections Officers2004</v>
      </c>
    </row>
    <row r="2696" spans="1:18" x14ac:dyDescent="0.35">
      <c r="A2696" t="s">
        <v>151</v>
      </c>
      <c r="B2696">
        <v>2005</v>
      </c>
      <c r="C2696">
        <v>9.2299999999999993E-2</v>
      </c>
      <c r="D2696">
        <v>9.9900000000000003E-2</v>
      </c>
      <c r="E2696">
        <v>-1.21E-2</v>
      </c>
      <c r="F2696">
        <v>7.9899999999999999E-2</v>
      </c>
      <c r="G2696">
        <v>-1.209E-2</v>
      </c>
      <c r="H2696">
        <v>0.69499999999999995</v>
      </c>
      <c r="I2696">
        <v>0.20599999999999999</v>
      </c>
      <c r="J2696">
        <v>5.6000000000000001E-2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4.2000000000000003E-2</v>
      </c>
      <c r="Q2696" s="3">
        <v>0.96399999999999997</v>
      </c>
      <c r="R2696" t="str">
        <f t="shared" si="42"/>
        <v>Arizona State Corrections Officers2005</v>
      </c>
    </row>
    <row r="2697" spans="1:18" x14ac:dyDescent="0.35">
      <c r="A2697" t="s">
        <v>151</v>
      </c>
      <c r="B2697">
        <v>2006</v>
      </c>
      <c r="C2697">
        <v>8.1699999999999995E-2</v>
      </c>
      <c r="D2697">
        <v>0.1067</v>
      </c>
      <c r="E2697">
        <v>4.1700000000000001E-2</v>
      </c>
      <c r="F2697">
        <v>7.2900000000000006E-2</v>
      </c>
      <c r="G2697">
        <v>2.96E-3</v>
      </c>
      <c r="H2697">
        <v>0.69189999999999996</v>
      </c>
      <c r="I2697">
        <v>0.21360000000000001</v>
      </c>
      <c r="J2697">
        <v>6.1000000000000004E-3</v>
      </c>
      <c r="K2697">
        <v>0</v>
      </c>
      <c r="L2697">
        <v>0</v>
      </c>
      <c r="M2697">
        <v>2.7099999999999999E-2</v>
      </c>
      <c r="N2697">
        <v>0</v>
      </c>
      <c r="O2697">
        <v>4.8500000000000001E-2</v>
      </c>
      <c r="P2697">
        <v>1.2800000000000001E-2</v>
      </c>
      <c r="Q2697" s="3">
        <v>0.93700000000000006</v>
      </c>
      <c r="R2697" t="str">
        <f t="shared" si="42"/>
        <v>Arizona State Corrections Officers2006</v>
      </c>
    </row>
    <row r="2698" spans="1:18" x14ac:dyDescent="0.35">
      <c r="A2698" t="s">
        <v>151</v>
      </c>
      <c r="B2698">
        <v>2007</v>
      </c>
      <c r="C2698">
        <v>0.16769999999999999</v>
      </c>
      <c r="D2698">
        <v>0.1132</v>
      </c>
      <c r="E2698">
        <v>0.10929999999999999</v>
      </c>
      <c r="F2698">
        <v>6.7500000000000004E-2</v>
      </c>
      <c r="G2698">
        <v>2.4989999999999998E-2</v>
      </c>
      <c r="H2698">
        <v>0.69320000000000004</v>
      </c>
      <c r="I2698">
        <v>0.2011</v>
      </c>
      <c r="J2698">
        <v>1.1299999999999999E-2</v>
      </c>
      <c r="K2698">
        <v>0</v>
      </c>
      <c r="L2698">
        <v>0</v>
      </c>
      <c r="M2698">
        <v>2.12E-2</v>
      </c>
      <c r="N2698">
        <v>0</v>
      </c>
      <c r="O2698">
        <v>4.5699999999999998E-2</v>
      </c>
      <c r="P2698">
        <v>2.7400000000000001E-2</v>
      </c>
      <c r="Q2698" s="3">
        <v>0.88500000000000001</v>
      </c>
      <c r="R2698" t="str">
        <f t="shared" si="42"/>
        <v>Arizona State Corrections Officers2007</v>
      </c>
    </row>
    <row r="2699" spans="1:18" x14ac:dyDescent="0.35">
      <c r="A2699" t="s">
        <v>151</v>
      </c>
      <c r="B2699">
        <v>2008</v>
      </c>
      <c r="C2699">
        <v>-7.0499999999999993E-2</v>
      </c>
      <c r="D2699">
        <v>5.5E-2</v>
      </c>
      <c r="E2699">
        <v>8.0399999999999999E-2</v>
      </c>
      <c r="F2699">
        <v>3.9399999999999998E-2</v>
      </c>
      <c r="G2699">
        <v>1.2540000000000001E-2</v>
      </c>
      <c r="H2699">
        <v>0.65959999999999996</v>
      </c>
      <c r="I2699">
        <v>0.24790000000000001</v>
      </c>
      <c r="J2699">
        <v>1.41E-2</v>
      </c>
      <c r="K2699">
        <v>0</v>
      </c>
      <c r="L2699">
        <v>0</v>
      </c>
      <c r="M2699">
        <v>3.6499999999999998E-2</v>
      </c>
      <c r="N2699">
        <v>0</v>
      </c>
      <c r="O2699">
        <v>4.1799999999999997E-2</v>
      </c>
      <c r="P2699">
        <v>0</v>
      </c>
      <c r="Q2699" s="3">
        <v>0.90300000000000002</v>
      </c>
      <c r="R2699" t="str">
        <f t="shared" si="42"/>
        <v>Arizona State Corrections Officers2008</v>
      </c>
    </row>
    <row r="2700" spans="1:18" x14ac:dyDescent="0.35">
      <c r="A2700" t="s">
        <v>151</v>
      </c>
      <c r="B2700">
        <v>2009</v>
      </c>
      <c r="C2700">
        <v>-0.1799</v>
      </c>
      <c r="D2700">
        <v>-3.8100000000000002E-2</v>
      </c>
      <c r="E2700">
        <v>1.0200000000000001E-2</v>
      </c>
      <c r="F2700">
        <v>2.5999999999999999E-3</v>
      </c>
      <c r="G2700">
        <v>-1.09E-2</v>
      </c>
      <c r="H2700">
        <v>0.54859999999999998</v>
      </c>
      <c r="I2700">
        <v>0.31950000000000001</v>
      </c>
      <c r="J2700">
        <v>2.7199999999999998E-2</v>
      </c>
      <c r="K2700">
        <v>0</v>
      </c>
      <c r="L2700">
        <v>0</v>
      </c>
      <c r="M2700">
        <v>9.0300000000000005E-2</v>
      </c>
      <c r="N2700">
        <v>0</v>
      </c>
      <c r="O2700">
        <v>1.44E-2</v>
      </c>
      <c r="P2700">
        <v>0</v>
      </c>
      <c r="Q2700" s="3">
        <v>0.86399999999999999</v>
      </c>
      <c r="R2700" t="str">
        <f t="shared" si="42"/>
        <v>Arizona State Corrections Officers2009</v>
      </c>
    </row>
    <row r="2701" spans="1:18" x14ac:dyDescent="0.35">
      <c r="A2701" t="s">
        <v>151</v>
      </c>
      <c r="B2701">
        <v>2010</v>
      </c>
      <c r="C2701">
        <v>0.13469999999999999</v>
      </c>
      <c r="D2701">
        <v>-4.7199999999999999E-2</v>
      </c>
      <c r="E2701">
        <v>1.7899999999999999E-2</v>
      </c>
      <c r="F2701">
        <v>2.8E-3</v>
      </c>
      <c r="G2701">
        <v>2.7799999999999999E-3</v>
      </c>
      <c r="H2701">
        <v>0.40960000000000002</v>
      </c>
      <c r="I2701">
        <v>0.18959999999999999</v>
      </c>
      <c r="J2701">
        <v>7.8700000000000006E-2</v>
      </c>
      <c r="K2701">
        <v>0.16500000000000001</v>
      </c>
      <c r="L2701">
        <v>4.3099999999999999E-2</v>
      </c>
      <c r="M2701">
        <v>9.8500000000000004E-2</v>
      </c>
      <c r="N2701">
        <v>0</v>
      </c>
      <c r="O2701">
        <v>1.0699999999999999E-2</v>
      </c>
      <c r="P2701">
        <v>0</v>
      </c>
      <c r="Q2701" s="3">
        <v>0.83799999999999997</v>
      </c>
      <c r="R2701" t="str">
        <f t="shared" si="42"/>
        <v>Arizona State Corrections Officers2010</v>
      </c>
    </row>
    <row r="2702" spans="1:18" x14ac:dyDescent="0.35">
      <c r="A2702" t="s">
        <v>151</v>
      </c>
      <c r="B2702">
        <v>2011</v>
      </c>
      <c r="C2702">
        <v>0.17369999999999999</v>
      </c>
      <c r="D2702">
        <v>2.98E-2</v>
      </c>
      <c r="E2702">
        <v>3.4599999999999999E-2</v>
      </c>
      <c r="F2702">
        <v>3.8100000000000002E-2</v>
      </c>
      <c r="G2702">
        <v>1.7229999999999999E-2</v>
      </c>
      <c r="H2702">
        <v>0.35360000000000003</v>
      </c>
      <c r="I2702">
        <v>0.18559999999999999</v>
      </c>
      <c r="J2702">
        <v>7.9399999999999998E-2</v>
      </c>
      <c r="K2702">
        <v>0.20519999999999999</v>
      </c>
      <c r="L2702">
        <v>5.3900000000000003E-2</v>
      </c>
      <c r="M2702">
        <v>0.10630000000000001</v>
      </c>
      <c r="N2702">
        <v>0</v>
      </c>
      <c r="O2702">
        <v>1.6E-2</v>
      </c>
      <c r="P2702">
        <v>0</v>
      </c>
      <c r="Q2702" s="3">
        <v>0.76600000000000001</v>
      </c>
      <c r="R2702" t="str">
        <f t="shared" si="42"/>
        <v>Arizona State Corrections Officers2011</v>
      </c>
    </row>
    <row r="2703" spans="1:18" x14ac:dyDescent="0.35">
      <c r="A2703" t="s">
        <v>151</v>
      </c>
      <c r="B2703">
        <v>2012</v>
      </c>
      <c r="C2703">
        <v>-7.9000000000000008E-3</v>
      </c>
      <c r="D2703">
        <v>9.7299999999999998E-2</v>
      </c>
      <c r="E2703">
        <v>1.4E-3</v>
      </c>
      <c r="F2703">
        <v>5.3999999999999999E-2</v>
      </c>
      <c r="G2703">
        <v>1.511E-2</v>
      </c>
      <c r="H2703">
        <v>0.33360000000000001</v>
      </c>
      <c r="I2703">
        <v>0.13789999999999999</v>
      </c>
      <c r="J2703">
        <v>0.1019</v>
      </c>
      <c r="K2703">
        <v>0.21510000000000001</v>
      </c>
      <c r="L2703">
        <v>6.2300000000000001E-2</v>
      </c>
      <c r="M2703">
        <v>0.12709999999999999</v>
      </c>
      <c r="N2703">
        <v>0</v>
      </c>
      <c r="O2703">
        <v>2.1999999999999999E-2</v>
      </c>
      <c r="P2703">
        <v>0</v>
      </c>
      <c r="Q2703" s="3">
        <v>0.70699999999999996</v>
      </c>
      <c r="R2703" t="str">
        <f t="shared" si="42"/>
        <v>Arizona State Corrections Officers2012</v>
      </c>
    </row>
    <row r="2704" spans="1:18" x14ac:dyDescent="0.35">
      <c r="A2704" t="s">
        <v>151</v>
      </c>
      <c r="B2704">
        <v>2013</v>
      </c>
      <c r="C2704">
        <v>0.10639999999999999</v>
      </c>
      <c r="D2704">
        <v>8.8200000000000001E-2</v>
      </c>
      <c r="E2704">
        <v>3.7499999999999999E-2</v>
      </c>
      <c r="F2704">
        <v>5.8400000000000001E-2</v>
      </c>
      <c r="G2704">
        <v>2.1860000000000001E-2</v>
      </c>
      <c r="H2704">
        <v>0.32300000000000001</v>
      </c>
      <c r="I2704">
        <v>0.1109</v>
      </c>
      <c r="J2704">
        <v>0.11310000000000001</v>
      </c>
      <c r="K2704">
        <v>0.23910000000000001</v>
      </c>
      <c r="L2704">
        <v>6.3899999999999998E-2</v>
      </c>
      <c r="M2704">
        <v>0.1323</v>
      </c>
      <c r="N2704">
        <v>0</v>
      </c>
      <c r="O2704">
        <v>1.77E-2</v>
      </c>
      <c r="P2704">
        <v>0</v>
      </c>
      <c r="Q2704" s="3">
        <v>0.66900000000000004</v>
      </c>
      <c r="R2704" t="str">
        <f t="shared" si="42"/>
        <v>Arizona State Corrections Officers2013</v>
      </c>
    </row>
    <row r="2705" spans="1:18" x14ac:dyDescent="0.35">
      <c r="A2705" t="s">
        <v>151</v>
      </c>
      <c r="B2705">
        <v>2014</v>
      </c>
      <c r="C2705">
        <v>0.1328</v>
      </c>
      <c r="D2705">
        <v>7.6499999999999999E-2</v>
      </c>
      <c r="E2705">
        <v>0.10680000000000001</v>
      </c>
      <c r="F2705">
        <v>5.7700000000000001E-2</v>
      </c>
      <c r="G2705">
        <v>2.9409999999999999E-2</v>
      </c>
      <c r="H2705">
        <v>0.30459999999999998</v>
      </c>
      <c r="I2705">
        <v>9.4500000000000001E-2</v>
      </c>
      <c r="J2705">
        <v>0.1331</v>
      </c>
      <c r="K2705">
        <v>0.253</v>
      </c>
      <c r="L2705">
        <v>6.8400000000000002E-2</v>
      </c>
      <c r="M2705">
        <v>0.1075</v>
      </c>
      <c r="N2705">
        <v>0</v>
      </c>
      <c r="O2705">
        <v>3.8899999999999997E-2</v>
      </c>
      <c r="P2705">
        <v>0</v>
      </c>
      <c r="Q2705" s="3">
        <v>0.57299999999999995</v>
      </c>
      <c r="R2705" t="str">
        <f t="shared" si="42"/>
        <v>Arizona State Corrections Officers2014</v>
      </c>
    </row>
    <row r="2706" spans="1:18" x14ac:dyDescent="0.35">
      <c r="A2706" t="s">
        <v>151</v>
      </c>
      <c r="B2706">
        <v>2015</v>
      </c>
      <c r="C2706">
        <v>3.6799999999999999E-2</v>
      </c>
      <c r="D2706">
        <v>9.2200000000000004E-2</v>
      </c>
      <c r="E2706">
        <v>8.6900000000000005E-2</v>
      </c>
      <c r="F2706">
        <v>5.2200000000000003E-2</v>
      </c>
      <c r="G2706">
        <v>2.9899999999999999E-2</v>
      </c>
      <c r="H2706">
        <v>0.29909999999999998</v>
      </c>
      <c r="I2706">
        <v>7.5999999999999998E-2</v>
      </c>
      <c r="J2706">
        <v>0.14380000000000001</v>
      </c>
      <c r="K2706">
        <v>0.26340000000000002</v>
      </c>
      <c r="L2706">
        <v>7.9899999999999999E-2</v>
      </c>
      <c r="M2706">
        <v>9.9299999999999999E-2</v>
      </c>
      <c r="N2706">
        <v>0</v>
      </c>
      <c r="O2706">
        <v>3.85E-2</v>
      </c>
      <c r="P2706">
        <v>0</v>
      </c>
      <c r="Q2706" s="3">
        <v>0.57299999999999995</v>
      </c>
      <c r="R2706" t="str">
        <f t="shared" si="42"/>
        <v>Arizona State Corrections Officers2015</v>
      </c>
    </row>
    <row r="2707" spans="1:18" x14ac:dyDescent="0.35">
      <c r="A2707" t="s">
        <v>151</v>
      </c>
      <c r="B2707">
        <v>2016</v>
      </c>
      <c r="C2707">
        <v>6.3E-3</v>
      </c>
      <c r="D2707">
        <v>5.7099999999999998E-2</v>
      </c>
      <c r="E2707">
        <v>5.3999999999999999E-2</v>
      </c>
      <c r="F2707">
        <v>4.4499999999999998E-2</v>
      </c>
      <c r="G2707">
        <v>2.8410000000000001E-2</v>
      </c>
      <c r="H2707">
        <v>0.29799999999999999</v>
      </c>
      <c r="I2707">
        <v>5.9700000000000003E-2</v>
      </c>
      <c r="J2707">
        <v>0.1502</v>
      </c>
      <c r="K2707">
        <v>0.2767</v>
      </c>
      <c r="L2707">
        <v>9.6299999999999997E-2</v>
      </c>
      <c r="M2707">
        <v>9.6600000000000005E-2</v>
      </c>
      <c r="N2707">
        <v>0</v>
      </c>
      <c r="O2707">
        <v>2.2499999999999999E-2</v>
      </c>
      <c r="P2707">
        <v>0</v>
      </c>
      <c r="Q2707" s="3">
        <v>0.57299999999999995</v>
      </c>
      <c r="R2707" t="str">
        <f t="shared" si="42"/>
        <v>Arizona State Corrections Officers2016</v>
      </c>
    </row>
    <row r="2708" spans="1:18" x14ac:dyDescent="0.35">
      <c r="A2708" t="s">
        <v>151</v>
      </c>
      <c r="B2708">
        <v>2017</v>
      </c>
      <c r="C2708">
        <v>0.11849999999999999</v>
      </c>
      <c r="D2708">
        <v>5.2699999999999997E-2</v>
      </c>
      <c r="E2708">
        <v>7.9500000000000001E-2</v>
      </c>
      <c r="F2708">
        <v>3.9800000000000002E-2</v>
      </c>
      <c r="G2708">
        <v>3.3500000000000002E-2</v>
      </c>
      <c r="H2708">
        <v>0.3044</v>
      </c>
      <c r="I2708">
        <v>5.45E-2</v>
      </c>
      <c r="J2708">
        <v>0.13880000000000001</v>
      </c>
      <c r="K2708">
        <v>0.28899999999999998</v>
      </c>
      <c r="L2708">
        <v>0.10100000000000001</v>
      </c>
      <c r="M2708">
        <v>9.3600000000000003E-2</v>
      </c>
      <c r="N2708">
        <v>0</v>
      </c>
      <c r="O2708">
        <v>1.8700000000000001E-2</v>
      </c>
      <c r="P2708">
        <v>0</v>
      </c>
      <c r="Q2708" s="3">
        <v>0.495</v>
      </c>
      <c r="R2708" t="str">
        <f t="shared" si="42"/>
        <v>Arizona State Corrections Officers2017</v>
      </c>
    </row>
    <row r="2709" spans="1:18" x14ac:dyDescent="0.35">
      <c r="A2709" t="s">
        <v>151</v>
      </c>
      <c r="B2709">
        <v>2018</v>
      </c>
      <c r="C2709">
        <v>7.0699999999999999E-2</v>
      </c>
      <c r="D2709">
        <v>6.4100000000000004E-2</v>
      </c>
      <c r="E2709">
        <v>7.1800000000000003E-2</v>
      </c>
      <c r="F2709">
        <v>5.4800000000000001E-2</v>
      </c>
      <c r="G2709">
        <v>3.5529999999999999E-2</v>
      </c>
      <c r="H2709">
        <v>0.30026999999999998</v>
      </c>
      <c r="I2709">
        <v>5.8389999999999997E-2</v>
      </c>
      <c r="J2709">
        <v>0.13319</v>
      </c>
      <c r="K2709">
        <v>0.30557000000000001</v>
      </c>
      <c r="L2709">
        <v>7.8689999999999996E-2</v>
      </c>
      <c r="M2709">
        <v>8.4390000000000007E-2</v>
      </c>
      <c r="N2709">
        <v>0</v>
      </c>
      <c r="O2709">
        <v>3.95E-2</v>
      </c>
      <c r="P2709">
        <v>0</v>
      </c>
      <c r="Q2709" s="3">
        <v>0.54100000000000004</v>
      </c>
      <c r="R2709" t="str">
        <f t="shared" si="42"/>
        <v>Arizona State Corrections Officers2018</v>
      </c>
    </row>
    <row r="2710" spans="1:18" x14ac:dyDescent="0.35">
      <c r="A2710" t="s">
        <v>151</v>
      </c>
      <c r="B2710">
        <v>2019</v>
      </c>
      <c r="C2710">
        <v>5.45E-2</v>
      </c>
      <c r="D2710">
        <v>8.09E-2</v>
      </c>
      <c r="E2710">
        <v>5.67E-2</v>
      </c>
      <c r="F2710">
        <v>8.14E-2</v>
      </c>
      <c r="G2710">
        <v>3.6519999999999997E-2</v>
      </c>
      <c r="H2710">
        <v>0.33579999999999999</v>
      </c>
      <c r="I2710">
        <v>5.7799999999999997E-2</v>
      </c>
      <c r="J2710">
        <v>0.13100000000000001</v>
      </c>
      <c r="K2710">
        <v>0.2833</v>
      </c>
      <c r="L2710">
        <v>8.43E-2</v>
      </c>
      <c r="M2710">
        <v>7.5499999999999998E-2</v>
      </c>
      <c r="N2710">
        <v>0</v>
      </c>
      <c r="O2710">
        <v>3.2300000000000002E-2</v>
      </c>
      <c r="P2710">
        <v>0</v>
      </c>
      <c r="Q2710" s="3">
        <v>0.53100000000000003</v>
      </c>
      <c r="R2710" t="str">
        <f t="shared" si="42"/>
        <v>Arizona State Corrections Officers2019</v>
      </c>
    </row>
    <row r="2711" spans="1:18" x14ac:dyDescent="0.35">
      <c r="A2711" t="s">
        <v>151</v>
      </c>
      <c r="B2711">
        <v>2020</v>
      </c>
      <c r="C2711">
        <v>8.9999999999999993E-3</v>
      </c>
      <c r="E2711">
        <v>5.0979999999999998E-2</v>
      </c>
      <c r="F2711">
        <v>6.9000000000000006E-2</v>
      </c>
      <c r="H2711">
        <v>0.38969999999999999</v>
      </c>
      <c r="I2711">
        <v>1.2E-2</v>
      </c>
      <c r="J2711">
        <v>0.26950000000000002</v>
      </c>
      <c r="K2711">
        <v>0.2676</v>
      </c>
      <c r="L2711">
        <v>2.2700000000000001E-2</v>
      </c>
      <c r="M2711">
        <v>0</v>
      </c>
      <c r="N2711">
        <v>9.4000000000000004E-3</v>
      </c>
      <c r="O2711">
        <v>2.9100000000000001E-2</v>
      </c>
      <c r="P2711">
        <v>0</v>
      </c>
      <c r="Q2711" s="3">
        <v>0.52100000000000002</v>
      </c>
      <c r="R2711" t="str">
        <f t="shared" si="42"/>
        <v>Arizona State Corrections Officers2020</v>
      </c>
    </row>
    <row r="2712" spans="1:18" x14ac:dyDescent="0.35">
      <c r="A2712" t="s">
        <v>152</v>
      </c>
      <c r="B2712">
        <v>2001</v>
      </c>
      <c r="C2712">
        <v>-3.9E-2</v>
      </c>
      <c r="G2712">
        <v>-3.9E-2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 s="3">
        <v>0</v>
      </c>
      <c r="R2712" t="str">
        <f t="shared" si="42"/>
        <v>Pennsylvania Municipal2001</v>
      </c>
    </row>
    <row r="2713" spans="1:18" x14ac:dyDescent="0.35">
      <c r="A2713" t="s">
        <v>152</v>
      </c>
      <c r="B2713">
        <v>2002</v>
      </c>
      <c r="C2713">
        <v>-8.8999999999999996E-2</v>
      </c>
      <c r="E2713">
        <v>3.9E-2</v>
      </c>
      <c r="G2713">
        <v>-6.4329999999999998E-2</v>
      </c>
      <c r="H2713">
        <v>0.59499999999999997</v>
      </c>
      <c r="I2713">
        <v>0.251</v>
      </c>
      <c r="J2713">
        <v>0</v>
      </c>
      <c r="K2713">
        <v>0</v>
      </c>
      <c r="L2713">
        <v>0</v>
      </c>
      <c r="M2713">
        <v>0.11700000000000001</v>
      </c>
      <c r="N2713">
        <v>0</v>
      </c>
      <c r="O2713">
        <v>3.5999999999999997E-2</v>
      </c>
      <c r="P2713">
        <v>0</v>
      </c>
      <c r="Q2713" s="3">
        <v>1.1359999999999999</v>
      </c>
      <c r="R2713" t="str">
        <f t="shared" si="42"/>
        <v>Pennsylvania Municipal2002</v>
      </c>
    </row>
    <row r="2714" spans="1:18" x14ac:dyDescent="0.35">
      <c r="A2714" t="s">
        <v>152</v>
      </c>
      <c r="B2714">
        <v>2003</v>
      </c>
      <c r="C2714">
        <v>0.23699999999999999</v>
      </c>
      <c r="D2714">
        <v>2.7E-2</v>
      </c>
      <c r="E2714">
        <v>0.05</v>
      </c>
      <c r="G2714">
        <v>2.6919999999999999E-2</v>
      </c>
      <c r="H2714">
        <v>0.65900000000000003</v>
      </c>
      <c r="I2714">
        <v>0.224</v>
      </c>
      <c r="J2714">
        <v>0</v>
      </c>
      <c r="K2714">
        <v>0</v>
      </c>
      <c r="L2714">
        <v>0</v>
      </c>
      <c r="M2714">
        <v>0.10100000000000001</v>
      </c>
      <c r="N2714">
        <v>0</v>
      </c>
      <c r="O2714">
        <v>1.6E-2</v>
      </c>
      <c r="P2714">
        <v>0</v>
      </c>
      <c r="Q2714" s="3">
        <v>1.0918600000000001</v>
      </c>
      <c r="R2714" t="str">
        <f t="shared" si="42"/>
        <v>Pennsylvania Municipal2003</v>
      </c>
    </row>
    <row r="2715" spans="1:18" x14ac:dyDescent="0.35">
      <c r="A2715" t="s">
        <v>152</v>
      </c>
      <c r="B2715">
        <v>2004</v>
      </c>
      <c r="C2715">
        <v>0.13100000000000001</v>
      </c>
      <c r="D2715">
        <v>8.4000000000000005E-2</v>
      </c>
      <c r="E2715">
        <v>4.4999999999999998E-2</v>
      </c>
      <c r="G2715">
        <v>5.2010000000000001E-2</v>
      </c>
      <c r="H2715">
        <v>0.66</v>
      </c>
      <c r="I2715">
        <v>0.22900000000000001</v>
      </c>
      <c r="J2715">
        <v>0</v>
      </c>
      <c r="K2715">
        <v>0</v>
      </c>
      <c r="L2715">
        <v>0</v>
      </c>
      <c r="M2715">
        <v>9.4E-2</v>
      </c>
      <c r="N2715">
        <v>0</v>
      </c>
      <c r="O2715">
        <v>1.6E-2</v>
      </c>
      <c r="P2715">
        <v>0</v>
      </c>
      <c r="Q2715" s="3">
        <v>1.056</v>
      </c>
      <c r="R2715" t="str">
        <f t="shared" si="42"/>
        <v>Pennsylvania Municipal2004</v>
      </c>
    </row>
    <row r="2716" spans="1:18" x14ac:dyDescent="0.35">
      <c r="A2716" t="s">
        <v>152</v>
      </c>
      <c r="B2716">
        <v>2005</v>
      </c>
      <c r="C2716">
        <v>8.5999999999999993E-2</v>
      </c>
      <c r="D2716">
        <v>0.14899999999999999</v>
      </c>
      <c r="E2716">
        <v>5.8999999999999997E-2</v>
      </c>
      <c r="G2716">
        <v>5.8720000000000001E-2</v>
      </c>
      <c r="H2716">
        <v>0.67300000000000004</v>
      </c>
      <c r="I2716">
        <v>0.23799999999999999</v>
      </c>
      <c r="J2716">
        <v>0</v>
      </c>
      <c r="K2716">
        <v>0</v>
      </c>
      <c r="L2716">
        <v>0</v>
      </c>
      <c r="M2716">
        <v>6.5000000000000002E-2</v>
      </c>
      <c r="N2716">
        <v>0</v>
      </c>
      <c r="O2716">
        <v>2.3E-2</v>
      </c>
      <c r="P2716">
        <v>0</v>
      </c>
      <c r="Q2716" s="3">
        <v>1.04853</v>
      </c>
      <c r="R2716" t="str">
        <f t="shared" si="42"/>
        <v>Pennsylvania Municipal2005</v>
      </c>
    </row>
    <row r="2717" spans="1:18" x14ac:dyDescent="0.35">
      <c r="A2717" t="s">
        <v>152</v>
      </c>
      <c r="B2717">
        <v>2006</v>
      </c>
      <c r="C2717">
        <v>0.126</v>
      </c>
      <c r="D2717">
        <v>0.114</v>
      </c>
      <c r="E2717">
        <v>9.1999999999999998E-2</v>
      </c>
      <c r="G2717">
        <v>6.9650000000000004E-2</v>
      </c>
      <c r="H2717">
        <v>0.69330999999999998</v>
      </c>
      <c r="I2717">
        <v>0.22577</v>
      </c>
      <c r="J2717">
        <v>0</v>
      </c>
      <c r="K2717">
        <v>0</v>
      </c>
      <c r="L2717">
        <v>0</v>
      </c>
      <c r="M2717">
        <v>6.6930000000000003E-2</v>
      </c>
      <c r="N2717">
        <v>0</v>
      </c>
      <c r="O2717">
        <v>1.3990000000000001E-2</v>
      </c>
      <c r="P2717">
        <v>0</v>
      </c>
      <c r="Q2717" s="3">
        <v>1.042</v>
      </c>
      <c r="R2717" t="str">
        <f t="shared" si="42"/>
        <v>Pennsylvania Municipal2006</v>
      </c>
    </row>
    <row r="2718" spans="1:18" x14ac:dyDescent="0.35">
      <c r="A2718" t="s">
        <v>152</v>
      </c>
      <c r="B2718">
        <v>2007</v>
      </c>
      <c r="C2718">
        <v>8.2000000000000003E-2</v>
      </c>
      <c r="D2718">
        <v>9.8000000000000004E-2</v>
      </c>
      <c r="E2718">
        <v>0.13100000000000001</v>
      </c>
      <c r="G2718">
        <v>7.1400000000000005E-2</v>
      </c>
      <c r="H2718">
        <v>0.65700000000000003</v>
      </c>
      <c r="I2718">
        <v>0.22500000000000001</v>
      </c>
      <c r="J2718">
        <v>0</v>
      </c>
      <c r="K2718">
        <v>0</v>
      </c>
      <c r="L2718">
        <v>0</v>
      </c>
      <c r="M2718">
        <v>9.4E-2</v>
      </c>
      <c r="N2718">
        <v>0</v>
      </c>
      <c r="O2718">
        <v>2.4E-2</v>
      </c>
      <c r="P2718">
        <v>0</v>
      </c>
      <c r="Q2718" s="3">
        <v>1.0589999999999999</v>
      </c>
      <c r="R2718" t="str">
        <f t="shared" si="42"/>
        <v>Pennsylvania Municipal2007</v>
      </c>
    </row>
    <row r="2719" spans="1:18" x14ac:dyDescent="0.35">
      <c r="A2719" t="s">
        <v>152</v>
      </c>
      <c r="B2719">
        <v>2008</v>
      </c>
      <c r="C2719">
        <v>-0.248</v>
      </c>
      <c r="D2719">
        <v>-2.9000000000000001E-2</v>
      </c>
      <c r="E2719">
        <v>2.4E-2</v>
      </c>
      <c r="G2719">
        <v>2.503E-2</v>
      </c>
      <c r="H2719">
        <v>0.6</v>
      </c>
      <c r="I2719">
        <v>0.22600000000000001</v>
      </c>
      <c r="J2719">
        <v>0</v>
      </c>
      <c r="K2719">
        <v>0</v>
      </c>
      <c r="L2719">
        <v>0</v>
      </c>
      <c r="M2719">
        <v>0.14899999999999999</v>
      </c>
      <c r="N2719">
        <v>0</v>
      </c>
      <c r="O2719">
        <v>2.4E-2</v>
      </c>
      <c r="P2719">
        <v>0</v>
      </c>
      <c r="Q2719" s="3">
        <v>1.0609999999999999</v>
      </c>
      <c r="R2719" t="str">
        <f t="shared" si="42"/>
        <v>Pennsylvania Municipal2008</v>
      </c>
    </row>
    <row r="2720" spans="1:18" x14ac:dyDescent="0.35">
      <c r="A2720" t="s">
        <v>152</v>
      </c>
      <c r="B2720">
        <v>2009</v>
      </c>
      <c r="C2720">
        <v>0.188</v>
      </c>
      <c r="E2720">
        <v>3.4009999999999999E-2</v>
      </c>
      <c r="G2720">
        <v>4.197E-2</v>
      </c>
      <c r="H2720">
        <v>0.67200000000000004</v>
      </c>
      <c r="I2720">
        <v>0.191</v>
      </c>
      <c r="J2720">
        <v>0</v>
      </c>
      <c r="K2720">
        <v>0</v>
      </c>
      <c r="L2720">
        <v>0</v>
      </c>
      <c r="M2720">
        <v>0.112</v>
      </c>
      <c r="N2720">
        <v>0</v>
      </c>
      <c r="O2720">
        <v>2.5000000000000001E-2</v>
      </c>
      <c r="P2720">
        <v>0</v>
      </c>
      <c r="Q2720" s="3">
        <v>1.038</v>
      </c>
      <c r="R2720" t="str">
        <f t="shared" si="42"/>
        <v>Pennsylvania Municipal2009</v>
      </c>
    </row>
    <row r="2721" spans="1:18" x14ac:dyDescent="0.35">
      <c r="A2721" t="s">
        <v>152</v>
      </c>
      <c r="B2721">
        <v>2010</v>
      </c>
      <c r="C2721">
        <v>0.13800000000000001</v>
      </c>
      <c r="D2721">
        <v>5.0000000000000001E-3</v>
      </c>
      <c r="E2721">
        <v>4.3999999999999997E-2</v>
      </c>
      <c r="F2721">
        <v>5.0999999999999997E-2</v>
      </c>
      <c r="G2721">
        <v>5.1200000000000002E-2</v>
      </c>
      <c r="H2721">
        <v>0.66103000000000001</v>
      </c>
      <c r="I2721">
        <v>0.17893000000000001</v>
      </c>
      <c r="J2721">
        <v>0</v>
      </c>
      <c r="K2721">
        <v>0</v>
      </c>
      <c r="L2721">
        <v>4.6719999999999998E-2</v>
      </c>
      <c r="M2721">
        <v>8.0519999999999994E-2</v>
      </c>
      <c r="N2721">
        <v>0</v>
      </c>
      <c r="O2721">
        <v>3.2800000000000003E-2</v>
      </c>
      <c r="P2721">
        <v>0</v>
      </c>
      <c r="Q2721" s="3">
        <v>1.024</v>
      </c>
      <c r="R2721" t="str">
        <f t="shared" si="42"/>
        <v>Pennsylvania Municipal2010</v>
      </c>
    </row>
    <row r="2722" spans="1:18" x14ac:dyDescent="0.35">
      <c r="A2722" t="s">
        <v>152</v>
      </c>
      <c r="B2722">
        <v>2011</v>
      </c>
      <c r="C2722">
        <v>-1.9E-2</v>
      </c>
      <c r="D2722">
        <v>9.9000000000000005E-2</v>
      </c>
      <c r="E2722">
        <v>1.4999999999999999E-2</v>
      </c>
      <c r="F2722">
        <v>5.2999999999999999E-2</v>
      </c>
      <c r="G2722">
        <v>4.4609999999999997E-2</v>
      </c>
      <c r="H2722">
        <v>0.627</v>
      </c>
      <c r="I2722">
        <v>0.20200000000000001</v>
      </c>
      <c r="J2722">
        <v>0</v>
      </c>
      <c r="K2722">
        <v>0</v>
      </c>
      <c r="L2722">
        <v>4.5999999999999999E-2</v>
      </c>
      <c r="M2722">
        <v>0.11</v>
      </c>
      <c r="N2722">
        <v>0</v>
      </c>
      <c r="O2722">
        <v>1.4999999999999999E-2</v>
      </c>
      <c r="P2722">
        <v>0</v>
      </c>
      <c r="Q2722" s="3">
        <v>1.038</v>
      </c>
      <c r="R2722" t="str">
        <f t="shared" si="42"/>
        <v>Pennsylvania Municipal2011</v>
      </c>
    </row>
    <row r="2723" spans="1:18" x14ac:dyDescent="0.35">
      <c r="A2723" t="s">
        <v>152</v>
      </c>
      <c r="B2723">
        <v>2012</v>
      </c>
      <c r="C2723">
        <v>0.13200000000000001</v>
      </c>
      <c r="D2723">
        <v>8.2000000000000003E-2</v>
      </c>
      <c r="E2723">
        <v>2.5000000000000001E-2</v>
      </c>
      <c r="F2723">
        <v>7.6999999999999999E-2</v>
      </c>
      <c r="G2723">
        <v>5.1630000000000002E-2</v>
      </c>
      <c r="H2723">
        <v>0.628</v>
      </c>
      <c r="I2723">
        <v>0.19500000000000001</v>
      </c>
      <c r="J2723">
        <v>0</v>
      </c>
      <c r="K2723">
        <v>0</v>
      </c>
      <c r="L2723">
        <v>4.2000000000000003E-2</v>
      </c>
      <c r="M2723">
        <v>0.107</v>
      </c>
      <c r="N2723">
        <v>0</v>
      </c>
      <c r="O2723">
        <v>2.8000000000000001E-2</v>
      </c>
      <c r="P2723">
        <v>0</v>
      </c>
      <c r="Q2723" s="3">
        <v>0.99099999999999999</v>
      </c>
      <c r="R2723" t="str">
        <f t="shared" si="42"/>
        <v>Pennsylvania Municipal2012</v>
      </c>
    </row>
    <row r="2724" spans="1:18" x14ac:dyDescent="0.35">
      <c r="A2724" t="s">
        <v>152</v>
      </c>
      <c r="B2724">
        <v>2013</v>
      </c>
      <c r="C2724">
        <v>0.19400000000000001</v>
      </c>
      <c r="D2724">
        <v>0.1</v>
      </c>
      <c r="E2724">
        <v>0.124</v>
      </c>
      <c r="F2724">
        <v>7.2999999999999995E-2</v>
      </c>
      <c r="G2724">
        <v>6.1949999999999998E-2</v>
      </c>
      <c r="H2724">
        <v>0.68432000000000004</v>
      </c>
      <c r="I2724">
        <v>0.13986000000000001</v>
      </c>
      <c r="J2724">
        <v>0</v>
      </c>
      <c r="K2724">
        <v>0</v>
      </c>
      <c r="L2724">
        <v>4.6949999999999999E-2</v>
      </c>
      <c r="M2724">
        <v>0.10589</v>
      </c>
      <c r="N2724">
        <v>0</v>
      </c>
      <c r="O2724">
        <v>2.298E-2</v>
      </c>
      <c r="P2724">
        <v>0</v>
      </c>
      <c r="Q2724" s="3">
        <v>0.98399999999999999</v>
      </c>
      <c r="R2724" t="str">
        <f t="shared" si="42"/>
        <v>Pennsylvania Municipal2013</v>
      </c>
    </row>
    <row r="2725" spans="1:18" x14ac:dyDescent="0.35">
      <c r="A2725" t="s">
        <v>152</v>
      </c>
      <c r="B2725">
        <v>2014</v>
      </c>
      <c r="C2725">
        <v>5.7000000000000002E-2</v>
      </c>
      <c r="D2725">
        <v>0.126</v>
      </c>
      <c r="E2725">
        <v>9.8000000000000004E-2</v>
      </c>
      <c r="F2725">
        <v>6.6000000000000003E-2</v>
      </c>
      <c r="G2725">
        <v>6.1600000000000002E-2</v>
      </c>
      <c r="H2725">
        <v>0.66500000000000004</v>
      </c>
      <c r="I2725">
        <v>0.14699999999999999</v>
      </c>
      <c r="J2725">
        <v>0</v>
      </c>
      <c r="K2725">
        <v>0</v>
      </c>
      <c r="L2725">
        <v>4.2000000000000003E-2</v>
      </c>
      <c r="M2725">
        <v>0.11899999999999999</v>
      </c>
      <c r="N2725">
        <v>0</v>
      </c>
      <c r="O2725">
        <v>2.7E-2</v>
      </c>
      <c r="P2725">
        <v>0</v>
      </c>
      <c r="Q2725" s="3">
        <v>1.0069999999999999</v>
      </c>
      <c r="R2725" t="str">
        <f t="shared" si="42"/>
        <v>Pennsylvania Municipal2014</v>
      </c>
    </row>
    <row r="2726" spans="1:18" x14ac:dyDescent="0.35">
      <c r="A2726" t="s">
        <v>152</v>
      </c>
      <c r="B2726">
        <v>2015</v>
      </c>
      <c r="C2726">
        <v>1E-3</v>
      </c>
      <c r="D2726">
        <v>8.1000000000000003E-2</v>
      </c>
      <c r="E2726">
        <v>7.0999999999999994E-2</v>
      </c>
      <c r="F2726">
        <v>5.7000000000000002E-2</v>
      </c>
      <c r="G2726">
        <v>5.7450000000000001E-2</v>
      </c>
      <c r="H2726">
        <v>0.66200000000000003</v>
      </c>
      <c r="I2726">
        <v>0.14099999999999999</v>
      </c>
      <c r="J2726">
        <v>0</v>
      </c>
      <c r="K2726">
        <v>0</v>
      </c>
      <c r="L2726">
        <v>5.6000000000000001E-2</v>
      </c>
      <c r="M2726">
        <v>0.124</v>
      </c>
      <c r="N2726">
        <v>0</v>
      </c>
      <c r="O2726">
        <v>1.7000000000000001E-2</v>
      </c>
      <c r="P2726">
        <v>0</v>
      </c>
      <c r="Q2726" s="3">
        <v>1.0009999999999999</v>
      </c>
      <c r="R2726" t="str">
        <f t="shared" si="42"/>
        <v>Pennsylvania Municipal2015</v>
      </c>
    </row>
    <row r="2727" spans="1:18" x14ac:dyDescent="0.35">
      <c r="A2727" t="s">
        <v>152</v>
      </c>
      <c r="B2727">
        <v>2016</v>
      </c>
      <c r="C2727">
        <v>8.6999999999999994E-2</v>
      </c>
      <c r="D2727">
        <v>4.8000000000000001E-2</v>
      </c>
      <c r="E2727">
        <v>9.1999999999999998E-2</v>
      </c>
      <c r="F2727">
        <v>5.3999999999999999E-2</v>
      </c>
      <c r="G2727">
        <v>5.9270000000000003E-2</v>
      </c>
      <c r="H2727">
        <v>0.64900000000000002</v>
      </c>
      <c r="I2727">
        <v>0.13100000000000001</v>
      </c>
      <c r="J2727">
        <v>0</v>
      </c>
      <c r="K2727">
        <v>0</v>
      </c>
      <c r="L2727">
        <v>6.2E-2</v>
      </c>
      <c r="M2727">
        <v>0.13500000000000001</v>
      </c>
      <c r="N2727">
        <v>0</v>
      </c>
      <c r="O2727">
        <v>2.3E-2</v>
      </c>
      <c r="P2727">
        <v>0</v>
      </c>
      <c r="Q2727" s="3">
        <v>0.97799999999999998</v>
      </c>
      <c r="R2727" t="str">
        <f t="shared" si="42"/>
        <v>Pennsylvania Municipal2016</v>
      </c>
    </row>
    <row r="2728" spans="1:18" x14ac:dyDescent="0.35">
      <c r="A2728" t="s">
        <v>152</v>
      </c>
      <c r="B2728">
        <v>2017</v>
      </c>
      <c r="C2728">
        <v>0.184</v>
      </c>
      <c r="D2728">
        <v>8.7999999999999995E-2</v>
      </c>
      <c r="E2728">
        <v>0.10199999999999999</v>
      </c>
      <c r="F2728">
        <v>6.3E-2</v>
      </c>
      <c r="G2728">
        <v>6.6229999999999997E-2</v>
      </c>
      <c r="H2728">
        <v>0.66400000000000003</v>
      </c>
      <c r="I2728">
        <v>0.13900000000000001</v>
      </c>
      <c r="J2728">
        <v>0</v>
      </c>
      <c r="K2728">
        <v>0</v>
      </c>
      <c r="L2728">
        <v>5.3999999999999999E-2</v>
      </c>
      <c r="M2728">
        <v>0.122</v>
      </c>
      <c r="N2728">
        <v>0</v>
      </c>
      <c r="O2728">
        <v>2.1000000000000001E-2</v>
      </c>
      <c r="P2728">
        <v>0</v>
      </c>
      <c r="Q2728" s="3">
        <v>1.002</v>
      </c>
      <c r="R2728" t="str">
        <f t="shared" si="42"/>
        <v>Pennsylvania Municipal2017</v>
      </c>
    </row>
    <row r="2729" spans="1:18" x14ac:dyDescent="0.35">
      <c r="A2729" t="s">
        <v>152</v>
      </c>
      <c r="B2729">
        <v>2018</v>
      </c>
      <c r="C2729">
        <v>-4.1000000000000002E-2</v>
      </c>
      <c r="D2729">
        <v>7.2999999999999995E-2</v>
      </c>
      <c r="E2729">
        <v>5.5E-2</v>
      </c>
      <c r="F2729">
        <v>8.8999999999999996E-2</v>
      </c>
      <c r="G2729">
        <v>5.9970000000000002E-2</v>
      </c>
      <c r="H2729">
        <v>0.61799999999999999</v>
      </c>
      <c r="I2729">
        <v>0.14699999999999999</v>
      </c>
      <c r="J2729">
        <v>0</v>
      </c>
      <c r="K2729">
        <v>0</v>
      </c>
      <c r="L2729">
        <v>5.8999999999999997E-2</v>
      </c>
      <c r="M2729">
        <v>0.14799999999999999</v>
      </c>
      <c r="N2729">
        <v>0</v>
      </c>
      <c r="O2729">
        <v>2.8000000000000001E-2</v>
      </c>
      <c r="P2729">
        <v>0</v>
      </c>
      <c r="Q2729" s="3">
        <v>1.004</v>
      </c>
      <c r="R2729" t="str">
        <f t="shared" si="42"/>
        <v>Pennsylvania Municipal2018</v>
      </c>
    </row>
    <row r="2730" spans="1:18" x14ac:dyDescent="0.35">
      <c r="A2730" t="s">
        <v>152</v>
      </c>
      <c r="B2730">
        <v>2019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 s="3">
        <v>0</v>
      </c>
      <c r="R2730" t="str">
        <f t="shared" si="42"/>
        <v>Pennsylvania Municipal2019</v>
      </c>
    </row>
    <row r="2731" spans="1:18" x14ac:dyDescent="0.35">
      <c r="A2731" t="s">
        <v>152</v>
      </c>
      <c r="B2731">
        <v>2020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 s="3">
        <v>0</v>
      </c>
      <c r="R2731" t="str">
        <f t="shared" si="42"/>
        <v>Pennsylvania Municipal2020</v>
      </c>
    </row>
    <row r="2732" spans="1:18" x14ac:dyDescent="0.35">
      <c r="A2732" t="s">
        <v>153</v>
      </c>
      <c r="B2732">
        <v>2001</v>
      </c>
      <c r="C2732">
        <v>-5.96E-2</v>
      </c>
      <c r="D2732">
        <v>6.2300000000000001E-2</v>
      </c>
      <c r="E2732">
        <v>0.1108</v>
      </c>
      <c r="G2732">
        <v>-5.96E-2</v>
      </c>
      <c r="H2732">
        <v>0.51</v>
      </c>
      <c r="I2732">
        <v>0.25600000000000001</v>
      </c>
      <c r="J2732">
        <v>0.13400000000000001</v>
      </c>
      <c r="K2732">
        <v>0</v>
      </c>
      <c r="L2732">
        <v>0</v>
      </c>
      <c r="M2732">
        <v>8.5000000000000006E-2</v>
      </c>
      <c r="N2732">
        <v>0</v>
      </c>
      <c r="O2732">
        <v>1.2999999999999999E-2</v>
      </c>
      <c r="P2732">
        <v>0</v>
      </c>
      <c r="Q2732" s="3">
        <v>1.54413</v>
      </c>
      <c r="R2732" t="str">
        <f t="shared" si="42"/>
        <v>Washington LEOFF Plan 22001</v>
      </c>
    </row>
    <row r="2733" spans="1:18" x14ac:dyDescent="0.35">
      <c r="A2733" t="s">
        <v>153</v>
      </c>
      <c r="B2733">
        <v>2002</v>
      </c>
      <c r="C2733">
        <v>-6.4000000000000001E-2</v>
      </c>
      <c r="D2733">
        <v>1.6999999999999999E-3</v>
      </c>
      <c r="E2733">
        <v>5.5300000000000002E-2</v>
      </c>
      <c r="G2733">
        <v>-6.1800000000000001E-2</v>
      </c>
      <c r="H2733">
        <v>0.48299999999999998</v>
      </c>
      <c r="I2733">
        <v>0.28000000000000003</v>
      </c>
      <c r="J2733">
        <v>0.13200000000000001</v>
      </c>
      <c r="K2733">
        <v>0</v>
      </c>
      <c r="L2733">
        <v>0</v>
      </c>
      <c r="M2733">
        <v>9.1999999999999998E-2</v>
      </c>
      <c r="N2733">
        <v>0</v>
      </c>
      <c r="O2733">
        <v>1.2999999999999999E-2</v>
      </c>
      <c r="P2733">
        <v>0</v>
      </c>
      <c r="Q2733" s="3">
        <v>1.3660300000000001</v>
      </c>
      <c r="R2733" t="str">
        <f t="shared" si="42"/>
        <v>Washington LEOFF Plan 22002</v>
      </c>
    </row>
    <row r="2734" spans="1:18" x14ac:dyDescent="0.35">
      <c r="A2734" t="s">
        <v>153</v>
      </c>
      <c r="B2734">
        <v>2003</v>
      </c>
      <c r="C2734">
        <v>4.1500000000000002E-2</v>
      </c>
      <c r="D2734">
        <v>-2.8500000000000001E-2</v>
      </c>
      <c r="E2734">
        <v>3.1699999999999999E-2</v>
      </c>
      <c r="G2734">
        <v>-2.8559999999999999E-2</v>
      </c>
      <c r="H2734">
        <v>0.47699999999999998</v>
      </c>
      <c r="I2734">
        <v>0.27300000000000002</v>
      </c>
      <c r="J2734">
        <v>0.14399999999999999</v>
      </c>
      <c r="K2734">
        <v>0</v>
      </c>
      <c r="L2734">
        <v>0</v>
      </c>
      <c r="M2734">
        <v>9.4E-2</v>
      </c>
      <c r="N2734">
        <v>0</v>
      </c>
      <c r="O2734">
        <v>1.2E-2</v>
      </c>
      <c r="P2734">
        <v>0</v>
      </c>
      <c r="Q2734" s="3">
        <v>1.2490399999999999</v>
      </c>
      <c r="R2734" t="str">
        <f t="shared" si="42"/>
        <v>Washington LEOFF Plan 22003</v>
      </c>
    </row>
    <row r="2735" spans="1:18" x14ac:dyDescent="0.35">
      <c r="A2735" t="s">
        <v>153</v>
      </c>
      <c r="B2735">
        <v>2004</v>
      </c>
      <c r="C2735">
        <v>0.16059999999999999</v>
      </c>
      <c r="D2735">
        <v>4.2099999999999999E-2</v>
      </c>
      <c r="E2735">
        <v>3.9699999999999999E-2</v>
      </c>
      <c r="G2735">
        <v>1.562E-2</v>
      </c>
      <c r="H2735">
        <v>0.5</v>
      </c>
      <c r="I2735">
        <v>0.25600000000000001</v>
      </c>
      <c r="J2735">
        <v>0.12</v>
      </c>
      <c r="K2735">
        <v>0</v>
      </c>
      <c r="L2735">
        <v>0</v>
      </c>
      <c r="M2735">
        <v>9.4E-2</v>
      </c>
      <c r="N2735">
        <v>0</v>
      </c>
      <c r="O2735">
        <v>1.0999999999999999E-2</v>
      </c>
      <c r="P2735">
        <v>0</v>
      </c>
      <c r="Q2735" s="3">
        <v>1.1691</v>
      </c>
      <c r="R2735" t="str">
        <f t="shared" si="42"/>
        <v>Washington LEOFF Plan 22004</v>
      </c>
    </row>
    <row r="2736" spans="1:18" x14ac:dyDescent="0.35">
      <c r="A2736" t="s">
        <v>153</v>
      </c>
      <c r="B2736">
        <v>2005</v>
      </c>
      <c r="C2736">
        <v>0.13339999999999999</v>
      </c>
      <c r="D2736">
        <v>0.1071</v>
      </c>
      <c r="E2736">
        <v>3.6299999999999999E-2</v>
      </c>
      <c r="G2736">
        <v>3.8159999999999999E-2</v>
      </c>
      <c r="H2736">
        <v>0.49170000000000003</v>
      </c>
      <c r="I2736">
        <v>0.25950000000000001</v>
      </c>
      <c r="J2736">
        <v>0.14560000000000001</v>
      </c>
      <c r="K2736">
        <v>0</v>
      </c>
      <c r="L2736">
        <v>0</v>
      </c>
      <c r="M2736">
        <v>9.3100000000000002E-2</v>
      </c>
      <c r="N2736">
        <v>0</v>
      </c>
      <c r="O2736">
        <v>1.01E-2</v>
      </c>
      <c r="P2736">
        <v>0</v>
      </c>
      <c r="Q2736" s="3">
        <v>1.13544</v>
      </c>
      <c r="R2736" t="str">
        <f t="shared" si="42"/>
        <v>Washington LEOFF Plan 22005</v>
      </c>
    </row>
    <row r="2737" spans="1:18" x14ac:dyDescent="0.35">
      <c r="A2737" t="s">
        <v>153</v>
      </c>
      <c r="B2737">
        <v>2006</v>
      </c>
      <c r="C2737">
        <v>0.16689999999999999</v>
      </c>
      <c r="D2737">
        <v>0.1547</v>
      </c>
      <c r="E2737">
        <v>8.5099999999999995E-2</v>
      </c>
      <c r="G2737">
        <v>5.858E-2</v>
      </c>
      <c r="H2737">
        <v>0.47749999999999998</v>
      </c>
      <c r="I2737">
        <v>0.24060000000000001</v>
      </c>
      <c r="J2737">
        <v>0.16789999999999999</v>
      </c>
      <c r="K2737">
        <v>0</v>
      </c>
      <c r="L2737">
        <v>0</v>
      </c>
      <c r="M2737">
        <v>0.105</v>
      </c>
      <c r="N2737">
        <v>0</v>
      </c>
      <c r="O2737">
        <v>8.9999999999999993E-3</v>
      </c>
      <c r="P2737">
        <v>0</v>
      </c>
      <c r="Q2737" s="3">
        <v>1.15673</v>
      </c>
      <c r="R2737" t="str">
        <f t="shared" si="42"/>
        <v>Washington LEOFF Plan 22006</v>
      </c>
    </row>
    <row r="2738" spans="1:18" x14ac:dyDescent="0.35">
      <c r="A2738" t="s">
        <v>153</v>
      </c>
      <c r="B2738">
        <v>2007</v>
      </c>
      <c r="C2738">
        <v>0.21329999999999999</v>
      </c>
      <c r="D2738">
        <v>0.16969999999999999</v>
      </c>
      <c r="E2738">
        <v>0.1399</v>
      </c>
      <c r="G2738">
        <v>7.9409999999999994E-2</v>
      </c>
      <c r="H2738">
        <v>0.4708</v>
      </c>
      <c r="I2738">
        <v>0.23449999999999999</v>
      </c>
      <c r="J2738">
        <v>0.183</v>
      </c>
      <c r="K2738">
        <v>6.9999999999999999E-4</v>
      </c>
      <c r="L2738">
        <v>0</v>
      </c>
      <c r="M2738">
        <v>0.11020000000000001</v>
      </c>
      <c r="N2738">
        <v>0</v>
      </c>
      <c r="O2738">
        <v>8.0000000000000004E-4</v>
      </c>
      <c r="P2738">
        <v>0</v>
      </c>
      <c r="Q2738" s="3">
        <v>1.288</v>
      </c>
      <c r="R2738" t="str">
        <f t="shared" si="42"/>
        <v>Washington LEOFF Plan 22007</v>
      </c>
    </row>
    <row r="2739" spans="1:18" x14ac:dyDescent="0.35">
      <c r="A2739" t="s">
        <v>153</v>
      </c>
      <c r="B2739">
        <v>2008</v>
      </c>
      <c r="C2739">
        <v>-1.24E-2</v>
      </c>
      <c r="D2739">
        <v>0.1182</v>
      </c>
      <c r="E2739">
        <v>0.1303</v>
      </c>
      <c r="G2739">
        <v>6.7489999999999994E-2</v>
      </c>
      <c r="H2739">
        <v>0.38669999999999999</v>
      </c>
      <c r="I2739">
        <v>0.2336</v>
      </c>
      <c r="J2739">
        <v>0.2228</v>
      </c>
      <c r="K2739">
        <v>8.8999999999999999E-3</v>
      </c>
      <c r="L2739">
        <v>7.1999999999999998E-3</v>
      </c>
      <c r="M2739">
        <v>0.13969999999999999</v>
      </c>
      <c r="N2739">
        <v>0</v>
      </c>
      <c r="O2739">
        <v>1E-3</v>
      </c>
      <c r="P2739">
        <v>0</v>
      </c>
      <c r="Q2739" s="3">
        <v>1.3340000000000001</v>
      </c>
      <c r="R2739" t="str">
        <f t="shared" si="42"/>
        <v>Washington LEOFF Plan 22008</v>
      </c>
    </row>
    <row r="2740" spans="1:18" x14ac:dyDescent="0.35">
      <c r="A2740" t="s">
        <v>153</v>
      </c>
      <c r="B2740">
        <v>2009</v>
      </c>
      <c r="C2740">
        <v>-0.22839999999999999</v>
      </c>
      <c r="D2740">
        <v>-2.58E-2</v>
      </c>
      <c r="E2740">
        <v>4.0500000000000001E-2</v>
      </c>
      <c r="G2740">
        <v>2.9669999999999998E-2</v>
      </c>
      <c r="H2740">
        <v>0.36009999999999998</v>
      </c>
      <c r="I2740">
        <v>0.23150000000000001</v>
      </c>
      <c r="J2740">
        <v>0.21229999999999999</v>
      </c>
      <c r="K2740">
        <v>8.0000000000000002E-3</v>
      </c>
      <c r="L2740">
        <v>1.11E-2</v>
      </c>
      <c r="M2740">
        <v>0.17530000000000001</v>
      </c>
      <c r="N2740">
        <v>0</v>
      </c>
      <c r="O2740">
        <v>1.6000000000000001E-3</v>
      </c>
      <c r="P2740">
        <v>0</v>
      </c>
      <c r="Q2740" s="3">
        <v>1.2789999999999999</v>
      </c>
      <c r="R2740" t="str">
        <f t="shared" si="42"/>
        <v>Washington LEOFF Plan 22009</v>
      </c>
    </row>
    <row r="2741" spans="1:18" x14ac:dyDescent="0.35">
      <c r="A2741" t="s">
        <v>153</v>
      </c>
      <c r="B2741">
        <v>2010</v>
      </c>
      <c r="C2741">
        <v>0.13220000000000001</v>
      </c>
      <c r="D2741">
        <v>-4.8000000000000001E-2</v>
      </c>
      <c r="E2741">
        <v>4.0800000000000003E-2</v>
      </c>
      <c r="F2741">
        <v>3.9489999999999997E-2</v>
      </c>
      <c r="G2741">
        <v>3.9489999999999997E-2</v>
      </c>
      <c r="H2741">
        <v>0.34710000000000002</v>
      </c>
      <c r="I2741">
        <v>0.21890000000000001</v>
      </c>
      <c r="J2741">
        <v>0.2576</v>
      </c>
      <c r="K2741">
        <v>8.3000000000000001E-3</v>
      </c>
      <c r="L2741">
        <v>1.1599999999999999E-2</v>
      </c>
      <c r="M2741">
        <v>0.1421</v>
      </c>
      <c r="N2741">
        <v>0</v>
      </c>
      <c r="O2741">
        <v>1.44E-2</v>
      </c>
      <c r="P2741">
        <v>0</v>
      </c>
      <c r="Q2741" s="3">
        <v>1.19</v>
      </c>
      <c r="R2741" t="str">
        <f t="shared" si="42"/>
        <v>Washington LEOFF Plan 22010</v>
      </c>
    </row>
    <row r="2742" spans="1:18" x14ac:dyDescent="0.35">
      <c r="A2742" t="s">
        <v>153</v>
      </c>
      <c r="B2742">
        <v>2011</v>
      </c>
      <c r="C2742">
        <v>0.2114</v>
      </c>
      <c r="D2742">
        <v>1.9E-2</v>
      </c>
      <c r="E2742">
        <v>4.8599999999999997E-2</v>
      </c>
      <c r="F2742">
        <v>6.615E-2</v>
      </c>
      <c r="G2742">
        <v>5.4059999999999997E-2</v>
      </c>
      <c r="H2742">
        <v>0.36830000000000002</v>
      </c>
      <c r="I2742">
        <v>0.19550000000000001</v>
      </c>
      <c r="J2742">
        <v>0.25090000000000001</v>
      </c>
      <c r="K2742">
        <v>2.0400000000000001E-2</v>
      </c>
      <c r="L2742">
        <v>1.15E-2</v>
      </c>
      <c r="M2742">
        <v>0.13769999999999999</v>
      </c>
      <c r="N2742">
        <v>0</v>
      </c>
      <c r="O2742">
        <v>1.5699999999999999E-2</v>
      </c>
      <c r="P2742">
        <v>0</v>
      </c>
      <c r="Q2742" s="3">
        <v>1.1870000000000001</v>
      </c>
      <c r="R2742" t="str">
        <f t="shared" si="42"/>
        <v>Washington LEOFF Plan 22011</v>
      </c>
    </row>
    <row r="2743" spans="1:18" x14ac:dyDescent="0.35">
      <c r="A2743" t="s">
        <v>153</v>
      </c>
      <c r="B2743">
        <v>2012</v>
      </c>
      <c r="C2743">
        <v>1.4E-2</v>
      </c>
      <c r="D2743">
        <v>0.1162</v>
      </c>
      <c r="E2743">
        <v>1.17E-2</v>
      </c>
      <c r="F2743">
        <v>7.4719999999999995E-2</v>
      </c>
      <c r="G2743">
        <v>5.0659999999999997E-2</v>
      </c>
      <c r="H2743">
        <v>0.36020000000000002</v>
      </c>
      <c r="I2743">
        <v>0.22159999999999999</v>
      </c>
      <c r="J2743">
        <v>0.26019999999999999</v>
      </c>
      <c r="K2743">
        <v>5.7000000000000002E-3</v>
      </c>
      <c r="L2743">
        <v>1.35E-2</v>
      </c>
      <c r="M2743">
        <v>0.13689999999999999</v>
      </c>
      <c r="N2743">
        <v>0</v>
      </c>
      <c r="O2743">
        <v>1.9E-3</v>
      </c>
      <c r="P2743">
        <v>0</v>
      </c>
      <c r="Q2743" s="3">
        <v>1.1890000000000001</v>
      </c>
      <c r="R2743" t="str">
        <f t="shared" si="42"/>
        <v>Washington LEOFF Plan 22012</v>
      </c>
    </row>
    <row r="2744" spans="1:18" x14ac:dyDescent="0.35">
      <c r="A2744" t="s">
        <v>153</v>
      </c>
      <c r="B2744">
        <v>2013</v>
      </c>
      <c r="C2744">
        <v>0.1236</v>
      </c>
      <c r="D2744">
        <v>0.1133</v>
      </c>
      <c r="E2744">
        <v>3.8100000000000002E-2</v>
      </c>
      <c r="F2744">
        <v>8.2900000000000001E-2</v>
      </c>
      <c r="G2744">
        <v>5.6099999999999997E-2</v>
      </c>
      <c r="H2744">
        <v>0.37709999999999999</v>
      </c>
      <c r="I2744">
        <v>0.2263</v>
      </c>
      <c r="J2744">
        <v>0.23810000000000001</v>
      </c>
      <c r="K2744">
        <v>5.3E-3</v>
      </c>
      <c r="L2744">
        <v>1.52E-2</v>
      </c>
      <c r="M2744">
        <v>0.13619999999999999</v>
      </c>
      <c r="N2744">
        <v>0</v>
      </c>
      <c r="O2744">
        <v>1.8E-3</v>
      </c>
      <c r="P2744">
        <v>0</v>
      </c>
      <c r="Q2744" s="3">
        <v>1.1459999999999999</v>
      </c>
      <c r="R2744" t="str">
        <f t="shared" si="42"/>
        <v>Washington LEOFF Plan 22013</v>
      </c>
    </row>
    <row r="2745" spans="1:18" x14ac:dyDescent="0.35">
      <c r="A2745" t="s">
        <v>153</v>
      </c>
      <c r="B2745">
        <v>2014</v>
      </c>
      <c r="C2745">
        <v>0.1706</v>
      </c>
      <c r="D2745">
        <v>0.1007</v>
      </c>
      <c r="E2745">
        <v>0.1283</v>
      </c>
      <c r="F2745">
        <v>8.3500000000000005E-2</v>
      </c>
      <c r="G2745">
        <v>6.3890000000000002E-2</v>
      </c>
      <c r="H2745">
        <v>0.37969999999999998</v>
      </c>
      <c r="I2745">
        <v>0.2505</v>
      </c>
      <c r="J2745">
        <v>0.223</v>
      </c>
      <c r="K2745">
        <v>4.4000000000000003E-3</v>
      </c>
      <c r="L2745">
        <v>1.6299999999999999E-2</v>
      </c>
      <c r="M2745">
        <v>0.1236</v>
      </c>
      <c r="N2745">
        <v>0</v>
      </c>
      <c r="O2745">
        <v>2.3999999999999998E-3</v>
      </c>
      <c r="P2745">
        <v>0</v>
      </c>
      <c r="Q2745" s="3">
        <v>1.07</v>
      </c>
      <c r="R2745" t="str">
        <f t="shared" si="42"/>
        <v>Washington LEOFF Plan 22014</v>
      </c>
    </row>
    <row r="2746" spans="1:18" x14ac:dyDescent="0.35">
      <c r="A2746" t="s">
        <v>153</v>
      </c>
      <c r="B2746">
        <v>2015</v>
      </c>
      <c r="C2746">
        <v>4.9299999999999997E-2</v>
      </c>
      <c r="D2746">
        <v>0.1134</v>
      </c>
      <c r="E2746">
        <v>0.1113</v>
      </c>
      <c r="F2746">
        <v>7.5499999999999998E-2</v>
      </c>
      <c r="G2746">
        <v>6.2909999999999994E-2</v>
      </c>
      <c r="H2746">
        <v>0.37269999999999998</v>
      </c>
      <c r="I2746">
        <v>0.23760000000000001</v>
      </c>
      <c r="J2746">
        <v>0.22040000000000001</v>
      </c>
      <c r="K2746">
        <v>3.2000000000000002E-3</v>
      </c>
      <c r="L2746">
        <v>1.95E-2</v>
      </c>
      <c r="M2746">
        <v>0.14449999999999999</v>
      </c>
      <c r="N2746">
        <v>0</v>
      </c>
      <c r="O2746">
        <v>2.0999999999999999E-3</v>
      </c>
      <c r="P2746">
        <v>0</v>
      </c>
      <c r="Q2746" s="3">
        <v>1.05</v>
      </c>
      <c r="R2746" t="str">
        <f t="shared" si="42"/>
        <v>Washington LEOFF Plan 22015</v>
      </c>
    </row>
    <row r="2747" spans="1:18" x14ac:dyDescent="0.35">
      <c r="A2747" t="s">
        <v>153</v>
      </c>
      <c r="B2747">
        <v>2016</v>
      </c>
      <c r="C2747">
        <v>2.6499999999999999E-2</v>
      </c>
      <c r="D2747">
        <v>8.0299999999999996E-2</v>
      </c>
      <c r="E2747">
        <v>7.51E-2</v>
      </c>
      <c r="F2747">
        <v>6.1800000000000001E-2</v>
      </c>
      <c r="G2747">
        <v>6.0600000000000001E-2</v>
      </c>
      <c r="H2747">
        <v>0.3795</v>
      </c>
      <c r="I2747">
        <v>0.22040000000000001</v>
      </c>
      <c r="J2747">
        <v>0.20960000000000001</v>
      </c>
      <c r="K2747">
        <v>6.9999999999999999E-4</v>
      </c>
      <c r="L2747">
        <v>2.9399999999999999E-2</v>
      </c>
      <c r="M2747">
        <v>0.1578</v>
      </c>
      <c r="N2747">
        <v>0</v>
      </c>
      <c r="O2747">
        <v>2.5999999999999999E-3</v>
      </c>
      <c r="P2747">
        <v>0</v>
      </c>
      <c r="Q2747" s="3">
        <v>1.05</v>
      </c>
      <c r="R2747" t="str">
        <f t="shared" si="42"/>
        <v>Washington LEOFF Plan 22016</v>
      </c>
    </row>
    <row r="2748" spans="1:18" x14ac:dyDescent="0.35">
      <c r="A2748" t="s">
        <v>153</v>
      </c>
      <c r="B2748">
        <v>2017</v>
      </c>
      <c r="C2748">
        <v>0.13439999999999999</v>
      </c>
      <c r="D2748">
        <v>6.9099999999999995E-2</v>
      </c>
      <c r="E2748">
        <v>9.9500000000000005E-2</v>
      </c>
      <c r="F2748">
        <v>5.4699999999999999E-2</v>
      </c>
      <c r="G2748">
        <v>6.4799999999999996E-2</v>
      </c>
      <c r="H2748">
        <v>0.39379999999999998</v>
      </c>
      <c r="I2748">
        <v>0.19309999999999999</v>
      </c>
      <c r="J2748">
        <v>0.20399999999999999</v>
      </c>
      <c r="K2748">
        <v>2.9999999999999997E-4</v>
      </c>
      <c r="L2748">
        <v>3.8100000000000002E-2</v>
      </c>
      <c r="M2748">
        <v>0.1699</v>
      </c>
      <c r="N2748">
        <v>0</v>
      </c>
      <c r="O2748">
        <v>8.0000000000000004E-4</v>
      </c>
      <c r="P2748">
        <v>0</v>
      </c>
      <c r="Q2748" s="3">
        <v>1.0900000000000001</v>
      </c>
      <c r="R2748" t="str">
        <f t="shared" si="42"/>
        <v>Washington LEOFF Plan 22017</v>
      </c>
    </row>
    <row r="2749" spans="1:18" x14ac:dyDescent="0.35">
      <c r="A2749" t="s">
        <v>153</v>
      </c>
      <c r="B2749">
        <v>2018</v>
      </c>
      <c r="C2749">
        <v>0.10199999999999999</v>
      </c>
      <c r="D2749">
        <v>8.6699999999999999E-2</v>
      </c>
      <c r="E2749">
        <v>9.5299999999999996E-2</v>
      </c>
      <c r="F2749">
        <v>6.6299999999999998E-2</v>
      </c>
      <c r="G2749">
        <v>6.6839999999999997E-2</v>
      </c>
      <c r="H2749">
        <v>0.34239999999999998</v>
      </c>
      <c r="I2749">
        <v>0.23519999999999999</v>
      </c>
      <c r="J2749">
        <v>0.2059</v>
      </c>
      <c r="K2749">
        <v>4.0000000000000002E-4</v>
      </c>
      <c r="L2749">
        <v>4.36E-2</v>
      </c>
      <c r="M2749">
        <v>0.17169999999999999</v>
      </c>
      <c r="N2749">
        <v>0</v>
      </c>
      <c r="O2749">
        <v>8.0000000000000004E-4</v>
      </c>
      <c r="P2749">
        <v>0</v>
      </c>
      <c r="Q2749" s="3">
        <v>1.08</v>
      </c>
      <c r="R2749" t="str">
        <f t="shared" si="42"/>
        <v>Washington LEOFF Plan 22018</v>
      </c>
    </row>
    <row r="2750" spans="1:18" x14ac:dyDescent="0.35">
      <c r="A2750" t="s">
        <v>153</v>
      </c>
      <c r="B2750">
        <v>2019</v>
      </c>
      <c r="C2750">
        <v>8.3599999999999994E-2</v>
      </c>
      <c r="D2750">
        <v>0.1065</v>
      </c>
      <c r="E2750">
        <v>7.85E-2</v>
      </c>
      <c r="F2750">
        <v>0.1031</v>
      </c>
      <c r="G2750">
        <v>6.7710000000000006E-2</v>
      </c>
      <c r="H2750">
        <v>0.33360000000000001</v>
      </c>
      <c r="I2750">
        <v>0.215</v>
      </c>
      <c r="J2750">
        <v>0.21490000000000001</v>
      </c>
      <c r="K2750">
        <v>1.4E-3</v>
      </c>
      <c r="L2750">
        <v>5.1299999999999998E-2</v>
      </c>
      <c r="M2750">
        <v>0.1825</v>
      </c>
      <c r="N2750">
        <v>0</v>
      </c>
      <c r="O2750">
        <v>1.2999999999999999E-3</v>
      </c>
      <c r="P2750">
        <v>0</v>
      </c>
      <c r="Q2750" s="3">
        <v>1.1100000000000001</v>
      </c>
      <c r="R2750" t="str">
        <f t="shared" si="42"/>
        <v>Washington LEOFF Plan 22019</v>
      </c>
    </row>
    <row r="2751" spans="1:18" x14ac:dyDescent="0.35">
      <c r="A2751" t="s">
        <v>153</v>
      </c>
      <c r="B2751">
        <v>2020</v>
      </c>
      <c r="C2751">
        <v>3.7100000000000001E-2</v>
      </c>
      <c r="D2751">
        <v>7.3899999999999993E-2</v>
      </c>
      <c r="E2751">
        <v>7.5999999999999998E-2</v>
      </c>
      <c r="F2751">
        <v>9.35E-2</v>
      </c>
      <c r="G2751">
        <v>6.6159999999999997E-2</v>
      </c>
      <c r="H2751">
        <v>0.33560000000000001</v>
      </c>
      <c r="I2751">
        <v>0.21290000000000001</v>
      </c>
      <c r="J2751">
        <v>0.21029999999999999</v>
      </c>
      <c r="K2751">
        <v>2.3999999999999998E-3</v>
      </c>
      <c r="L2751">
        <v>5.3600000000000002E-2</v>
      </c>
      <c r="M2751">
        <v>0.18429999999999999</v>
      </c>
      <c r="N2751">
        <v>0</v>
      </c>
      <c r="O2751">
        <v>8.9999999999999998E-4</v>
      </c>
      <c r="P2751">
        <v>0</v>
      </c>
      <c r="Q2751" s="3">
        <v>1.1100000000000001</v>
      </c>
      <c r="R2751" t="str">
        <f t="shared" si="42"/>
        <v>Washington LEOFF Plan 22020</v>
      </c>
    </row>
    <row r="2752" spans="1:18" x14ac:dyDescent="0.35">
      <c r="A2752" t="s">
        <v>154</v>
      </c>
      <c r="B2752">
        <v>2001</v>
      </c>
      <c r="C2752">
        <v>-5.96E-2</v>
      </c>
      <c r="D2752">
        <v>6.2300000000000001E-2</v>
      </c>
      <c r="E2752">
        <v>0.1108</v>
      </c>
      <c r="G2752">
        <v>-5.96E-2</v>
      </c>
      <c r="H2752">
        <v>0.51</v>
      </c>
      <c r="I2752">
        <v>0.25600000000000001</v>
      </c>
      <c r="J2752">
        <v>0.13400000000000001</v>
      </c>
      <c r="K2752">
        <v>0</v>
      </c>
      <c r="L2752">
        <v>0</v>
      </c>
      <c r="M2752">
        <v>8.5000000000000006E-2</v>
      </c>
      <c r="N2752">
        <v>0</v>
      </c>
      <c r="O2752">
        <v>1.2999999999999999E-2</v>
      </c>
      <c r="P2752">
        <v>0</v>
      </c>
      <c r="Q2752" s="3">
        <v>1.9739599999999999</v>
      </c>
      <c r="R2752" t="str">
        <f t="shared" si="42"/>
        <v>Washington Teachers Plan 2/32001</v>
      </c>
    </row>
    <row r="2753" spans="1:18" x14ac:dyDescent="0.35">
      <c r="A2753" t="s">
        <v>154</v>
      </c>
      <c r="B2753">
        <v>2002</v>
      </c>
      <c r="C2753">
        <v>-6.4000000000000001E-2</v>
      </c>
      <c r="D2753">
        <v>1.6999999999999999E-3</v>
      </c>
      <c r="E2753">
        <v>5.5300000000000002E-2</v>
      </c>
      <c r="G2753">
        <v>-6.1800000000000001E-2</v>
      </c>
      <c r="H2753">
        <v>0.48299999999999998</v>
      </c>
      <c r="I2753">
        <v>0.28000000000000003</v>
      </c>
      <c r="J2753">
        <v>0.13200000000000001</v>
      </c>
      <c r="K2753">
        <v>0</v>
      </c>
      <c r="L2753">
        <v>0</v>
      </c>
      <c r="M2753">
        <v>9.1999999999999998E-2</v>
      </c>
      <c r="N2753">
        <v>0</v>
      </c>
      <c r="O2753">
        <v>1.2999999999999999E-2</v>
      </c>
      <c r="P2753">
        <v>0</v>
      </c>
      <c r="Q2753" s="3">
        <v>1.82264</v>
      </c>
      <c r="R2753" t="str">
        <f t="shared" si="42"/>
        <v>Washington Teachers Plan 2/32002</v>
      </c>
    </row>
    <row r="2754" spans="1:18" x14ac:dyDescent="0.35">
      <c r="A2754" t="s">
        <v>154</v>
      </c>
      <c r="B2754">
        <v>2003</v>
      </c>
      <c r="C2754">
        <v>4.1500000000000002E-2</v>
      </c>
      <c r="D2754">
        <v>-2.8500000000000001E-2</v>
      </c>
      <c r="E2754">
        <v>3.1699999999999999E-2</v>
      </c>
      <c r="G2754">
        <v>-2.8559999999999999E-2</v>
      </c>
      <c r="H2754">
        <v>0.47699999999999998</v>
      </c>
      <c r="I2754">
        <v>0.27300000000000002</v>
      </c>
      <c r="J2754">
        <v>0.14399999999999999</v>
      </c>
      <c r="K2754">
        <v>0</v>
      </c>
      <c r="L2754">
        <v>0</v>
      </c>
      <c r="M2754">
        <v>9.4E-2</v>
      </c>
      <c r="N2754">
        <v>0</v>
      </c>
      <c r="O2754">
        <v>1.2E-2</v>
      </c>
      <c r="P2754">
        <v>0</v>
      </c>
      <c r="Q2754" s="3">
        <v>1.6358699999999999</v>
      </c>
      <c r="R2754" t="str">
        <f t="shared" si="42"/>
        <v>Washington Teachers Plan 2/32003</v>
      </c>
    </row>
    <row r="2755" spans="1:18" x14ac:dyDescent="0.35">
      <c r="A2755" t="s">
        <v>154</v>
      </c>
      <c r="B2755">
        <v>2004</v>
      </c>
      <c r="C2755">
        <v>0.16059999999999999</v>
      </c>
      <c r="D2755">
        <v>4.2099999999999999E-2</v>
      </c>
      <c r="E2755">
        <v>3.9699999999999999E-2</v>
      </c>
      <c r="G2755">
        <v>1.562E-2</v>
      </c>
      <c r="H2755">
        <v>0.5</v>
      </c>
      <c r="I2755">
        <v>0.25600000000000001</v>
      </c>
      <c r="J2755">
        <v>0.12</v>
      </c>
      <c r="K2755">
        <v>0</v>
      </c>
      <c r="L2755">
        <v>0</v>
      </c>
      <c r="M2755">
        <v>9.4E-2</v>
      </c>
      <c r="N2755">
        <v>0</v>
      </c>
      <c r="O2755">
        <v>1.0999999999999999E-2</v>
      </c>
      <c r="P2755">
        <v>0</v>
      </c>
      <c r="Q2755" s="3">
        <v>1.52641</v>
      </c>
      <c r="R2755" t="str">
        <f t="shared" ref="R2755:R2818" si="43">A2755&amp;B2755</f>
        <v>Washington Teachers Plan 2/32004</v>
      </c>
    </row>
    <row r="2756" spans="1:18" x14ac:dyDescent="0.35">
      <c r="A2756" t="s">
        <v>154</v>
      </c>
      <c r="B2756">
        <v>2005</v>
      </c>
      <c r="C2756">
        <v>0.13339999999999999</v>
      </c>
      <c r="D2756">
        <v>0.1071</v>
      </c>
      <c r="E2756">
        <v>3.6299999999999999E-2</v>
      </c>
      <c r="G2756">
        <v>3.8159999999999999E-2</v>
      </c>
      <c r="H2756">
        <v>0.49170000000000003</v>
      </c>
      <c r="I2756">
        <v>0.25950000000000001</v>
      </c>
      <c r="J2756">
        <v>0.14560000000000001</v>
      </c>
      <c r="K2756">
        <v>0</v>
      </c>
      <c r="L2756">
        <v>0</v>
      </c>
      <c r="M2756">
        <v>9.3100000000000002E-2</v>
      </c>
      <c r="N2756">
        <v>0</v>
      </c>
      <c r="O2756">
        <v>1.01E-2</v>
      </c>
      <c r="P2756">
        <v>0</v>
      </c>
      <c r="Q2756" s="3">
        <v>1.3448800000000001</v>
      </c>
      <c r="R2756" t="str">
        <f t="shared" si="43"/>
        <v>Washington Teachers Plan 2/32005</v>
      </c>
    </row>
    <row r="2757" spans="1:18" x14ac:dyDescent="0.35">
      <c r="A2757" t="s">
        <v>154</v>
      </c>
      <c r="B2757">
        <v>2006</v>
      </c>
      <c r="C2757">
        <v>0.16689999999999999</v>
      </c>
      <c r="D2757">
        <v>0.1547</v>
      </c>
      <c r="E2757">
        <v>8.5099999999999995E-2</v>
      </c>
      <c r="G2757">
        <v>5.858E-2</v>
      </c>
      <c r="H2757">
        <v>0.47749999999999998</v>
      </c>
      <c r="I2757">
        <v>0.24060000000000001</v>
      </c>
      <c r="J2757">
        <v>0.16789999999999999</v>
      </c>
      <c r="K2757">
        <v>0</v>
      </c>
      <c r="L2757">
        <v>0</v>
      </c>
      <c r="M2757">
        <v>0.105</v>
      </c>
      <c r="N2757">
        <v>0</v>
      </c>
      <c r="O2757">
        <v>8.9999999999999993E-3</v>
      </c>
      <c r="P2757">
        <v>0</v>
      </c>
      <c r="Q2757" s="3">
        <v>1.33416</v>
      </c>
      <c r="R2757" t="str">
        <f t="shared" si="43"/>
        <v>Washington Teachers Plan 2/32006</v>
      </c>
    </row>
    <row r="2758" spans="1:18" x14ac:dyDescent="0.35">
      <c r="A2758" t="s">
        <v>154</v>
      </c>
      <c r="B2758">
        <v>2007</v>
      </c>
      <c r="C2758">
        <v>0.21329999999999999</v>
      </c>
      <c r="D2758">
        <v>0.16969999999999999</v>
      </c>
      <c r="E2758">
        <v>0.1399</v>
      </c>
      <c r="G2758">
        <v>7.9409999999999994E-2</v>
      </c>
      <c r="H2758">
        <v>0.4708</v>
      </c>
      <c r="I2758">
        <v>0.23449999999999999</v>
      </c>
      <c r="J2758">
        <v>0.183</v>
      </c>
      <c r="K2758">
        <v>6.9999999999999999E-4</v>
      </c>
      <c r="L2758">
        <v>0</v>
      </c>
      <c r="M2758">
        <v>0.11020000000000001</v>
      </c>
      <c r="N2758">
        <v>0</v>
      </c>
      <c r="O2758">
        <v>8.0000000000000004E-4</v>
      </c>
      <c r="P2758">
        <v>0</v>
      </c>
      <c r="Q2758" s="3">
        <v>1.304</v>
      </c>
      <c r="R2758" t="str">
        <f t="shared" si="43"/>
        <v>Washington Teachers Plan 2/32007</v>
      </c>
    </row>
    <row r="2759" spans="1:18" x14ac:dyDescent="0.35">
      <c r="A2759" t="s">
        <v>154</v>
      </c>
      <c r="B2759">
        <v>2008</v>
      </c>
      <c r="C2759">
        <v>-1.24E-2</v>
      </c>
      <c r="D2759">
        <v>0.1182</v>
      </c>
      <c r="E2759">
        <v>0.1303</v>
      </c>
      <c r="G2759">
        <v>6.7489999999999994E-2</v>
      </c>
      <c r="H2759">
        <v>0.38669999999999999</v>
      </c>
      <c r="I2759">
        <v>0.2336</v>
      </c>
      <c r="J2759">
        <v>0.2228</v>
      </c>
      <c r="K2759">
        <v>8.8999999999999999E-3</v>
      </c>
      <c r="L2759">
        <v>7.1999999999999998E-3</v>
      </c>
      <c r="M2759">
        <v>0.13969999999999999</v>
      </c>
      <c r="N2759">
        <v>0</v>
      </c>
      <c r="O2759">
        <v>1E-3</v>
      </c>
      <c r="P2759">
        <v>0</v>
      </c>
      <c r="Q2759" s="3">
        <v>1.254</v>
      </c>
      <c r="R2759" t="str">
        <f t="shared" si="43"/>
        <v>Washington Teachers Plan 2/32008</v>
      </c>
    </row>
    <row r="2760" spans="1:18" x14ac:dyDescent="0.35">
      <c r="A2760" t="s">
        <v>154</v>
      </c>
      <c r="B2760">
        <v>2009</v>
      </c>
      <c r="C2760">
        <v>-0.22839999999999999</v>
      </c>
      <c r="D2760">
        <v>-2.58E-2</v>
      </c>
      <c r="E2760">
        <v>4.0500000000000001E-2</v>
      </c>
      <c r="G2760">
        <v>2.9669999999999998E-2</v>
      </c>
      <c r="H2760">
        <v>0.36009999999999998</v>
      </c>
      <c r="I2760">
        <v>0.23150000000000001</v>
      </c>
      <c r="J2760">
        <v>0.21229999999999999</v>
      </c>
      <c r="K2760">
        <v>8.0000000000000002E-3</v>
      </c>
      <c r="L2760">
        <v>1.11E-2</v>
      </c>
      <c r="M2760">
        <v>0.17530000000000001</v>
      </c>
      <c r="N2760">
        <v>0</v>
      </c>
      <c r="O2760">
        <v>1.6000000000000001E-3</v>
      </c>
      <c r="P2760">
        <v>0</v>
      </c>
      <c r="Q2760" s="3">
        <v>1.1819999999999999</v>
      </c>
      <c r="R2760" t="str">
        <f t="shared" si="43"/>
        <v>Washington Teachers Plan 2/32009</v>
      </c>
    </row>
    <row r="2761" spans="1:18" x14ac:dyDescent="0.35">
      <c r="A2761" t="s">
        <v>154</v>
      </c>
      <c r="B2761">
        <v>2010</v>
      </c>
      <c r="C2761">
        <v>0.13220000000000001</v>
      </c>
      <c r="D2761">
        <v>-4.8000000000000001E-2</v>
      </c>
      <c r="E2761">
        <v>4.0800000000000003E-2</v>
      </c>
      <c r="F2761">
        <v>3.9489999999999997E-2</v>
      </c>
      <c r="G2761">
        <v>3.9489999999999997E-2</v>
      </c>
      <c r="H2761">
        <v>0.34710000000000002</v>
      </c>
      <c r="I2761">
        <v>0.21890000000000001</v>
      </c>
      <c r="J2761">
        <v>0.2576</v>
      </c>
      <c r="K2761">
        <v>8.3000000000000001E-3</v>
      </c>
      <c r="L2761">
        <v>1.1599999999999999E-2</v>
      </c>
      <c r="M2761">
        <v>0.1421</v>
      </c>
      <c r="N2761">
        <v>0</v>
      </c>
      <c r="O2761">
        <v>1.44E-2</v>
      </c>
      <c r="P2761">
        <v>0</v>
      </c>
      <c r="Q2761" s="3">
        <v>1.155</v>
      </c>
      <c r="R2761" t="str">
        <f t="shared" si="43"/>
        <v>Washington Teachers Plan 2/32010</v>
      </c>
    </row>
    <row r="2762" spans="1:18" x14ac:dyDescent="0.35">
      <c r="A2762" t="s">
        <v>154</v>
      </c>
      <c r="B2762">
        <v>2011</v>
      </c>
      <c r="C2762">
        <v>0.2114</v>
      </c>
      <c r="D2762">
        <v>1.9E-2</v>
      </c>
      <c r="E2762">
        <v>4.8599999999999997E-2</v>
      </c>
      <c r="F2762">
        <v>6.615E-2</v>
      </c>
      <c r="G2762">
        <v>5.4059999999999997E-2</v>
      </c>
      <c r="H2762">
        <v>0.36830000000000002</v>
      </c>
      <c r="I2762">
        <v>0.19550000000000001</v>
      </c>
      <c r="J2762">
        <v>0.25090000000000001</v>
      </c>
      <c r="K2762">
        <v>2.0400000000000001E-2</v>
      </c>
      <c r="L2762">
        <v>1.15E-2</v>
      </c>
      <c r="M2762">
        <v>0.13769999999999999</v>
      </c>
      <c r="N2762">
        <v>0</v>
      </c>
      <c r="O2762">
        <v>1.5699999999999999E-2</v>
      </c>
      <c r="P2762">
        <v>0</v>
      </c>
      <c r="Q2762" s="3">
        <v>1.1339999999999999</v>
      </c>
      <c r="R2762" t="str">
        <f t="shared" si="43"/>
        <v>Washington Teachers Plan 2/32011</v>
      </c>
    </row>
    <row r="2763" spans="1:18" x14ac:dyDescent="0.35">
      <c r="A2763" t="s">
        <v>154</v>
      </c>
      <c r="B2763">
        <v>2012</v>
      </c>
      <c r="C2763">
        <v>1.4E-2</v>
      </c>
      <c r="D2763">
        <v>0.1162</v>
      </c>
      <c r="E2763">
        <v>1.17E-2</v>
      </c>
      <c r="F2763">
        <v>7.4719999999999995E-2</v>
      </c>
      <c r="G2763">
        <v>5.0659999999999997E-2</v>
      </c>
      <c r="H2763">
        <v>0.36020000000000002</v>
      </c>
      <c r="I2763">
        <v>0.22159999999999999</v>
      </c>
      <c r="J2763">
        <v>0.26019999999999999</v>
      </c>
      <c r="K2763">
        <v>5.7000000000000002E-3</v>
      </c>
      <c r="L2763">
        <v>1.35E-2</v>
      </c>
      <c r="M2763">
        <v>0.13689999999999999</v>
      </c>
      <c r="N2763">
        <v>0</v>
      </c>
      <c r="O2763">
        <v>1.9E-3</v>
      </c>
      <c r="P2763">
        <v>0</v>
      </c>
      <c r="Q2763" s="3">
        <v>1.141</v>
      </c>
      <c r="R2763" t="str">
        <f t="shared" si="43"/>
        <v>Washington Teachers Plan 2/32012</v>
      </c>
    </row>
    <row r="2764" spans="1:18" x14ac:dyDescent="0.35">
      <c r="A2764" t="s">
        <v>154</v>
      </c>
      <c r="B2764">
        <v>2013</v>
      </c>
      <c r="C2764">
        <v>0.1236</v>
      </c>
      <c r="D2764">
        <v>0.1133</v>
      </c>
      <c r="E2764">
        <v>3.8100000000000002E-2</v>
      </c>
      <c r="F2764">
        <v>8.2900000000000001E-2</v>
      </c>
      <c r="G2764">
        <v>5.6099999999999997E-2</v>
      </c>
      <c r="H2764">
        <v>0.37709999999999999</v>
      </c>
      <c r="I2764">
        <v>0.2263</v>
      </c>
      <c r="J2764">
        <v>0.23810000000000001</v>
      </c>
      <c r="K2764">
        <v>5.3E-3</v>
      </c>
      <c r="L2764">
        <v>1.52E-2</v>
      </c>
      <c r="M2764">
        <v>0.13619999999999999</v>
      </c>
      <c r="N2764">
        <v>0</v>
      </c>
      <c r="O2764">
        <v>1.8E-3</v>
      </c>
      <c r="P2764">
        <v>0</v>
      </c>
      <c r="Q2764" s="3">
        <v>1.0489999999999999</v>
      </c>
      <c r="R2764" t="str">
        <f t="shared" si="43"/>
        <v>Washington Teachers Plan 2/32013</v>
      </c>
    </row>
    <row r="2765" spans="1:18" x14ac:dyDescent="0.35">
      <c r="A2765" t="s">
        <v>154</v>
      </c>
      <c r="B2765">
        <v>2014</v>
      </c>
      <c r="C2765">
        <v>0.1706</v>
      </c>
      <c r="D2765">
        <v>0.1007</v>
      </c>
      <c r="E2765">
        <v>0.1283</v>
      </c>
      <c r="F2765">
        <v>8.3500000000000005E-2</v>
      </c>
      <c r="G2765">
        <v>6.3890000000000002E-2</v>
      </c>
      <c r="H2765">
        <v>0.37969999999999998</v>
      </c>
      <c r="I2765">
        <v>0.2505</v>
      </c>
      <c r="J2765">
        <v>0.223</v>
      </c>
      <c r="K2765">
        <v>4.4000000000000003E-3</v>
      </c>
      <c r="L2765">
        <v>1.6299999999999999E-2</v>
      </c>
      <c r="M2765">
        <v>0.1236</v>
      </c>
      <c r="N2765">
        <v>0</v>
      </c>
      <c r="O2765">
        <v>2.3999999999999998E-3</v>
      </c>
      <c r="P2765">
        <v>0</v>
      </c>
      <c r="Q2765" s="3">
        <v>0.94</v>
      </c>
      <c r="R2765" t="str">
        <f t="shared" si="43"/>
        <v>Washington Teachers Plan 2/32014</v>
      </c>
    </row>
    <row r="2766" spans="1:18" x14ac:dyDescent="0.35">
      <c r="A2766" t="s">
        <v>154</v>
      </c>
      <c r="B2766">
        <v>2015</v>
      </c>
      <c r="C2766">
        <v>4.9299999999999997E-2</v>
      </c>
      <c r="D2766">
        <v>0.1134</v>
      </c>
      <c r="E2766">
        <v>0.1113</v>
      </c>
      <c r="F2766">
        <v>7.5499999999999998E-2</v>
      </c>
      <c r="G2766">
        <v>6.2909999999999994E-2</v>
      </c>
      <c r="H2766">
        <v>0.37269999999999998</v>
      </c>
      <c r="I2766">
        <v>0.23760000000000001</v>
      </c>
      <c r="J2766">
        <v>0.22040000000000001</v>
      </c>
      <c r="K2766">
        <v>3.2000000000000002E-3</v>
      </c>
      <c r="L2766">
        <v>1.95E-2</v>
      </c>
      <c r="M2766">
        <v>0.14449999999999999</v>
      </c>
      <c r="N2766">
        <v>0</v>
      </c>
      <c r="O2766">
        <v>2.0999999999999999E-3</v>
      </c>
      <c r="P2766">
        <v>0</v>
      </c>
      <c r="Q2766" s="3">
        <v>0.92</v>
      </c>
      <c r="R2766" t="str">
        <f t="shared" si="43"/>
        <v>Washington Teachers Plan 2/32015</v>
      </c>
    </row>
    <row r="2767" spans="1:18" x14ac:dyDescent="0.35">
      <c r="A2767" t="s">
        <v>154</v>
      </c>
      <c r="B2767">
        <v>2016</v>
      </c>
      <c r="C2767">
        <v>2.6499999999999999E-2</v>
      </c>
      <c r="D2767">
        <v>8.0299999999999996E-2</v>
      </c>
      <c r="E2767">
        <v>7.51E-2</v>
      </c>
      <c r="F2767">
        <v>6.1800000000000001E-2</v>
      </c>
      <c r="G2767">
        <v>6.0600000000000001E-2</v>
      </c>
      <c r="H2767">
        <v>0.3795</v>
      </c>
      <c r="I2767">
        <v>0.22040000000000001</v>
      </c>
      <c r="J2767">
        <v>0.20960000000000001</v>
      </c>
      <c r="K2767">
        <v>6.9999999999999999E-4</v>
      </c>
      <c r="L2767">
        <v>2.9399999999999999E-2</v>
      </c>
      <c r="M2767">
        <v>0.1578</v>
      </c>
      <c r="N2767">
        <v>0</v>
      </c>
      <c r="O2767">
        <v>2.5999999999999999E-3</v>
      </c>
      <c r="P2767">
        <v>0</v>
      </c>
      <c r="Q2767" s="3">
        <v>0.89</v>
      </c>
      <c r="R2767" t="str">
        <f t="shared" si="43"/>
        <v>Washington Teachers Plan 2/32016</v>
      </c>
    </row>
    <row r="2768" spans="1:18" x14ac:dyDescent="0.35">
      <c r="A2768" t="s">
        <v>154</v>
      </c>
      <c r="B2768">
        <v>2017</v>
      </c>
      <c r="C2768">
        <v>0.13439999999999999</v>
      </c>
      <c r="D2768">
        <v>6.9099999999999995E-2</v>
      </c>
      <c r="E2768">
        <v>9.9500000000000005E-2</v>
      </c>
      <c r="F2768">
        <v>5.4699999999999999E-2</v>
      </c>
      <c r="G2768">
        <v>6.4799999999999996E-2</v>
      </c>
      <c r="H2768">
        <v>0.39379999999999998</v>
      </c>
      <c r="I2768">
        <v>0.19309999999999999</v>
      </c>
      <c r="J2768">
        <v>0.20399999999999999</v>
      </c>
      <c r="K2768">
        <v>2.9999999999999997E-4</v>
      </c>
      <c r="L2768">
        <v>3.8100000000000002E-2</v>
      </c>
      <c r="M2768">
        <v>0.1699</v>
      </c>
      <c r="N2768">
        <v>0</v>
      </c>
      <c r="O2768">
        <v>8.0000000000000004E-4</v>
      </c>
      <c r="P2768">
        <v>0</v>
      </c>
      <c r="Q2768" s="3">
        <v>0.91</v>
      </c>
      <c r="R2768" t="str">
        <f t="shared" si="43"/>
        <v>Washington Teachers Plan 2/32017</v>
      </c>
    </row>
    <row r="2769" spans="1:18" x14ac:dyDescent="0.35">
      <c r="A2769" t="s">
        <v>154</v>
      </c>
      <c r="B2769">
        <v>2018</v>
      </c>
      <c r="C2769">
        <v>0.10199999999999999</v>
      </c>
      <c r="D2769">
        <v>8.6699999999999999E-2</v>
      </c>
      <c r="E2769">
        <v>9.5299999999999996E-2</v>
      </c>
      <c r="F2769">
        <v>6.6299999999999998E-2</v>
      </c>
      <c r="G2769">
        <v>6.6839999999999997E-2</v>
      </c>
      <c r="H2769">
        <v>0.34239999999999998</v>
      </c>
      <c r="I2769">
        <v>0.23519999999999999</v>
      </c>
      <c r="J2769">
        <v>0.2059</v>
      </c>
      <c r="K2769">
        <v>4.0000000000000002E-4</v>
      </c>
      <c r="L2769">
        <v>4.36E-2</v>
      </c>
      <c r="M2769">
        <v>0.17169999999999999</v>
      </c>
      <c r="N2769">
        <v>0</v>
      </c>
      <c r="O2769">
        <v>8.0000000000000004E-4</v>
      </c>
      <c r="P2769">
        <v>0</v>
      </c>
      <c r="Q2769" s="3">
        <v>0.9</v>
      </c>
      <c r="R2769" t="str">
        <f t="shared" si="43"/>
        <v>Washington Teachers Plan 2/32018</v>
      </c>
    </row>
    <row r="2770" spans="1:18" x14ac:dyDescent="0.35">
      <c r="A2770" t="s">
        <v>154</v>
      </c>
      <c r="B2770">
        <v>2019</v>
      </c>
      <c r="C2770">
        <v>8.3599999999999994E-2</v>
      </c>
      <c r="D2770">
        <v>0.1065</v>
      </c>
      <c r="E2770">
        <v>7.85E-2</v>
      </c>
      <c r="F2770">
        <v>0.1031</v>
      </c>
      <c r="G2770">
        <v>6.7710000000000006E-2</v>
      </c>
      <c r="H2770">
        <v>0.33360000000000001</v>
      </c>
      <c r="I2770">
        <v>0.215</v>
      </c>
      <c r="J2770">
        <v>0.21490000000000001</v>
      </c>
      <c r="K2770">
        <v>1.4E-3</v>
      </c>
      <c r="L2770">
        <v>5.1299999999999998E-2</v>
      </c>
      <c r="M2770">
        <v>0.1825</v>
      </c>
      <c r="N2770">
        <v>0</v>
      </c>
      <c r="O2770">
        <v>1.2999999999999999E-3</v>
      </c>
      <c r="P2770">
        <v>0</v>
      </c>
      <c r="Q2770" s="3">
        <v>0.91</v>
      </c>
      <c r="R2770" t="str">
        <f t="shared" si="43"/>
        <v>Washington Teachers Plan 2/32019</v>
      </c>
    </row>
    <row r="2771" spans="1:18" x14ac:dyDescent="0.35">
      <c r="A2771" t="s">
        <v>154</v>
      </c>
      <c r="B2771">
        <v>2020</v>
      </c>
      <c r="C2771">
        <v>3.7100000000000001E-2</v>
      </c>
      <c r="D2771">
        <v>7.3899999999999993E-2</v>
      </c>
      <c r="E2771">
        <v>7.5999999999999998E-2</v>
      </c>
      <c r="F2771">
        <v>9.35E-2</v>
      </c>
      <c r="G2771">
        <v>6.6159999999999997E-2</v>
      </c>
      <c r="H2771">
        <v>0.33560000000000001</v>
      </c>
      <c r="I2771">
        <v>0.21290000000000001</v>
      </c>
      <c r="J2771">
        <v>0.21029999999999999</v>
      </c>
      <c r="K2771">
        <v>2.3999999999999998E-3</v>
      </c>
      <c r="L2771">
        <v>5.3600000000000002E-2</v>
      </c>
      <c r="M2771">
        <v>0.18429999999999999</v>
      </c>
      <c r="N2771">
        <v>0</v>
      </c>
      <c r="O2771">
        <v>8.9999999999999998E-4</v>
      </c>
      <c r="P2771">
        <v>0</v>
      </c>
      <c r="Q2771" s="3">
        <v>0.91</v>
      </c>
      <c r="R2771" t="str">
        <f t="shared" si="43"/>
        <v>Washington Teachers Plan 2/32020</v>
      </c>
    </row>
    <row r="2772" spans="1:18" x14ac:dyDescent="0.35">
      <c r="A2772" t="s">
        <v>155</v>
      </c>
      <c r="B2772">
        <v>2001</v>
      </c>
      <c r="C2772">
        <v>-5.2999999999999999E-2</v>
      </c>
      <c r="D2772">
        <v>3.9E-2</v>
      </c>
      <c r="E2772">
        <v>8.8999999999999996E-2</v>
      </c>
      <c r="G2772">
        <v>-5.2999999999999999E-2</v>
      </c>
      <c r="H2772">
        <v>0.63500000000000001</v>
      </c>
      <c r="I2772">
        <v>0.318</v>
      </c>
      <c r="J2772">
        <v>4.4999999999999998E-2</v>
      </c>
      <c r="K2772">
        <v>0</v>
      </c>
      <c r="L2772">
        <v>0</v>
      </c>
      <c r="M2772">
        <v>0</v>
      </c>
      <c r="N2772">
        <v>0</v>
      </c>
      <c r="O2772">
        <v>2E-3</v>
      </c>
      <c r="P2772">
        <v>0</v>
      </c>
      <c r="Q2772" s="3">
        <v>0.91400000000000003</v>
      </c>
      <c r="R2772" t="str">
        <f t="shared" si="43"/>
        <v>Oklahoma Police2001</v>
      </c>
    </row>
    <row r="2773" spans="1:18" x14ac:dyDescent="0.35">
      <c r="A2773" t="s">
        <v>155</v>
      </c>
      <c r="B2773">
        <v>2002</v>
      </c>
      <c r="C2773">
        <v>-5.0999999999999997E-2</v>
      </c>
      <c r="D2773">
        <v>-8.9999999999999993E-3</v>
      </c>
      <c r="E2773">
        <v>4.3999999999999997E-2</v>
      </c>
      <c r="G2773">
        <v>-5.1999999999999998E-2</v>
      </c>
      <c r="H2773">
        <v>0.57942000000000005</v>
      </c>
      <c r="I2773">
        <v>0.32168000000000002</v>
      </c>
      <c r="J2773">
        <v>3.9960000000000002E-2</v>
      </c>
      <c r="K2773">
        <v>0</v>
      </c>
      <c r="L2773">
        <v>5.5939999999999997E-2</v>
      </c>
      <c r="M2773">
        <v>0</v>
      </c>
      <c r="N2773">
        <v>0</v>
      </c>
      <c r="O2773">
        <v>3.0000000000000001E-3</v>
      </c>
      <c r="P2773">
        <v>0</v>
      </c>
      <c r="Q2773" s="3">
        <v>0.88100000000000001</v>
      </c>
      <c r="R2773" t="str">
        <f t="shared" si="43"/>
        <v>Oklahoma Police2002</v>
      </c>
    </row>
    <row r="2774" spans="1:18" x14ac:dyDescent="0.35">
      <c r="A2774" t="s">
        <v>155</v>
      </c>
      <c r="B2774">
        <v>2003</v>
      </c>
      <c r="C2774">
        <v>3.1E-2</v>
      </c>
      <c r="D2774">
        <v>-2.5000000000000001E-2</v>
      </c>
      <c r="E2774">
        <v>1.9E-2</v>
      </c>
      <c r="G2774">
        <v>-2.5100000000000001E-2</v>
      </c>
      <c r="H2774">
        <v>0.53200000000000003</v>
      </c>
      <c r="I2774">
        <v>0.31</v>
      </c>
      <c r="J2774">
        <v>5.6000000000000001E-2</v>
      </c>
      <c r="K2774">
        <v>0</v>
      </c>
      <c r="L2774">
        <v>0.10199999999999999</v>
      </c>
      <c r="M2774">
        <v>0</v>
      </c>
      <c r="N2774">
        <v>0</v>
      </c>
      <c r="O2774">
        <v>0</v>
      </c>
      <c r="P2774">
        <v>0</v>
      </c>
      <c r="Q2774" s="3">
        <v>0.84499999999999997</v>
      </c>
      <c r="R2774" t="str">
        <f t="shared" si="43"/>
        <v>Oklahoma Police2003</v>
      </c>
    </row>
    <row r="2775" spans="1:18" x14ac:dyDescent="0.35">
      <c r="A2775" t="s">
        <v>155</v>
      </c>
      <c r="B2775">
        <v>2004</v>
      </c>
      <c r="C2775">
        <v>0.151</v>
      </c>
      <c r="D2775">
        <v>4.2000000000000003E-2</v>
      </c>
      <c r="E2775">
        <v>3.2000000000000001E-2</v>
      </c>
      <c r="G2775">
        <v>1.6219999999999998E-2</v>
      </c>
      <c r="H2775">
        <v>0.6</v>
      </c>
      <c r="I2775">
        <v>0.22900000000000001</v>
      </c>
      <c r="J2775">
        <v>4.9000000000000002E-2</v>
      </c>
      <c r="K2775">
        <v>0</v>
      </c>
      <c r="L2775">
        <v>0.121</v>
      </c>
      <c r="M2775">
        <v>0</v>
      </c>
      <c r="N2775">
        <v>0</v>
      </c>
      <c r="O2775">
        <v>1E-3</v>
      </c>
      <c r="P2775">
        <v>0</v>
      </c>
      <c r="Q2775" s="3">
        <v>0.81</v>
      </c>
      <c r="R2775" t="str">
        <f t="shared" si="43"/>
        <v>Oklahoma Police2004</v>
      </c>
    </row>
    <row r="2776" spans="1:18" x14ac:dyDescent="0.35">
      <c r="A2776" t="s">
        <v>155</v>
      </c>
      <c r="B2776">
        <v>2005</v>
      </c>
      <c r="C2776">
        <v>8.7999999999999995E-2</v>
      </c>
      <c r="D2776">
        <v>0.09</v>
      </c>
      <c r="E2776">
        <v>3.1E-2</v>
      </c>
      <c r="G2776">
        <v>3.0190000000000002E-2</v>
      </c>
      <c r="H2776">
        <v>0.66800000000000004</v>
      </c>
      <c r="I2776">
        <v>0.311</v>
      </c>
      <c r="J2776">
        <v>0</v>
      </c>
      <c r="K2776">
        <v>0</v>
      </c>
      <c r="L2776">
        <v>1.6E-2</v>
      </c>
      <c r="M2776">
        <v>0</v>
      </c>
      <c r="N2776">
        <v>0</v>
      </c>
      <c r="O2776">
        <v>5.0000000000000001E-3</v>
      </c>
      <c r="P2776">
        <v>0</v>
      </c>
      <c r="Q2776" s="3">
        <v>0.78600000000000003</v>
      </c>
      <c r="R2776" t="str">
        <f t="shared" si="43"/>
        <v>Oklahoma Police2005</v>
      </c>
    </row>
    <row r="2777" spans="1:18" x14ac:dyDescent="0.35">
      <c r="A2777" t="s">
        <v>155</v>
      </c>
      <c r="B2777">
        <v>2006</v>
      </c>
      <c r="C2777">
        <v>0.109</v>
      </c>
      <c r="D2777">
        <v>0.11600000000000001</v>
      </c>
      <c r="E2777">
        <v>6.4000000000000001E-2</v>
      </c>
      <c r="G2777">
        <v>4.292E-2</v>
      </c>
      <c r="H2777">
        <v>0.67500000000000004</v>
      </c>
      <c r="I2777">
        <v>0.308</v>
      </c>
      <c r="J2777">
        <v>0</v>
      </c>
      <c r="K2777">
        <v>0</v>
      </c>
      <c r="L2777">
        <v>1.6E-2</v>
      </c>
      <c r="M2777">
        <v>0</v>
      </c>
      <c r="N2777">
        <v>0</v>
      </c>
      <c r="O2777">
        <v>1E-3</v>
      </c>
      <c r="P2777">
        <v>0</v>
      </c>
      <c r="Q2777" s="3">
        <v>0.78</v>
      </c>
      <c r="R2777" t="str">
        <f t="shared" si="43"/>
        <v>Oklahoma Police2006</v>
      </c>
    </row>
    <row r="2778" spans="1:18" x14ac:dyDescent="0.35">
      <c r="A2778" t="s">
        <v>155</v>
      </c>
      <c r="B2778">
        <v>2007</v>
      </c>
      <c r="C2778">
        <v>0.17499999999999999</v>
      </c>
      <c r="D2778">
        <v>0.124</v>
      </c>
      <c r="E2778">
        <v>0.11</v>
      </c>
      <c r="G2778">
        <v>6.0839999999999998E-2</v>
      </c>
      <c r="H2778">
        <v>0.66800000000000004</v>
      </c>
      <c r="I2778">
        <v>0.29099999999999998</v>
      </c>
      <c r="J2778">
        <v>0</v>
      </c>
      <c r="K2778">
        <v>0</v>
      </c>
      <c r="L2778">
        <v>1.4999999999999999E-2</v>
      </c>
      <c r="M2778">
        <v>0</v>
      </c>
      <c r="N2778">
        <v>0</v>
      </c>
      <c r="O2778">
        <v>2.5000000000000001E-2</v>
      </c>
      <c r="P2778">
        <v>0</v>
      </c>
      <c r="Q2778" s="3">
        <v>0.79900000000000004</v>
      </c>
      <c r="R2778" t="str">
        <f t="shared" si="43"/>
        <v>Oklahoma Police2007</v>
      </c>
    </row>
    <row r="2779" spans="1:18" x14ac:dyDescent="0.35">
      <c r="A2779" t="s">
        <v>155</v>
      </c>
      <c r="B2779">
        <v>2008</v>
      </c>
      <c r="C2779">
        <v>-2.7699999999999999E-2</v>
      </c>
      <c r="D2779">
        <v>8.2000000000000003E-2</v>
      </c>
      <c r="E2779">
        <v>9.6699999999999994E-2</v>
      </c>
      <c r="F2779">
        <v>5.8099999999999999E-2</v>
      </c>
      <c r="G2779">
        <v>4.9349999999999998E-2</v>
      </c>
      <c r="H2779">
        <v>0.63200000000000001</v>
      </c>
      <c r="I2779">
        <v>0.31900000000000001</v>
      </c>
      <c r="J2779">
        <v>0</v>
      </c>
      <c r="K2779">
        <v>0</v>
      </c>
      <c r="L2779">
        <v>4.9000000000000002E-2</v>
      </c>
      <c r="M2779">
        <v>0</v>
      </c>
      <c r="N2779">
        <v>0</v>
      </c>
      <c r="O2779">
        <v>0</v>
      </c>
      <c r="P2779">
        <v>0</v>
      </c>
      <c r="Q2779" s="3">
        <v>0.82199999999999995</v>
      </c>
      <c r="R2779" t="str">
        <f t="shared" si="43"/>
        <v>Oklahoma Police2008</v>
      </c>
    </row>
    <row r="2780" spans="1:18" x14ac:dyDescent="0.35">
      <c r="A2780" t="s">
        <v>155</v>
      </c>
      <c r="B2780">
        <v>2009</v>
      </c>
      <c r="C2780">
        <v>-0.16520000000000001</v>
      </c>
      <c r="D2780">
        <v>-1.5599999999999999E-2</v>
      </c>
      <c r="E2780">
        <v>2.86E-2</v>
      </c>
      <c r="F2780">
        <v>3.0300000000000001E-2</v>
      </c>
      <c r="G2780">
        <v>2.3009999999999999E-2</v>
      </c>
      <c r="H2780">
        <v>0.63300000000000001</v>
      </c>
      <c r="I2780">
        <v>0.30299999999999999</v>
      </c>
      <c r="J2780">
        <v>0</v>
      </c>
      <c r="K2780">
        <v>0</v>
      </c>
      <c r="L2780">
        <v>0.05</v>
      </c>
      <c r="M2780">
        <v>0</v>
      </c>
      <c r="N2780">
        <v>0</v>
      </c>
      <c r="O2780">
        <v>1.4E-2</v>
      </c>
      <c r="P2780">
        <v>0</v>
      </c>
      <c r="Q2780" s="3">
        <v>0.76200000000000001</v>
      </c>
      <c r="R2780" t="str">
        <f t="shared" si="43"/>
        <v>Oklahoma Police2009</v>
      </c>
    </row>
    <row r="2781" spans="1:18" x14ac:dyDescent="0.35">
      <c r="A2781" t="s">
        <v>155</v>
      </c>
      <c r="B2781">
        <v>2010</v>
      </c>
      <c r="C2781">
        <v>0.114</v>
      </c>
      <c r="D2781">
        <v>-3.2899999999999999E-2</v>
      </c>
      <c r="E2781">
        <v>3.3399999999999999E-2</v>
      </c>
      <c r="F2781">
        <v>3.2199999999999999E-2</v>
      </c>
      <c r="G2781">
        <v>3.177E-2</v>
      </c>
      <c r="H2781">
        <v>0.63700000000000001</v>
      </c>
      <c r="I2781">
        <v>0.3</v>
      </c>
      <c r="J2781">
        <v>0</v>
      </c>
      <c r="K2781">
        <v>0</v>
      </c>
      <c r="L2781">
        <v>4.3999999999999997E-2</v>
      </c>
      <c r="M2781">
        <v>0</v>
      </c>
      <c r="N2781">
        <v>0</v>
      </c>
      <c r="O2781">
        <v>1.9E-2</v>
      </c>
      <c r="P2781">
        <v>0</v>
      </c>
      <c r="Q2781" s="3">
        <v>0.749</v>
      </c>
      <c r="R2781" t="str">
        <f t="shared" si="43"/>
        <v>Oklahoma Police2010</v>
      </c>
    </row>
    <row r="2782" spans="1:18" x14ac:dyDescent="0.35">
      <c r="A2782" t="s">
        <v>155</v>
      </c>
      <c r="B2782">
        <v>2011</v>
      </c>
      <c r="C2782">
        <v>0.1852</v>
      </c>
      <c r="D2782">
        <v>3.4000000000000002E-2</v>
      </c>
      <c r="E2782">
        <v>4.8599999999999997E-2</v>
      </c>
      <c r="F2782">
        <v>5.518E-2</v>
      </c>
      <c r="G2782">
        <v>4.4850000000000001E-2</v>
      </c>
      <c r="H2782">
        <v>0.66200000000000003</v>
      </c>
      <c r="I2782">
        <v>0.28299999999999997</v>
      </c>
      <c r="J2782">
        <v>0</v>
      </c>
      <c r="K2782">
        <v>0</v>
      </c>
      <c r="L2782">
        <v>3.9E-2</v>
      </c>
      <c r="M2782">
        <v>0</v>
      </c>
      <c r="N2782">
        <v>0</v>
      </c>
      <c r="O2782">
        <v>1.6E-2</v>
      </c>
      <c r="P2782">
        <v>0</v>
      </c>
      <c r="Q2782" s="3">
        <v>0.93</v>
      </c>
      <c r="R2782" t="str">
        <f t="shared" si="43"/>
        <v>Oklahoma Police2011</v>
      </c>
    </row>
    <row r="2783" spans="1:18" x14ac:dyDescent="0.35">
      <c r="A2783" t="s">
        <v>155</v>
      </c>
      <c r="B2783">
        <v>2012</v>
      </c>
      <c r="C2783">
        <v>4.7999999999999996E-3</v>
      </c>
      <c r="D2783">
        <v>9.7699999999999995E-2</v>
      </c>
      <c r="E2783">
        <v>1.43E-2</v>
      </c>
      <c r="F2783">
        <v>6.1219999999999997E-2</v>
      </c>
      <c r="G2783">
        <v>4.1459999999999997E-2</v>
      </c>
      <c r="H2783">
        <v>0.64500000000000002</v>
      </c>
      <c r="I2783">
        <v>0.29899999999999999</v>
      </c>
      <c r="J2783">
        <v>0</v>
      </c>
      <c r="K2783">
        <v>0</v>
      </c>
      <c r="L2783">
        <v>4.2999999999999997E-2</v>
      </c>
      <c r="M2783">
        <v>0</v>
      </c>
      <c r="N2783">
        <v>0</v>
      </c>
      <c r="O2783">
        <v>1.2999999999999999E-2</v>
      </c>
      <c r="P2783">
        <v>0</v>
      </c>
      <c r="Q2783" s="3">
        <v>0.90200000000000002</v>
      </c>
      <c r="R2783" t="str">
        <f t="shared" si="43"/>
        <v>Oklahoma Police2012</v>
      </c>
    </row>
    <row r="2784" spans="1:18" x14ac:dyDescent="0.35">
      <c r="A2784" t="s">
        <v>155</v>
      </c>
      <c r="B2784">
        <v>2013</v>
      </c>
      <c r="C2784">
        <v>0.1234</v>
      </c>
      <c r="D2784">
        <v>0.1007</v>
      </c>
      <c r="E2784">
        <v>4.3999999999999997E-2</v>
      </c>
      <c r="F2784">
        <v>7.0370000000000002E-2</v>
      </c>
      <c r="G2784">
        <v>4.7539999999999999E-2</v>
      </c>
      <c r="H2784">
        <v>0.64</v>
      </c>
      <c r="I2784">
        <v>0.28000000000000003</v>
      </c>
      <c r="J2784">
        <v>0</v>
      </c>
      <c r="K2784">
        <v>0</v>
      </c>
      <c r="L2784">
        <v>4.7E-2</v>
      </c>
      <c r="M2784">
        <v>0</v>
      </c>
      <c r="N2784">
        <v>0</v>
      </c>
      <c r="O2784">
        <v>3.2000000000000001E-2</v>
      </c>
      <c r="P2784">
        <v>0</v>
      </c>
      <c r="Q2784" s="3">
        <v>0.89300000000000002</v>
      </c>
      <c r="R2784" t="str">
        <f t="shared" si="43"/>
        <v>Oklahoma Police2013</v>
      </c>
    </row>
    <row r="2785" spans="1:18" x14ac:dyDescent="0.35">
      <c r="A2785" t="s">
        <v>155</v>
      </c>
      <c r="B2785">
        <v>2014</v>
      </c>
      <c r="C2785">
        <v>0.14990000000000001</v>
      </c>
      <c r="D2785">
        <v>9.0800000000000006E-2</v>
      </c>
      <c r="E2785">
        <v>0.113</v>
      </c>
      <c r="F2785">
        <v>7.0269999999999999E-2</v>
      </c>
      <c r="G2785">
        <v>5.4539999999999998E-2</v>
      </c>
      <c r="H2785">
        <v>0.65563000000000005</v>
      </c>
      <c r="I2785">
        <v>0.26987</v>
      </c>
      <c r="J2785">
        <v>0</v>
      </c>
      <c r="K2785">
        <v>0</v>
      </c>
      <c r="L2785">
        <v>6.2990000000000004E-2</v>
      </c>
      <c r="M2785">
        <v>0</v>
      </c>
      <c r="N2785">
        <v>0</v>
      </c>
      <c r="O2785">
        <v>1.15E-2</v>
      </c>
      <c r="P2785">
        <v>0</v>
      </c>
      <c r="Q2785" s="3">
        <v>0.94599999999999995</v>
      </c>
      <c r="R2785" t="str">
        <f t="shared" si="43"/>
        <v>Oklahoma Police2014</v>
      </c>
    </row>
    <row r="2786" spans="1:18" x14ac:dyDescent="0.35">
      <c r="A2786" t="s">
        <v>155</v>
      </c>
      <c r="B2786">
        <v>2015</v>
      </c>
      <c r="C2786">
        <v>3.3799999999999997E-2</v>
      </c>
      <c r="D2786">
        <v>0.1012</v>
      </c>
      <c r="E2786">
        <v>9.6500000000000002E-2</v>
      </c>
      <c r="F2786">
        <v>6.4810000000000006E-2</v>
      </c>
      <c r="G2786">
        <v>5.314E-2</v>
      </c>
      <c r="H2786">
        <v>0.61309999999999998</v>
      </c>
      <c r="I2786">
        <v>0.25309999999999999</v>
      </c>
      <c r="J2786">
        <v>0</v>
      </c>
      <c r="K2786">
        <v>0</v>
      </c>
      <c r="L2786">
        <v>0.1148</v>
      </c>
      <c r="M2786">
        <v>0</v>
      </c>
      <c r="N2786">
        <v>0</v>
      </c>
      <c r="O2786">
        <v>1.9E-2</v>
      </c>
      <c r="P2786">
        <v>0</v>
      </c>
      <c r="Q2786" s="3">
        <v>0.98199999999999998</v>
      </c>
      <c r="R2786" t="str">
        <f t="shared" si="43"/>
        <v>Oklahoma Police2015</v>
      </c>
    </row>
    <row r="2787" spans="1:18" x14ac:dyDescent="0.35">
      <c r="A2787" t="s">
        <v>155</v>
      </c>
      <c r="B2787">
        <v>2016</v>
      </c>
      <c r="C2787">
        <v>-6.1000000000000004E-3</v>
      </c>
      <c r="D2787">
        <v>5.7200000000000001E-2</v>
      </c>
      <c r="E2787">
        <v>5.9200000000000003E-2</v>
      </c>
      <c r="F2787">
        <v>5.321E-2</v>
      </c>
      <c r="G2787">
        <v>4.9340000000000002E-2</v>
      </c>
      <c r="H2787">
        <v>0.60524</v>
      </c>
      <c r="I2787">
        <v>0.25197999999999998</v>
      </c>
      <c r="J2787">
        <v>0</v>
      </c>
      <c r="K2787">
        <v>0</v>
      </c>
      <c r="L2787">
        <v>0.12619</v>
      </c>
      <c r="M2787">
        <v>0</v>
      </c>
      <c r="N2787">
        <v>0</v>
      </c>
      <c r="O2787">
        <v>1.66E-2</v>
      </c>
      <c r="P2787">
        <v>0</v>
      </c>
      <c r="Q2787" s="3">
        <v>0.98699999999999999</v>
      </c>
      <c r="R2787" t="str">
        <f t="shared" si="43"/>
        <v>Oklahoma Police2016</v>
      </c>
    </row>
    <row r="2788" spans="1:18" x14ac:dyDescent="0.35">
      <c r="A2788" t="s">
        <v>155</v>
      </c>
      <c r="B2788">
        <v>2017</v>
      </c>
      <c r="C2788">
        <v>0.1114</v>
      </c>
      <c r="D2788">
        <v>4.5199999999999997E-2</v>
      </c>
      <c r="E2788">
        <v>8.0799999999999997E-2</v>
      </c>
      <c r="F2788">
        <v>4.7370000000000002E-2</v>
      </c>
      <c r="G2788">
        <v>5.289E-2</v>
      </c>
      <c r="H2788">
        <v>0.61809999999999998</v>
      </c>
      <c r="I2788">
        <v>0.24740000000000001</v>
      </c>
      <c r="J2788">
        <v>0</v>
      </c>
      <c r="K2788">
        <v>0</v>
      </c>
      <c r="L2788">
        <v>0.1221</v>
      </c>
      <c r="M2788">
        <v>0</v>
      </c>
      <c r="N2788">
        <v>0</v>
      </c>
      <c r="O2788">
        <v>1.24E-2</v>
      </c>
      <c r="P2788">
        <v>0</v>
      </c>
      <c r="Q2788" s="3">
        <v>1.018</v>
      </c>
      <c r="R2788" t="str">
        <f t="shared" si="43"/>
        <v>Oklahoma Police2017</v>
      </c>
    </row>
    <row r="2789" spans="1:18" x14ac:dyDescent="0.35">
      <c r="A2789" t="s">
        <v>155</v>
      </c>
      <c r="B2789">
        <v>2018</v>
      </c>
      <c r="C2789">
        <v>8.3400000000000002E-2</v>
      </c>
      <c r="D2789">
        <v>6.1600000000000002E-2</v>
      </c>
      <c r="E2789">
        <v>7.2999999999999995E-2</v>
      </c>
      <c r="F2789">
        <v>5.876E-2</v>
      </c>
      <c r="G2789">
        <v>5.457E-2</v>
      </c>
      <c r="H2789">
        <v>0.62590000000000001</v>
      </c>
      <c r="I2789">
        <v>0.24149999999999999</v>
      </c>
      <c r="J2789">
        <v>0</v>
      </c>
      <c r="K2789">
        <v>0</v>
      </c>
      <c r="L2789">
        <v>0.1206</v>
      </c>
      <c r="M2789">
        <v>0</v>
      </c>
      <c r="N2789">
        <v>0</v>
      </c>
      <c r="O2789">
        <v>1.2E-2</v>
      </c>
      <c r="P2789">
        <v>0</v>
      </c>
      <c r="Q2789" s="3">
        <v>1.028</v>
      </c>
      <c r="R2789" t="str">
        <f t="shared" si="43"/>
        <v>Oklahoma Police2018</v>
      </c>
    </row>
    <row r="2790" spans="1:18" x14ac:dyDescent="0.35">
      <c r="A2790" t="s">
        <v>155</v>
      </c>
      <c r="B2790">
        <v>2019</v>
      </c>
      <c r="C2790">
        <v>4.24E-2</v>
      </c>
      <c r="D2790">
        <v>7.8700000000000006E-2</v>
      </c>
      <c r="E2790">
        <v>5.2200000000000003E-2</v>
      </c>
      <c r="F2790">
        <v>8.2540000000000002E-2</v>
      </c>
      <c r="G2790">
        <v>5.3920000000000003E-2</v>
      </c>
      <c r="H2790">
        <v>0.62063999999999997</v>
      </c>
      <c r="I2790">
        <v>0.25546999999999997</v>
      </c>
      <c r="J2790">
        <v>0</v>
      </c>
      <c r="K2790">
        <v>0</v>
      </c>
      <c r="L2790">
        <v>0.11688999999999999</v>
      </c>
      <c r="M2790">
        <v>0</v>
      </c>
      <c r="N2790">
        <v>0</v>
      </c>
      <c r="O2790">
        <v>7.0000000000000001E-3</v>
      </c>
      <c r="P2790">
        <v>0</v>
      </c>
      <c r="Q2790" s="3">
        <v>1.0249999999999999</v>
      </c>
      <c r="R2790" t="str">
        <f t="shared" si="43"/>
        <v>Oklahoma Police2019</v>
      </c>
    </row>
    <row r="2791" spans="1:18" x14ac:dyDescent="0.35">
      <c r="A2791" t="s">
        <v>155</v>
      </c>
      <c r="B2791">
        <v>2020</v>
      </c>
      <c r="C2791">
        <v>1.9300000000000001E-2</v>
      </c>
      <c r="D2791">
        <v>4.8000000000000001E-2</v>
      </c>
      <c r="E2791">
        <v>4.9200000000000001E-2</v>
      </c>
      <c r="F2791">
        <v>7.2959999999999997E-2</v>
      </c>
      <c r="H2791">
        <v>0.58130000000000004</v>
      </c>
      <c r="I2791">
        <v>0.26989999999999997</v>
      </c>
      <c r="J2791">
        <v>0</v>
      </c>
      <c r="K2791">
        <v>0</v>
      </c>
      <c r="L2791">
        <v>0.13400000000000001</v>
      </c>
      <c r="M2791">
        <v>0</v>
      </c>
      <c r="N2791">
        <v>0</v>
      </c>
      <c r="O2791">
        <v>1.4800000000000001E-2</v>
      </c>
      <c r="P2791">
        <v>0</v>
      </c>
      <c r="Q2791" s="3">
        <v>1.008</v>
      </c>
      <c r="R2791" t="str">
        <f t="shared" si="43"/>
        <v>Oklahoma Police2020</v>
      </c>
    </row>
    <row r="2792" spans="1:18" x14ac:dyDescent="0.35">
      <c r="A2792" t="s">
        <v>156</v>
      </c>
      <c r="B2792">
        <v>2001</v>
      </c>
      <c r="C2792">
        <v>-5.2600000000000001E-2</v>
      </c>
      <c r="G2792">
        <v>-5.2600000000000001E-2</v>
      </c>
      <c r="H2792">
        <v>0.53800000000000003</v>
      </c>
      <c r="I2792">
        <v>0.36199999999999999</v>
      </c>
      <c r="J2792">
        <v>0</v>
      </c>
      <c r="K2792">
        <v>0</v>
      </c>
      <c r="L2792">
        <v>0</v>
      </c>
      <c r="M2792">
        <v>6.9000000000000006E-2</v>
      </c>
      <c r="N2792">
        <v>0</v>
      </c>
      <c r="O2792">
        <v>0</v>
      </c>
      <c r="P2792">
        <v>0</v>
      </c>
      <c r="Q2792" s="3">
        <v>0.99051999999999996</v>
      </c>
      <c r="R2792" t="str">
        <f t="shared" si="43"/>
        <v>Iowa Municipal Fire and Police2001</v>
      </c>
    </row>
    <row r="2793" spans="1:18" x14ac:dyDescent="0.35">
      <c r="A2793" t="s">
        <v>156</v>
      </c>
      <c r="B2793">
        <v>2002</v>
      </c>
      <c r="C2793">
        <v>-2.64E-2</v>
      </c>
      <c r="G2793">
        <v>-3.959E-2</v>
      </c>
      <c r="H2793">
        <v>0.55600000000000005</v>
      </c>
      <c r="I2793">
        <v>0.35299999999999998</v>
      </c>
      <c r="J2793">
        <v>0</v>
      </c>
      <c r="K2793">
        <v>0</v>
      </c>
      <c r="L2793">
        <v>0</v>
      </c>
      <c r="M2793">
        <v>7.3999999999999996E-2</v>
      </c>
      <c r="N2793">
        <v>0</v>
      </c>
      <c r="O2793">
        <v>1.6E-2</v>
      </c>
      <c r="P2793">
        <v>0</v>
      </c>
      <c r="Q2793" s="3">
        <v>0.93744000000000005</v>
      </c>
      <c r="R2793" t="str">
        <f t="shared" si="43"/>
        <v>Iowa Municipal Fire and Police2002</v>
      </c>
    </row>
    <row r="2794" spans="1:18" x14ac:dyDescent="0.35">
      <c r="A2794" t="s">
        <v>156</v>
      </c>
      <c r="B2794">
        <v>2003</v>
      </c>
      <c r="C2794">
        <v>4.3999999999999997E-2</v>
      </c>
      <c r="G2794">
        <v>-1.2500000000000001E-2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 s="3">
        <v>0.87829999999999997</v>
      </c>
      <c r="R2794" t="str">
        <f t="shared" si="43"/>
        <v>Iowa Municipal Fire and Police2003</v>
      </c>
    </row>
    <row r="2795" spans="1:18" x14ac:dyDescent="0.35">
      <c r="A2795" t="s">
        <v>156</v>
      </c>
      <c r="B2795">
        <v>2004</v>
      </c>
      <c r="C2795">
        <v>0.186</v>
      </c>
      <c r="G2795">
        <v>3.3770000000000001E-2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 s="3">
        <v>0.84208000000000005</v>
      </c>
      <c r="R2795" t="str">
        <f t="shared" si="43"/>
        <v>Iowa Municipal Fire and Police2004</v>
      </c>
    </row>
    <row r="2796" spans="1:18" x14ac:dyDescent="0.35">
      <c r="A2796" t="s">
        <v>156</v>
      </c>
      <c r="B2796">
        <v>2005</v>
      </c>
      <c r="C2796">
        <v>0.123</v>
      </c>
      <c r="D2796">
        <v>0.11600000000000001</v>
      </c>
      <c r="E2796">
        <v>0.05</v>
      </c>
      <c r="G2796">
        <v>5.1029999999999999E-2</v>
      </c>
      <c r="H2796">
        <v>0.26400000000000001</v>
      </c>
      <c r="I2796">
        <v>0.24099999999999999</v>
      </c>
      <c r="J2796">
        <v>9.8000000000000004E-2</v>
      </c>
      <c r="K2796">
        <v>0</v>
      </c>
      <c r="L2796">
        <v>0</v>
      </c>
      <c r="M2796">
        <v>0.08</v>
      </c>
      <c r="N2796">
        <v>0</v>
      </c>
      <c r="O2796">
        <v>7.9000000000000001E-2</v>
      </c>
      <c r="P2796">
        <v>0</v>
      </c>
      <c r="Q2796" s="3">
        <v>0.85416999999999998</v>
      </c>
      <c r="R2796" t="str">
        <f t="shared" si="43"/>
        <v>Iowa Municipal Fire and Police2005</v>
      </c>
    </row>
    <row r="2797" spans="1:18" x14ac:dyDescent="0.35">
      <c r="A2797" t="s">
        <v>156</v>
      </c>
      <c r="B2797">
        <v>2006</v>
      </c>
      <c r="C2797">
        <v>0.13700000000000001</v>
      </c>
      <c r="D2797">
        <v>0.14899999999999999</v>
      </c>
      <c r="E2797">
        <v>0.09</v>
      </c>
      <c r="G2797">
        <v>6.4890000000000003E-2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 s="3">
        <v>0.88997000000000004</v>
      </c>
      <c r="R2797" t="str">
        <f t="shared" si="43"/>
        <v>Iowa Municipal Fire and Police2006</v>
      </c>
    </row>
    <row r="2798" spans="1:18" x14ac:dyDescent="0.35">
      <c r="A2798" t="s">
        <v>156</v>
      </c>
      <c r="B2798">
        <v>2007</v>
      </c>
      <c r="C2798">
        <v>0.189</v>
      </c>
      <c r="D2798">
        <v>0.14899999999999999</v>
      </c>
      <c r="E2798">
        <v>0.13500000000000001</v>
      </c>
      <c r="G2798">
        <v>8.1799999999999998E-2</v>
      </c>
      <c r="H2798">
        <v>0.504</v>
      </c>
      <c r="I2798">
        <v>0.24299999999999999</v>
      </c>
      <c r="J2798">
        <v>0.104</v>
      </c>
      <c r="K2798">
        <v>0</v>
      </c>
      <c r="L2798">
        <v>0</v>
      </c>
      <c r="M2798">
        <v>0.106</v>
      </c>
      <c r="N2798">
        <v>0</v>
      </c>
      <c r="O2798">
        <v>3.7999999999999999E-2</v>
      </c>
      <c r="P2798">
        <v>0</v>
      </c>
      <c r="Q2798" s="3">
        <v>0.872</v>
      </c>
      <c r="R2798" t="str">
        <f t="shared" si="43"/>
        <v>Iowa Municipal Fire and Police2007</v>
      </c>
    </row>
    <row r="2799" spans="1:18" x14ac:dyDescent="0.35">
      <c r="A2799" t="s">
        <v>156</v>
      </c>
      <c r="B2799">
        <v>2008</v>
      </c>
      <c r="C2799">
        <v>-2.1000000000000001E-2</v>
      </c>
      <c r="D2799">
        <v>9.8000000000000004E-2</v>
      </c>
      <c r="E2799">
        <v>0.12</v>
      </c>
      <c r="G2799">
        <v>6.8379999999999996E-2</v>
      </c>
      <c r="H2799">
        <v>0.45700000000000002</v>
      </c>
      <c r="I2799">
        <v>0.22</v>
      </c>
      <c r="J2799">
        <v>0.11899999999999999</v>
      </c>
      <c r="K2799">
        <v>0</v>
      </c>
      <c r="L2799">
        <v>0</v>
      </c>
      <c r="M2799">
        <v>0.14099999999999999</v>
      </c>
      <c r="N2799">
        <v>0</v>
      </c>
      <c r="O2799">
        <v>5.8999999999999997E-2</v>
      </c>
      <c r="P2799">
        <v>0</v>
      </c>
      <c r="Q2799" s="3">
        <v>0.89700000000000002</v>
      </c>
      <c r="R2799" t="str">
        <f t="shared" si="43"/>
        <v>Iowa Municipal Fire and Police2008</v>
      </c>
    </row>
    <row r="2800" spans="1:18" x14ac:dyDescent="0.35">
      <c r="A2800" t="s">
        <v>156</v>
      </c>
      <c r="B2800">
        <v>2009</v>
      </c>
      <c r="C2800">
        <v>-0.218</v>
      </c>
      <c r="D2800">
        <v>-3.1E-2</v>
      </c>
      <c r="E2800">
        <v>3.1E-2</v>
      </c>
      <c r="G2800">
        <v>3.1969999999999998E-2</v>
      </c>
      <c r="H2800">
        <v>0.22495999999999999</v>
      </c>
      <c r="I2800">
        <v>0.10788</v>
      </c>
      <c r="J2800">
        <v>0.12877</v>
      </c>
      <c r="K2800">
        <v>0.44520999999999999</v>
      </c>
      <c r="L2800">
        <v>0</v>
      </c>
      <c r="M2800">
        <v>9.3179999999999999E-2</v>
      </c>
      <c r="N2800">
        <v>0</v>
      </c>
      <c r="O2800">
        <v>0</v>
      </c>
      <c r="P2800">
        <v>0</v>
      </c>
      <c r="Q2800" s="3">
        <v>0.85599999999999998</v>
      </c>
      <c r="R2800" t="str">
        <f t="shared" si="43"/>
        <v>Iowa Municipal Fire and Police2009</v>
      </c>
    </row>
    <row r="2801" spans="1:18" x14ac:dyDescent="0.35">
      <c r="A2801" t="s">
        <v>156</v>
      </c>
      <c r="B2801">
        <v>2010</v>
      </c>
      <c r="C2801">
        <v>0.107</v>
      </c>
      <c r="D2801">
        <v>-5.3999999999999999E-2</v>
      </c>
      <c r="E2801">
        <v>2.8000000000000001E-2</v>
      </c>
      <c r="F2801">
        <v>3.9239999999999997E-2</v>
      </c>
      <c r="G2801">
        <v>3.9239999999999997E-2</v>
      </c>
      <c r="H2801">
        <v>0.23108000000000001</v>
      </c>
      <c r="I2801">
        <v>9.0590000000000004E-2</v>
      </c>
      <c r="J2801">
        <v>0.15898000000000001</v>
      </c>
      <c r="K2801">
        <v>0.45156000000000002</v>
      </c>
      <c r="L2801">
        <v>0</v>
      </c>
      <c r="M2801">
        <v>6.7390000000000005E-2</v>
      </c>
      <c r="N2801">
        <v>0</v>
      </c>
      <c r="O2801">
        <v>4.0000000000000002E-4</v>
      </c>
      <c r="P2801">
        <v>0</v>
      </c>
      <c r="Q2801" s="3">
        <v>0.81100000000000005</v>
      </c>
      <c r="R2801" t="str">
        <f t="shared" si="43"/>
        <v>Iowa Municipal Fire and Police2010</v>
      </c>
    </row>
    <row r="2802" spans="1:18" x14ac:dyDescent="0.35">
      <c r="A2802" t="s">
        <v>156</v>
      </c>
      <c r="B2802">
        <v>2011</v>
      </c>
      <c r="C2802">
        <v>0.23100000000000001</v>
      </c>
      <c r="D2802">
        <v>2.1999999999999999E-2</v>
      </c>
      <c r="E2802">
        <v>4.3999999999999997E-2</v>
      </c>
      <c r="F2802">
        <v>6.6809999999999994E-2</v>
      </c>
      <c r="G2802">
        <v>5.5359999999999999E-2</v>
      </c>
      <c r="H2802">
        <v>0.25740000000000002</v>
      </c>
      <c r="I2802">
        <v>0.105</v>
      </c>
      <c r="J2802">
        <v>0.2452</v>
      </c>
      <c r="K2802">
        <v>0.30630000000000002</v>
      </c>
      <c r="L2802">
        <v>0</v>
      </c>
      <c r="M2802">
        <v>8.4099999999999994E-2</v>
      </c>
      <c r="N2802">
        <v>0</v>
      </c>
      <c r="O2802">
        <v>1.9E-3</v>
      </c>
      <c r="P2802">
        <v>0</v>
      </c>
      <c r="Q2802" s="3">
        <v>0.78200000000000003</v>
      </c>
      <c r="R2802" t="str">
        <f t="shared" si="43"/>
        <v>Iowa Municipal Fire and Police2011</v>
      </c>
    </row>
    <row r="2803" spans="1:18" x14ac:dyDescent="0.35">
      <c r="A2803" t="s">
        <v>156</v>
      </c>
      <c r="B2803">
        <v>2012</v>
      </c>
      <c r="C2803">
        <v>3.3E-3</v>
      </c>
      <c r="D2803">
        <v>0.1099</v>
      </c>
      <c r="E2803">
        <v>9.1999999999999998E-3</v>
      </c>
      <c r="F2803">
        <v>7.0099999999999996E-2</v>
      </c>
      <c r="G2803">
        <v>5.092E-2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 s="3">
        <v>0.73699999999999999</v>
      </c>
      <c r="R2803" t="str">
        <f t="shared" si="43"/>
        <v>Iowa Municipal Fire and Police2012</v>
      </c>
    </row>
    <row r="2804" spans="1:18" x14ac:dyDescent="0.35">
      <c r="A2804" t="s">
        <v>156</v>
      </c>
      <c r="B2804">
        <v>2013</v>
      </c>
      <c r="C2804">
        <v>0.12839999999999999</v>
      </c>
      <c r="D2804">
        <v>0.1169</v>
      </c>
      <c r="E2804">
        <v>3.8399999999999997E-2</v>
      </c>
      <c r="F2804">
        <v>7.85E-2</v>
      </c>
      <c r="G2804">
        <v>5.6689999999999997E-2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 s="3">
        <v>0.73899999999999999</v>
      </c>
      <c r="R2804" t="str">
        <f t="shared" si="43"/>
        <v>Iowa Municipal Fire and Police2013</v>
      </c>
    </row>
    <row r="2805" spans="1:18" x14ac:dyDescent="0.35">
      <c r="A2805" t="s">
        <v>156</v>
      </c>
      <c r="B2805">
        <v>2014</v>
      </c>
      <c r="C2805">
        <v>0.182</v>
      </c>
      <c r="D2805">
        <v>0.10299999999999999</v>
      </c>
      <c r="E2805">
        <v>0.128</v>
      </c>
      <c r="F2805">
        <v>7.8E-2</v>
      </c>
      <c r="G2805">
        <v>6.5180000000000002E-2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 s="3">
        <v>0.77800000000000002</v>
      </c>
      <c r="R2805" t="str">
        <f t="shared" si="43"/>
        <v>Iowa Municipal Fire and Police2014</v>
      </c>
    </row>
    <row r="2806" spans="1:18" x14ac:dyDescent="0.35">
      <c r="A2806" t="s">
        <v>156</v>
      </c>
      <c r="B2806">
        <v>2015</v>
      </c>
      <c r="C2806">
        <v>3.1E-2</v>
      </c>
      <c r="E2806">
        <v>0.112</v>
      </c>
      <c r="F2806">
        <v>6.9000000000000006E-2</v>
      </c>
      <c r="G2806">
        <v>6.2869999999999995E-2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 s="3">
        <v>0.8085</v>
      </c>
      <c r="R2806" t="str">
        <f t="shared" si="43"/>
        <v>Iowa Municipal Fire and Police2015</v>
      </c>
    </row>
    <row r="2807" spans="1:18" x14ac:dyDescent="0.35">
      <c r="A2807" t="s">
        <v>156</v>
      </c>
      <c r="B2807">
        <v>2016</v>
      </c>
      <c r="C2807">
        <v>2.2000000000000001E-3</v>
      </c>
      <c r="D2807">
        <v>6.9000000000000006E-2</v>
      </c>
      <c r="E2807">
        <v>6.7400000000000002E-2</v>
      </c>
      <c r="F2807">
        <v>5.57E-2</v>
      </c>
      <c r="G2807">
        <v>5.8970000000000002E-2</v>
      </c>
      <c r="H2807">
        <v>0.36036000000000001</v>
      </c>
      <c r="I2807">
        <v>0.30536999999999997</v>
      </c>
      <c r="J2807">
        <v>0.20998</v>
      </c>
      <c r="K2807">
        <v>0</v>
      </c>
      <c r="L2807">
        <v>0.12429</v>
      </c>
      <c r="M2807">
        <v>0</v>
      </c>
      <c r="N2807">
        <v>0</v>
      </c>
      <c r="O2807">
        <v>0</v>
      </c>
      <c r="P2807">
        <v>0</v>
      </c>
      <c r="Q2807" s="3">
        <v>0.81379999999999997</v>
      </c>
      <c r="R2807" t="str">
        <f t="shared" si="43"/>
        <v>Iowa Municipal Fire and Police2016</v>
      </c>
    </row>
    <row r="2808" spans="1:18" x14ac:dyDescent="0.35">
      <c r="A2808" t="s">
        <v>156</v>
      </c>
      <c r="B2808">
        <v>2017</v>
      </c>
      <c r="C2808">
        <v>0.11799999999999999</v>
      </c>
      <c r="D2808">
        <v>4.9000000000000002E-2</v>
      </c>
      <c r="E2808">
        <v>9.0999999999999998E-2</v>
      </c>
      <c r="F2808">
        <v>4.9000000000000002E-2</v>
      </c>
      <c r="G2808">
        <v>6.2359999999999999E-2</v>
      </c>
      <c r="H2808">
        <v>0.37419999999999998</v>
      </c>
      <c r="I2808">
        <v>0.31480000000000002</v>
      </c>
      <c r="J2808">
        <v>0.19919999999999999</v>
      </c>
      <c r="K2808">
        <v>0</v>
      </c>
      <c r="L2808">
        <v>0.1118</v>
      </c>
      <c r="M2808">
        <v>0</v>
      </c>
      <c r="N2808">
        <v>0</v>
      </c>
      <c r="O2808">
        <v>0</v>
      </c>
      <c r="P2808">
        <v>0</v>
      </c>
      <c r="Q2808" s="3">
        <v>0.81399999999999995</v>
      </c>
      <c r="R2808" t="str">
        <f t="shared" si="43"/>
        <v>Iowa Municipal Fire and Police2017</v>
      </c>
    </row>
    <row r="2809" spans="1:18" x14ac:dyDescent="0.35">
      <c r="A2809" t="s">
        <v>156</v>
      </c>
      <c r="B2809">
        <v>2018</v>
      </c>
      <c r="C2809">
        <v>7.5999999999999998E-2</v>
      </c>
      <c r="D2809">
        <v>6.4000000000000001E-2</v>
      </c>
      <c r="E2809">
        <v>0.08</v>
      </c>
      <c r="F2809">
        <v>5.8999999999999997E-2</v>
      </c>
      <c r="G2809">
        <v>6.3109999999999999E-2</v>
      </c>
      <c r="H2809">
        <v>0.35970000000000002</v>
      </c>
      <c r="I2809">
        <v>0.33510000000000001</v>
      </c>
      <c r="J2809">
        <v>0.20200000000000001</v>
      </c>
      <c r="K2809">
        <v>0</v>
      </c>
      <c r="L2809">
        <v>0.1032</v>
      </c>
      <c r="M2809">
        <v>0</v>
      </c>
      <c r="N2809">
        <v>0</v>
      </c>
      <c r="O2809">
        <v>0</v>
      </c>
      <c r="P2809">
        <v>0</v>
      </c>
      <c r="Q2809" s="3">
        <v>0.82</v>
      </c>
      <c r="R2809" t="str">
        <f t="shared" si="43"/>
        <v>Iowa Municipal Fire and Police2018</v>
      </c>
    </row>
    <row r="2810" spans="1:18" x14ac:dyDescent="0.35">
      <c r="A2810" t="s">
        <v>156</v>
      </c>
      <c r="B2810">
        <v>2019</v>
      </c>
      <c r="C2810">
        <v>5.3199999999999997E-2</v>
      </c>
      <c r="E2810">
        <v>5.5350000000000003E-2</v>
      </c>
      <c r="F2810">
        <v>9.0910000000000005E-2</v>
      </c>
      <c r="G2810">
        <v>6.2579999999999997E-2</v>
      </c>
      <c r="H2810">
        <v>0.36064000000000002</v>
      </c>
      <c r="I2810">
        <v>0.33966000000000002</v>
      </c>
      <c r="J2810">
        <v>0.19481000000000001</v>
      </c>
      <c r="K2810">
        <v>0</v>
      </c>
      <c r="L2810">
        <v>0.10489999999999999</v>
      </c>
      <c r="M2810">
        <v>0</v>
      </c>
      <c r="N2810">
        <v>0</v>
      </c>
      <c r="O2810">
        <v>0</v>
      </c>
      <c r="P2810">
        <v>0</v>
      </c>
      <c r="Q2810" s="3">
        <v>0.81040000000000001</v>
      </c>
      <c r="R2810" t="str">
        <f t="shared" si="43"/>
        <v>Iowa Municipal Fire and Police2019</v>
      </c>
    </row>
    <row r="2811" spans="1:18" x14ac:dyDescent="0.35">
      <c r="A2811" t="s">
        <v>156</v>
      </c>
      <c r="B2811">
        <v>2020</v>
      </c>
      <c r="C2811">
        <v>2.35E-2</v>
      </c>
      <c r="D2811">
        <v>5.0999999999999997E-2</v>
      </c>
      <c r="E2811">
        <v>5.3999999999999999E-2</v>
      </c>
      <c r="F2811">
        <v>8.3000000000000004E-2</v>
      </c>
      <c r="G2811">
        <v>6.0600000000000001E-2</v>
      </c>
      <c r="H2811">
        <v>0.36099999999999999</v>
      </c>
      <c r="I2811">
        <v>0.33</v>
      </c>
      <c r="J2811">
        <v>0.20100000000000001</v>
      </c>
      <c r="K2811">
        <v>0</v>
      </c>
      <c r="L2811">
        <v>0.108</v>
      </c>
      <c r="M2811">
        <v>0</v>
      </c>
      <c r="N2811">
        <v>0</v>
      </c>
      <c r="O2811">
        <v>0</v>
      </c>
      <c r="P2811">
        <v>0</v>
      </c>
      <c r="Q2811" s="3">
        <v>0.79930000000000001</v>
      </c>
      <c r="R2811" t="str">
        <f t="shared" si="43"/>
        <v>Iowa Municipal Fire and Police2020</v>
      </c>
    </row>
    <row r="2812" spans="1:18" x14ac:dyDescent="0.35">
      <c r="A2812" t="s">
        <v>143</v>
      </c>
      <c r="B2812">
        <v>2017</v>
      </c>
      <c r="C2812">
        <v>0.13500000000000001</v>
      </c>
      <c r="D2812">
        <v>5.8000000000000003E-2</v>
      </c>
      <c r="E2812">
        <v>9.5000000000000001E-2</v>
      </c>
      <c r="F2812">
        <v>5.6000000000000001E-2</v>
      </c>
      <c r="G2812">
        <v>6.8470000000000003E-2</v>
      </c>
      <c r="H2812">
        <v>0.45</v>
      </c>
      <c r="I2812">
        <v>0.26600000000000001</v>
      </c>
      <c r="J2812">
        <v>0.14799999999999999</v>
      </c>
      <c r="K2812">
        <v>3.1E-2</v>
      </c>
      <c r="L2812">
        <v>0</v>
      </c>
      <c r="M2812">
        <v>9.2999999999999999E-2</v>
      </c>
      <c r="N2812">
        <v>0</v>
      </c>
      <c r="O2812">
        <v>1.2E-2</v>
      </c>
      <c r="P2812">
        <v>0</v>
      </c>
      <c r="Q2812" s="3">
        <v>0.71174999999999999</v>
      </c>
      <c r="R2812" t="str">
        <f t="shared" si="43"/>
        <v>San Diego City ERS2017</v>
      </c>
    </row>
    <row r="2813" spans="1:18" x14ac:dyDescent="0.35">
      <c r="A2813" t="s">
        <v>143</v>
      </c>
      <c r="B2813">
        <v>2018</v>
      </c>
      <c r="C2813">
        <v>8.2000000000000003E-2</v>
      </c>
      <c r="D2813">
        <v>7.4999999999999997E-2</v>
      </c>
      <c r="E2813">
        <v>8.4000000000000005E-2</v>
      </c>
      <c r="F2813">
        <v>6.9000000000000006E-2</v>
      </c>
      <c r="G2813">
        <v>6.9220000000000004E-2</v>
      </c>
      <c r="H2813">
        <v>0.44500000000000001</v>
      </c>
      <c r="I2813">
        <v>0.27300000000000002</v>
      </c>
      <c r="J2813">
        <v>0.13600000000000001</v>
      </c>
      <c r="K2813">
        <v>3.4000000000000002E-2</v>
      </c>
      <c r="L2813">
        <v>0</v>
      </c>
      <c r="M2813">
        <v>0.09</v>
      </c>
      <c r="N2813">
        <v>0</v>
      </c>
      <c r="O2813">
        <v>2.1999999999999999E-2</v>
      </c>
      <c r="P2813">
        <v>0</v>
      </c>
      <c r="Q2813" s="3">
        <v>0.70784999999999998</v>
      </c>
      <c r="R2813" t="str">
        <f t="shared" si="43"/>
        <v>San Diego City ERS2018</v>
      </c>
    </row>
    <row r="2814" spans="1:18" x14ac:dyDescent="0.35">
      <c r="A2814" t="s">
        <v>143</v>
      </c>
      <c r="B2814">
        <v>2019</v>
      </c>
      <c r="C2814">
        <v>7.0000000000000007E-2</v>
      </c>
      <c r="D2814">
        <v>9.7000000000000003E-2</v>
      </c>
      <c r="E2814">
        <v>6.6000000000000003E-2</v>
      </c>
      <c r="F2814">
        <v>0.1</v>
      </c>
      <c r="G2814">
        <v>6.9260000000000002E-2</v>
      </c>
      <c r="H2814">
        <v>0.42499999999999999</v>
      </c>
      <c r="I2814">
        <v>0.27400000000000002</v>
      </c>
      <c r="J2814">
        <v>0.14099999999999999</v>
      </c>
      <c r="K2814">
        <v>4.4999999999999998E-2</v>
      </c>
      <c r="L2814">
        <v>0</v>
      </c>
      <c r="M2814">
        <v>0.1</v>
      </c>
      <c r="N2814">
        <v>0</v>
      </c>
      <c r="O2814">
        <v>1.4999999999999999E-2</v>
      </c>
      <c r="P2814">
        <v>0</v>
      </c>
      <c r="Q2814" s="3">
        <v>0.71636999999999995</v>
      </c>
      <c r="R2814" t="str">
        <f t="shared" si="43"/>
        <v>San Diego City ERS2019</v>
      </c>
    </row>
    <row r="2815" spans="1:18" x14ac:dyDescent="0.35">
      <c r="A2815" t="s">
        <v>143</v>
      </c>
      <c r="B2815">
        <v>2020</v>
      </c>
      <c r="C2815">
        <v>5.0000000000000001E-3</v>
      </c>
      <c r="D2815">
        <v>5.3999999999999999E-2</v>
      </c>
      <c r="E2815">
        <v>6.0999999999999999E-2</v>
      </c>
      <c r="F2815">
        <v>8.5999999999999993E-2</v>
      </c>
      <c r="G2815">
        <v>6.5949999999999995E-2</v>
      </c>
      <c r="H2815">
        <v>0.39500000000000002</v>
      </c>
      <c r="I2815">
        <v>0.27200000000000002</v>
      </c>
      <c r="J2815">
        <v>0.13600000000000001</v>
      </c>
      <c r="K2815">
        <v>6.3E-2</v>
      </c>
      <c r="L2815">
        <v>0</v>
      </c>
      <c r="M2815">
        <v>0.114</v>
      </c>
      <c r="N2815">
        <v>0</v>
      </c>
      <c r="O2815">
        <v>0.02</v>
      </c>
      <c r="P2815">
        <v>0</v>
      </c>
      <c r="Q2815" s="3">
        <v>0.70199999999999996</v>
      </c>
      <c r="R2815" t="str">
        <f t="shared" si="43"/>
        <v>San Diego City ERS2020</v>
      </c>
    </row>
    <row r="2816" spans="1:18" x14ac:dyDescent="0.35">
      <c r="A2816" t="s">
        <v>157</v>
      </c>
      <c r="B2816">
        <v>2001</v>
      </c>
      <c r="C2816">
        <v>-6.0499999999999998E-3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 s="3">
        <v>0.88880000000000003</v>
      </c>
      <c r="R2816" t="str">
        <f t="shared" si="43"/>
        <v>Cook County ERS2001</v>
      </c>
    </row>
    <row r="2817" spans="1:18" x14ac:dyDescent="0.35">
      <c r="A2817" t="s">
        <v>157</v>
      </c>
      <c r="B2817">
        <v>2002</v>
      </c>
      <c r="C2817">
        <v>-6.6000000000000003E-2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 s="3">
        <v>0.747</v>
      </c>
      <c r="R2817" t="str">
        <f t="shared" si="43"/>
        <v>Cook County ERS2002</v>
      </c>
    </row>
    <row r="2818" spans="1:18" x14ac:dyDescent="0.35">
      <c r="A2818" t="s">
        <v>157</v>
      </c>
      <c r="B2818">
        <v>2003</v>
      </c>
      <c r="C2818">
        <v>0.188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 s="3">
        <v>0.67520000000000002</v>
      </c>
      <c r="R2818" t="str">
        <f t="shared" si="43"/>
        <v>Cook County ERS2003</v>
      </c>
    </row>
    <row r="2819" spans="1:18" x14ac:dyDescent="0.35">
      <c r="A2819" t="s">
        <v>157</v>
      </c>
      <c r="B2819">
        <v>2004</v>
      </c>
      <c r="C2819">
        <v>9.2999999999999999E-2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 s="3">
        <v>0.70899999999999996</v>
      </c>
      <c r="R2819" t="str">
        <f t="shared" ref="R2819:R2882" si="44">A2819&amp;B2819</f>
        <v>Cook County ERS2004</v>
      </c>
    </row>
    <row r="2820" spans="1:18" x14ac:dyDescent="0.35">
      <c r="A2820" t="s">
        <v>157</v>
      </c>
      <c r="B2820">
        <v>2005</v>
      </c>
      <c r="C2820">
        <v>4.8000000000000001E-2</v>
      </c>
      <c r="E2820">
        <v>4.786E-2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 s="3">
        <v>0.75800000000000001</v>
      </c>
      <c r="R2820" t="str">
        <f t="shared" si="44"/>
        <v>Cook County ERS2005</v>
      </c>
    </row>
    <row r="2821" spans="1:18" x14ac:dyDescent="0.35">
      <c r="A2821" t="s">
        <v>157</v>
      </c>
      <c r="B2821">
        <v>2006</v>
      </c>
      <c r="C2821">
        <v>0.114</v>
      </c>
      <c r="E2821">
        <v>7.2029999999999997E-2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 s="3">
        <v>0.753</v>
      </c>
      <c r="R2821" t="str">
        <f t="shared" si="44"/>
        <v>Cook County ERS2006</v>
      </c>
    </row>
    <row r="2822" spans="1:18" x14ac:dyDescent="0.35">
      <c r="A2822" t="s">
        <v>157</v>
      </c>
      <c r="B2822">
        <v>2007</v>
      </c>
      <c r="C2822">
        <v>6.3E-2</v>
      </c>
      <c r="E2822">
        <v>0.10013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 s="3">
        <v>0.77300000000000002</v>
      </c>
      <c r="R2822" t="str">
        <f t="shared" si="44"/>
        <v>Cook County ERS2007</v>
      </c>
    </row>
    <row r="2823" spans="1:18" x14ac:dyDescent="0.35">
      <c r="A2823" t="s">
        <v>157</v>
      </c>
      <c r="B2823">
        <v>2008</v>
      </c>
      <c r="C2823">
        <v>-0.245</v>
      </c>
      <c r="E2823">
        <v>4.7800000000000004E-3</v>
      </c>
      <c r="H2823">
        <v>0.53</v>
      </c>
      <c r="I2823">
        <v>0.42</v>
      </c>
      <c r="J2823">
        <v>0.01</v>
      </c>
      <c r="K2823">
        <v>0</v>
      </c>
      <c r="L2823">
        <v>0</v>
      </c>
      <c r="M2823">
        <v>0.01</v>
      </c>
      <c r="N2823">
        <v>0</v>
      </c>
      <c r="O2823">
        <v>0.03</v>
      </c>
      <c r="P2823">
        <v>0</v>
      </c>
      <c r="Q2823" s="3">
        <v>0.72599999999999998</v>
      </c>
      <c r="R2823" t="str">
        <f t="shared" si="44"/>
        <v>Cook County ERS2008</v>
      </c>
    </row>
    <row r="2824" spans="1:18" x14ac:dyDescent="0.35">
      <c r="A2824" t="s">
        <v>157</v>
      </c>
      <c r="B2824">
        <v>2009</v>
      </c>
      <c r="C2824">
        <v>0.18</v>
      </c>
      <c r="D2824">
        <v>-1.7000000000000001E-2</v>
      </c>
      <c r="E2824">
        <v>0.02</v>
      </c>
      <c r="H2824">
        <v>0.59</v>
      </c>
      <c r="I2824">
        <v>0.36</v>
      </c>
      <c r="J2824">
        <v>0.01</v>
      </c>
      <c r="K2824">
        <v>0</v>
      </c>
      <c r="L2824">
        <v>0</v>
      </c>
      <c r="M2824">
        <v>0.01</v>
      </c>
      <c r="N2824">
        <v>0</v>
      </c>
      <c r="O2824">
        <v>0.03</v>
      </c>
      <c r="P2824">
        <v>0</v>
      </c>
      <c r="Q2824" s="3">
        <v>0.63200000000000001</v>
      </c>
      <c r="R2824" t="str">
        <f t="shared" si="44"/>
        <v>Cook County ERS2009</v>
      </c>
    </row>
    <row r="2825" spans="1:18" x14ac:dyDescent="0.35">
      <c r="A2825" t="s">
        <v>157</v>
      </c>
      <c r="B2825">
        <v>2010</v>
      </c>
      <c r="C2825">
        <v>0.124</v>
      </c>
      <c r="D2825">
        <v>2E-3</v>
      </c>
      <c r="E2825">
        <v>3.5000000000000003E-2</v>
      </c>
      <c r="F2825">
        <v>4.1239999999999999E-2</v>
      </c>
      <c r="H2825">
        <v>0.56999999999999995</v>
      </c>
      <c r="I2825">
        <v>0.35</v>
      </c>
      <c r="J2825">
        <v>0.01</v>
      </c>
      <c r="K2825">
        <v>0</v>
      </c>
      <c r="L2825">
        <v>0</v>
      </c>
      <c r="M2825">
        <v>0.02</v>
      </c>
      <c r="N2825">
        <v>0</v>
      </c>
      <c r="O2825">
        <v>0.05</v>
      </c>
      <c r="P2825">
        <v>0</v>
      </c>
      <c r="Q2825" s="3">
        <v>0.60699999999999998</v>
      </c>
      <c r="R2825" t="str">
        <f t="shared" si="44"/>
        <v>Cook County ERS2010</v>
      </c>
    </row>
    <row r="2826" spans="1:18" x14ac:dyDescent="0.35">
      <c r="A2826" t="s">
        <v>157</v>
      </c>
      <c r="B2826">
        <v>2011</v>
      </c>
      <c r="C2826">
        <v>1.2E-2</v>
      </c>
      <c r="D2826">
        <v>0.10299999999999999</v>
      </c>
      <c r="E2826">
        <v>1.6E-2</v>
      </c>
      <c r="F2826">
        <v>4.3119999999999999E-2</v>
      </c>
      <c r="H2826">
        <v>0.42</v>
      </c>
      <c r="I2826">
        <v>0.38</v>
      </c>
      <c r="J2826">
        <v>0.01</v>
      </c>
      <c r="K2826">
        <v>0</v>
      </c>
      <c r="L2826">
        <v>0</v>
      </c>
      <c r="M2826">
        <v>0.06</v>
      </c>
      <c r="N2826">
        <v>0</v>
      </c>
      <c r="O2826">
        <v>0.13</v>
      </c>
      <c r="P2826">
        <v>0</v>
      </c>
      <c r="Q2826" s="3">
        <v>0.57499999999999996</v>
      </c>
      <c r="R2826" t="str">
        <f t="shared" si="44"/>
        <v>Cook County ERS2011</v>
      </c>
    </row>
    <row r="2827" spans="1:18" x14ac:dyDescent="0.35">
      <c r="A2827" t="s">
        <v>157</v>
      </c>
      <c r="B2827">
        <v>2012</v>
      </c>
      <c r="C2827">
        <v>0.125</v>
      </c>
      <c r="D2827">
        <v>8.5999999999999993E-2</v>
      </c>
      <c r="E2827">
        <v>2.7E-2</v>
      </c>
      <c r="F2827">
        <v>6.2710000000000002E-2</v>
      </c>
      <c r="H2827">
        <v>0.44</v>
      </c>
      <c r="I2827">
        <v>0.31</v>
      </c>
      <c r="J2827">
        <v>0.01</v>
      </c>
      <c r="K2827">
        <v>0.09</v>
      </c>
      <c r="L2827">
        <v>0</v>
      </c>
      <c r="M2827">
        <v>7.0000000000000007E-2</v>
      </c>
      <c r="N2827">
        <v>0</v>
      </c>
      <c r="O2827">
        <v>0.08</v>
      </c>
      <c r="P2827">
        <v>0</v>
      </c>
      <c r="Q2827" s="3">
        <v>0.53549999999999998</v>
      </c>
      <c r="R2827" t="str">
        <f t="shared" si="44"/>
        <v>Cook County ERS2012</v>
      </c>
    </row>
    <row r="2828" spans="1:18" x14ac:dyDescent="0.35">
      <c r="A2828" t="s">
        <v>157</v>
      </c>
      <c r="B2828">
        <v>2013</v>
      </c>
      <c r="C2828">
        <v>0.151</v>
      </c>
      <c r="D2828">
        <v>9.4E-2</v>
      </c>
      <c r="E2828">
        <v>0.11700000000000001</v>
      </c>
      <c r="F2828">
        <v>5.935E-2</v>
      </c>
      <c r="H2828">
        <v>0.52</v>
      </c>
      <c r="I2828">
        <v>0.24</v>
      </c>
      <c r="J2828">
        <v>0.01</v>
      </c>
      <c r="K2828">
        <v>0.09</v>
      </c>
      <c r="L2828">
        <v>0</v>
      </c>
      <c r="M2828">
        <v>0.08</v>
      </c>
      <c r="N2828">
        <v>0</v>
      </c>
      <c r="O2828">
        <v>0.06</v>
      </c>
      <c r="P2828">
        <v>0</v>
      </c>
      <c r="Q2828" s="3">
        <v>0.56589999999999996</v>
      </c>
      <c r="R2828" t="str">
        <f t="shared" si="44"/>
        <v>Cook County ERS2013</v>
      </c>
    </row>
    <row r="2829" spans="1:18" x14ac:dyDescent="0.35">
      <c r="A2829" t="s">
        <v>157</v>
      </c>
      <c r="B2829">
        <v>2014</v>
      </c>
      <c r="C2829">
        <v>5.8999999999999997E-2</v>
      </c>
      <c r="D2829">
        <v>0.111</v>
      </c>
      <c r="E2829">
        <v>9.2999999999999999E-2</v>
      </c>
      <c r="F2829">
        <v>5.6009999999999997E-2</v>
      </c>
      <c r="H2829">
        <v>0.50495000000000001</v>
      </c>
      <c r="I2829">
        <v>0.24753</v>
      </c>
      <c r="J2829">
        <v>9.9000000000000008E-3</v>
      </c>
      <c r="K2829">
        <v>8.9109999999999995E-2</v>
      </c>
      <c r="L2829">
        <v>0</v>
      </c>
      <c r="M2829">
        <v>7.9210000000000003E-2</v>
      </c>
      <c r="N2829">
        <v>0</v>
      </c>
      <c r="O2829">
        <v>6.9309999999999997E-2</v>
      </c>
      <c r="P2829">
        <v>0</v>
      </c>
      <c r="Q2829" s="3">
        <v>0.57509999999999994</v>
      </c>
      <c r="R2829" t="str">
        <f t="shared" si="44"/>
        <v>Cook County ERS2014</v>
      </c>
    </row>
    <row r="2830" spans="1:18" x14ac:dyDescent="0.35">
      <c r="A2830" t="s">
        <v>157</v>
      </c>
      <c r="B2830">
        <v>2015</v>
      </c>
      <c r="C2830">
        <v>-1E-3</v>
      </c>
      <c r="D2830">
        <v>6.8000000000000005E-2</v>
      </c>
      <c r="E2830">
        <v>6.7000000000000004E-2</v>
      </c>
      <c r="F2830">
        <v>5.0970000000000001E-2</v>
      </c>
      <c r="H2830">
        <v>0.51</v>
      </c>
      <c r="I2830">
        <v>0.24</v>
      </c>
      <c r="J2830">
        <v>0.02</v>
      </c>
      <c r="K2830">
        <v>0.09</v>
      </c>
      <c r="L2830">
        <v>0</v>
      </c>
      <c r="M2830">
        <v>0.09</v>
      </c>
      <c r="N2830">
        <v>0</v>
      </c>
      <c r="O2830">
        <v>0.05</v>
      </c>
      <c r="P2830">
        <v>0</v>
      </c>
      <c r="Q2830" s="3">
        <v>0.55389999999999995</v>
      </c>
      <c r="R2830" t="str">
        <f t="shared" si="44"/>
        <v>Cook County ERS2015</v>
      </c>
    </row>
    <row r="2831" spans="1:18" x14ac:dyDescent="0.35">
      <c r="A2831" t="s">
        <v>157</v>
      </c>
      <c r="B2831">
        <v>2016</v>
      </c>
      <c r="C2831">
        <v>7.6999999999999999E-2</v>
      </c>
      <c r="D2831">
        <v>4.2999999999999997E-2</v>
      </c>
      <c r="E2831">
        <v>0.08</v>
      </c>
      <c r="F2831">
        <v>4.7419999999999997E-2</v>
      </c>
      <c r="H2831">
        <v>0.53</v>
      </c>
      <c r="I2831">
        <v>0.23</v>
      </c>
      <c r="J2831">
        <v>0.03</v>
      </c>
      <c r="K2831">
        <v>7.0000000000000007E-2</v>
      </c>
      <c r="L2831">
        <v>0</v>
      </c>
      <c r="M2831">
        <v>7.0000000000000007E-2</v>
      </c>
      <c r="N2831">
        <v>0</v>
      </c>
      <c r="O2831">
        <v>7.0000000000000007E-2</v>
      </c>
      <c r="P2831">
        <v>0</v>
      </c>
      <c r="Q2831" s="3">
        <v>0.56730000000000003</v>
      </c>
      <c r="R2831" t="str">
        <f t="shared" si="44"/>
        <v>Cook County ERS2016</v>
      </c>
    </row>
    <row r="2832" spans="1:18" x14ac:dyDescent="0.35">
      <c r="A2832" t="s">
        <v>157</v>
      </c>
      <c r="B2832">
        <v>2017</v>
      </c>
      <c r="C2832">
        <v>0.1535</v>
      </c>
      <c r="D2832">
        <v>7.3999999999999996E-2</v>
      </c>
      <c r="E2832">
        <v>8.4900000000000003E-2</v>
      </c>
      <c r="F2832">
        <v>5.6009999999999997E-2</v>
      </c>
      <c r="H2832">
        <v>0.6</v>
      </c>
      <c r="I2832">
        <v>0.21</v>
      </c>
      <c r="J2832">
        <v>0.03</v>
      </c>
      <c r="K2832">
        <v>0.06</v>
      </c>
      <c r="L2832">
        <v>0</v>
      </c>
      <c r="M2832">
        <v>7.0000000000000007E-2</v>
      </c>
      <c r="N2832">
        <v>0</v>
      </c>
      <c r="O2832">
        <v>0.03</v>
      </c>
      <c r="P2832">
        <v>0</v>
      </c>
      <c r="Q2832" s="3">
        <v>0.60089999999999999</v>
      </c>
      <c r="R2832" t="str">
        <f t="shared" si="44"/>
        <v>Cook County ERS2017</v>
      </c>
    </row>
    <row r="2833" spans="1:18" x14ac:dyDescent="0.35">
      <c r="A2833" t="s">
        <v>157</v>
      </c>
      <c r="B2833">
        <v>2018</v>
      </c>
      <c r="C2833">
        <v>-3.7900000000000003E-2</v>
      </c>
      <c r="D2833">
        <v>6.1100000000000002E-2</v>
      </c>
      <c r="E2833">
        <v>4.6899999999999997E-2</v>
      </c>
      <c r="F2833">
        <v>8.1930000000000003E-2</v>
      </c>
      <c r="H2833">
        <v>0.53</v>
      </c>
      <c r="I2833">
        <v>0.26</v>
      </c>
      <c r="J2833">
        <v>0.05</v>
      </c>
      <c r="K2833">
        <v>7.0000000000000007E-2</v>
      </c>
      <c r="L2833">
        <v>0</v>
      </c>
      <c r="M2833">
        <v>7.0000000000000007E-2</v>
      </c>
      <c r="N2833">
        <v>0</v>
      </c>
      <c r="O2833">
        <v>0.02</v>
      </c>
      <c r="P2833">
        <v>0</v>
      </c>
      <c r="Q2833" s="3">
        <v>0.60750000000000004</v>
      </c>
      <c r="R2833" t="str">
        <f t="shared" si="44"/>
        <v>Cook County ERS2018</v>
      </c>
    </row>
    <row r="2834" spans="1:18" x14ac:dyDescent="0.35">
      <c r="A2834" t="s">
        <v>157</v>
      </c>
      <c r="B2834">
        <v>2019</v>
      </c>
      <c r="C2834">
        <v>0.19070000000000001</v>
      </c>
      <c r="D2834">
        <v>9.7299999999999998E-2</v>
      </c>
      <c r="E2834">
        <v>7.2499999999999995E-2</v>
      </c>
      <c r="F2834">
        <v>8.2900000000000001E-2</v>
      </c>
      <c r="H2834">
        <v>0.56999999999999995</v>
      </c>
      <c r="I2834">
        <v>0.22</v>
      </c>
      <c r="J2834">
        <v>0.06</v>
      </c>
      <c r="K2834">
        <v>0.06</v>
      </c>
      <c r="L2834">
        <v>0</v>
      </c>
      <c r="M2834">
        <v>0.06</v>
      </c>
      <c r="N2834">
        <v>0</v>
      </c>
      <c r="O2834">
        <v>0.03</v>
      </c>
      <c r="P2834">
        <v>0</v>
      </c>
      <c r="Q2834" s="3">
        <v>0.6119</v>
      </c>
      <c r="R2834" t="str">
        <f t="shared" si="44"/>
        <v>Cook County ERS2019</v>
      </c>
    </row>
    <row r="2835" spans="1:18" x14ac:dyDescent="0.35">
      <c r="A2835" t="s">
        <v>157</v>
      </c>
      <c r="B2835">
        <v>2020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 s="3">
        <v>0</v>
      </c>
      <c r="R2835" t="str">
        <f t="shared" si="44"/>
        <v>Cook County ERS2020</v>
      </c>
    </row>
    <row r="2836" spans="1:18" x14ac:dyDescent="0.35">
      <c r="A2836" t="s">
        <v>158</v>
      </c>
      <c r="B2836">
        <v>2001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 s="3">
        <v>0.70299999999999996</v>
      </c>
      <c r="R2836" t="str">
        <f t="shared" si="44"/>
        <v>Boston RS2001</v>
      </c>
    </row>
    <row r="2837" spans="1:18" x14ac:dyDescent="0.35">
      <c r="A2837" t="s">
        <v>158</v>
      </c>
      <c r="B2837">
        <v>2002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 s="3">
        <v>0.62580000000000002</v>
      </c>
      <c r="R2837" t="str">
        <f t="shared" si="44"/>
        <v>Boston RS2002</v>
      </c>
    </row>
    <row r="2838" spans="1:18" x14ac:dyDescent="0.35">
      <c r="A2838" t="s">
        <v>158</v>
      </c>
      <c r="B2838">
        <v>2003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 s="3">
        <v>0.62439999999999996</v>
      </c>
      <c r="R2838" t="str">
        <f t="shared" si="44"/>
        <v>Boston RS2003</v>
      </c>
    </row>
    <row r="2839" spans="1:18" x14ac:dyDescent="0.35">
      <c r="A2839" t="s">
        <v>158</v>
      </c>
      <c r="B2839">
        <v>2004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 s="3">
        <v>0.63329999999999997</v>
      </c>
      <c r="R2839" t="str">
        <f t="shared" si="44"/>
        <v>Boston RS2004</v>
      </c>
    </row>
    <row r="2840" spans="1:18" x14ac:dyDescent="0.35">
      <c r="A2840" t="s">
        <v>158</v>
      </c>
      <c r="B2840">
        <v>2005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 s="3">
        <v>0.64400000000000002</v>
      </c>
      <c r="R2840" t="str">
        <f t="shared" si="44"/>
        <v>Boston RS2005</v>
      </c>
    </row>
    <row r="2841" spans="1:18" x14ac:dyDescent="0.35">
      <c r="A2841" t="s">
        <v>158</v>
      </c>
      <c r="B2841">
        <v>2006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 s="3">
        <v>0.66500000000000004</v>
      </c>
      <c r="R2841" t="str">
        <f t="shared" si="44"/>
        <v>Boston RS2006</v>
      </c>
    </row>
    <row r="2842" spans="1:18" x14ac:dyDescent="0.35">
      <c r="A2842" t="s">
        <v>158</v>
      </c>
      <c r="B2842">
        <v>2007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 s="3">
        <v>0.67579999999999996</v>
      </c>
      <c r="R2842" t="str">
        <f t="shared" si="44"/>
        <v>Boston RS2007</v>
      </c>
    </row>
    <row r="2843" spans="1:18" x14ac:dyDescent="0.35">
      <c r="A2843" t="s">
        <v>158</v>
      </c>
      <c r="B2843">
        <v>2008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 s="3">
        <v>0.5927</v>
      </c>
      <c r="R2843" t="str">
        <f t="shared" si="44"/>
        <v>Boston RS2008</v>
      </c>
    </row>
    <row r="2844" spans="1:18" x14ac:dyDescent="0.35">
      <c r="A2844" t="s">
        <v>158</v>
      </c>
      <c r="B2844">
        <v>2009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 s="3">
        <v>0.60229999999999995</v>
      </c>
      <c r="R2844" t="str">
        <f t="shared" si="44"/>
        <v>Boston RS2009</v>
      </c>
    </row>
    <row r="2845" spans="1:18" x14ac:dyDescent="0.35">
      <c r="A2845" t="s">
        <v>158</v>
      </c>
      <c r="B2845">
        <v>2010</v>
      </c>
      <c r="C2845">
        <v>0.13500000000000001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 s="3">
        <v>0.62209999999999999</v>
      </c>
      <c r="R2845" t="str">
        <f t="shared" si="44"/>
        <v>Boston RS2010</v>
      </c>
    </row>
    <row r="2846" spans="1:18" x14ac:dyDescent="0.35">
      <c r="A2846" t="s">
        <v>158</v>
      </c>
      <c r="B2846">
        <v>2011</v>
      </c>
      <c r="C2846">
        <v>8.9999999999999993E-3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 s="3">
        <v>0.61450000000000005</v>
      </c>
      <c r="R2846" t="str">
        <f t="shared" si="44"/>
        <v>Boston RS2011</v>
      </c>
    </row>
    <row r="2847" spans="1:18" x14ac:dyDescent="0.35">
      <c r="A2847" t="s">
        <v>158</v>
      </c>
      <c r="B2847">
        <v>2012</v>
      </c>
      <c r="C2847">
        <v>0.128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 s="3">
        <v>0.61870000000000003</v>
      </c>
      <c r="R2847" t="str">
        <f t="shared" si="44"/>
        <v>Boston RS2012</v>
      </c>
    </row>
    <row r="2848" spans="1:18" x14ac:dyDescent="0.35">
      <c r="A2848" t="s">
        <v>158</v>
      </c>
      <c r="B2848">
        <v>2013</v>
      </c>
      <c r="C2848">
        <v>0.15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 s="3">
        <v>0.59460000000000002</v>
      </c>
      <c r="R2848" t="str">
        <f t="shared" si="44"/>
        <v>Boston RS2013</v>
      </c>
    </row>
    <row r="2849" spans="1:18" x14ac:dyDescent="0.35">
      <c r="A2849" t="s">
        <v>158</v>
      </c>
      <c r="B2849">
        <v>2014</v>
      </c>
      <c r="C2849">
        <v>5.7200000000000001E-2</v>
      </c>
      <c r="E2849">
        <v>9.4490000000000005E-2</v>
      </c>
      <c r="H2849">
        <v>0.49459999999999998</v>
      </c>
      <c r="I2849">
        <v>0.2462</v>
      </c>
      <c r="J2849">
        <v>6.4299999999999996E-2</v>
      </c>
      <c r="K2849">
        <v>8.8200000000000001E-2</v>
      </c>
      <c r="L2849">
        <v>1.04E-2</v>
      </c>
      <c r="M2849">
        <v>8.8499999999999995E-2</v>
      </c>
      <c r="N2849">
        <v>0</v>
      </c>
      <c r="O2849">
        <v>7.7999999999999996E-3</v>
      </c>
      <c r="P2849">
        <v>0</v>
      </c>
      <c r="Q2849" s="3">
        <v>0.60551999999999995</v>
      </c>
      <c r="R2849" t="str">
        <f t="shared" si="44"/>
        <v>Boston RS2014</v>
      </c>
    </row>
    <row r="2850" spans="1:18" x14ac:dyDescent="0.35">
      <c r="A2850" t="s">
        <v>158</v>
      </c>
      <c r="B2850">
        <v>2015</v>
      </c>
      <c r="C2850">
        <v>1.5E-3</v>
      </c>
      <c r="E2850">
        <v>6.744E-2</v>
      </c>
      <c r="H2850">
        <v>0.47610000000000002</v>
      </c>
      <c r="I2850">
        <v>0.24179999999999999</v>
      </c>
      <c r="J2850">
        <v>6.54E-2</v>
      </c>
      <c r="K2850">
        <v>8.6599999999999996E-2</v>
      </c>
      <c r="L2850">
        <v>9.5999999999999992E-3</v>
      </c>
      <c r="M2850">
        <v>0.1042</v>
      </c>
      <c r="N2850">
        <v>5.0000000000000001E-4</v>
      </c>
      <c r="O2850">
        <v>1.5800000000000002E-2</v>
      </c>
      <c r="P2850">
        <v>0</v>
      </c>
      <c r="Q2850" s="3">
        <v>0.61580000000000001</v>
      </c>
      <c r="R2850" t="str">
        <f t="shared" si="44"/>
        <v>Boston RS2015</v>
      </c>
    </row>
    <row r="2851" spans="1:18" x14ac:dyDescent="0.35">
      <c r="A2851" t="s">
        <v>158</v>
      </c>
      <c r="B2851">
        <v>2016</v>
      </c>
      <c r="C2851">
        <v>7.1499999999999994E-2</v>
      </c>
      <c r="E2851">
        <v>8.0339999999999995E-2</v>
      </c>
      <c r="H2851">
        <v>0.49980000000000002</v>
      </c>
      <c r="I2851">
        <v>0.23630000000000001</v>
      </c>
      <c r="J2851">
        <v>6.6900000000000001E-2</v>
      </c>
      <c r="K2851">
        <v>8.0799999999999997E-2</v>
      </c>
      <c r="L2851">
        <v>8.2000000000000007E-3</v>
      </c>
      <c r="M2851">
        <v>0.1009</v>
      </c>
      <c r="N2851">
        <v>3.0000000000000001E-3</v>
      </c>
      <c r="O2851">
        <v>4.1000000000000003E-3</v>
      </c>
      <c r="P2851">
        <v>0</v>
      </c>
      <c r="Q2851" s="3">
        <v>0.62258000000000002</v>
      </c>
      <c r="R2851" t="str">
        <f t="shared" si="44"/>
        <v>Boston RS2016</v>
      </c>
    </row>
    <row r="2852" spans="1:18" x14ac:dyDescent="0.35">
      <c r="A2852" t="s">
        <v>158</v>
      </c>
      <c r="B2852">
        <v>2017</v>
      </c>
      <c r="C2852">
        <v>0.17699999999999999</v>
      </c>
      <c r="E2852">
        <v>8.9569999999999997E-2</v>
      </c>
      <c r="H2852">
        <v>0.53759999999999997</v>
      </c>
      <c r="I2852">
        <v>0.21779999999999999</v>
      </c>
      <c r="J2852">
        <v>6.2600000000000003E-2</v>
      </c>
      <c r="K2852">
        <v>5.4199999999999998E-2</v>
      </c>
      <c r="L2852">
        <v>8.8999999999999999E-3</v>
      </c>
      <c r="M2852">
        <v>8.8700000000000001E-2</v>
      </c>
      <c r="N2852">
        <v>2.3E-2</v>
      </c>
      <c r="O2852">
        <v>7.1000000000000004E-3</v>
      </c>
      <c r="P2852">
        <v>0</v>
      </c>
      <c r="Q2852" s="3">
        <v>0.62880000000000003</v>
      </c>
      <c r="R2852" t="str">
        <f t="shared" si="44"/>
        <v>Boston RS2017</v>
      </c>
    </row>
    <row r="2853" spans="1:18" x14ac:dyDescent="0.35">
      <c r="A2853" t="s">
        <v>158</v>
      </c>
      <c r="B2853">
        <v>2018</v>
      </c>
      <c r="C2853">
        <v>-4.2999999999999997E-2</v>
      </c>
      <c r="E2853">
        <v>5.0259999999999999E-2</v>
      </c>
      <c r="G2853">
        <v>0</v>
      </c>
      <c r="H2853">
        <v>0.47875000000000001</v>
      </c>
      <c r="I2853">
        <v>0.24138000000000001</v>
      </c>
      <c r="J2853">
        <v>7.4289999999999995E-2</v>
      </c>
      <c r="K2853">
        <v>3.8399999999999997E-2</v>
      </c>
      <c r="L2853">
        <v>2.5899999999999999E-2</v>
      </c>
      <c r="M2853">
        <v>9.6390000000000003E-2</v>
      </c>
      <c r="N2853">
        <v>3.2099999999999997E-2</v>
      </c>
      <c r="O2853">
        <v>1.2800000000000001E-2</v>
      </c>
      <c r="P2853">
        <v>0</v>
      </c>
      <c r="Q2853" s="3">
        <v>0.63070999999999999</v>
      </c>
      <c r="R2853" t="str">
        <f t="shared" si="44"/>
        <v>Boston RS2018</v>
      </c>
    </row>
    <row r="2854" spans="1:18" x14ac:dyDescent="0.35">
      <c r="A2854" t="s">
        <v>158</v>
      </c>
      <c r="B2854">
        <v>2019</v>
      </c>
      <c r="C2854">
        <v>0.1673</v>
      </c>
      <c r="E2854">
        <v>7.1279999999999996E-2</v>
      </c>
      <c r="F2854">
        <v>8.2820000000000005E-2</v>
      </c>
      <c r="H2854">
        <v>0.48649999999999999</v>
      </c>
      <c r="I2854">
        <v>0.26419999999999999</v>
      </c>
      <c r="J2854">
        <v>7.9500000000000001E-2</v>
      </c>
      <c r="K2854">
        <v>3.5700000000000003E-2</v>
      </c>
      <c r="L2854">
        <v>9.2999999999999992E-3</v>
      </c>
      <c r="M2854">
        <v>9.3600000000000003E-2</v>
      </c>
      <c r="N2854">
        <v>2.3800000000000002E-2</v>
      </c>
      <c r="O2854">
        <v>7.3000000000000001E-3</v>
      </c>
      <c r="P2854">
        <v>0</v>
      </c>
      <c r="Q2854" s="3">
        <v>0.63239999999999996</v>
      </c>
      <c r="R2854" t="str">
        <f t="shared" si="44"/>
        <v>Boston RS2019</v>
      </c>
    </row>
    <row r="2855" spans="1:18" x14ac:dyDescent="0.35">
      <c r="A2855" t="s">
        <v>158</v>
      </c>
      <c r="B2855">
        <v>2020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 s="3">
        <v>0</v>
      </c>
      <c r="R2855" t="str">
        <f t="shared" si="44"/>
        <v>Boston RS2020</v>
      </c>
    </row>
    <row r="2856" spans="1:18" x14ac:dyDescent="0.35">
      <c r="A2856" t="s">
        <v>159</v>
      </c>
      <c r="B2856">
        <v>2001</v>
      </c>
      <c r="C2856">
        <v>-1.7000000000000001E-2</v>
      </c>
      <c r="G2856">
        <v>-1.7000000000000001E-2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 s="3">
        <v>1.3720000000000001</v>
      </c>
      <c r="R2856" t="str">
        <f t="shared" si="44"/>
        <v>Milwaukee City ERS2001</v>
      </c>
    </row>
    <row r="2857" spans="1:18" x14ac:dyDescent="0.35">
      <c r="A2857" t="s">
        <v>159</v>
      </c>
      <c r="B2857">
        <v>2002</v>
      </c>
      <c r="C2857">
        <v>-9.1999999999999998E-2</v>
      </c>
      <c r="G2857">
        <v>-5.5239999999999997E-2</v>
      </c>
      <c r="H2857">
        <v>0.63400000000000001</v>
      </c>
      <c r="I2857">
        <v>0.318</v>
      </c>
      <c r="J2857">
        <v>0</v>
      </c>
      <c r="K2857">
        <v>0</v>
      </c>
      <c r="L2857">
        <v>0</v>
      </c>
      <c r="M2857">
        <v>4.8000000000000001E-2</v>
      </c>
      <c r="N2857">
        <v>0</v>
      </c>
      <c r="O2857">
        <v>0</v>
      </c>
      <c r="P2857">
        <v>0</v>
      </c>
      <c r="Q2857" s="3">
        <v>1.1519999999999999</v>
      </c>
      <c r="R2857" t="str">
        <f t="shared" si="44"/>
        <v>Milwaukee City ERS2002</v>
      </c>
    </row>
    <row r="2858" spans="1:18" x14ac:dyDescent="0.35">
      <c r="A2858" t="s">
        <v>159</v>
      </c>
      <c r="B2858">
        <v>2003</v>
      </c>
      <c r="C2858">
        <v>0.27700000000000002</v>
      </c>
      <c r="F2858">
        <v>0.10199999999999999</v>
      </c>
      <c r="G2858">
        <v>4.4580000000000002E-2</v>
      </c>
      <c r="H2858">
        <v>0.68600000000000005</v>
      </c>
      <c r="I2858">
        <v>0.26900000000000002</v>
      </c>
      <c r="J2858">
        <v>0</v>
      </c>
      <c r="K2858">
        <v>0</v>
      </c>
      <c r="L2858">
        <v>0</v>
      </c>
      <c r="M2858">
        <v>4.4999999999999998E-2</v>
      </c>
      <c r="N2858">
        <v>0</v>
      </c>
      <c r="O2858">
        <v>0</v>
      </c>
      <c r="P2858">
        <v>0</v>
      </c>
      <c r="Q2858" s="3">
        <v>1.1599999999999999</v>
      </c>
      <c r="R2858" t="str">
        <f t="shared" si="44"/>
        <v>Milwaukee City ERS2003</v>
      </c>
    </row>
    <row r="2859" spans="1:18" x14ac:dyDescent="0.35">
      <c r="A2859" t="s">
        <v>159</v>
      </c>
      <c r="B2859">
        <v>2004</v>
      </c>
      <c r="C2859">
        <v>0.129</v>
      </c>
      <c r="F2859">
        <v>0.11700000000000001</v>
      </c>
      <c r="G2859">
        <v>6.5079999999999999E-2</v>
      </c>
      <c r="H2859">
        <v>0.68700000000000006</v>
      </c>
      <c r="I2859">
        <v>0.27100000000000002</v>
      </c>
      <c r="J2859">
        <v>0</v>
      </c>
      <c r="K2859">
        <v>0</v>
      </c>
      <c r="L2859">
        <v>0</v>
      </c>
      <c r="M2859">
        <v>4.2000000000000003E-2</v>
      </c>
      <c r="N2859">
        <v>0</v>
      </c>
      <c r="O2859">
        <v>0</v>
      </c>
      <c r="P2859">
        <v>0</v>
      </c>
      <c r="Q2859" s="3">
        <v>1.167</v>
      </c>
      <c r="R2859" t="str">
        <f t="shared" si="44"/>
        <v>Milwaukee City ERS2004</v>
      </c>
    </row>
    <row r="2860" spans="1:18" x14ac:dyDescent="0.35">
      <c r="A2860" t="s">
        <v>159</v>
      </c>
      <c r="B2860">
        <v>2005</v>
      </c>
      <c r="C2860">
        <v>8.6999999999999994E-2</v>
      </c>
      <c r="E2860">
        <v>6.9430000000000006E-2</v>
      </c>
      <c r="F2860">
        <v>0.1</v>
      </c>
      <c r="G2860">
        <v>6.9430000000000006E-2</v>
      </c>
      <c r="H2860">
        <v>0.67500000000000004</v>
      </c>
      <c r="I2860">
        <v>0.26700000000000002</v>
      </c>
      <c r="J2860">
        <v>0</v>
      </c>
      <c r="K2860">
        <v>0</v>
      </c>
      <c r="L2860">
        <v>0</v>
      </c>
      <c r="M2860">
        <v>5.8000000000000003E-2</v>
      </c>
      <c r="N2860">
        <v>0</v>
      </c>
      <c r="O2860">
        <v>0</v>
      </c>
      <c r="P2860">
        <v>0</v>
      </c>
      <c r="Q2860" s="3">
        <v>1.2290000000000001</v>
      </c>
      <c r="R2860" t="str">
        <f t="shared" si="44"/>
        <v>Milwaukee City ERS2005</v>
      </c>
    </row>
    <row r="2861" spans="1:18" x14ac:dyDescent="0.35">
      <c r="A2861" t="s">
        <v>159</v>
      </c>
      <c r="B2861">
        <v>2006</v>
      </c>
      <c r="C2861">
        <v>0.154</v>
      </c>
      <c r="E2861">
        <v>0.10428999999999999</v>
      </c>
      <c r="F2861">
        <v>0.10100000000000001</v>
      </c>
      <c r="G2861">
        <v>8.3080000000000001E-2</v>
      </c>
      <c r="H2861">
        <v>0.67600000000000005</v>
      </c>
      <c r="I2861">
        <v>0.27</v>
      </c>
      <c r="J2861">
        <v>0</v>
      </c>
      <c r="K2861">
        <v>0</v>
      </c>
      <c r="L2861">
        <v>0</v>
      </c>
      <c r="M2861">
        <v>5.3999999999999999E-2</v>
      </c>
      <c r="N2861">
        <v>0</v>
      </c>
      <c r="O2861">
        <v>0</v>
      </c>
      <c r="P2861">
        <v>0</v>
      </c>
      <c r="Q2861" s="3">
        <v>1.274</v>
      </c>
      <c r="R2861" t="str">
        <f t="shared" si="44"/>
        <v>Milwaukee City ERS2006</v>
      </c>
    </row>
    <row r="2862" spans="1:18" x14ac:dyDescent="0.35">
      <c r="A2862" t="s">
        <v>159</v>
      </c>
      <c r="B2862">
        <v>2007</v>
      </c>
      <c r="C2862">
        <v>7.4999999999999997E-2</v>
      </c>
      <c r="E2862">
        <v>0.14221</v>
      </c>
      <c r="F2862">
        <v>8.5999999999999993E-2</v>
      </c>
      <c r="G2862">
        <v>8.1920000000000007E-2</v>
      </c>
      <c r="H2862">
        <v>0.64700000000000002</v>
      </c>
      <c r="I2862">
        <v>0.27900000000000003</v>
      </c>
      <c r="J2862">
        <v>0</v>
      </c>
      <c r="K2862">
        <v>0</v>
      </c>
      <c r="L2862">
        <v>0</v>
      </c>
      <c r="M2862">
        <v>7.3999999999999996E-2</v>
      </c>
      <c r="N2862">
        <v>0</v>
      </c>
      <c r="O2862">
        <v>0</v>
      </c>
      <c r="P2862">
        <v>0</v>
      </c>
      <c r="Q2862" s="3">
        <v>1.3120000000000001</v>
      </c>
      <c r="R2862" t="str">
        <f t="shared" si="44"/>
        <v>Milwaukee City ERS2007</v>
      </c>
    </row>
    <row r="2863" spans="1:18" x14ac:dyDescent="0.35">
      <c r="A2863" t="s">
        <v>159</v>
      </c>
      <c r="B2863">
        <v>2008</v>
      </c>
      <c r="C2863">
        <v>-0.307</v>
      </c>
      <c r="E2863">
        <v>1.077E-2</v>
      </c>
      <c r="F2863">
        <v>3.5000000000000003E-2</v>
      </c>
      <c r="G2863">
        <v>2.332E-2</v>
      </c>
      <c r="H2863">
        <v>0.57799999999999996</v>
      </c>
      <c r="I2863">
        <v>0.31900000000000001</v>
      </c>
      <c r="J2863">
        <v>0</v>
      </c>
      <c r="K2863">
        <v>0</v>
      </c>
      <c r="L2863">
        <v>0</v>
      </c>
      <c r="M2863">
        <v>0.10299999999999999</v>
      </c>
      <c r="N2863">
        <v>0</v>
      </c>
      <c r="O2863">
        <v>0</v>
      </c>
      <c r="P2863">
        <v>0</v>
      </c>
      <c r="Q2863" s="3">
        <v>0.99099999999999999</v>
      </c>
      <c r="R2863" t="str">
        <f t="shared" si="44"/>
        <v>Milwaukee City ERS2008</v>
      </c>
    </row>
    <row r="2864" spans="1:18" x14ac:dyDescent="0.35">
      <c r="A2864" t="s">
        <v>159</v>
      </c>
      <c r="B2864">
        <v>2009</v>
      </c>
      <c r="C2864">
        <v>0.23599999999999999</v>
      </c>
      <c r="E2864">
        <v>2.9250000000000002E-2</v>
      </c>
      <c r="F2864">
        <v>4.3999999999999997E-2</v>
      </c>
      <c r="G2864">
        <v>4.5019999999999998E-2</v>
      </c>
      <c r="H2864">
        <v>0.66200000000000003</v>
      </c>
      <c r="I2864">
        <v>0.28100000000000003</v>
      </c>
      <c r="J2864">
        <v>0</v>
      </c>
      <c r="K2864">
        <v>0</v>
      </c>
      <c r="L2864">
        <v>0</v>
      </c>
      <c r="M2864">
        <v>5.7000000000000002E-2</v>
      </c>
      <c r="N2864">
        <v>0</v>
      </c>
      <c r="O2864">
        <v>0</v>
      </c>
      <c r="P2864">
        <v>0</v>
      </c>
      <c r="Q2864" s="3">
        <v>1.1279999999999999</v>
      </c>
      <c r="R2864" t="str">
        <f t="shared" si="44"/>
        <v>Milwaukee City ERS2009</v>
      </c>
    </row>
    <row r="2865" spans="1:18" x14ac:dyDescent="0.35">
      <c r="A2865" t="s">
        <v>159</v>
      </c>
      <c r="B2865">
        <v>2010</v>
      </c>
      <c r="C2865">
        <v>0.14199999999999999</v>
      </c>
      <c r="E2865">
        <v>3.9460000000000002E-2</v>
      </c>
      <c r="F2865">
        <v>5.5E-2</v>
      </c>
      <c r="G2865">
        <v>5.4339999999999999E-2</v>
      </c>
      <c r="H2865">
        <v>0.67400000000000004</v>
      </c>
      <c r="I2865">
        <v>0.26900000000000002</v>
      </c>
      <c r="J2865">
        <v>1E-3</v>
      </c>
      <c r="K2865">
        <v>0</v>
      </c>
      <c r="L2865">
        <v>0</v>
      </c>
      <c r="M2865">
        <v>5.6000000000000001E-2</v>
      </c>
      <c r="N2865">
        <v>0</v>
      </c>
      <c r="O2865">
        <v>0</v>
      </c>
      <c r="P2865">
        <v>0</v>
      </c>
      <c r="Q2865" s="3">
        <v>1.044</v>
      </c>
      <c r="R2865" t="str">
        <f t="shared" si="44"/>
        <v>Milwaukee City ERS2010</v>
      </c>
    </row>
    <row r="2866" spans="1:18" x14ac:dyDescent="0.35">
      <c r="A2866" t="s">
        <v>159</v>
      </c>
      <c r="B2866">
        <v>2011</v>
      </c>
      <c r="C2866">
        <v>-1.0999999999999999E-2</v>
      </c>
      <c r="E2866">
        <v>7.8700000000000003E-3</v>
      </c>
      <c r="F2866">
        <v>5.5E-2</v>
      </c>
      <c r="G2866">
        <v>4.8219999999999999E-2</v>
      </c>
      <c r="H2866">
        <v>0.626</v>
      </c>
      <c r="I2866">
        <v>0.28699999999999998</v>
      </c>
      <c r="J2866">
        <v>4.0000000000000001E-3</v>
      </c>
      <c r="K2866">
        <v>0</v>
      </c>
      <c r="L2866">
        <v>0</v>
      </c>
      <c r="M2866">
        <v>8.3000000000000004E-2</v>
      </c>
      <c r="N2866">
        <v>0</v>
      </c>
      <c r="O2866">
        <v>0</v>
      </c>
      <c r="P2866">
        <v>0</v>
      </c>
      <c r="Q2866" s="3">
        <v>0.96</v>
      </c>
      <c r="R2866" t="str">
        <f t="shared" si="44"/>
        <v>Milwaukee City ERS2011</v>
      </c>
    </row>
    <row r="2867" spans="1:18" x14ac:dyDescent="0.35">
      <c r="A2867" t="s">
        <v>159</v>
      </c>
      <c r="B2867">
        <v>2012</v>
      </c>
      <c r="C2867">
        <v>0.14199999999999999</v>
      </c>
      <c r="E2867">
        <v>2.0129999999999999E-2</v>
      </c>
      <c r="F2867">
        <v>7.9000000000000001E-2</v>
      </c>
      <c r="G2867">
        <v>5.5730000000000002E-2</v>
      </c>
      <c r="H2867">
        <v>0.63400000000000001</v>
      </c>
      <c r="I2867">
        <v>0.27100000000000002</v>
      </c>
      <c r="J2867">
        <v>0.01</v>
      </c>
      <c r="K2867">
        <v>0</v>
      </c>
      <c r="L2867">
        <v>0</v>
      </c>
      <c r="M2867">
        <v>8.5000000000000006E-2</v>
      </c>
      <c r="N2867">
        <v>0</v>
      </c>
      <c r="O2867">
        <v>0</v>
      </c>
      <c r="P2867">
        <v>0</v>
      </c>
      <c r="Q2867" s="3">
        <v>0.90800000000000003</v>
      </c>
      <c r="R2867" t="str">
        <f t="shared" si="44"/>
        <v>Milwaukee City ERS2012</v>
      </c>
    </row>
    <row r="2868" spans="1:18" x14ac:dyDescent="0.35">
      <c r="A2868" t="s">
        <v>159</v>
      </c>
      <c r="B2868">
        <v>2013</v>
      </c>
      <c r="C2868">
        <v>0.19600000000000001</v>
      </c>
      <c r="E2868">
        <v>0.13777</v>
      </c>
      <c r="F2868">
        <v>7.1999999999999995E-2</v>
      </c>
      <c r="G2868">
        <v>6.5909999999999996E-2</v>
      </c>
      <c r="H2868">
        <v>0.65800000000000003</v>
      </c>
      <c r="I2868">
        <v>0.25600000000000001</v>
      </c>
      <c r="J2868">
        <v>1.4E-2</v>
      </c>
      <c r="K2868">
        <v>0</v>
      </c>
      <c r="L2868">
        <v>0</v>
      </c>
      <c r="M2868">
        <v>7.1999999999999995E-2</v>
      </c>
      <c r="N2868">
        <v>0</v>
      </c>
      <c r="O2868">
        <v>0</v>
      </c>
      <c r="P2868">
        <v>0</v>
      </c>
      <c r="Q2868" s="3">
        <v>0.94799999999999995</v>
      </c>
      <c r="R2868" t="str">
        <f t="shared" si="44"/>
        <v>Milwaukee City ERS2013</v>
      </c>
    </row>
    <row r="2869" spans="1:18" x14ac:dyDescent="0.35">
      <c r="A2869" t="s">
        <v>159</v>
      </c>
      <c r="B2869">
        <v>2014</v>
      </c>
      <c r="C2869">
        <v>5.3999999999999999E-2</v>
      </c>
      <c r="E2869">
        <v>0.1021</v>
      </c>
      <c r="F2869">
        <v>6.5000000000000002E-2</v>
      </c>
      <c r="G2869">
        <v>6.5060000000000007E-2</v>
      </c>
      <c r="H2869">
        <v>0.57999999999999996</v>
      </c>
      <c r="I2869">
        <v>0.26800000000000002</v>
      </c>
      <c r="J2869">
        <v>2.4E-2</v>
      </c>
      <c r="K2869">
        <v>5.1999999999999998E-2</v>
      </c>
      <c r="L2869">
        <v>0</v>
      </c>
      <c r="M2869">
        <v>7.5999999999999998E-2</v>
      </c>
      <c r="N2869">
        <v>0</v>
      </c>
      <c r="O2869">
        <v>0</v>
      </c>
      <c r="P2869">
        <v>0</v>
      </c>
      <c r="Q2869" s="3">
        <v>0.97199999999999998</v>
      </c>
      <c r="R2869" t="str">
        <f t="shared" si="44"/>
        <v>Milwaukee City ERS2014</v>
      </c>
    </row>
    <row r="2870" spans="1:18" x14ac:dyDescent="0.35">
      <c r="A2870" t="s">
        <v>159</v>
      </c>
      <c r="B2870">
        <v>2015</v>
      </c>
      <c r="C2870">
        <v>5.0000000000000001E-3</v>
      </c>
      <c r="E2870">
        <v>7.4289999999999995E-2</v>
      </c>
      <c r="F2870">
        <v>5.7000000000000002E-2</v>
      </c>
      <c r="G2870">
        <v>6.0940000000000001E-2</v>
      </c>
      <c r="H2870">
        <v>0.57099999999999995</v>
      </c>
      <c r="I2870">
        <v>0.24099999999999999</v>
      </c>
      <c r="J2870">
        <v>3.7999999999999999E-2</v>
      </c>
      <c r="K2870">
        <v>5.7000000000000002E-2</v>
      </c>
      <c r="L2870">
        <v>0</v>
      </c>
      <c r="M2870">
        <v>8.4000000000000005E-2</v>
      </c>
      <c r="N2870">
        <v>0</v>
      </c>
      <c r="O2870">
        <v>8.0000000000000002E-3</v>
      </c>
      <c r="P2870">
        <v>0</v>
      </c>
      <c r="Q2870" s="3">
        <v>0.96699999999999997</v>
      </c>
      <c r="R2870" t="str">
        <f t="shared" si="44"/>
        <v>Milwaukee City ERS2015</v>
      </c>
    </row>
    <row r="2871" spans="1:18" x14ac:dyDescent="0.35">
      <c r="A2871" t="s">
        <v>159</v>
      </c>
      <c r="B2871">
        <v>2016</v>
      </c>
      <c r="C2871">
        <v>8.7999999999999995E-2</v>
      </c>
      <c r="E2871">
        <v>9.4979999999999995E-2</v>
      </c>
      <c r="F2871">
        <v>4.8000000000000001E-2</v>
      </c>
      <c r="G2871">
        <v>6.2619999999999995E-2</v>
      </c>
      <c r="H2871">
        <v>0.55700000000000005</v>
      </c>
      <c r="I2871">
        <v>0.20499999999999999</v>
      </c>
      <c r="J2871">
        <v>0.05</v>
      </c>
      <c r="K2871">
        <v>8.1000000000000003E-2</v>
      </c>
      <c r="L2871">
        <v>2.1999999999999999E-2</v>
      </c>
      <c r="M2871">
        <v>7.9000000000000001E-2</v>
      </c>
      <c r="N2871">
        <v>0</v>
      </c>
      <c r="O2871">
        <v>6.0000000000000001E-3</v>
      </c>
      <c r="P2871">
        <v>0</v>
      </c>
      <c r="Q2871" s="3">
        <v>0.96099999999999997</v>
      </c>
      <c r="R2871" t="str">
        <f t="shared" si="44"/>
        <v>Milwaukee City ERS2016</v>
      </c>
    </row>
    <row r="2872" spans="1:18" x14ac:dyDescent="0.35">
      <c r="A2872" t="s">
        <v>159</v>
      </c>
      <c r="B2872">
        <v>2017</v>
      </c>
      <c r="C2872">
        <v>0.16400000000000001</v>
      </c>
      <c r="E2872">
        <v>9.9169999999999994E-2</v>
      </c>
      <c r="F2872">
        <v>5.7000000000000002E-2</v>
      </c>
      <c r="G2872">
        <v>6.8330000000000002E-2</v>
      </c>
      <c r="H2872">
        <v>0.56000000000000005</v>
      </c>
      <c r="I2872">
        <v>0.19600000000000001</v>
      </c>
      <c r="J2872">
        <v>5.8000000000000003E-2</v>
      </c>
      <c r="K2872">
        <v>8.7999999999999995E-2</v>
      </c>
      <c r="L2872">
        <v>3.3000000000000002E-2</v>
      </c>
      <c r="M2872">
        <v>6.3E-2</v>
      </c>
      <c r="N2872">
        <v>0</v>
      </c>
      <c r="O2872">
        <v>2E-3</v>
      </c>
      <c r="P2872">
        <v>0</v>
      </c>
      <c r="Q2872" s="3">
        <v>0.89900000000000002</v>
      </c>
      <c r="R2872" t="str">
        <f t="shared" si="44"/>
        <v>Milwaukee City ERS2017</v>
      </c>
    </row>
    <row r="2873" spans="1:18" x14ac:dyDescent="0.35">
      <c r="A2873" t="s">
        <v>159</v>
      </c>
      <c r="B2873">
        <v>2018</v>
      </c>
      <c r="C2873">
        <v>-2.9000000000000001E-2</v>
      </c>
      <c r="D2873">
        <v>7.0999999999999994E-2</v>
      </c>
      <c r="E2873">
        <v>5.3999999999999999E-2</v>
      </c>
      <c r="F2873">
        <v>9.5240000000000005E-2</v>
      </c>
      <c r="G2873">
        <v>6.2670000000000003E-2</v>
      </c>
      <c r="H2873">
        <v>0.44732</v>
      </c>
      <c r="I2873">
        <v>0.23857</v>
      </c>
      <c r="J2873">
        <v>7.9519999999999993E-2</v>
      </c>
      <c r="K2873">
        <v>9.9400000000000002E-2</v>
      </c>
      <c r="L2873">
        <v>3.2800000000000003E-2</v>
      </c>
      <c r="M2873">
        <v>8.251E-2</v>
      </c>
      <c r="N2873">
        <v>0</v>
      </c>
      <c r="O2873">
        <v>1.9879999999999998E-2</v>
      </c>
      <c r="P2873">
        <v>0</v>
      </c>
      <c r="Q2873" s="3">
        <v>0.81520000000000004</v>
      </c>
      <c r="R2873" t="str">
        <f t="shared" si="44"/>
        <v>Milwaukee City ERS2018</v>
      </c>
    </row>
    <row r="2874" spans="1:18" x14ac:dyDescent="0.35">
      <c r="A2874" t="s">
        <v>159</v>
      </c>
      <c r="B2874">
        <v>2019</v>
      </c>
      <c r="C2874">
        <v>0.184</v>
      </c>
      <c r="D2874">
        <v>0.10199999999999999</v>
      </c>
      <c r="E2874">
        <v>7.9000000000000001E-2</v>
      </c>
      <c r="F2874">
        <v>9.0539999999999995E-2</v>
      </c>
      <c r="G2874">
        <v>6.8739999999999996E-2</v>
      </c>
      <c r="H2874">
        <v>0.47</v>
      </c>
      <c r="I2874">
        <v>0.23</v>
      </c>
      <c r="J2874">
        <v>0.08</v>
      </c>
      <c r="K2874">
        <v>0.1</v>
      </c>
      <c r="L2874">
        <v>0.11</v>
      </c>
      <c r="M2874">
        <v>0</v>
      </c>
      <c r="N2874">
        <v>0</v>
      </c>
      <c r="O2874">
        <v>0.01</v>
      </c>
      <c r="P2874">
        <v>0</v>
      </c>
      <c r="Q2874" s="3">
        <v>0.80100000000000005</v>
      </c>
      <c r="R2874" t="str">
        <f t="shared" si="44"/>
        <v>Milwaukee City ERS2019</v>
      </c>
    </row>
    <row r="2875" spans="1:18" x14ac:dyDescent="0.35">
      <c r="A2875" t="s">
        <v>159</v>
      </c>
      <c r="B2875">
        <v>2020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 s="3">
        <v>0</v>
      </c>
      <c r="R2875" t="str">
        <f t="shared" si="44"/>
        <v>Milwaukee City ERS2020</v>
      </c>
    </row>
    <row r="2876" spans="1:18" x14ac:dyDescent="0.35">
      <c r="A2876" t="s">
        <v>160</v>
      </c>
      <c r="B2876">
        <v>2001</v>
      </c>
      <c r="C2876">
        <v>-0.06</v>
      </c>
      <c r="G2876">
        <v>-0.06</v>
      </c>
      <c r="H2876">
        <v>0.4919</v>
      </c>
      <c r="I2876">
        <v>0.35580000000000001</v>
      </c>
      <c r="J2876">
        <v>3.9E-2</v>
      </c>
      <c r="K2876">
        <v>0.1079</v>
      </c>
      <c r="L2876">
        <v>0</v>
      </c>
      <c r="M2876">
        <v>2.5999999999999999E-3</v>
      </c>
      <c r="N2876">
        <v>0</v>
      </c>
      <c r="O2876">
        <v>2.7000000000000001E-3</v>
      </c>
      <c r="P2876">
        <v>0</v>
      </c>
      <c r="Q2876" s="3">
        <v>0.77500000000000002</v>
      </c>
      <c r="R2876" t="str">
        <f t="shared" si="44"/>
        <v>Philadelphia Municipal2001</v>
      </c>
    </row>
    <row r="2877" spans="1:18" x14ac:dyDescent="0.35">
      <c r="A2877" t="s">
        <v>160</v>
      </c>
      <c r="B2877">
        <v>2002</v>
      </c>
      <c r="C2877">
        <v>-5.8000000000000003E-2</v>
      </c>
      <c r="G2877">
        <v>-5.8999999999999997E-2</v>
      </c>
      <c r="H2877">
        <v>0.54739000000000004</v>
      </c>
      <c r="I2877">
        <v>0.31513999999999998</v>
      </c>
      <c r="J2877">
        <v>4.299E-2</v>
      </c>
      <c r="K2877">
        <v>8.7679999999999994E-2</v>
      </c>
      <c r="L2877">
        <v>0</v>
      </c>
      <c r="M2877">
        <v>1.9E-3</v>
      </c>
      <c r="N2877">
        <v>0</v>
      </c>
      <c r="O2877">
        <v>4.8999999999999998E-3</v>
      </c>
      <c r="P2877">
        <v>0</v>
      </c>
      <c r="Q2877" s="3">
        <v>0.72699999999999998</v>
      </c>
      <c r="R2877" t="str">
        <f t="shared" si="44"/>
        <v>Philadelphia Municipal2002</v>
      </c>
    </row>
    <row r="2878" spans="1:18" x14ac:dyDescent="0.35">
      <c r="A2878" t="s">
        <v>160</v>
      </c>
      <c r="B2878">
        <v>2003</v>
      </c>
      <c r="C2878">
        <v>1.7999999999999999E-2</v>
      </c>
      <c r="G2878">
        <v>-3.4000000000000002E-2</v>
      </c>
      <c r="H2878">
        <v>0.56089999999999995</v>
      </c>
      <c r="I2878">
        <v>0.29210000000000003</v>
      </c>
      <c r="J2878">
        <v>4.6199999999999998E-2</v>
      </c>
      <c r="K2878">
        <v>9.5000000000000001E-2</v>
      </c>
      <c r="L2878">
        <v>0</v>
      </c>
      <c r="M2878">
        <v>1E-3</v>
      </c>
      <c r="N2878">
        <v>0</v>
      </c>
      <c r="O2878">
        <v>4.7000000000000002E-3</v>
      </c>
      <c r="P2878">
        <v>0</v>
      </c>
      <c r="Q2878" s="3">
        <v>0.63300000000000001</v>
      </c>
      <c r="R2878" t="str">
        <f t="shared" si="44"/>
        <v>Philadelphia Municipal2003</v>
      </c>
    </row>
    <row r="2879" spans="1:18" x14ac:dyDescent="0.35">
      <c r="A2879" t="s">
        <v>160</v>
      </c>
      <c r="B2879">
        <v>2004</v>
      </c>
      <c r="C2879">
        <v>0.16600000000000001</v>
      </c>
      <c r="G2879">
        <v>1.2529999999999999E-2</v>
      </c>
      <c r="H2879">
        <v>0.55079999999999996</v>
      </c>
      <c r="I2879">
        <v>0.27310000000000001</v>
      </c>
      <c r="J2879">
        <v>5.57E-2</v>
      </c>
      <c r="K2879">
        <v>0.11550000000000001</v>
      </c>
      <c r="L2879">
        <v>0</v>
      </c>
      <c r="M2879">
        <v>2.9999999999999997E-4</v>
      </c>
      <c r="N2879">
        <v>0</v>
      </c>
      <c r="O2879">
        <v>4.3E-3</v>
      </c>
      <c r="P2879">
        <v>0</v>
      </c>
      <c r="Q2879" s="3">
        <v>0.59799999999999998</v>
      </c>
      <c r="R2879" t="str">
        <f t="shared" si="44"/>
        <v>Philadelphia Municipal2004</v>
      </c>
    </row>
    <row r="2880" spans="1:18" x14ac:dyDescent="0.35">
      <c r="A2880" t="s">
        <v>160</v>
      </c>
      <c r="B2880">
        <v>2005</v>
      </c>
      <c r="C2880">
        <v>9.9000000000000005E-2</v>
      </c>
      <c r="E2880">
        <v>2.9260000000000001E-2</v>
      </c>
      <c r="G2880">
        <v>2.9260000000000001E-2</v>
      </c>
      <c r="H2880">
        <v>0.59338000000000002</v>
      </c>
      <c r="I2880">
        <v>0.20605999999999999</v>
      </c>
      <c r="J2880">
        <v>5.8689999999999999E-2</v>
      </c>
      <c r="K2880">
        <v>0.11438</v>
      </c>
      <c r="L2880">
        <v>0</v>
      </c>
      <c r="M2880">
        <v>3.0000000000000001E-3</v>
      </c>
      <c r="N2880">
        <v>0</v>
      </c>
      <c r="O2880">
        <v>2.4500000000000001E-2</v>
      </c>
      <c r="P2880">
        <v>0</v>
      </c>
      <c r="Q2880" s="3">
        <v>0.53</v>
      </c>
      <c r="R2880" t="str">
        <f t="shared" si="44"/>
        <v>Philadelphia Municipal2005</v>
      </c>
    </row>
    <row r="2881" spans="1:18" x14ac:dyDescent="0.35">
      <c r="A2881" t="s">
        <v>160</v>
      </c>
      <c r="B2881">
        <v>2006</v>
      </c>
      <c r="C2881">
        <v>0.113</v>
      </c>
      <c r="E2881">
        <v>6.4630000000000007E-2</v>
      </c>
      <c r="G2881">
        <v>4.2770000000000002E-2</v>
      </c>
      <c r="H2881">
        <v>0.51019999999999999</v>
      </c>
      <c r="I2881">
        <v>0.22770000000000001</v>
      </c>
      <c r="J2881">
        <v>6.8599999999999994E-2</v>
      </c>
      <c r="K2881">
        <v>0.19059999999999999</v>
      </c>
      <c r="L2881">
        <v>0</v>
      </c>
      <c r="M2881">
        <v>8.0000000000000004E-4</v>
      </c>
      <c r="N2881">
        <v>0</v>
      </c>
      <c r="O2881">
        <v>1.9E-3</v>
      </c>
      <c r="P2881">
        <v>0</v>
      </c>
      <c r="Q2881" s="3">
        <v>0.51600000000000001</v>
      </c>
      <c r="R2881" t="str">
        <f t="shared" si="44"/>
        <v>Philadelphia Municipal2006</v>
      </c>
    </row>
    <row r="2882" spans="1:18" x14ac:dyDescent="0.35">
      <c r="A2882" t="s">
        <v>160</v>
      </c>
      <c r="B2882">
        <v>2007</v>
      </c>
      <c r="C2882">
        <v>0.17</v>
      </c>
      <c r="E2882">
        <v>0.1118</v>
      </c>
      <c r="G2882">
        <v>6.0060000000000002E-2</v>
      </c>
      <c r="H2882">
        <v>0.51429999999999998</v>
      </c>
      <c r="I2882">
        <v>0.24060000000000001</v>
      </c>
      <c r="J2882">
        <v>0</v>
      </c>
      <c r="K2882">
        <v>0.15409999999999999</v>
      </c>
      <c r="L2882">
        <v>0</v>
      </c>
      <c r="M2882">
        <v>1.83E-2</v>
      </c>
      <c r="N2882">
        <v>6.6799999999999998E-2</v>
      </c>
      <c r="O2882">
        <v>5.5999999999999999E-3</v>
      </c>
      <c r="P2882">
        <v>0</v>
      </c>
      <c r="Q2882" s="3">
        <v>0.53900000000000003</v>
      </c>
      <c r="R2882" t="str">
        <f t="shared" si="44"/>
        <v>Philadelphia Municipal2007</v>
      </c>
    </row>
    <row r="2883" spans="1:18" x14ac:dyDescent="0.35">
      <c r="A2883" t="s">
        <v>160</v>
      </c>
      <c r="B2883">
        <v>2008</v>
      </c>
      <c r="C2883">
        <v>-4.4999999999999998E-2</v>
      </c>
      <c r="E2883">
        <v>9.7680000000000003E-2</v>
      </c>
      <c r="G2883">
        <v>4.632E-2</v>
      </c>
      <c r="H2883">
        <v>0.42126999999999998</v>
      </c>
      <c r="I2883">
        <v>0.30674000000000001</v>
      </c>
      <c r="J2883">
        <v>8.9870000000000005E-2</v>
      </c>
      <c r="K2883">
        <v>5.1920000000000001E-2</v>
      </c>
      <c r="L2883">
        <v>0</v>
      </c>
      <c r="M2883">
        <v>3.0450000000000001E-2</v>
      </c>
      <c r="N2883">
        <v>9.4259999999999997E-2</v>
      </c>
      <c r="O2883">
        <v>5.4900000000000001E-3</v>
      </c>
      <c r="P2883">
        <v>0</v>
      </c>
      <c r="Q2883" s="3">
        <v>0.55000000000000004</v>
      </c>
      <c r="R2883" t="str">
        <f t="shared" ref="R2883:R2946" si="45">A2883&amp;B2883</f>
        <v>Philadelphia Municipal2008</v>
      </c>
    </row>
    <row r="2884" spans="1:18" x14ac:dyDescent="0.35">
      <c r="A2884" t="s">
        <v>160</v>
      </c>
      <c r="B2884">
        <v>2009</v>
      </c>
      <c r="C2884">
        <v>-0.19900000000000001</v>
      </c>
      <c r="E2884">
        <v>1.8270000000000002E-2</v>
      </c>
      <c r="G2884">
        <v>1.5709999999999998E-2</v>
      </c>
      <c r="H2884">
        <v>0.40405999999999997</v>
      </c>
      <c r="I2884">
        <v>0.32546999999999998</v>
      </c>
      <c r="J2884">
        <v>0.11638999999999999</v>
      </c>
      <c r="K2884">
        <v>0.11419</v>
      </c>
      <c r="L2884">
        <v>0</v>
      </c>
      <c r="M2884">
        <v>2.98E-2</v>
      </c>
      <c r="N2884">
        <v>0</v>
      </c>
      <c r="O2884">
        <v>1.01E-2</v>
      </c>
      <c r="P2884">
        <v>0</v>
      </c>
      <c r="Q2884" s="3">
        <v>0.45</v>
      </c>
      <c r="R2884" t="str">
        <f t="shared" si="45"/>
        <v>Philadelphia Municipal2009</v>
      </c>
    </row>
    <row r="2885" spans="1:18" x14ac:dyDescent="0.35">
      <c r="A2885" t="s">
        <v>160</v>
      </c>
      <c r="B2885">
        <v>2010</v>
      </c>
      <c r="C2885">
        <v>0.13800000000000001</v>
      </c>
      <c r="E2885">
        <v>2.5399999999999999E-2</v>
      </c>
      <c r="F2885">
        <v>2.733E-2</v>
      </c>
      <c r="G2885">
        <v>2.733E-2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 s="3">
        <v>0.45400000000000001</v>
      </c>
      <c r="R2885" t="str">
        <f t="shared" si="45"/>
        <v>Philadelphia Municipal2010</v>
      </c>
    </row>
    <row r="2886" spans="1:18" x14ac:dyDescent="0.35">
      <c r="A2886" t="s">
        <v>160</v>
      </c>
      <c r="B2886">
        <v>2011</v>
      </c>
      <c r="C2886">
        <v>0.19400000000000001</v>
      </c>
      <c r="E2886">
        <v>3.9910000000000001E-2</v>
      </c>
      <c r="F2886">
        <v>5.219E-2</v>
      </c>
      <c r="G2886">
        <v>4.1459999999999997E-2</v>
      </c>
      <c r="H2886">
        <v>0.41370000000000001</v>
      </c>
      <c r="I2886">
        <v>0.29380000000000001</v>
      </c>
      <c r="J2886">
        <v>0.12690000000000001</v>
      </c>
      <c r="K2886">
        <v>0.1308</v>
      </c>
      <c r="L2886">
        <v>0</v>
      </c>
      <c r="M2886">
        <v>3.0099999999999998E-2</v>
      </c>
      <c r="N2886">
        <v>0</v>
      </c>
      <c r="O2886">
        <v>4.5999999999999999E-3</v>
      </c>
      <c r="P2886">
        <v>0</v>
      </c>
      <c r="Q2886" s="3">
        <v>0.47299999999999998</v>
      </c>
      <c r="R2886" t="str">
        <f t="shared" si="45"/>
        <v>Philadelphia Municipal2011</v>
      </c>
    </row>
    <row r="2887" spans="1:18" x14ac:dyDescent="0.35">
      <c r="A2887" t="s">
        <v>160</v>
      </c>
      <c r="B2887">
        <v>2012</v>
      </c>
      <c r="C2887">
        <v>2E-3</v>
      </c>
      <c r="E2887">
        <v>8.1600000000000006E-3</v>
      </c>
      <c r="F2887">
        <v>5.8709999999999998E-2</v>
      </c>
      <c r="G2887">
        <v>3.8120000000000001E-2</v>
      </c>
      <c r="H2887">
        <v>0.34329999999999999</v>
      </c>
      <c r="I2887">
        <v>0.29220000000000002</v>
      </c>
      <c r="J2887">
        <v>0.13589999999999999</v>
      </c>
      <c r="K2887">
        <v>0.1447</v>
      </c>
      <c r="L2887">
        <v>1.6299999999999999E-2</v>
      </c>
      <c r="M2887">
        <v>4.3999999999999997E-2</v>
      </c>
      <c r="N2887">
        <v>0</v>
      </c>
      <c r="O2887">
        <v>2.3599999999999999E-2</v>
      </c>
      <c r="P2887">
        <v>0</v>
      </c>
      <c r="Q2887" s="3">
        <v>0.45800000000000002</v>
      </c>
      <c r="R2887" t="str">
        <f t="shared" si="45"/>
        <v>Philadelphia Municipal2012</v>
      </c>
    </row>
    <row r="2888" spans="1:18" x14ac:dyDescent="0.35">
      <c r="A2888" t="s">
        <v>160</v>
      </c>
      <c r="B2888">
        <v>2013</v>
      </c>
      <c r="C2888">
        <v>0.109</v>
      </c>
      <c r="E2888">
        <v>3.8760000000000003E-2</v>
      </c>
      <c r="F2888">
        <v>6.7820000000000005E-2</v>
      </c>
      <c r="G2888">
        <v>4.3409999999999997E-2</v>
      </c>
      <c r="H2888">
        <v>0.45619999999999999</v>
      </c>
      <c r="I2888">
        <v>0.25369999999999998</v>
      </c>
      <c r="J2888">
        <v>0.11600000000000001</v>
      </c>
      <c r="K2888">
        <v>7.8399999999999997E-2</v>
      </c>
      <c r="L2888">
        <v>6.1100000000000002E-2</v>
      </c>
      <c r="M2888">
        <v>0</v>
      </c>
      <c r="N2888">
        <v>0</v>
      </c>
      <c r="O2888">
        <v>3.4599999999999999E-2</v>
      </c>
      <c r="P2888">
        <v>0</v>
      </c>
      <c r="Q2888" s="3">
        <v>0.47389999999999999</v>
      </c>
      <c r="R2888" t="str">
        <f t="shared" si="45"/>
        <v>Philadelphia Municipal2013</v>
      </c>
    </row>
    <row r="2889" spans="1:18" x14ac:dyDescent="0.35">
      <c r="A2889" t="s">
        <v>160</v>
      </c>
      <c r="B2889">
        <v>2014</v>
      </c>
      <c r="C2889">
        <v>0.157</v>
      </c>
      <c r="E2889">
        <v>0.11804000000000001</v>
      </c>
      <c r="F2889">
        <v>6.6989999999999994E-2</v>
      </c>
      <c r="G2889">
        <v>5.1139999999999998E-2</v>
      </c>
      <c r="H2889">
        <v>0.45429999999999998</v>
      </c>
      <c r="I2889">
        <v>0.222</v>
      </c>
      <c r="J2889">
        <v>9.9099999999999994E-2</v>
      </c>
      <c r="K2889">
        <v>0.109</v>
      </c>
      <c r="L2889">
        <v>8.9200000000000002E-2</v>
      </c>
      <c r="M2889">
        <v>0</v>
      </c>
      <c r="N2889">
        <v>0</v>
      </c>
      <c r="O2889">
        <v>2.64E-2</v>
      </c>
      <c r="P2889">
        <v>0</v>
      </c>
      <c r="Q2889" s="3">
        <v>0.45760000000000001</v>
      </c>
      <c r="R2889" t="str">
        <f t="shared" si="45"/>
        <v>Philadelphia Municipal2014</v>
      </c>
    </row>
    <row r="2890" spans="1:18" x14ac:dyDescent="0.35">
      <c r="A2890" t="s">
        <v>160</v>
      </c>
      <c r="B2890">
        <v>2015</v>
      </c>
      <c r="C2890">
        <v>2.8999999999999998E-3</v>
      </c>
      <c r="E2890">
        <v>9.0130000000000002E-2</v>
      </c>
      <c r="F2890">
        <v>5.7270000000000001E-2</v>
      </c>
      <c r="G2890">
        <v>4.7849999999999997E-2</v>
      </c>
      <c r="H2890">
        <v>0.4541</v>
      </c>
      <c r="I2890">
        <v>0.26669999999999999</v>
      </c>
      <c r="J2890">
        <v>9.35E-2</v>
      </c>
      <c r="K2890">
        <v>0.10059999999999999</v>
      </c>
      <c r="L2890">
        <v>7.2400000000000006E-2</v>
      </c>
      <c r="M2890">
        <v>0</v>
      </c>
      <c r="N2890">
        <v>0</v>
      </c>
      <c r="O2890">
        <v>1.2699999999999999E-2</v>
      </c>
      <c r="P2890">
        <v>0</v>
      </c>
      <c r="Q2890" s="3">
        <v>0.45</v>
      </c>
      <c r="R2890" t="str">
        <f t="shared" si="45"/>
        <v>Philadelphia Municipal2015</v>
      </c>
    </row>
    <row r="2891" spans="1:18" x14ac:dyDescent="0.35">
      <c r="A2891" t="s">
        <v>160</v>
      </c>
      <c r="B2891">
        <v>2016</v>
      </c>
      <c r="C2891">
        <v>-3.2000000000000001E-2</v>
      </c>
      <c r="E2891">
        <v>4.5330000000000002E-2</v>
      </c>
      <c r="F2891">
        <v>4.2610000000000002E-2</v>
      </c>
      <c r="G2891">
        <v>4.267E-2</v>
      </c>
      <c r="H2891">
        <v>0.48359999999999997</v>
      </c>
      <c r="I2891">
        <v>0.27179999999999999</v>
      </c>
      <c r="J2891">
        <v>9.8599999999999993E-2</v>
      </c>
      <c r="K2891">
        <v>6.4100000000000004E-2</v>
      </c>
      <c r="L2891">
        <v>7.7600000000000002E-2</v>
      </c>
      <c r="M2891">
        <v>0</v>
      </c>
      <c r="N2891">
        <v>0</v>
      </c>
      <c r="O2891">
        <v>4.1999999999999997E-3</v>
      </c>
      <c r="P2891">
        <v>0</v>
      </c>
      <c r="Q2891" s="3">
        <v>0.44800000000000001</v>
      </c>
      <c r="R2891" t="str">
        <f t="shared" si="45"/>
        <v>Philadelphia Municipal2016</v>
      </c>
    </row>
    <row r="2892" spans="1:18" x14ac:dyDescent="0.35">
      <c r="A2892" t="s">
        <v>160</v>
      </c>
      <c r="B2892">
        <v>2017</v>
      </c>
      <c r="C2892">
        <v>0.1368</v>
      </c>
      <c r="E2892">
        <v>7.2050000000000003E-2</v>
      </c>
      <c r="F2892">
        <v>3.9620000000000002E-2</v>
      </c>
      <c r="G2892">
        <v>4.7989999999999998E-2</v>
      </c>
      <c r="H2892">
        <v>0.56499999999999995</v>
      </c>
      <c r="I2892">
        <v>0.222</v>
      </c>
      <c r="J2892">
        <v>8.7999999999999995E-2</v>
      </c>
      <c r="K2892">
        <v>1.4E-2</v>
      </c>
      <c r="L2892">
        <v>9.8000000000000004E-2</v>
      </c>
      <c r="M2892">
        <v>0</v>
      </c>
      <c r="N2892">
        <v>0</v>
      </c>
      <c r="O2892">
        <v>1.2E-2</v>
      </c>
      <c r="P2892">
        <v>0</v>
      </c>
      <c r="Q2892" s="3">
        <v>0.45300000000000001</v>
      </c>
      <c r="R2892" t="str">
        <f t="shared" si="45"/>
        <v>Philadelphia Municipal2017</v>
      </c>
    </row>
    <row r="2893" spans="1:18" x14ac:dyDescent="0.35">
      <c r="A2893" t="s">
        <v>160</v>
      </c>
      <c r="B2893">
        <v>2018</v>
      </c>
      <c r="C2893">
        <v>8.8300000000000003E-2</v>
      </c>
      <c r="E2893">
        <v>6.8019999999999997E-2</v>
      </c>
      <c r="F2893">
        <v>5.3289999999999997E-2</v>
      </c>
      <c r="G2893">
        <v>5.0189999999999999E-2</v>
      </c>
      <c r="H2893">
        <v>0.55800000000000005</v>
      </c>
      <c r="I2893">
        <v>0.188</v>
      </c>
      <c r="J2893">
        <v>8.3000000000000004E-2</v>
      </c>
      <c r="K2893">
        <v>7.0000000000000001E-3</v>
      </c>
      <c r="L2893">
        <v>0.152</v>
      </c>
      <c r="M2893">
        <v>0</v>
      </c>
      <c r="N2893">
        <v>0</v>
      </c>
      <c r="O2893">
        <v>1.0999999999999999E-2</v>
      </c>
      <c r="P2893">
        <v>0</v>
      </c>
      <c r="Q2893" s="3">
        <v>0.46800000000000003</v>
      </c>
      <c r="R2893" t="str">
        <f t="shared" si="45"/>
        <v>Philadelphia Municipal2018</v>
      </c>
    </row>
    <row r="2894" spans="1:18" x14ac:dyDescent="0.35">
      <c r="A2894" t="s">
        <v>160</v>
      </c>
      <c r="B2894">
        <v>2019</v>
      </c>
      <c r="C2894">
        <v>6.4799999999999996E-2</v>
      </c>
      <c r="E2894">
        <v>5.0430000000000003E-2</v>
      </c>
      <c r="F2894">
        <v>8.3710000000000007E-2</v>
      </c>
      <c r="G2894">
        <v>5.0950000000000002E-2</v>
      </c>
      <c r="H2894">
        <v>0.53600000000000003</v>
      </c>
      <c r="I2894">
        <v>0.17100000000000001</v>
      </c>
      <c r="J2894">
        <v>8.1000000000000003E-2</v>
      </c>
      <c r="K2894">
        <v>5.0000000000000001E-3</v>
      </c>
      <c r="L2894">
        <v>0.17699999999999999</v>
      </c>
      <c r="M2894">
        <v>0</v>
      </c>
      <c r="N2894">
        <v>0</v>
      </c>
      <c r="O2894">
        <v>0.03</v>
      </c>
      <c r="P2894">
        <v>0</v>
      </c>
      <c r="Q2894" s="3">
        <v>0.497</v>
      </c>
      <c r="R2894" t="str">
        <f t="shared" si="45"/>
        <v>Philadelphia Municipal2019</v>
      </c>
    </row>
    <row r="2895" spans="1:18" x14ac:dyDescent="0.35">
      <c r="A2895" t="s">
        <v>160</v>
      </c>
      <c r="B2895">
        <v>2020</v>
      </c>
      <c r="C2895">
        <v>1.89E-2</v>
      </c>
      <c r="E2895">
        <v>5.3760000000000002E-2</v>
      </c>
      <c r="F2895">
        <v>7.1790000000000007E-2</v>
      </c>
      <c r="G2895">
        <v>4.9320000000000003E-2</v>
      </c>
      <c r="H2895">
        <v>0.51149</v>
      </c>
      <c r="I2895">
        <v>0.16683000000000001</v>
      </c>
      <c r="J2895">
        <v>9.8900000000000002E-2</v>
      </c>
      <c r="K2895">
        <v>4.0000000000000001E-3</v>
      </c>
      <c r="L2895">
        <v>0.16184000000000001</v>
      </c>
      <c r="M2895">
        <v>0</v>
      </c>
      <c r="N2895">
        <v>0</v>
      </c>
      <c r="O2895">
        <v>5.6939999999999998E-2</v>
      </c>
      <c r="P2895">
        <v>0</v>
      </c>
      <c r="Q2895" s="3">
        <v>0.497</v>
      </c>
      <c r="R2895" t="str">
        <f t="shared" si="45"/>
        <v>Philadelphia Municipal2020</v>
      </c>
    </row>
    <row r="2896" spans="1:18" x14ac:dyDescent="0.35">
      <c r="A2896" t="s">
        <v>161</v>
      </c>
      <c r="B2896">
        <v>2001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 s="3">
        <v>0.94069999999999998</v>
      </c>
      <c r="R2896" t="str">
        <f t="shared" si="45"/>
        <v>Nashville-Davidson ERS2001</v>
      </c>
    </row>
    <row r="2897" spans="1:18" x14ac:dyDescent="0.35">
      <c r="A2897" t="s">
        <v>161</v>
      </c>
      <c r="B2897">
        <v>2002</v>
      </c>
      <c r="C2897">
        <v>-7.2959999999999997E-2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 s="3">
        <v>0.94059999999999999</v>
      </c>
      <c r="R2897" t="str">
        <f t="shared" si="45"/>
        <v>Nashville-Davidson ERS2002</v>
      </c>
    </row>
    <row r="2898" spans="1:18" x14ac:dyDescent="0.35">
      <c r="A2898" t="s">
        <v>161</v>
      </c>
      <c r="B2898">
        <v>2003</v>
      </c>
      <c r="C2898">
        <v>5.6000000000000001E-2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 s="3">
        <v>0.9294</v>
      </c>
      <c r="R2898" t="str">
        <f t="shared" si="45"/>
        <v>Nashville-Davidson ERS2003</v>
      </c>
    </row>
    <row r="2899" spans="1:18" x14ac:dyDescent="0.35">
      <c r="A2899" t="s">
        <v>161</v>
      </c>
      <c r="B2899">
        <v>2004</v>
      </c>
      <c r="C2899">
        <v>0.16567000000000001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 s="3">
        <v>0.93230000000000002</v>
      </c>
      <c r="R2899" t="str">
        <f t="shared" si="45"/>
        <v>Nashville-Davidson ERS2004</v>
      </c>
    </row>
    <row r="2900" spans="1:18" x14ac:dyDescent="0.35">
      <c r="A2900" t="s">
        <v>161</v>
      </c>
      <c r="B2900">
        <v>2005</v>
      </c>
      <c r="C2900">
        <v>8.5709999999999995E-2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 s="3">
        <v>0.88119999999999998</v>
      </c>
      <c r="R2900" t="str">
        <f t="shared" si="45"/>
        <v>Nashville-Davidson ERS2005</v>
      </c>
    </row>
    <row r="2901" spans="1:18" x14ac:dyDescent="0.35">
      <c r="A2901" t="s">
        <v>161</v>
      </c>
      <c r="B2901">
        <v>2006</v>
      </c>
      <c r="C2901">
        <v>0.13331999999999999</v>
      </c>
      <c r="E2901">
        <v>7.0239999999999997E-2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 s="3">
        <v>0.87080000000000002</v>
      </c>
      <c r="R2901" t="str">
        <f t="shared" si="45"/>
        <v>Nashville-Davidson ERS2006</v>
      </c>
    </row>
    <row r="2902" spans="1:18" x14ac:dyDescent="0.35">
      <c r="A2902" t="s">
        <v>161</v>
      </c>
      <c r="B2902">
        <v>2007</v>
      </c>
      <c r="C2902">
        <v>0.18426999999999999</v>
      </c>
      <c r="E2902">
        <v>0.12396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 s="3">
        <v>0.89600000000000002</v>
      </c>
      <c r="R2902" t="str">
        <f t="shared" si="45"/>
        <v>Nashville-Davidson ERS2007</v>
      </c>
    </row>
    <row r="2903" spans="1:18" x14ac:dyDescent="0.35">
      <c r="A2903" t="s">
        <v>161</v>
      </c>
      <c r="B2903">
        <v>2008</v>
      </c>
      <c r="C2903">
        <v>-3.295E-2</v>
      </c>
      <c r="E2903">
        <v>0.10435999999999999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 s="3">
        <v>0.91200000000000003</v>
      </c>
      <c r="R2903" t="str">
        <f t="shared" si="45"/>
        <v>Nashville-Davidson ERS2008</v>
      </c>
    </row>
    <row r="2904" spans="1:18" x14ac:dyDescent="0.35">
      <c r="A2904" t="s">
        <v>161</v>
      </c>
      <c r="B2904">
        <v>2009</v>
      </c>
      <c r="C2904">
        <v>-0.21221000000000001</v>
      </c>
      <c r="E2904">
        <v>2.112E-2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 s="3">
        <v>0.84609999999999996</v>
      </c>
      <c r="R2904" t="str">
        <f t="shared" si="45"/>
        <v>Nashville-Davidson ERS2009</v>
      </c>
    </row>
    <row r="2905" spans="1:18" x14ac:dyDescent="0.35">
      <c r="A2905" t="s">
        <v>161</v>
      </c>
      <c r="B2905">
        <v>2010</v>
      </c>
      <c r="C2905">
        <v>0.15012</v>
      </c>
      <c r="E2905">
        <v>3.2960000000000003E-2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 s="3">
        <v>0.90800000000000003</v>
      </c>
      <c r="R2905" t="str">
        <f t="shared" si="45"/>
        <v>Nashville-Davidson ERS2010</v>
      </c>
    </row>
    <row r="2906" spans="1:18" x14ac:dyDescent="0.35">
      <c r="A2906" t="s">
        <v>161</v>
      </c>
      <c r="B2906">
        <v>2011</v>
      </c>
      <c r="C2906">
        <v>0.2072</v>
      </c>
      <c r="E2906">
        <v>4.6080000000000003E-2</v>
      </c>
      <c r="F2906">
        <v>5.8090000000000003E-2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 s="3">
        <v>0.88660000000000005</v>
      </c>
      <c r="R2906" t="str">
        <f t="shared" si="45"/>
        <v>Nashville-Davidson ERS2011</v>
      </c>
    </row>
    <row r="2907" spans="1:18" x14ac:dyDescent="0.35">
      <c r="A2907" t="s">
        <v>161</v>
      </c>
      <c r="B2907">
        <v>2012</v>
      </c>
      <c r="C2907">
        <v>8.5699999999999995E-3</v>
      </c>
      <c r="E2907">
        <v>1.302E-2</v>
      </c>
      <c r="F2907">
        <v>6.7049999999999998E-2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 s="3">
        <v>0.84670000000000001</v>
      </c>
      <c r="R2907" t="str">
        <f t="shared" si="45"/>
        <v>Nashville-Davidson ERS2012</v>
      </c>
    </row>
    <row r="2908" spans="1:18" x14ac:dyDescent="0.35">
      <c r="A2908" t="s">
        <v>161</v>
      </c>
      <c r="B2908">
        <v>2013</v>
      </c>
      <c r="C2908">
        <v>0.13761000000000001</v>
      </c>
      <c r="E2908">
        <v>4.6469999999999997E-2</v>
      </c>
      <c r="F2908">
        <v>7.5020000000000003E-2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 s="3">
        <v>0.82599999999999996</v>
      </c>
      <c r="R2908" t="str">
        <f t="shared" si="45"/>
        <v>Nashville-Davidson ERS2013</v>
      </c>
    </row>
    <row r="2909" spans="1:18" x14ac:dyDescent="0.35">
      <c r="A2909" t="s">
        <v>161</v>
      </c>
      <c r="B2909">
        <v>2014</v>
      </c>
      <c r="C2909">
        <v>0.17829999999999999</v>
      </c>
      <c r="E2909">
        <v>0.13421</v>
      </c>
      <c r="F2909">
        <v>7.6179999999999998E-2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 s="3">
        <v>0.91100000000000003</v>
      </c>
      <c r="R2909" t="str">
        <f t="shared" si="45"/>
        <v>Nashville-Davidson ERS2014</v>
      </c>
    </row>
    <row r="2910" spans="1:18" x14ac:dyDescent="0.35">
      <c r="A2910" t="s">
        <v>161</v>
      </c>
      <c r="B2910">
        <v>2015</v>
      </c>
      <c r="C2910">
        <v>4.87E-2</v>
      </c>
      <c r="E2910">
        <v>0.11347</v>
      </c>
      <c r="F2910">
        <v>7.2459999999999997E-2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 s="3">
        <v>0.95099999999999996</v>
      </c>
      <c r="R2910" t="str">
        <f t="shared" si="45"/>
        <v>Nashville-Davidson ERS2015</v>
      </c>
    </row>
    <row r="2911" spans="1:18" x14ac:dyDescent="0.35">
      <c r="A2911" t="s">
        <v>161</v>
      </c>
      <c r="B2911">
        <v>2016</v>
      </c>
      <c r="C2911">
        <v>6.4000000000000003E-3</v>
      </c>
      <c r="E2911">
        <v>7.3679999999999995E-2</v>
      </c>
      <c r="F2911">
        <v>5.9790000000000003E-2</v>
      </c>
      <c r="H2911">
        <v>0.25740000000000002</v>
      </c>
      <c r="I2911">
        <v>0.38400000000000001</v>
      </c>
      <c r="J2911">
        <v>0.1532</v>
      </c>
      <c r="K2911">
        <v>6.9900000000000004E-2</v>
      </c>
      <c r="L2911">
        <v>0.1134</v>
      </c>
      <c r="M2911">
        <v>0</v>
      </c>
      <c r="N2911">
        <v>0</v>
      </c>
      <c r="O2911">
        <v>2.1499999999999998E-2</v>
      </c>
      <c r="P2911">
        <v>5.9999999999999995E-4</v>
      </c>
      <c r="Q2911" s="3">
        <v>0.96</v>
      </c>
      <c r="R2911" t="str">
        <f t="shared" si="45"/>
        <v>Nashville-Davidson ERS2016</v>
      </c>
    </row>
    <row r="2912" spans="1:18" x14ac:dyDescent="0.35">
      <c r="A2912" t="s">
        <v>161</v>
      </c>
      <c r="B2912">
        <v>2017</v>
      </c>
      <c r="C2912">
        <v>0.12870000000000001</v>
      </c>
      <c r="E2912">
        <v>9.8119999999999999E-2</v>
      </c>
      <c r="F2912">
        <v>5.4710000000000002E-2</v>
      </c>
      <c r="H2912">
        <v>0.24199999999999999</v>
      </c>
      <c r="I2912">
        <v>0.39600000000000002</v>
      </c>
      <c r="J2912">
        <v>0.16900000000000001</v>
      </c>
      <c r="K2912">
        <v>6.0999999999999999E-2</v>
      </c>
      <c r="L2912">
        <v>0.109</v>
      </c>
      <c r="M2912">
        <v>0</v>
      </c>
      <c r="N2912">
        <v>0</v>
      </c>
      <c r="O2912">
        <v>2.2200000000000001E-2</v>
      </c>
      <c r="P2912">
        <v>1E-4</v>
      </c>
      <c r="Q2912" s="3">
        <v>0.95399999999999996</v>
      </c>
      <c r="R2912" t="str">
        <f t="shared" si="45"/>
        <v>Nashville-Davidson ERS2017</v>
      </c>
    </row>
    <row r="2913" spans="1:18" x14ac:dyDescent="0.35">
      <c r="A2913" t="s">
        <v>161</v>
      </c>
      <c r="B2913">
        <v>2018</v>
      </c>
      <c r="C2913">
        <v>6.7900000000000002E-2</v>
      </c>
      <c r="E2913">
        <v>8.4320000000000006E-2</v>
      </c>
      <c r="F2913">
        <v>6.5229999999999996E-2</v>
      </c>
      <c r="H2913">
        <v>0.27400000000000002</v>
      </c>
      <c r="I2913">
        <v>0.375</v>
      </c>
      <c r="J2913">
        <v>0.16900000000000001</v>
      </c>
      <c r="K2913">
        <v>6.2E-2</v>
      </c>
      <c r="L2913">
        <v>0.108</v>
      </c>
      <c r="M2913">
        <v>0</v>
      </c>
      <c r="N2913">
        <v>0</v>
      </c>
      <c r="O2913">
        <v>0.01</v>
      </c>
      <c r="P2913">
        <v>2E-3</v>
      </c>
      <c r="Q2913" s="3">
        <v>0.94899999999999995</v>
      </c>
      <c r="R2913" t="str">
        <f t="shared" si="45"/>
        <v>Nashville-Davidson ERS2018</v>
      </c>
    </row>
    <row r="2914" spans="1:18" x14ac:dyDescent="0.35">
      <c r="A2914" t="s">
        <v>161</v>
      </c>
      <c r="B2914">
        <v>2019</v>
      </c>
      <c r="C2914">
        <v>6.1400000000000003E-2</v>
      </c>
      <c r="E2914">
        <v>6.1899999999999997E-2</v>
      </c>
      <c r="F2914">
        <v>9.7460000000000005E-2</v>
      </c>
      <c r="H2914">
        <v>0.25874000000000003</v>
      </c>
      <c r="I2914">
        <v>0.35764000000000001</v>
      </c>
      <c r="J2914">
        <v>0.19281000000000001</v>
      </c>
      <c r="K2914">
        <v>6.1940000000000002E-2</v>
      </c>
      <c r="L2914">
        <v>0.11588</v>
      </c>
      <c r="M2914">
        <v>0</v>
      </c>
      <c r="N2914">
        <v>0</v>
      </c>
      <c r="O2914">
        <v>9.9900000000000006E-3</v>
      </c>
      <c r="P2914">
        <v>3.0000000000000001E-3</v>
      </c>
      <c r="Q2914" s="3">
        <v>0.95099999999999996</v>
      </c>
      <c r="R2914" t="str">
        <f t="shared" si="45"/>
        <v>Nashville-Davidson ERS2019</v>
      </c>
    </row>
    <row r="2915" spans="1:18" x14ac:dyDescent="0.35">
      <c r="A2915" t="s">
        <v>161</v>
      </c>
      <c r="B2915">
        <v>2020</v>
      </c>
      <c r="C2915">
        <v>1.9199999999999998E-2</v>
      </c>
      <c r="E2915">
        <v>5.5849999999999997E-2</v>
      </c>
      <c r="F2915">
        <v>8.4279999999999994E-2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 s="3">
        <v>0.95099999999999996</v>
      </c>
      <c r="R2915" t="str">
        <f t="shared" si="45"/>
        <v>Nashville-Davidson ERS2020</v>
      </c>
    </row>
    <row r="2916" spans="1:18" x14ac:dyDescent="0.35">
      <c r="A2916" t="s">
        <v>162</v>
      </c>
      <c r="B2916">
        <v>2001</v>
      </c>
      <c r="C2916">
        <v>-0.218</v>
      </c>
      <c r="G2916">
        <v>-0.218</v>
      </c>
      <c r="H2916">
        <v>0.55162999999999995</v>
      </c>
      <c r="I2916">
        <v>0.29288999999999998</v>
      </c>
      <c r="J2916">
        <v>0</v>
      </c>
      <c r="K2916">
        <v>0</v>
      </c>
      <c r="L2916">
        <v>0</v>
      </c>
      <c r="M2916">
        <v>0.12347</v>
      </c>
      <c r="N2916">
        <v>0</v>
      </c>
      <c r="O2916">
        <v>3.134E-2</v>
      </c>
      <c r="P2916">
        <v>6.7000000000000002E-4</v>
      </c>
      <c r="Q2916" s="3">
        <v>0.8921</v>
      </c>
      <c r="R2916" t="str">
        <f t="shared" si="45"/>
        <v>Omaha School2001</v>
      </c>
    </row>
    <row r="2917" spans="1:18" x14ac:dyDescent="0.35">
      <c r="A2917" t="s">
        <v>162</v>
      </c>
      <c r="B2917">
        <v>2002</v>
      </c>
      <c r="C2917">
        <v>-8.1000000000000003E-2</v>
      </c>
      <c r="G2917">
        <v>-0.15226000000000001</v>
      </c>
      <c r="H2917">
        <v>0.50483999999999996</v>
      </c>
      <c r="I2917">
        <v>0.30836000000000002</v>
      </c>
      <c r="J2917">
        <v>0</v>
      </c>
      <c r="K2917">
        <v>0</v>
      </c>
      <c r="L2917">
        <v>0</v>
      </c>
      <c r="M2917">
        <v>0.14337</v>
      </c>
      <c r="N2917">
        <v>0</v>
      </c>
      <c r="O2917">
        <v>4.3430000000000003E-2</v>
      </c>
      <c r="P2917">
        <v>0</v>
      </c>
      <c r="Q2917" s="3">
        <v>0.83089999999999997</v>
      </c>
      <c r="R2917" t="str">
        <f t="shared" si="45"/>
        <v>Omaha School2002</v>
      </c>
    </row>
    <row r="2918" spans="1:18" x14ac:dyDescent="0.35">
      <c r="A2918" t="s">
        <v>162</v>
      </c>
      <c r="B2918">
        <v>2003</v>
      </c>
      <c r="C2918">
        <v>0.23599999999999999</v>
      </c>
      <c r="G2918">
        <v>-3.8730000000000001E-2</v>
      </c>
      <c r="H2918">
        <v>0.62543000000000004</v>
      </c>
      <c r="I2918">
        <v>0.19950000000000001</v>
      </c>
      <c r="J2918">
        <v>0</v>
      </c>
      <c r="K2918">
        <v>0</v>
      </c>
      <c r="L2918">
        <v>0</v>
      </c>
      <c r="M2918">
        <v>0.10334</v>
      </c>
      <c r="N2918">
        <v>0</v>
      </c>
      <c r="O2918">
        <v>7.1730000000000002E-2</v>
      </c>
      <c r="P2918">
        <v>0</v>
      </c>
      <c r="Q2918" s="3">
        <v>0.81100000000000005</v>
      </c>
      <c r="R2918" t="str">
        <f t="shared" si="45"/>
        <v>Omaha School2003</v>
      </c>
    </row>
    <row r="2919" spans="1:18" x14ac:dyDescent="0.35">
      <c r="A2919" t="s">
        <v>162</v>
      </c>
      <c r="B2919">
        <v>2004</v>
      </c>
      <c r="C2919">
        <v>9.1999999999999998E-2</v>
      </c>
      <c r="D2919">
        <v>7.3999999999999996E-2</v>
      </c>
      <c r="E2919">
        <v>0.04</v>
      </c>
      <c r="F2919">
        <v>9.1999999999999998E-2</v>
      </c>
      <c r="G2919">
        <v>-7.5900000000000004E-3</v>
      </c>
      <c r="H2919">
        <v>0.58099999999999996</v>
      </c>
      <c r="I2919">
        <v>0.1469</v>
      </c>
      <c r="J2919">
        <v>5.5800000000000002E-2</v>
      </c>
      <c r="K2919">
        <v>1.32E-2</v>
      </c>
      <c r="L2919">
        <v>0</v>
      </c>
      <c r="M2919">
        <v>0.1754</v>
      </c>
      <c r="N2919">
        <v>0</v>
      </c>
      <c r="O2919">
        <v>0</v>
      </c>
      <c r="P2919">
        <v>2.7699999999999999E-2</v>
      </c>
      <c r="Q2919" s="3">
        <v>0.79100000000000004</v>
      </c>
      <c r="R2919" t="str">
        <f t="shared" si="45"/>
        <v>Omaha School2004</v>
      </c>
    </row>
    <row r="2920" spans="1:18" x14ac:dyDescent="0.35">
      <c r="A2920" t="s">
        <v>162</v>
      </c>
      <c r="B2920">
        <v>2005</v>
      </c>
      <c r="C2920">
        <v>0.192</v>
      </c>
      <c r="E2920">
        <v>2.946E-2</v>
      </c>
      <c r="G2920">
        <v>2.946E-2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 s="3">
        <v>0.78700000000000003</v>
      </c>
      <c r="R2920" t="str">
        <f t="shared" si="45"/>
        <v>Omaha School2005</v>
      </c>
    </row>
    <row r="2921" spans="1:18" x14ac:dyDescent="0.35">
      <c r="A2921" t="s">
        <v>162</v>
      </c>
      <c r="B2921">
        <v>2006</v>
      </c>
      <c r="C2921">
        <v>0.127</v>
      </c>
      <c r="E2921">
        <v>0.10752</v>
      </c>
      <c r="G2921">
        <v>4.5109999999999997E-2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 s="3">
        <v>0.79400000000000004</v>
      </c>
      <c r="R2921" t="str">
        <f t="shared" si="45"/>
        <v>Omaha School2006</v>
      </c>
    </row>
    <row r="2922" spans="1:18" x14ac:dyDescent="0.35">
      <c r="A2922" t="s">
        <v>162</v>
      </c>
      <c r="B2922">
        <v>2007</v>
      </c>
      <c r="C2922">
        <v>0.193</v>
      </c>
      <c r="D2922">
        <v>0.17</v>
      </c>
      <c r="E2922">
        <v>0.16500000000000001</v>
      </c>
      <c r="F2922">
        <v>8.7999999999999995E-2</v>
      </c>
      <c r="G2922">
        <v>6.5060000000000007E-2</v>
      </c>
      <c r="H2922">
        <v>0.60089999999999999</v>
      </c>
      <c r="I2922">
        <v>0.1115</v>
      </c>
      <c r="J2922">
        <v>0.1095</v>
      </c>
      <c r="K2922">
        <v>1.06E-2</v>
      </c>
      <c r="L2922">
        <v>2.2800000000000001E-2</v>
      </c>
      <c r="M2922">
        <v>0.12520000000000001</v>
      </c>
      <c r="N2922">
        <v>0</v>
      </c>
      <c r="O2922">
        <v>1.9400000000000001E-2</v>
      </c>
      <c r="P2922">
        <v>0</v>
      </c>
      <c r="Q2922" s="3">
        <v>0.89</v>
      </c>
      <c r="R2922" t="str">
        <f t="shared" si="45"/>
        <v>Omaha School2007</v>
      </c>
    </row>
    <row r="2923" spans="1:18" x14ac:dyDescent="0.35">
      <c r="A2923" t="s">
        <v>162</v>
      </c>
      <c r="B2923">
        <v>2008</v>
      </c>
      <c r="C2923">
        <v>-0.13500000000000001</v>
      </c>
      <c r="D2923">
        <v>5.1999999999999998E-2</v>
      </c>
      <c r="E2923">
        <v>8.4000000000000005E-2</v>
      </c>
      <c r="F2923">
        <v>7.4999999999999997E-2</v>
      </c>
      <c r="G2923">
        <v>3.771E-2</v>
      </c>
      <c r="H2923">
        <v>0.47870000000000001</v>
      </c>
      <c r="I2923">
        <v>0.21049999999999999</v>
      </c>
      <c r="J2923">
        <v>0.12889999999999999</v>
      </c>
      <c r="K2923">
        <v>0</v>
      </c>
      <c r="L2923">
        <v>2.8400000000000002E-2</v>
      </c>
      <c r="M2923">
        <v>0.13519999999999999</v>
      </c>
      <c r="N2923">
        <v>0</v>
      </c>
      <c r="O2923">
        <v>1.83E-2</v>
      </c>
      <c r="P2923">
        <v>0</v>
      </c>
      <c r="Q2923" s="3">
        <v>0.85299999999999998</v>
      </c>
      <c r="R2923" t="str">
        <f t="shared" si="45"/>
        <v>Omaha School2008</v>
      </c>
    </row>
    <row r="2924" spans="1:18" x14ac:dyDescent="0.35">
      <c r="A2924" t="s">
        <v>162</v>
      </c>
      <c r="B2924">
        <v>2009</v>
      </c>
      <c r="C2924">
        <v>-4.0000000000000001E-3</v>
      </c>
      <c r="D2924">
        <v>8.9999999999999993E-3</v>
      </c>
      <c r="E2924">
        <v>6.7000000000000004E-2</v>
      </c>
      <c r="F2924">
        <v>5.2999999999999999E-2</v>
      </c>
      <c r="G2924">
        <v>3.2989999999999998E-2</v>
      </c>
      <c r="H2924">
        <v>0.36570000000000003</v>
      </c>
      <c r="I2924">
        <v>0.40450000000000003</v>
      </c>
      <c r="J2924">
        <v>0.10680000000000001</v>
      </c>
      <c r="K2924">
        <v>0</v>
      </c>
      <c r="L2924">
        <v>0</v>
      </c>
      <c r="M2924">
        <v>0.11650000000000001</v>
      </c>
      <c r="N2924">
        <v>0</v>
      </c>
      <c r="O2924">
        <v>6.4999999999999997E-3</v>
      </c>
      <c r="P2924">
        <v>0</v>
      </c>
      <c r="Q2924" s="3">
        <v>0.753</v>
      </c>
      <c r="R2924" t="str">
        <f t="shared" si="45"/>
        <v>Omaha School2009</v>
      </c>
    </row>
    <row r="2925" spans="1:18" x14ac:dyDescent="0.35">
      <c r="A2925" t="s">
        <v>162</v>
      </c>
      <c r="B2925">
        <v>2010</v>
      </c>
      <c r="C2925">
        <v>0.122</v>
      </c>
      <c r="D2925">
        <v>-1.0999999999999999E-2</v>
      </c>
      <c r="E2925">
        <v>5.3999999999999999E-2</v>
      </c>
      <c r="F2925">
        <v>4.1000000000000002E-2</v>
      </c>
      <c r="G2925">
        <v>4.1570000000000003E-2</v>
      </c>
      <c r="H2925">
        <v>0.30919999999999997</v>
      </c>
      <c r="I2925">
        <v>0.36220000000000002</v>
      </c>
      <c r="J2925">
        <v>0.1343</v>
      </c>
      <c r="K2925">
        <v>2.5000000000000001E-2</v>
      </c>
      <c r="L2925">
        <v>0</v>
      </c>
      <c r="M2925">
        <v>0.1069</v>
      </c>
      <c r="N2925">
        <v>0</v>
      </c>
      <c r="O2925">
        <v>6.2230000000000001E-2</v>
      </c>
      <c r="P2925">
        <v>0</v>
      </c>
      <c r="Q2925" s="3">
        <v>0.73499999999999999</v>
      </c>
      <c r="R2925" t="str">
        <f t="shared" si="45"/>
        <v>Omaha School2010</v>
      </c>
    </row>
    <row r="2926" spans="1:18" x14ac:dyDescent="0.35">
      <c r="A2926" t="s">
        <v>162</v>
      </c>
      <c r="B2926">
        <v>2011</v>
      </c>
      <c r="C2926">
        <v>4.1000000000000002E-2</v>
      </c>
      <c r="D2926">
        <v>5.2999999999999999E-2</v>
      </c>
      <c r="E2926">
        <v>3.7999999999999999E-2</v>
      </c>
      <c r="F2926">
        <v>7.0999999999999994E-2</v>
      </c>
      <c r="G2926">
        <v>4.1520000000000001E-2</v>
      </c>
      <c r="H2926">
        <v>0.31090000000000001</v>
      </c>
      <c r="I2926">
        <v>0.3805</v>
      </c>
      <c r="J2926">
        <v>0.1125</v>
      </c>
      <c r="K2926">
        <v>5.0099999999999999E-2</v>
      </c>
      <c r="L2926">
        <v>6.0330000000000002E-2</v>
      </c>
      <c r="M2926">
        <v>7.7259999999999995E-2</v>
      </c>
      <c r="N2926">
        <v>0</v>
      </c>
      <c r="O2926">
        <v>8.3800000000000003E-3</v>
      </c>
      <c r="P2926">
        <v>0</v>
      </c>
      <c r="Q2926" s="3">
        <v>0.73199999999999998</v>
      </c>
      <c r="R2926" t="str">
        <f t="shared" si="45"/>
        <v>Omaha School2011</v>
      </c>
    </row>
    <row r="2927" spans="1:18" x14ac:dyDescent="0.35">
      <c r="A2927" t="s">
        <v>162</v>
      </c>
      <c r="B2927">
        <v>2012</v>
      </c>
      <c r="C2927">
        <v>0.14299999999999999</v>
      </c>
      <c r="D2927">
        <v>0.10199999999999999</v>
      </c>
      <c r="E2927">
        <v>2.9000000000000001E-2</v>
      </c>
      <c r="F2927">
        <v>9.5000000000000001E-2</v>
      </c>
      <c r="G2927">
        <v>4.9619999999999997E-2</v>
      </c>
      <c r="H2927">
        <v>0.30891000000000002</v>
      </c>
      <c r="I2927">
        <v>0.35089999999999999</v>
      </c>
      <c r="J2927">
        <v>7.3080000000000006E-2</v>
      </c>
      <c r="K2927">
        <v>0.11717</v>
      </c>
      <c r="L2927">
        <v>6.0979999999999999E-2</v>
      </c>
      <c r="M2927">
        <v>8.2979999999999998E-2</v>
      </c>
      <c r="N2927">
        <v>0</v>
      </c>
      <c r="O2927">
        <v>6.0000000000000001E-3</v>
      </c>
      <c r="P2927">
        <v>0</v>
      </c>
      <c r="Q2927" s="3">
        <v>0.72599999999999998</v>
      </c>
      <c r="R2927" t="str">
        <f t="shared" si="45"/>
        <v>Omaha School2012</v>
      </c>
    </row>
    <row r="2928" spans="1:18" x14ac:dyDescent="0.35">
      <c r="A2928" t="s">
        <v>162</v>
      </c>
      <c r="B2928">
        <v>2013</v>
      </c>
      <c r="C2928">
        <v>0.11</v>
      </c>
      <c r="D2928">
        <v>9.7000000000000003E-2</v>
      </c>
      <c r="E2928">
        <v>8.2000000000000003E-2</v>
      </c>
      <c r="F2928">
        <v>8.3000000000000004E-2</v>
      </c>
      <c r="G2928">
        <v>5.4140000000000001E-2</v>
      </c>
      <c r="H2928">
        <v>0.29199999999999998</v>
      </c>
      <c r="I2928">
        <v>0.32400000000000001</v>
      </c>
      <c r="J2928">
        <v>8.43E-2</v>
      </c>
      <c r="K2928">
        <v>0.13519999999999999</v>
      </c>
      <c r="L2928">
        <v>8.2000000000000003E-2</v>
      </c>
      <c r="M2928">
        <v>7.3999999999999996E-2</v>
      </c>
      <c r="N2928">
        <v>0</v>
      </c>
      <c r="O2928">
        <v>8.0000000000000002E-3</v>
      </c>
      <c r="P2928">
        <v>0</v>
      </c>
      <c r="Q2928" s="3">
        <v>0.72589999999999999</v>
      </c>
      <c r="R2928" t="str">
        <f t="shared" si="45"/>
        <v>Omaha School2013</v>
      </c>
    </row>
    <row r="2929" spans="1:18" x14ac:dyDescent="0.35">
      <c r="A2929" t="s">
        <v>162</v>
      </c>
      <c r="B2929">
        <v>2014</v>
      </c>
      <c r="C2929">
        <v>9.0999999999999998E-2</v>
      </c>
      <c r="D2929">
        <v>0.113</v>
      </c>
      <c r="E2929">
        <v>9.8000000000000004E-2</v>
      </c>
      <c r="F2929">
        <v>8.2000000000000003E-2</v>
      </c>
      <c r="G2929">
        <v>5.6730000000000003E-2</v>
      </c>
      <c r="H2929">
        <v>0.26750000000000002</v>
      </c>
      <c r="I2929">
        <v>0.25619999999999998</v>
      </c>
      <c r="J2929">
        <v>8.8599999999999998E-2</v>
      </c>
      <c r="K2929">
        <v>0.15670000000000001</v>
      </c>
      <c r="L2929">
        <v>0.15090000000000001</v>
      </c>
      <c r="M2929">
        <v>7.5999999999999998E-2</v>
      </c>
      <c r="N2929">
        <v>0</v>
      </c>
      <c r="O2929">
        <v>4.0000000000000001E-3</v>
      </c>
      <c r="P2929">
        <v>0</v>
      </c>
      <c r="Q2929" s="3">
        <v>0.74099999999999999</v>
      </c>
      <c r="R2929" t="str">
        <f t="shared" si="45"/>
        <v>Omaha School2014</v>
      </c>
    </row>
    <row r="2930" spans="1:18" x14ac:dyDescent="0.35">
      <c r="A2930" t="s">
        <v>162</v>
      </c>
      <c r="B2930">
        <v>2015</v>
      </c>
      <c r="C2930">
        <v>-5.3999999999999999E-2</v>
      </c>
      <c r="D2930">
        <v>4.7E-2</v>
      </c>
      <c r="E2930">
        <v>6.2E-2</v>
      </c>
      <c r="F2930">
        <v>5.7000000000000002E-2</v>
      </c>
      <c r="G2930">
        <v>4.8959999999999997E-2</v>
      </c>
      <c r="H2930">
        <v>0.27872000000000002</v>
      </c>
      <c r="I2930">
        <v>0.21479000000000001</v>
      </c>
      <c r="J2930">
        <v>9.0910000000000005E-2</v>
      </c>
      <c r="K2930">
        <v>0.14885000000000001</v>
      </c>
      <c r="L2930">
        <v>0.12488</v>
      </c>
      <c r="M2930">
        <v>0.13086999999999999</v>
      </c>
      <c r="N2930">
        <v>0</v>
      </c>
      <c r="O2930">
        <v>1.099E-2</v>
      </c>
      <c r="P2930">
        <v>0</v>
      </c>
      <c r="Q2930" s="3">
        <v>0.72989999999999999</v>
      </c>
      <c r="R2930" t="str">
        <f t="shared" si="45"/>
        <v>Omaha School2015</v>
      </c>
    </row>
    <row r="2931" spans="1:18" x14ac:dyDescent="0.35">
      <c r="A2931" t="s">
        <v>162</v>
      </c>
      <c r="B2931">
        <v>2016</v>
      </c>
      <c r="C2931">
        <v>6.7000000000000004E-2</v>
      </c>
      <c r="D2931">
        <v>3.4000000000000002E-2</v>
      </c>
      <c r="E2931">
        <v>7.0999999999999994E-2</v>
      </c>
      <c r="F2931">
        <v>5.3999999999999999E-2</v>
      </c>
      <c r="G2931">
        <v>5.008E-2</v>
      </c>
      <c r="H2931">
        <v>0.307</v>
      </c>
      <c r="I2931">
        <v>0.112</v>
      </c>
      <c r="J2931">
        <v>9.4E-2</v>
      </c>
      <c r="K2931">
        <v>0.09</v>
      </c>
      <c r="L2931">
        <v>0.14499999999999999</v>
      </c>
      <c r="M2931">
        <v>0.20799999999999999</v>
      </c>
      <c r="N2931">
        <v>0</v>
      </c>
      <c r="O2931">
        <v>4.2000000000000003E-2</v>
      </c>
      <c r="P2931">
        <v>0</v>
      </c>
      <c r="Q2931" s="3">
        <v>0.68867</v>
      </c>
      <c r="R2931" t="str">
        <f t="shared" si="45"/>
        <v>Omaha School2016</v>
      </c>
    </row>
    <row r="2932" spans="1:18" x14ac:dyDescent="0.35">
      <c r="A2932" t="s">
        <v>162</v>
      </c>
      <c r="B2932">
        <v>2017</v>
      </c>
      <c r="C2932">
        <v>6.2E-2</v>
      </c>
      <c r="D2932">
        <v>2.3E-2</v>
      </c>
      <c r="E2932">
        <v>5.2999999999999999E-2</v>
      </c>
      <c r="F2932">
        <v>4.0899999999999999E-2</v>
      </c>
      <c r="G2932">
        <v>5.0779999999999999E-2</v>
      </c>
      <c r="H2932">
        <v>0.41199999999999998</v>
      </c>
      <c r="I2932">
        <v>0.252</v>
      </c>
      <c r="J2932">
        <v>0.112</v>
      </c>
      <c r="K2932">
        <v>2.8000000000000001E-2</v>
      </c>
      <c r="L2932">
        <v>3.5000000000000003E-2</v>
      </c>
      <c r="M2932">
        <v>0.161</v>
      </c>
      <c r="N2932">
        <v>0</v>
      </c>
      <c r="O2932">
        <v>0</v>
      </c>
      <c r="P2932">
        <v>0</v>
      </c>
      <c r="Q2932" s="3">
        <v>0.65249999999999997</v>
      </c>
      <c r="R2932" t="str">
        <f t="shared" si="45"/>
        <v>Omaha School2017</v>
      </c>
    </row>
    <row r="2933" spans="1:18" x14ac:dyDescent="0.35">
      <c r="A2933" t="s">
        <v>162</v>
      </c>
      <c r="B2933">
        <v>2018</v>
      </c>
      <c r="C2933">
        <v>7.0999999999999994E-2</v>
      </c>
      <c r="D2933">
        <v>6.6000000000000003E-2</v>
      </c>
      <c r="E2933">
        <v>4.4999999999999998E-2</v>
      </c>
      <c r="F2933">
        <v>6.2E-2</v>
      </c>
      <c r="G2933">
        <v>5.1889999999999999E-2</v>
      </c>
      <c r="H2933">
        <v>0.43956000000000001</v>
      </c>
      <c r="I2933">
        <v>0.25074999999999997</v>
      </c>
      <c r="J2933">
        <v>0.11489000000000001</v>
      </c>
      <c r="K2933">
        <v>8.9899999999999997E-3</v>
      </c>
      <c r="L2933">
        <v>3.397E-2</v>
      </c>
      <c r="M2933">
        <v>0.15185000000000001</v>
      </c>
      <c r="N2933">
        <v>0</v>
      </c>
      <c r="O2933">
        <v>0</v>
      </c>
      <c r="P2933">
        <v>0</v>
      </c>
      <c r="Q2933" s="3">
        <v>0.63890000000000002</v>
      </c>
      <c r="R2933" t="str">
        <f t="shared" si="45"/>
        <v>Omaha School2018</v>
      </c>
    </row>
    <row r="2934" spans="1:18" x14ac:dyDescent="0.35">
      <c r="A2934" t="s">
        <v>162</v>
      </c>
      <c r="B2934">
        <v>2019</v>
      </c>
      <c r="C2934">
        <v>3.5000000000000003E-2</v>
      </c>
      <c r="D2934">
        <v>5.6000000000000001E-2</v>
      </c>
      <c r="E2934">
        <v>3.4000000000000002E-2</v>
      </c>
      <c r="F2934">
        <v>6.6000000000000003E-2</v>
      </c>
      <c r="G2934">
        <v>5.0999999999999997E-2</v>
      </c>
      <c r="H2934">
        <v>0.44600000000000001</v>
      </c>
      <c r="I2934">
        <v>0.27400000000000002</v>
      </c>
      <c r="J2934">
        <v>0.127</v>
      </c>
      <c r="K2934">
        <v>6.0000000000000001E-3</v>
      </c>
      <c r="L2934">
        <v>1.4999999999999999E-2</v>
      </c>
      <c r="M2934">
        <v>0.13100000000000001</v>
      </c>
      <c r="N2934">
        <v>0</v>
      </c>
      <c r="O2934">
        <v>0</v>
      </c>
      <c r="P2934">
        <v>0</v>
      </c>
      <c r="Q2934" s="3">
        <v>0.62880000000000003</v>
      </c>
      <c r="R2934" t="str">
        <f t="shared" si="45"/>
        <v>Omaha School2019</v>
      </c>
    </row>
    <row r="2935" spans="1:18" x14ac:dyDescent="0.35">
      <c r="A2935" t="s">
        <v>162</v>
      </c>
      <c r="B2935">
        <v>2020</v>
      </c>
      <c r="C2935">
        <v>9.3189999999999995E-2</v>
      </c>
      <c r="E2935">
        <v>6.547E-2</v>
      </c>
      <c r="F2935">
        <v>6.4699999999999994E-2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 s="3">
        <v>0.62590000000000001</v>
      </c>
      <c r="R2935" t="str">
        <f t="shared" si="45"/>
        <v>Omaha School2020</v>
      </c>
    </row>
    <row r="2936" spans="1:18" x14ac:dyDescent="0.35">
      <c r="A2936" t="s">
        <v>163</v>
      </c>
      <c r="B2936">
        <v>2001</v>
      </c>
      <c r="H2936">
        <v>0.51</v>
      </c>
      <c r="I2936">
        <v>0.4</v>
      </c>
      <c r="J2936">
        <v>0</v>
      </c>
      <c r="K2936">
        <v>0</v>
      </c>
      <c r="L2936">
        <v>0</v>
      </c>
      <c r="M2936">
        <v>0.08</v>
      </c>
      <c r="N2936">
        <v>0</v>
      </c>
      <c r="O2936">
        <v>0.01</v>
      </c>
      <c r="P2936">
        <v>0</v>
      </c>
      <c r="Q2936" s="3">
        <v>0.94</v>
      </c>
      <c r="R2936" t="str">
        <f t="shared" si="45"/>
        <v>Miami Fire and Police2001</v>
      </c>
    </row>
    <row r="2937" spans="1:18" x14ac:dyDescent="0.35">
      <c r="A2937" t="s">
        <v>163</v>
      </c>
      <c r="B2937">
        <v>2002</v>
      </c>
      <c r="H2937">
        <v>0.48</v>
      </c>
      <c r="I2937">
        <v>0.41</v>
      </c>
      <c r="J2937">
        <v>0</v>
      </c>
      <c r="K2937">
        <v>0</v>
      </c>
      <c r="L2937">
        <v>0</v>
      </c>
      <c r="M2937">
        <v>0.09</v>
      </c>
      <c r="N2937">
        <v>0</v>
      </c>
      <c r="O2937">
        <v>0.02</v>
      </c>
      <c r="P2937">
        <v>0</v>
      </c>
      <c r="Q2937" s="3">
        <v>0.78</v>
      </c>
      <c r="R2937" t="str">
        <f t="shared" si="45"/>
        <v>Miami Fire and Police2002</v>
      </c>
    </row>
    <row r="2938" spans="1:18" x14ac:dyDescent="0.35">
      <c r="A2938" t="s">
        <v>163</v>
      </c>
      <c r="B2938">
        <v>2003</v>
      </c>
      <c r="C2938">
        <v>0.15614</v>
      </c>
      <c r="H2938">
        <v>0.57999999999999996</v>
      </c>
      <c r="I2938">
        <v>0.32</v>
      </c>
      <c r="J2938">
        <v>0</v>
      </c>
      <c r="K2938">
        <v>0</v>
      </c>
      <c r="L2938">
        <v>0</v>
      </c>
      <c r="M2938">
        <v>0.08</v>
      </c>
      <c r="N2938">
        <v>0</v>
      </c>
      <c r="O2938">
        <v>0.02</v>
      </c>
      <c r="P2938">
        <v>0</v>
      </c>
      <c r="Q2938" s="3">
        <v>0.84</v>
      </c>
      <c r="R2938" t="str">
        <f t="shared" si="45"/>
        <v>Miami Fire and Police2003</v>
      </c>
    </row>
    <row r="2939" spans="1:18" x14ac:dyDescent="0.35">
      <c r="A2939" t="s">
        <v>163</v>
      </c>
      <c r="B2939">
        <v>2004</v>
      </c>
      <c r="C2939">
        <v>0.12622</v>
      </c>
      <c r="H2939">
        <v>0.60558000000000001</v>
      </c>
      <c r="I2939">
        <v>0.30080000000000001</v>
      </c>
      <c r="J2939">
        <v>0</v>
      </c>
      <c r="K2939">
        <v>0</v>
      </c>
      <c r="L2939">
        <v>0</v>
      </c>
      <c r="M2939">
        <v>8.0680000000000002E-2</v>
      </c>
      <c r="N2939">
        <v>0</v>
      </c>
      <c r="O2939">
        <v>1.295E-2</v>
      </c>
      <c r="P2939">
        <v>0</v>
      </c>
      <c r="Q2939" s="3">
        <v>0.85</v>
      </c>
      <c r="R2939" t="str">
        <f t="shared" si="45"/>
        <v>Miami Fire and Police2004</v>
      </c>
    </row>
    <row r="2940" spans="1:18" x14ac:dyDescent="0.35">
      <c r="A2940" t="s">
        <v>163</v>
      </c>
      <c r="B2940">
        <v>2005</v>
      </c>
      <c r="C2940">
        <v>0.15262999999999999</v>
      </c>
      <c r="H2940">
        <v>0.63</v>
      </c>
      <c r="I2940">
        <v>0.28999999999999998</v>
      </c>
      <c r="J2940">
        <v>0</v>
      </c>
      <c r="K2940">
        <v>0</v>
      </c>
      <c r="L2940">
        <v>0</v>
      </c>
      <c r="M2940">
        <v>0.08</v>
      </c>
      <c r="N2940">
        <v>0</v>
      </c>
      <c r="O2940">
        <v>0</v>
      </c>
      <c r="P2940">
        <v>0</v>
      </c>
      <c r="Q2940" s="3">
        <v>0.91</v>
      </c>
      <c r="R2940" t="str">
        <f t="shared" si="45"/>
        <v>Miami Fire and Police2005</v>
      </c>
    </row>
    <row r="2941" spans="1:18" x14ac:dyDescent="0.35">
      <c r="A2941" t="s">
        <v>163</v>
      </c>
      <c r="B2941">
        <v>2006</v>
      </c>
      <c r="C2941">
        <v>8.8359999999999994E-2</v>
      </c>
      <c r="H2941">
        <v>0.627</v>
      </c>
      <c r="I2941">
        <v>0.28199999999999997</v>
      </c>
      <c r="J2941">
        <v>0</v>
      </c>
      <c r="K2941">
        <v>0</v>
      </c>
      <c r="L2941">
        <v>0</v>
      </c>
      <c r="M2941">
        <v>0.09</v>
      </c>
      <c r="N2941">
        <v>0</v>
      </c>
      <c r="O2941">
        <v>1E-3</v>
      </c>
      <c r="P2941">
        <v>0</v>
      </c>
      <c r="Q2941" s="3">
        <v>0.91</v>
      </c>
      <c r="R2941" t="str">
        <f t="shared" si="45"/>
        <v>Miami Fire and Police2006</v>
      </c>
    </row>
    <row r="2942" spans="1:18" x14ac:dyDescent="0.35">
      <c r="A2942" t="s">
        <v>163</v>
      </c>
      <c r="B2942">
        <v>2007</v>
      </c>
      <c r="C2942">
        <v>0.14287</v>
      </c>
      <c r="E2942">
        <v>0.13297</v>
      </c>
      <c r="H2942">
        <v>0.64</v>
      </c>
      <c r="I2942">
        <v>0.26300000000000001</v>
      </c>
      <c r="J2942">
        <v>3.0000000000000001E-3</v>
      </c>
      <c r="K2942">
        <v>0</v>
      </c>
      <c r="L2942">
        <v>0</v>
      </c>
      <c r="M2942">
        <v>9.1999999999999998E-2</v>
      </c>
      <c r="N2942">
        <v>0</v>
      </c>
      <c r="O2942">
        <v>2E-3</v>
      </c>
      <c r="P2942">
        <v>0</v>
      </c>
      <c r="Q2942" s="3">
        <v>0.96</v>
      </c>
      <c r="R2942" t="str">
        <f t="shared" si="45"/>
        <v>Miami Fire and Police2007</v>
      </c>
    </row>
    <row r="2943" spans="1:18" x14ac:dyDescent="0.35">
      <c r="A2943" t="s">
        <v>163</v>
      </c>
      <c r="B2943">
        <v>2008</v>
      </c>
      <c r="C2943">
        <v>-0.14438999999999999</v>
      </c>
      <c r="E2943">
        <v>6.6769999999999996E-2</v>
      </c>
      <c r="H2943">
        <v>0.56899999999999995</v>
      </c>
      <c r="I2943">
        <v>0.33</v>
      </c>
      <c r="J2943">
        <v>1.0999999999999999E-2</v>
      </c>
      <c r="K2943">
        <v>0</v>
      </c>
      <c r="L2943">
        <v>0</v>
      </c>
      <c r="M2943">
        <v>0.09</v>
      </c>
      <c r="N2943">
        <v>0</v>
      </c>
      <c r="O2943">
        <v>0</v>
      </c>
      <c r="P2943">
        <v>0</v>
      </c>
      <c r="Q2943" s="3">
        <v>0.7</v>
      </c>
      <c r="R2943" t="str">
        <f t="shared" si="45"/>
        <v>Miami Fire and Police2008</v>
      </c>
    </row>
    <row r="2944" spans="1:18" x14ac:dyDescent="0.35">
      <c r="A2944" t="s">
        <v>163</v>
      </c>
      <c r="B2944">
        <v>2009</v>
      </c>
      <c r="C2944">
        <v>-1.5299999999999999E-3</v>
      </c>
      <c r="E2944">
        <v>4.1390000000000003E-2</v>
      </c>
      <c r="H2944">
        <v>0.59840000000000004</v>
      </c>
      <c r="I2944">
        <v>0.31169000000000002</v>
      </c>
      <c r="J2944">
        <v>1.5980000000000001E-2</v>
      </c>
      <c r="K2944">
        <v>0</v>
      </c>
      <c r="L2944">
        <v>0</v>
      </c>
      <c r="M2944">
        <v>7.0930000000000007E-2</v>
      </c>
      <c r="N2944">
        <v>0</v>
      </c>
      <c r="O2944">
        <v>3.0000000000000001E-3</v>
      </c>
      <c r="P2944">
        <v>0</v>
      </c>
      <c r="Q2944" s="3">
        <v>0.63</v>
      </c>
      <c r="R2944" t="str">
        <f t="shared" si="45"/>
        <v>Miami Fire and Police2009</v>
      </c>
    </row>
    <row r="2945" spans="1:18" x14ac:dyDescent="0.35">
      <c r="A2945" t="s">
        <v>163</v>
      </c>
      <c r="B2945">
        <v>2010</v>
      </c>
      <c r="C2945">
        <v>9.9000000000000005E-2</v>
      </c>
      <c r="D2945">
        <v>-1.6E-2</v>
      </c>
      <c r="E2945">
        <v>3.5999999999999997E-2</v>
      </c>
      <c r="F2945">
        <v>4.2999999999999997E-2</v>
      </c>
      <c r="H2945">
        <v>0.52900000000000003</v>
      </c>
      <c r="I2945">
        <v>0.374</v>
      </c>
      <c r="J2945">
        <v>0.02</v>
      </c>
      <c r="K2945">
        <v>0</v>
      </c>
      <c r="L2945">
        <v>0</v>
      </c>
      <c r="M2945">
        <v>7.3999999999999996E-2</v>
      </c>
      <c r="N2945">
        <v>0</v>
      </c>
      <c r="O2945">
        <v>3.0000000000000001E-3</v>
      </c>
      <c r="P2945">
        <v>0</v>
      </c>
      <c r="Q2945" s="3">
        <v>0.66</v>
      </c>
      <c r="R2945" t="str">
        <f t="shared" si="45"/>
        <v>Miami Fire and Police2010</v>
      </c>
    </row>
    <row r="2946" spans="1:18" x14ac:dyDescent="0.35">
      <c r="A2946" t="s">
        <v>163</v>
      </c>
      <c r="B2946">
        <v>2011</v>
      </c>
      <c r="C2946">
        <v>5.8000000000000003E-2</v>
      </c>
      <c r="D2946">
        <v>0.16500000000000001</v>
      </c>
      <c r="E2946">
        <v>3.5999999999999997E-2</v>
      </c>
      <c r="F2946">
        <v>6.4000000000000001E-2</v>
      </c>
      <c r="H2946">
        <v>0.49199999999999999</v>
      </c>
      <c r="I2946">
        <v>0.39700000000000002</v>
      </c>
      <c r="J2946">
        <v>2.7E-2</v>
      </c>
      <c r="K2946">
        <v>0</v>
      </c>
      <c r="L2946">
        <v>0</v>
      </c>
      <c r="M2946">
        <v>8.2000000000000003E-2</v>
      </c>
      <c r="N2946">
        <v>0</v>
      </c>
      <c r="O2946">
        <v>2E-3</v>
      </c>
      <c r="P2946">
        <v>0</v>
      </c>
      <c r="Q2946" s="3">
        <v>0.72</v>
      </c>
      <c r="R2946" t="str">
        <f t="shared" si="45"/>
        <v>Miami Fire and Police2011</v>
      </c>
    </row>
    <row r="2947" spans="1:18" x14ac:dyDescent="0.35">
      <c r="A2947" t="s">
        <v>163</v>
      </c>
      <c r="B2947">
        <v>2012</v>
      </c>
      <c r="C2947">
        <v>0.17899999999999999</v>
      </c>
      <c r="D2947">
        <v>0.10100000000000001</v>
      </c>
      <c r="E2947">
        <v>0.03</v>
      </c>
      <c r="F2947">
        <v>8.1000000000000003E-2</v>
      </c>
      <c r="H2947">
        <v>0.48799999999999999</v>
      </c>
      <c r="I2947">
        <v>0.38400000000000001</v>
      </c>
      <c r="J2947">
        <v>2.9000000000000001E-2</v>
      </c>
      <c r="K2947">
        <v>0</v>
      </c>
      <c r="L2947">
        <v>0</v>
      </c>
      <c r="M2947">
        <v>8.8999999999999996E-2</v>
      </c>
      <c r="N2947">
        <v>0</v>
      </c>
      <c r="O2947">
        <v>0.01</v>
      </c>
      <c r="P2947">
        <v>0</v>
      </c>
      <c r="Q2947" s="3">
        <v>0.73</v>
      </c>
      <c r="R2947" t="str">
        <f t="shared" ref="R2947:R3010" si="46">A2947&amp;B2947</f>
        <v>Miami Fire and Police2012</v>
      </c>
    </row>
    <row r="2948" spans="1:18" x14ac:dyDescent="0.35">
      <c r="A2948" t="s">
        <v>163</v>
      </c>
      <c r="B2948">
        <v>2013</v>
      </c>
      <c r="C2948">
        <v>0.125</v>
      </c>
      <c r="D2948">
        <v>0.11</v>
      </c>
      <c r="E2948">
        <v>8.6999999999999994E-2</v>
      </c>
      <c r="F2948">
        <v>7.0000000000000007E-2</v>
      </c>
      <c r="H2948">
        <v>0.52100000000000002</v>
      </c>
      <c r="I2948">
        <v>0.36099999999999999</v>
      </c>
      <c r="J2948">
        <v>3.5000000000000003E-2</v>
      </c>
      <c r="K2948">
        <v>0</v>
      </c>
      <c r="L2948">
        <v>0</v>
      </c>
      <c r="M2948">
        <v>0.08</v>
      </c>
      <c r="N2948">
        <v>0</v>
      </c>
      <c r="O2948">
        <v>3.0000000000000001E-3</v>
      </c>
      <c r="P2948">
        <v>0</v>
      </c>
      <c r="Q2948" s="3">
        <v>0.72485999999999995</v>
      </c>
      <c r="R2948" t="str">
        <f t="shared" si="46"/>
        <v>Miami Fire and Police2013</v>
      </c>
    </row>
    <row r="2949" spans="1:18" x14ac:dyDescent="0.35">
      <c r="A2949" t="s">
        <v>163</v>
      </c>
      <c r="B2949">
        <v>2014</v>
      </c>
      <c r="C2949">
        <v>8.7999999999999995E-2</v>
      </c>
      <c r="D2949">
        <v>0.13</v>
      </c>
      <c r="E2949">
        <v>0.10299999999999999</v>
      </c>
      <c r="F2949">
        <v>7.3999999999999996E-2</v>
      </c>
      <c r="H2949">
        <v>0.4713</v>
      </c>
      <c r="I2949">
        <v>0.40039999999999998</v>
      </c>
      <c r="J2949">
        <v>3.8699999999999998E-2</v>
      </c>
      <c r="K2949">
        <v>0</v>
      </c>
      <c r="L2949">
        <v>0</v>
      </c>
      <c r="M2949">
        <v>8.6300000000000002E-2</v>
      </c>
      <c r="N2949">
        <v>0</v>
      </c>
      <c r="O2949">
        <v>3.2000000000000002E-3</v>
      </c>
      <c r="P2949">
        <v>0</v>
      </c>
      <c r="Q2949" s="3">
        <v>0.72</v>
      </c>
      <c r="R2949" t="str">
        <f t="shared" si="46"/>
        <v>Miami Fire and Police2014</v>
      </c>
    </row>
    <row r="2950" spans="1:18" x14ac:dyDescent="0.35">
      <c r="A2950" t="s">
        <v>163</v>
      </c>
      <c r="B2950">
        <v>2015</v>
      </c>
      <c r="C2950">
        <v>2.4E-2</v>
      </c>
      <c r="D2950">
        <v>7.8E-2</v>
      </c>
      <c r="E2950">
        <v>8.7999999999999995E-2</v>
      </c>
      <c r="F2950">
        <v>6.2E-2</v>
      </c>
      <c r="H2950">
        <v>0.45290000000000002</v>
      </c>
      <c r="I2950">
        <v>0.38940000000000002</v>
      </c>
      <c r="J2950">
        <v>4.9200000000000001E-2</v>
      </c>
      <c r="K2950">
        <v>0</v>
      </c>
      <c r="L2950">
        <v>0</v>
      </c>
      <c r="M2950">
        <v>0.1079</v>
      </c>
      <c r="N2950">
        <v>0</v>
      </c>
      <c r="O2950">
        <v>5.9999999999999995E-4</v>
      </c>
      <c r="P2950">
        <v>0</v>
      </c>
      <c r="Q2950" s="3">
        <v>0.71</v>
      </c>
      <c r="R2950" t="str">
        <f t="shared" si="46"/>
        <v>Miami Fire and Police2015</v>
      </c>
    </row>
    <row r="2951" spans="1:18" x14ac:dyDescent="0.35">
      <c r="A2951" t="s">
        <v>163</v>
      </c>
      <c r="B2951">
        <v>2016</v>
      </c>
      <c r="C2951">
        <v>9.2999999999999999E-2</v>
      </c>
      <c r="D2951">
        <v>6.8000000000000005E-2</v>
      </c>
      <c r="E2951">
        <v>0.10100000000000001</v>
      </c>
      <c r="F2951">
        <v>6.2E-2</v>
      </c>
      <c r="H2951">
        <v>0.3957</v>
      </c>
      <c r="I2951">
        <v>0.28749999999999998</v>
      </c>
      <c r="J2951">
        <v>6.5000000000000002E-2</v>
      </c>
      <c r="K2951">
        <v>0.11310000000000001</v>
      </c>
      <c r="L2951">
        <v>0</v>
      </c>
      <c r="M2951">
        <v>0.1166</v>
      </c>
      <c r="N2951">
        <v>0</v>
      </c>
      <c r="O2951">
        <v>2.1899999999999999E-2</v>
      </c>
      <c r="P2951">
        <v>0</v>
      </c>
      <c r="Q2951" s="3">
        <v>0.69599999999999995</v>
      </c>
      <c r="R2951" t="str">
        <f t="shared" si="46"/>
        <v>Miami Fire and Police2016</v>
      </c>
    </row>
    <row r="2952" spans="1:18" x14ac:dyDescent="0.35">
      <c r="A2952" t="s">
        <v>163</v>
      </c>
      <c r="B2952">
        <v>2017</v>
      </c>
      <c r="C2952">
        <v>9.6000000000000002E-2</v>
      </c>
      <c r="D2952">
        <v>7.0999999999999994E-2</v>
      </c>
      <c r="E2952">
        <v>8.5000000000000006E-2</v>
      </c>
      <c r="F2952">
        <v>5.7000000000000002E-2</v>
      </c>
      <c r="H2952">
        <v>0.39200000000000002</v>
      </c>
      <c r="I2952">
        <v>0.315</v>
      </c>
      <c r="J2952">
        <v>0.09</v>
      </c>
      <c r="K2952">
        <v>6.5000000000000002E-2</v>
      </c>
      <c r="L2952">
        <v>0</v>
      </c>
      <c r="M2952">
        <v>0.11</v>
      </c>
      <c r="N2952">
        <v>0</v>
      </c>
      <c r="O2952">
        <v>2.8000000000000001E-2</v>
      </c>
      <c r="P2952">
        <v>0</v>
      </c>
      <c r="Q2952" s="3">
        <v>0.68100000000000005</v>
      </c>
      <c r="R2952" t="str">
        <f t="shared" si="46"/>
        <v>Miami Fire and Police2017</v>
      </c>
    </row>
    <row r="2953" spans="1:18" x14ac:dyDescent="0.35">
      <c r="A2953" t="s">
        <v>163</v>
      </c>
      <c r="B2953">
        <v>2018</v>
      </c>
      <c r="C2953">
        <v>7.3999999999999996E-2</v>
      </c>
      <c r="D2953">
        <v>8.7999999999999995E-2</v>
      </c>
      <c r="E2953">
        <v>7.4999999999999997E-2</v>
      </c>
      <c r="F2953">
        <v>8.1000000000000003E-2</v>
      </c>
      <c r="H2953">
        <v>0.45455000000000001</v>
      </c>
      <c r="I2953">
        <v>0.30869000000000002</v>
      </c>
      <c r="J2953">
        <v>6.7930000000000004E-2</v>
      </c>
      <c r="K2953">
        <v>0</v>
      </c>
      <c r="L2953">
        <v>0</v>
      </c>
      <c r="M2953">
        <v>0.12587000000000001</v>
      </c>
      <c r="N2953">
        <v>0</v>
      </c>
      <c r="O2953">
        <v>4.2959999999999998E-2</v>
      </c>
      <c r="P2953">
        <v>0</v>
      </c>
      <c r="Q2953" s="3">
        <v>0.65300000000000002</v>
      </c>
      <c r="R2953" t="str">
        <f t="shared" si="46"/>
        <v>Miami Fire and Police2018</v>
      </c>
    </row>
    <row r="2954" spans="1:18" x14ac:dyDescent="0.35">
      <c r="A2954" t="s">
        <v>163</v>
      </c>
      <c r="B2954">
        <v>2019</v>
      </c>
      <c r="C2954">
        <v>5.2999999999999999E-2</v>
      </c>
      <c r="D2954">
        <v>7.3999999999999996E-2</v>
      </c>
      <c r="E2954">
        <v>6.8000000000000005E-2</v>
      </c>
      <c r="F2954">
        <v>8.5000000000000006E-2</v>
      </c>
      <c r="H2954">
        <v>0.48509999999999998</v>
      </c>
      <c r="I2954">
        <v>0.25359999999999999</v>
      </c>
      <c r="J2954">
        <v>0.11169999999999999</v>
      </c>
      <c r="K2954">
        <v>0</v>
      </c>
      <c r="L2954">
        <v>0</v>
      </c>
      <c r="M2954">
        <v>0.12180000000000001</v>
      </c>
      <c r="N2954">
        <v>0</v>
      </c>
      <c r="O2954">
        <v>2.7699999999999999E-2</v>
      </c>
      <c r="P2954">
        <v>0</v>
      </c>
      <c r="Q2954" s="3">
        <v>0.65300000000000002</v>
      </c>
      <c r="R2954" t="str">
        <f t="shared" si="46"/>
        <v>Miami Fire and Police2019</v>
      </c>
    </row>
    <row r="2955" spans="1:18" x14ac:dyDescent="0.35">
      <c r="A2955" t="s">
        <v>163</v>
      </c>
      <c r="B2955">
        <v>2020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 s="3">
        <v>0</v>
      </c>
      <c r="R2955" t="str">
        <f t="shared" si="46"/>
        <v>Miami Fire and Police2020</v>
      </c>
    </row>
    <row r="2956" spans="1:18" x14ac:dyDescent="0.35">
      <c r="A2956" t="s">
        <v>164</v>
      </c>
      <c r="B2956">
        <v>2001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 s="3">
        <v>0.77500000000000002</v>
      </c>
      <c r="R2956" t="str">
        <f t="shared" si="46"/>
        <v>Omaha Police and Fire2001</v>
      </c>
    </row>
    <row r="2957" spans="1:18" x14ac:dyDescent="0.35">
      <c r="A2957" t="s">
        <v>164</v>
      </c>
      <c r="B2957">
        <v>2002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 s="3">
        <v>0.65200000000000002</v>
      </c>
      <c r="R2957" t="str">
        <f t="shared" si="46"/>
        <v>Omaha Police and Fire2002</v>
      </c>
    </row>
    <row r="2958" spans="1:18" x14ac:dyDescent="0.35">
      <c r="A2958" t="s">
        <v>164</v>
      </c>
      <c r="B2958">
        <v>2003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 s="3">
        <v>0.75</v>
      </c>
      <c r="R2958" t="str">
        <f t="shared" si="46"/>
        <v>Omaha Police and Fire2003</v>
      </c>
    </row>
    <row r="2959" spans="1:18" x14ac:dyDescent="0.35">
      <c r="A2959" t="s">
        <v>164</v>
      </c>
      <c r="B2959">
        <v>2004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 s="3">
        <v>0.77300000000000002</v>
      </c>
      <c r="R2959" t="str">
        <f t="shared" si="46"/>
        <v>Omaha Police and Fire2004</v>
      </c>
    </row>
    <row r="2960" spans="1:18" x14ac:dyDescent="0.35">
      <c r="A2960" t="s">
        <v>164</v>
      </c>
      <c r="B2960">
        <v>2005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 s="3">
        <v>0.64400000000000002</v>
      </c>
      <c r="R2960" t="str">
        <f t="shared" si="46"/>
        <v>Omaha Police and Fire2005</v>
      </c>
    </row>
    <row r="2961" spans="1:18" x14ac:dyDescent="0.35">
      <c r="A2961" t="s">
        <v>164</v>
      </c>
      <c r="B2961">
        <v>2006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 s="3">
        <v>0.63400000000000001</v>
      </c>
      <c r="R2961" t="str">
        <f t="shared" si="46"/>
        <v>Omaha Police and Fire2006</v>
      </c>
    </row>
    <row r="2962" spans="1:18" x14ac:dyDescent="0.35">
      <c r="A2962" t="s">
        <v>164</v>
      </c>
      <c r="B2962">
        <v>2007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 s="3">
        <v>0.60099999999999998</v>
      </c>
      <c r="R2962" t="str">
        <f t="shared" si="46"/>
        <v>Omaha Police and Fire2007</v>
      </c>
    </row>
    <row r="2963" spans="1:18" x14ac:dyDescent="0.35">
      <c r="A2963" t="s">
        <v>164</v>
      </c>
      <c r="B2963">
        <v>2008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 s="3">
        <v>0.38600000000000001</v>
      </c>
      <c r="R2963" t="str">
        <f t="shared" si="46"/>
        <v>Omaha Police and Fire2008</v>
      </c>
    </row>
    <row r="2964" spans="1:18" x14ac:dyDescent="0.35">
      <c r="A2964" t="s">
        <v>164</v>
      </c>
      <c r="B2964">
        <v>2009</v>
      </c>
      <c r="C2964">
        <v>0.15376999999999999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 s="3">
        <v>0.39500000000000002</v>
      </c>
      <c r="R2964" t="str">
        <f t="shared" si="46"/>
        <v>Omaha Police and Fire2009</v>
      </c>
    </row>
    <row r="2965" spans="1:18" x14ac:dyDescent="0.35">
      <c r="A2965" t="s">
        <v>164</v>
      </c>
      <c r="B2965">
        <v>2010</v>
      </c>
      <c r="C2965">
        <v>0.16231999999999999</v>
      </c>
      <c r="H2965">
        <v>0.54039999999999999</v>
      </c>
      <c r="I2965">
        <v>0.23530000000000001</v>
      </c>
      <c r="J2965">
        <v>0</v>
      </c>
      <c r="K2965">
        <v>0</v>
      </c>
      <c r="L2965">
        <v>2.69E-2</v>
      </c>
      <c r="M2965">
        <v>0.1696</v>
      </c>
      <c r="N2965">
        <v>0</v>
      </c>
      <c r="O2965">
        <v>2.7799999999999998E-2</v>
      </c>
      <c r="P2965">
        <v>0</v>
      </c>
      <c r="Q2965" s="3">
        <v>0.41399999999999998</v>
      </c>
      <c r="R2965" t="str">
        <f t="shared" si="46"/>
        <v>Omaha Police and Fire2010</v>
      </c>
    </row>
    <row r="2966" spans="1:18" x14ac:dyDescent="0.35">
      <c r="A2966" t="s">
        <v>164</v>
      </c>
      <c r="B2966">
        <v>2011</v>
      </c>
      <c r="C2966">
        <v>-1.91E-3</v>
      </c>
      <c r="H2966">
        <v>0.51549999999999996</v>
      </c>
      <c r="I2966">
        <v>0.22320000000000001</v>
      </c>
      <c r="J2966">
        <v>0</v>
      </c>
      <c r="K2966">
        <v>0</v>
      </c>
      <c r="L2966">
        <v>2.5499999999999998E-2</v>
      </c>
      <c r="M2966">
        <v>0.2026</v>
      </c>
      <c r="N2966">
        <v>0</v>
      </c>
      <c r="O2966">
        <v>3.32E-2</v>
      </c>
      <c r="P2966">
        <v>0</v>
      </c>
      <c r="Q2966" s="3">
        <v>0.434</v>
      </c>
      <c r="R2966" t="str">
        <f t="shared" si="46"/>
        <v>Omaha Police and Fire2011</v>
      </c>
    </row>
    <row r="2967" spans="1:18" x14ac:dyDescent="0.35">
      <c r="A2967" t="s">
        <v>164</v>
      </c>
      <c r="B2967">
        <v>2012</v>
      </c>
      <c r="C2967">
        <v>0.16200000000000001</v>
      </c>
      <c r="D2967">
        <v>9.9000000000000005E-2</v>
      </c>
      <c r="E2967">
        <v>0.01</v>
      </c>
      <c r="F2967">
        <v>7.2999999999999995E-2</v>
      </c>
      <c r="H2967">
        <v>0.51070000000000004</v>
      </c>
      <c r="I2967">
        <v>0.23830000000000001</v>
      </c>
      <c r="J2967">
        <v>0</v>
      </c>
      <c r="K2967">
        <v>0</v>
      </c>
      <c r="L2967">
        <v>2.29E-2</v>
      </c>
      <c r="M2967">
        <v>0.20069999999999999</v>
      </c>
      <c r="N2967">
        <v>0</v>
      </c>
      <c r="O2967">
        <v>2.7400000000000001E-2</v>
      </c>
      <c r="P2967">
        <v>0</v>
      </c>
      <c r="Q2967" s="3">
        <v>0.45</v>
      </c>
      <c r="R2967" t="str">
        <f t="shared" si="46"/>
        <v>Omaha Police and Fire2012</v>
      </c>
    </row>
    <row r="2968" spans="1:18" x14ac:dyDescent="0.35">
      <c r="A2968" t="s">
        <v>164</v>
      </c>
      <c r="B2968">
        <v>2013</v>
      </c>
      <c r="C2968">
        <v>0.17879999999999999</v>
      </c>
      <c r="E2968">
        <v>0.12889</v>
      </c>
      <c r="H2968">
        <v>0.56699999999999995</v>
      </c>
      <c r="I2968">
        <v>0.1865</v>
      </c>
      <c r="J2968">
        <v>1.3100000000000001E-2</v>
      </c>
      <c r="K2968">
        <v>0</v>
      </c>
      <c r="L2968">
        <v>1.7600000000000001E-2</v>
      </c>
      <c r="M2968">
        <v>0.19450000000000001</v>
      </c>
      <c r="N2968">
        <v>0</v>
      </c>
      <c r="O2968">
        <v>2.1299999999999999E-2</v>
      </c>
      <c r="P2968">
        <v>0</v>
      </c>
      <c r="Q2968" s="3">
        <v>0.46800000000000003</v>
      </c>
      <c r="R2968" t="str">
        <f t="shared" si="46"/>
        <v>Omaha Police and Fire2013</v>
      </c>
    </row>
    <row r="2969" spans="1:18" x14ac:dyDescent="0.35">
      <c r="A2969" t="s">
        <v>164</v>
      </c>
      <c r="B2969">
        <v>2014</v>
      </c>
      <c r="C2969">
        <v>4.9390000000000003E-2</v>
      </c>
      <c r="E2969">
        <v>0.10768</v>
      </c>
      <c r="H2969">
        <v>0.54110000000000003</v>
      </c>
      <c r="I2969">
        <v>0.19470000000000001</v>
      </c>
      <c r="J2969">
        <v>2.53E-2</v>
      </c>
      <c r="K2969">
        <v>0</v>
      </c>
      <c r="L2969">
        <v>1.29E-2</v>
      </c>
      <c r="M2969">
        <v>0.21049999999999999</v>
      </c>
      <c r="N2969">
        <v>0</v>
      </c>
      <c r="O2969">
        <v>1.55E-2</v>
      </c>
      <c r="P2969">
        <v>0</v>
      </c>
      <c r="Q2969" s="3">
        <v>0.496</v>
      </c>
      <c r="R2969" t="str">
        <f t="shared" si="46"/>
        <v>Omaha Police and Fire2014</v>
      </c>
    </row>
    <row r="2970" spans="1:18" x14ac:dyDescent="0.35">
      <c r="A2970" t="s">
        <v>164</v>
      </c>
      <c r="B2970">
        <v>2015</v>
      </c>
      <c r="C2970">
        <v>6.7600000000000004E-3</v>
      </c>
      <c r="E2970">
        <v>7.6310000000000003E-2</v>
      </c>
      <c r="H2970">
        <v>0.51105</v>
      </c>
      <c r="I2970">
        <v>0.13069</v>
      </c>
      <c r="J2970">
        <v>3.7999999999999999E-2</v>
      </c>
      <c r="K2970">
        <v>3.5499999999999997E-2</v>
      </c>
      <c r="L2970">
        <v>2.93E-2</v>
      </c>
      <c r="M2970">
        <v>0.24528</v>
      </c>
      <c r="N2970">
        <v>0</v>
      </c>
      <c r="O2970">
        <v>1.0200000000000001E-2</v>
      </c>
      <c r="P2970">
        <v>0</v>
      </c>
      <c r="Q2970" s="3">
        <v>0.50800000000000001</v>
      </c>
      <c r="R2970" t="str">
        <f t="shared" si="46"/>
        <v>Omaha Police and Fire2015</v>
      </c>
    </row>
    <row r="2971" spans="1:18" x14ac:dyDescent="0.35">
      <c r="A2971" t="s">
        <v>164</v>
      </c>
      <c r="B2971">
        <v>2016</v>
      </c>
      <c r="C2971">
        <v>9.0639999999999998E-2</v>
      </c>
      <c r="E2971">
        <v>9.5570000000000002E-2</v>
      </c>
      <c r="H2971">
        <v>0.47885</v>
      </c>
      <c r="I2971">
        <v>0.12969</v>
      </c>
      <c r="J2971">
        <v>5.0999999999999997E-2</v>
      </c>
      <c r="K2971">
        <v>3.39E-2</v>
      </c>
      <c r="L2971">
        <v>3.1699999999999999E-2</v>
      </c>
      <c r="M2971">
        <v>0.25827</v>
      </c>
      <c r="N2971">
        <v>0</v>
      </c>
      <c r="O2971">
        <v>1.66E-2</v>
      </c>
      <c r="P2971">
        <v>0</v>
      </c>
      <c r="Q2971" s="3">
        <v>0.51800000000000002</v>
      </c>
      <c r="R2971" t="str">
        <f t="shared" si="46"/>
        <v>Omaha Police and Fire2016</v>
      </c>
    </row>
    <row r="2972" spans="1:18" x14ac:dyDescent="0.35">
      <c r="A2972" t="s">
        <v>164</v>
      </c>
      <c r="B2972">
        <v>2017</v>
      </c>
      <c r="C2972">
        <v>0.14959</v>
      </c>
      <c r="E2972">
        <v>9.3219999999999997E-2</v>
      </c>
      <c r="H2972">
        <v>0.47789999999999999</v>
      </c>
      <c r="I2972">
        <v>0.1205</v>
      </c>
      <c r="J2972">
        <v>6.4100000000000004E-2</v>
      </c>
      <c r="K2972">
        <v>3.2000000000000001E-2</v>
      </c>
      <c r="L2972">
        <v>2.7099999999999999E-2</v>
      </c>
      <c r="M2972">
        <v>0.2611</v>
      </c>
      <c r="N2972">
        <v>0</v>
      </c>
      <c r="O2972">
        <v>1.72E-2</v>
      </c>
      <c r="P2972">
        <v>0</v>
      </c>
      <c r="Q2972" s="3">
        <v>0.52100000000000002</v>
      </c>
      <c r="R2972" t="str">
        <f t="shared" si="46"/>
        <v>Omaha Police and Fire2017</v>
      </c>
    </row>
    <row r="2973" spans="1:18" x14ac:dyDescent="0.35">
      <c r="A2973" t="s">
        <v>164</v>
      </c>
      <c r="B2973">
        <v>2018</v>
      </c>
      <c r="C2973">
        <v>-2.308E-2</v>
      </c>
      <c r="E2973">
        <v>5.2909999999999999E-2</v>
      </c>
      <c r="F2973">
        <v>9.0240000000000001E-2</v>
      </c>
      <c r="G2973">
        <v>0</v>
      </c>
      <c r="H2973">
        <v>0.45800000000000002</v>
      </c>
      <c r="I2973">
        <v>6.7900000000000002E-2</v>
      </c>
      <c r="J2973">
        <v>0.114</v>
      </c>
      <c r="K2973">
        <v>3.5799999999999998E-2</v>
      </c>
      <c r="L2973">
        <v>2.69E-2</v>
      </c>
      <c r="M2973">
        <v>0.28599999999999998</v>
      </c>
      <c r="N2973">
        <v>0</v>
      </c>
      <c r="O2973">
        <v>1.14E-2</v>
      </c>
      <c r="P2973">
        <v>0</v>
      </c>
      <c r="Q2973" s="3">
        <v>0.52400000000000002</v>
      </c>
      <c r="R2973" t="str">
        <f t="shared" si="46"/>
        <v>Omaha Police and Fire2018</v>
      </c>
    </row>
    <row r="2974" spans="1:18" x14ac:dyDescent="0.35">
      <c r="A2974" t="s">
        <v>164</v>
      </c>
      <c r="B2974">
        <v>2019</v>
      </c>
      <c r="C2974">
        <v>0.17236000000000001</v>
      </c>
      <c r="E2974">
        <v>7.6499999999999999E-2</v>
      </c>
      <c r="F2974">
        <v>9.1980000000000006E-2</v>
      </c>
      <c r="G2974">
        <v>0</v>
      </c>
      <c r="H2974">
        <v>0.42305999999999999</v>
      </c>
      <c r="I2974">
        <v>0.15479000000000001</v>
      </c>
      <c r="J2974">
        <v>0.13189000000000001</v>
      </c>
      <c r="K2974">
        <v>3.1399999999999997E-2</v>
      </c>
      <c r="L2974">
        <v>0</v>
      </c>
      <c r="M2974">
        <v>0.24157999999999999</v>
      </c>
      <c r="N2974">
        <v>0</v>
      </c>
      <c r="O2974">
        <v>1.7299999999999999E-2</v>
      </c>
      <c r="P2974">
        <v>0</v>
      </c>
      <c r="Q2974" s="3">
        <v>0.52400000000000002</v>
      </c>
      <c r="R2974" t="str">
        <f t="shared" si="46"/>
        <v>Omaha Police and Fire2019</v>
      </c>
    </row>
    <row r="2975" spans="1:18" x14ac:dyDescent="0.35">
      <c r="A2975" t="s">
        <v>164</v>
      </c>
      <c r="B2975">
        <v>2020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 s="3">
        <v>0</v>
      </c>
      <c r="R2975" t="str">
        <f t="shared" si="46"/>
        <v>Omaha Police and Fire2020</v>
      </c>
    </row>
    <row r="2976" spans="1:18" x14ac:dyDescent="0.35">
      <c r="A2976" t="s">
        <v>165</v>
      </c>
      <c r="B2976">
        <v>2001</v>
      </c>
      <c r="C2976">
        <v>-2.8320000000000001E-2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 s="3">
        <v>0.96550000000000002</v>
      </c>
      <c r="R2976" t="str">
        <f t="shared" si="46"/>
        <v>Jacksonville ERS2001</v>
      </c>
    </row>
    <row r="2977" spans="1:18" x14ac:dyDescent="0.35">
      <c r="A2977" t="s">
        <v>165</v>
      </c>
      <c r="B2977">
        <v>2002</v>
      </c>
      <c r="C2977">
        <v>-4.9349999999999998E-2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 s="3">
        <v>0.93259999999999998</v>
      </c>
      <c r="R2977" t="str">
        <f t="shared" si="46"/>
        <v>Jacksonville ERS2002</v>
      </c>
    </row>
    <row r="2978" spans="1:18" x14ac:dyDescent="0.35">
      <c r="A2978" t="s">
        <v>165</v>
      </c>
      <c r="B2978">
        <v>2003</v>
      </c>
      <c r="C2978">
        <v>0.16386999999999999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 s="3">
        <v>0.8851</v>
      </c>
      <c r="R2978" t="str">
        <f t="shared" si="46"/>
        <v>Jacksonville ERS2003</v>
      </c>
    </row>
    <row r="2979" spans="1:18" x14ac:dyDescent="0.35">
      <c r="A2979" t="s">
        <v>165</v>
      </c>
      <c r="B2979">
        <v>2004</v>
      </c>
      <c r="C2979">
        <v>0.12422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 s="3">
        <v>0.82650000000000001</v>
      </c>
      <c r="R2979" t="str">
        <f t="shared" si="46"/>
        <v>Jacksonville ERS2004</v>
      </c>
    </row>
    <row r="2980" spans="1:18" x14ac:dyDescent="0.35">
      <c r="A2980" t="s">
        <v>165</v>
      </c>
      <c r="B2980">
        <v>2005</v>
      </c>
      <c r="C2980">
        <v>9.3679999999999999E-2</v>
      </c>
      <c r="E2980">
        <v>5.74E-2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 s="3">
        <v>0.86719999999999997</v>
      </c>
      <c r="R2980" t="str">
        <f t="shared" si="46"/>
        <v>Jacksonville ERS2005</v>
      </c>
    </row>
    <row r="2981" spans="1:18" x14ac:dyDescent="0.35">
      <c r="A2981" t="s">
        <v>165</v>
      </c>
      <c r="B2981">
        <v>2006</v>
      </c>
      <c r="C2981">
        <v>8.3799999999999999E-2</v>
      </c>
      <c r="E2981">
        <v>8.0740000000000006E-2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 s="3">
        <v>0.87880000000000003</v>
      </c>
      <c r="R2981" t="str">
        <f t="shared" si="46"/>
        <v>Jacksonville ERS2006</v>
      </c>
    </row>
    <row r="2982" spans="1:18" x14ac:dyDescent="0.35">
      <c r="A2982" t="s">
        <v>165</v>
      </c>
      <c r="B2982">
        <v>2007</v>
      </c>
      <c r="C2982">
        <v>0.14380000000000001</v>
      </c>
      <c r="E2982">
        <v>0.12146999999999999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 s="3">
        <v>0.89900000000000002</v>
      </c>
      <c r="R2982" t="str">
        <f t="shared" si="46"/>
        <v>Jacksonville ERS2007</v>
      </c>
    </row>
    <row r="2983" spans="1:18" x14ac:dyDescent="0.35">
      <c r="A2983" t="s">
        <v>165</v>
      </c>
      <c r="B2983">
        <v>2008</v>
      </c>
      <c r="C2983">
        <v>-0.1535</v>
      </c>
      <c r="D2983">
        <v>1.6199999999999999E-2</v>
      </c>
      <c r="E2983">
        <v>5.0799999999999998E-2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 s="3">
        <v>0.83489999999999998</v>
      </c>
      <c r="R2983" t="str">
        <f t="shared" si="46"/>
        <v>Jacksonville ERS2008</v>
      </c>
    </row>
    <row r="2984" spans="1:18" x14ac:dyDescent="0.35">
      <c r="A2984" t="s">
        <v>165</v>
      </c>
      <c r="B2984">
        <v>2009</v>
      </c>
      <c r="C2984">
        <v>3.3E-3</v>
      </c>
      <c r="D2984">
        <v>-9.5999999999999992E-3</v>
      </c>
      <c r="E2984">
        <v>2.9899999999999999E-2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 s="3">
        <v>0.77049999999999996</v>
      </c>
      <c r="R2984" t="str">
        <f t="shared" si="46"/>
        <v>Jacksonville ERS2009</v>
      </c>
    </row>
    <row r="2985" spans="1:18" x14ac:dyDescent="0.35">
      <c r="A2985" t="s">
        <v>165</v>
      </c>
      <c r="B2985">
        <v>2010</v>
      </c>
      <c r="C2985">
        <v>0.1154</v>
      </c>
      <c r="D2985">
        <v>-1.7899999999999999E-2</v>
      </c>
      <c r="E2985">
        <v>3.27E-2</v>
      </c>
      <c r="F2985">
        <v>4.496E-2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 s="3">
        <v>0.75860000000000005</v>
      </c>
      <c r="R2985" t="str">
        <f t="shared" si="46"/>
        <v>Jacksonville ERS2010</v>
      </c>
    </row>
    <row r="2986" spans="1:18" x14ac:dyDescent="0.35">
      <c r="A2986" t="s">
        <v>165</v>
      </c>
      <c r="B2986">
        <v>2011</v>
      </c>
      <c r="C2986">
        <v>1.2E-2</v>
      </c>
      <c r="D2986">
        <v>4.2500000000000003E-2</v>
      </c>
      <c r="E2986">
        <v>1.9099999999999999E-2</v>
      </c>
      <c r="F2986">
        <v>4.9209999999999997E-2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 s="3">
        <v>0.71350000000000002</v>
      </c>
      <c r="R2986" t="str">
        <f t="shared" si="46"/>
        <v>Jacksonville ERS2011</v>
      </c>
    </row>
    <row r="2987" spans="1:18" x14ac:dyDescent="0.35">
      <c r="A2987" t="s">
        <v>165</v>
      </c>
      <c r="B2987">
        <v>2012</v>
      </c>
      <c r="C2987">
        <v>0.1888</v>
      </c>
      <c r="D2987">
        <v>4.2500000000000003E-2</v>
      </c>
      <c r="E2987">
        <v>1.9099999999999999E-2</v>
      </c>
      <c r="F2987">
        <v>7.2929999999999995E-2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 s="3">
        <v>0.62380000000000002</v>
      </c>
      <c r="R2987" t="str">
        <f t="shared" si="46"/>
        <v>Jacksonville ERS2012</v>
      </c>
    </row>
    <row r="2988" spans="1:18" x14ac:dyDescent="0.35">
      <c r="A2988" t="s">
        <v>165</v>
      </c>
      <c r="B2988">
        <v>2013</v>
      </c>
      <c r="C2988">
        <v>0.17630000000000001</v>
      </c>
      <c r="D2988">
        <v>0.12280000000000001</v>
      </c>
      <c r="E2988">
        <v>9.64E-2</v>
      </c>
      <c r="F2988">
        <v>7.4069999999999997E-2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 s="3">
        <v>0.623</v>
      </c>
      <c r="R2988" t="str">
        <f t="shared" si="46"/>
        <v>Jacksonville ERS2013</v>
      </c>
    </row>
    <row r="2989" spans="1:18" x14ac:dyDescent="0.35">
      <c r="A2989" t="s">
        <v>165</v>
      </c>
      <c r="B2989">
        <v>2014</v>
      </c>
      <c r="C2989">
        <v>0.1206</v>
      </c>
      <c r="D2989">
        <v>0.1615</v>
      </c>
      <c r="E2989">
        <v>0.12089999999999999</v>
      </c>
      <c r="F2989">
        <v>7.3730000000000004E-2</v>
      </c>
      <c r="H2989">
        <v>0.60680000000000001</v>
      </c>
      <c r="I2989">
        <v>0.20130000000000001</v>
      </c>
      <c r="J2989">
        <v>7.7100000000000002E-2</v>
      </c>
      <c r="K2989">
        <v>0</v>
      </c>
      <c r="L2989">
        <v>0</v>
      </c>
      <c r="M2989">
        <v>0.1148</v>
      </c>
      <c r="N2989">
        <v>0</v>
      </c>
      <c r="O2989">
        <v>0</v>
      </c>
      <c r="P2989">
        <v>0</v>
      </c>
      <c r="Q2989" s="3">
        <v>0.65810000000000002</v>
      </c>
      <c r="R2989" t="str">
        <f t="shared" si="46"/>
        <v>Jacksonville ERS2014</v>
      </c>
    </row>
    <row r="2990" spans="1:18" x14ac:dyDescent="0.35">
      <c r="A2990" t="s">
        <v>165</v>
      </c>
      <c r="B2990">
        <v>2015</v>
      </c>
      <c r="C2990">
        <v>-1.67E-2</v>
      </c>
      <c r="D2990">
        <v>9.0300000000000005E-2</v>
      </c>
      <c r="E2990">
        <v>9.2999999999999999E-2</v>
      </c>
      <c r="F2990">
        <v>6.2359999999999999E-2</v>
      </c>
      <c r="H2990">
        <v>0.58250000000000002</v>
      </c>
      <c r="I2990">
        <v>0.20530000000000001</v>
      </c>
      <c r="J2990">
        <v>6.2199999999999998E-2</v>
      </c>
      <c r="K2990">
        <v>0</v>
      </c>
      <c r="L2990">
        <v>0</v>
      </c>
      <c r="M2990">
        <v>0.15</v>
      </c>
      <c r="N2990">
        <v>0</v>
      </c>
      <c r="O2990">
        <v>0</v>
      </c>
      <c r="P2990">
        <v>0</v>
      </c>
      <c r="Q2990" s="3">
        <v>0.66800000000000004</v>
      </c>
      <c r="R2990" t="str">
        <f t="shared" si="46"/>
        <v>Jacksonville ERS2015</v>
      </c>
    </row>
    <row r="2991" spans="1:18" x14ac:dyDescent="0.35">
      <c r="A2991" t="s">
        <v>165</v>
      </c>
      <c r="B2991">
        <v>2016</v>
      </c>
      <c r="C2991">
        <v>9.9299999999999999E-2</v>
      </c>
      <c r="D2991">
        <v>6.6000000000000003E-2</v>
      </c>
      <c r="E2991">
        <v>0.11119999999999999</v>
      </c>
      <c r="F2991">
        <v>6.3869999999999996E-2</v>
      </c>
      <c r="H2991">
        <v>0.55593999999999999</v>
      </c>
      <c r="I2991">
        <v>0.18637999999999999</v>
      </c>
      <c r="J2991">
        <v>6.429E-2</v>
      </c>
      <c r="K2991">
        <v>0</v>
      </c>
      <c r="L2991">
        <v>0</v>
      </c>
      <c r="M2991">
        <v>0.19338</v>
      </c>
      <c r="N2991">
        <v>0</v>
      </c>
      <c r="O2991">
        <v>0</v>
      </c>
      <c r="P2991">
        <v>0</v>
      </c>
      <c r="Q2991" s="3">
        <v>0.64639999999999997</v>
      </c>
      <c r="R2991" t="str">
        <f t="shared" si="46"/>
        <v>Jacksonville ERS2016</v>
      </c>
    </row>
    <row r="2992" spans="1:18" x14ac:dyDescent="0.35">
      <c r="A2992" t="s">
        <v>165</v>
      </c>
      <c r="B2992">
        <v>2017</v>
      </c>
      <c r="C2992">
        <v>0.15210000000000001</v>
      </c>
      <c r="D2992">
        <v>7.5899999999999995E-2</v>
      </c>
      <c r="E2992">
        <v>0.1042</v>
      </c>
      <c r="F2992">
        <v>6.4640000000000003E-2</v>
      </c>
      <c r="H2992">
        <v>0.59</v>
      </c>
      <c r="I2992">
        <v>0.19</v>
      </c>
      <c r="J2992">
        <v>0</v>
      </c>
      <c r="K2992">
        <v>0</v>
      </c>
      <c r="L2992">
        <v>0</v>
      </c>
      <c r="M2992">
        <v>0.22</v>
      </c>
      <c r="N2992">
        <v>0</v>
      </c>
      <c r="O2992">
        <v>0</v>
      </c>
      <c r="P2992">
        <v>0</v>
      </c>
      <c r="Q2992" s="3">
        <v>0.64359999999999995</v>
      </c>
      <c r="R2992" t="str">
        <f t="shared" si="46"/>
        <v>Jacksonville ERS2017</v>
      </c>
    </row>
    <row r="2993" spans="1:18" x14ac:dyDescent="0.35">
      <c r="A2993" t="s">
        <v>165</v>
      </c>
      <c r="B2993">
        <v>2018</v>
      </c>
      <c r="C2993">
        <v>7.8700000000000006E-2</v>
      </c>
      <c r="D2993">
        <v>0.1096</v>
      </c>
      <c r="E2993">
        <v>8.5300000000000001E-2</v>
      </c>
      <c r="F2993">
        <v>9.0770000000000003E-2</v>
      </c>
      <c r="H2993">
        <v>0.58950000000000002</v>
      </c>
      <c r="I2993">
        <v>0.1822</v>
      </c>
      <c r="J2993">
        <v>0</v>
      </c>
      <c r="K2993">
        <v>6.8500000000000005E-2</v>
      </c>
      <c r="L2993">
        <v>0</v>
      </c>
      <c r="M2993">
        <v>0.15809999999999999</v>
      </c>
      <c r="N2993">
        <v>0</v>
      </c>
      <c r="O2993">
        <v>1.6000000000000001E-3</v>
      </c>
      <c r="P2993">
        <v>0</v>
      </c>
      <c r="Q2993" s="3">
        <v>0.63239999999999996</v>
      </c>
      <c r="R2993" t="str">
        <f t="shared" si="46"/>
        <v>Jacksonville ERS2018</v>
      </c>
    </row>
    <row r="2994" spans="1:18" x14ac:dyDescent="0.35">
      <c r="A2994" t="s">
        <v>165</v>
      </c>
      <c r="B2994">
        <v>2019</v>
      </c>
      <c r="C2994">
        <v>1.3599999999999999E-2</v>
      </c>
      <c r="D2994">
        <v>0.08</v>
      </c>
      <c r="E2994">
        <v>6.3700000000000007E-2</v>
      </c>
      <c r="F2994">
        <v>9.1880000000000003E-2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 s="3">
        <v>0.61109999999999998</v>
      </c>
      <c r="R2994" t="str">
        <f t="shared" si="46"/>
        <v>Jacksonville ERS2019</v>
      </c>
    </row>
    <row r="2995" spans="1:18" x14ac:dyDescent="0.35">
      <c r="A2995" t="s">
        <v>165</v>
      </c>
      <c r="B2995">
        <v>2020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 s="3">
        <v>0</v>
      </c>
      <c r="R2995" t="str">
        <f t="shared" si="46"/>
        <v>Jacksonville ERS2020</v>
      </c>
    </row>
    <row r="2996" spans="1:18" x14ac:dyDescent="0.35">
      <c r="A2996" t="s">
        <v>166</v>
      </c>
      <c r="B2996">
        <v>2001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 s="3">
        <v>1.0633999999999999</v>
      </c>
      <c r="R2996" t="str">
        <f t="shared" si="46"/>
        <v>Birmingham RRS2001</v>
      </c>
    </row>
    <row r="2997" spans="1:18" x14ac:dyDescent="0.35">
      <c r="A2997" t="s">
        <v>166</v>
      </c>
      <c r="B2997">
        <v>2002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 s="3">
        <v>1.0270999999999999</v>
      </c>
      <c r="R2997" t="str">
        <f t="shared" si="46"/>
        <v>Birmingham RRS2002</v>
      </c>
    </row>
    <row r="2998" spans="1:18" x14ac:dyDescent="0.35">
      <c r="A2998" t="s">
        <v>166</v>
      </c>
      <c r="B2998">
        <v>2003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 s="3">
        <v>0.9869</v>
      </c>
      <c r="R2998" t="str">
        <f t="shared" si="46"/>
        <v>Birmingham RRS2003</v>
      </c>
    </row>
    <row r="2999" spans="1:18" x14ac:dyDescent="0.35">
      <c r="A2999" t="s">
        <v>166</v>
      </c>
      <c r="B2999">
        <v>2004</v>
      </c>
      <c r="C2999">
        <v>8.6300000000000002E-2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 s="3">
        <v>0.95599999999999996</v>
      </c>
      <c r="R2999" t="str">
        <f t="shared" si="46"/>
        <v>Birmingham RRS2004</v>
      </c>
    </row>
    <row r="3000" spans="1:18" x14ac:dyDescent="0.35">
      <c r="A3000" t="s">
        <v>166</v>
      </c>
      <c r="B3000">
        <v>2005</v>
      </c>
      <c r="C3000">
        <v>0.11132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 s="3">
        <v>0.93530000000000002</v>
      </c>
      <c r="R3000" t="str">
        <f t="shared" si="46"/>
        <v>Birmingham RRS2005</v>
      </c>
    </row>
    <row r="3001" spans="1:18" x14ac:dyDescent="0.35">
      <c r="A3001" t="s">
        <v>166</v>
      </c>
      <c r="B3001">
        <v>2006</v>
      </c>
      <c r="C3001">
        <v>-3.6600000000000001E-3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 s="3">
        <v>0.94940000000000002</v>
      </c>
      <c r="R3001" t="str">
        <f t="shared" si="46"/>
        <v>Birmingham RRS2006</v>
      </c>
    </row>
    <row r="3002" spans="1:18" x14ac:dyDescent="0.35">
      <c r="A3002" t="s">
        <v>166</v>
      </c>
      <c r="B3002">
        <v>2007</v>
      </c>
      <c r="C3002">
        <v>9.7960000000000005E-2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 s="3">
        <v>0.9425</v>
      </c>
      <c r="R3002" t="str">
        <f t="shared" si="46"/>
        <v>Birmingham RRS2007</v>
      </c>
    </row>
    <row r="3003" spans="1:18" x14ac:dyDescent="0.35">
      <c r="A3003" t="s">
        <v>166</v>
      </c>
      <c r="B3003">
        <v>2008</v>
      </c>
      <c r="C3003">
        <v>-3.5799999999999998E-2</v>
      </c>
      <c r="E3003">
        <v>4.9520000000000002E-2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 s="3">
        <v>0.90700000000000003</v>
      </c>
      <c r="R3003" t="str">
        <f t="shared" si="46"/>
        <v>Birmingham RRS2008</v>
      </c>
    </row>
    <row r="3004" spans="1:18" x14ac:dyDescent="0.35">
      <c r="A3004" t="s">
        <v>166</v>
      </c>
      <c r="B3004">
        <v>2009</v>
      </c>
      <c r="C3004">
        <v>-0.11106000000000001</v>
      </c>
      <c r="E3004">
        <v>8.2699999999999996E-3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 s="3">
        <v>0.84079999999999999</v>
      </c>
      <c r="R3004" t="str">
        <f t="shared" si="46"/>
        <v>Birmingham RRS2009</v>
      </c>
    </row>
    <row r="3005" spans="1:18" x14ac:dyDescent="0.35">
      <c r="A3005" t="s">
        <v>166</v>
      </c>
      <c r="B3005">
        <v>2010</v>
      </c>
      <c r="C3005">
        <v>0.12111</v>
      </c>
      <c r="E3005">
        <v>1.004E-2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 s="3">
        <v>0.82010000000000005</v>
      </c>
      <c r="R3005" t="str">
        <f t="shared" si="46"/>
        <v>Birmingham RRS2010</v>
      </c>
    </row>
    <row r="3006" spans="1:18" x14ac:dyDescent="0.35">
      <c r="A3006" t="s">
        <v>166</v>
      </c>
      <c r="B3006">
        <v>2011</v>
      </c>
      <c r="C3006">
        <v>0.17990999999999999</v>
      </c>
      <c r="E3006">
        <v>4.478E-2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 s="3">
        <v>0.77029999999999998</v>
      </c>
      <c r="R3006" t="str">
        <f t="shared" si="46"/>
        <v>Birmingham RRS2011</v>
      </c>
    </row>
    <row r="3007" spans="1:18" x14ac:dyDescent="0.35">
      <c r="A3007" t="s">
        <v>166</v>
      </c>
      <c r="B3007">
        <v>2012</v>
      </c>
      <c r="C3007">
        <v>3.6720000000000003E-2</v>
      </c>
      <c r="E3007">
        <v>3.286E-2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 s="3">
        <v>0.74339999999999995</v>
      </c>
      <c r="R3007" t="str">
        <f t="shared" si="46"/>
        <v>Birmingham RRS2012</v>
      </c>
    </row>
    <row r="3008" spans="1:18" x14ac:dyDescent="0.35">
      <c r="A3008" t="s">
        <v>166</v>
      </c>
      <c r="B3008">
        <v>2013</v>
      </c>
      <c r="C3008">
        <v>0.10926</v>
      </c>
      <c r="E3008">
        <v>6.2219999999999998E-2</v>
      </c>
      <c r="F3008">
        <v>5.5849999999999997E-2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 s="3">
        <v>0.73</v>
      </c>
      <c r="R3008" t="str">
        <f t="shared" si="46"/>
        <v>Birmingham RRS2013</v>
      </c>
    </row>
    <row r="3009" spans="1:18" x14ac:dyDescent="0.35">
      <c r="A3009" t="s">
        <v>166</v>
      </c>
      <c r="B3009">
        <v>2014</v>
      </c>
      <c r="C3009">
        <v>0.16347</v>
      </c>
      <c r="E3009">
        <v>0.12096</v>
      </c>
      <c r="F3009">
        <v>6.3119999999999996E-2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 s="3">
        <v>0.748</v>
      </c>
      <c r="R3009" t="str">
        <f t="shared" si="46"/>
        <v>Birmingham RRS2014</v>
      </c>
    </row>
    <row r="3010" spans="1:18" x14ac:dyDescent="0.35">
      <c r="A3010" t="s">
        <v>166</v>
      </c>
      <c r="B3010">
        <v>2015</v>
      </c>
      <c r="C3010">
        <v>4.6800000000000001E-2</v>
      </c>
      <c r="E3010">
        <v>0.10569000000000001</v>
      </c>
      <c r="F3010">
        <v>5.6779999999999997E-2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 s="3">
        <v>0.75329999999999997</v>
      </c>
      <c r="R3010" t="str">
        <f t="shared" si="46"/>
        <v>Birmingham RRS2015</v>
      </c>
    </row>
    <row r="3011" spans="1:18" x14ac:dyDescent="0.35">
      <c r="A3011" t="s">
        <v>166</v>
      </c>
      <c r="B3011">
        <v>2016</v>
      </c>
      <c r="C3011">
        <v>1.38E-2</v>
      </c>
      <c r="E3011">
        <v>7.2639999999999996E-2</v>
      </c>
      <c r="F3011">
        <v>5.8619999999999998E-2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 s="3">
        <v>0.75509999999999999</v>
      </c>
      <c r="R3011" t="str">
        <f t="shared" ref="R3011:R3074" si="47">A3011&amp;B3011</f>
        <v>Birmingham RRS2016</v>
      </c>
    </row>
    <row r="3012" spans="1:18" x14ac:dyDescent="0.35">
      <c r="A3012" t="s">
        <v>166</v>
      </c>
      <c r="B3012">
        <v>2017</v>
      </c>
      <c r="C3012">
        <v>0.1179</v>
      </c>
      <c r="E3012">
        <v>8.8929999999999995E-2</v>
      </c>
      <c r="F3012">
        <v>6.0519999999999997E-2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 s="3">
        <v>0.73419999999999996</v>
      </c>
      <c r="R3012" t="str">
        <f t="shared" si="47"/>
        <v>Birmingham RRS2017</v>
      </c>
    </row>
    <row r="3013" spans="1:18" x14ac:dyDescent="0.35">
      <c r="A3013" t="s">
        <v>166</v>
      </c>
      <c r="B3013">
        <v>2018</v>
      </c>
      <c r="C3013">
        <v>8.1199999999999994E-2</v>
      </c>
      <c r="E3013">
        <v>8.337E-2</v>
      </c>
      <c r="F3013">
        <v>7.2739999999999999E-2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 s="3">
        <v>0</v>
      </c>
      <c r="R3013" t="str">
        <f t="shared" si="47"/>
        <v>Birmingham RRS2018</v>
      </c>
    </row>
    <row r="3014" spans="1:18" x14ac:dyDescent="0.35">
      <c r="A3014" t="s">
        <v>166</v>
      </c>
      <c r="B3014">
        <v>2019</v>
      </c>
      <c r="C3014">
        <v>5.1209999999999999E-2</v>
      </c>
      <c r="E3014">
        <v>6.1609999999999998E-2</v>
      </c>
      <c r="F3014">
        <v>9.0880000000000002E-2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 s="3">
        <v>0</v>
      </c>
      <c r="R3014" t="str">
        <f t="shared" si="47"/>
        <v>Birmingham RRS2019</v>
      </c>
    </row>
    <row r="3015" spans="1:18" x14ac:dyDescent="0.35">
      <c r="A3015" t="s">
        <v>166</v>
      </c>
      <c r="B3015">
        <v>2020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 s="3">
        <v>0</v>
      </c>
      <c r="R3015" t="str">
        <f t="shared" si="47"/>
        <v>Birmingham RRS2020</v>
      </c>
    </row>
    <row r="3016" spans="1:18" x14ac:dyDescent="0.35">
      <c r="A3016" t="s">
        <v>167</v>
      </c>
      <c r="B3016">
        <v>2001</v>
      </c>
      <c r="C3016">
        <v>-6.7400000000000002E-2</v>
      </c>
      <c r="G3016">
        <v>-6.7400000000000002E-2</v>
      </c>
      <c r="H3016">
        <v>0.56699999999999995</v>
      </c>
      <c r="I3016">
        <v>0.26300000000000001</v>
      </c>
      <c r="J3016">
        <v>0</v>
      </c>
      <c r="K3016">
        <v>0</v>
      </c>
      <c r="L3016">
        <v>0</v>
      </c>
      <c r="M3016">
        <v>0.16400000000000001</v>
      </c>
      <c r="N3016">
        <v>0</v>
      </c>
      <c r="O3016">
        <v>6.0000000000000001E-3</v>
      </c>
      <c r="P3016">
        <v>0</v>
      </c>
      <c r="Q3016" s="3">
        <v>0.84499999999999997</v>
      </c>
      <c r="R3016" t="str">
        <f t="shared" si="47"/>
        <v>Dallas Police and Fire2001</v>
      </c>
    </row>
    <row r="3017" spans="1:18" x14ac:dyDescent="0.35">
      <c r="A3017" t="s">
        <v>167</v>
      </c>
      <c r="B3017">
        <v>2002</v>
      </c>
      <c r="C3017">
        <v>-0.11940000000000001</v>
      </c>
      <c r="G3017">
        <v>-9.3770000000000006E-2</v>
      </c>
      <c r="H3017">
        <v>0.54800000000000004</v>
      </c>
      <c r="I3017">
        <v>0.28699999999999998</v>
      </c>
      <c r="J3017">
        <v>0</v>
      </c>
      <c r="K3017">
        <v>0</v>
      </c>
      <c r="L3017">
        <v>0</v>
      </c>
      <c r="M3017">
        <v>0.152</v>
      </c>
      <c r="N3017">
        <v>0</v>
      </c>
      <c r="O3017">
        <v>1.2999999999999999E-2</v>
      </c>
      <c r="P3017">
        <v>0</v>
      </c>
      <c r="Q3017" s="3">
        <v>0.72799999999999998</v>
      </c>
      <c r="R3017" t="str">
        <f t="shared" si="47"/>
        <v>Dallas Police and Fire2002</v>
      </c>
    </row>
    <row r="3018" spans="1:18" x14ac:dyDescent="0.35">
      <c r="A3018" t="s">
        <v>167</v>
      </c>
      <c r="B3018">
        <v>2003</v>
      </c>
      <c r="C3018">
        <v>0.314</v>
      </c>
      <c r="G3018">
        <v>2.571E-2</v>
      </c>
      <c r="H3018">
        <v>0.57999999999999996</v>
      </c>
      <c r="I3018">
        <v>0.26</v>
      </c>
      <c r="J3018">
        <v>0</v>
      </c>
      <c r="K3018">
        <v>0</v>
      </c>
      <c r="L3018">
        <v>0</v>
      </c>
      <c r="M3018">
        <v>0.15</v>
      </c>
      <c r="N3018">
        <v>0</v>
      </c>
      <c r="O3018">
        <v>0.01</v>
      </c>
      <c r="P3018">
        <v>0</v>
      </c>
      <c r="Q3018" s="3">
        <v>0.79100000000000004</v>
      </c>
      <c r="R3018" t="str">
        <f t="shared" si="47"/>
        <v>Dallas Police and Fire2003</v>
      </c>
    </row>
    <row r="3019" spans="1:18" x14ac:dyDescent="0.35">
      <c r="A3019" t="s">
        <v>167</v>
      </c>
      <c r="B3019">
        <v>2004</v>
      </c>
      <c r="C3019">
        <v>0.1477</v>
      </c>
      <c r="G3019">
        <v>5.493E-2</v>
      </c>
      <c r="H3019">
        <v>0.59</v>
      </c>
      <c r="I3019">
        <v>0.26</v>
      </c>
      <c r="J3019">
        <v>0</v>
      </c>
      <c r="K3019">
        <v>0</v>
      </c>
      <c r="L3019">
        <v>0</v>
      </c>
      <c r="M3019">
        <v>0.14000000000000001</v>
      </c>
      <c r="N3019">
        <v>0</v>
      </c>
      <c r="O3019">
        <v>0.01</v>
      </c>
      <c r="P3019">
        <v>0</v>
      </c>
      <c r="Q3019" s="3">
        <v>0.80800000000000005</v>
      </c>
      <c r="R3019" t="str">
        <f t="shared" si="47"/>
        <v>Dallas Police and Fire2004</v>
      </c>
    </row>
    <row r="3020" spans="1:18" x14ac:dyDescent="0.35">
      <c r="A3020" t="s">
        <v>167</v>
      </c>
      <c r="B3020">
        <v>2005</v>
      </c>
      <c r="C3020">
        <v>0.10299999999999999</v>
      </c>
      <c r="E3020">
        <v>6.4380000000000007E-2</v>
      </c>
      <c r="G3020">
        <v>6.4380000000000007E-2</v>
      </c>
      <c r="H3020">
        <v>0.57999999999999996</v>
      </c>
      <c r="I3020">
        <v>0.27</v>
      </c>
      <c r="J3020">
        <v>0</v>
      </c>
      <c r="K3020">
        <v>0</v>
      </c>
      <c r="L3020">
        <v>0</v>
      </c>
      <c r="M3020">
        <v>0.14000000000000001</v>
      </c>
      <c r="N3020">
        <v>0</v>
      </c>
      <c r="O3020">
        <v>0.01</v>
      </c>
      <c r="P3020">
        <v>0</v>
      </c>
      <c r="Q3020" s="3">
        <v>0.82299999999999995</v>
      </c>
      <c r="R3020" t="str">
        <f t="shared" si="47"/>
        <v>Dallas Police and Fire2005</v>
      </c>
    </row>
    <row r="3021" spans="1:18" x14ac:dyDescent="0.35">
      <c r="A3021" t="s">
        <v>167</v>
      </c>
      <c r="B3021">
        <v>2006</v>
      </c>
      <c r="C3021">
        <v>0.16800000000000001</v>
      </c>
      <c r="E3021">
        <v>0.11337999999999999</v>
      </c>
      <c r="G3021">
        <v>8.0979999999999996E-2</v>
      </c>
      <c r="H3021">
        <v>0.53800000000000003</v>
      </c>
      <c r="I3021">
        <v>0.26100000000000001</v>
      </c>
      <c r="J3021">
        <v>2.8000000000000001E-2</v>
      </c>
      <c r="K3021">
        <v>0</v>
      </c>
      <c r="L3021">
        <v>0</v>
      </c>
      <c r="M3021">
        <v>0.17299999999999999</v>
      </c>
      <c r="N3021">
        <v>0</v>
      </c>
      <c r="O3021">
        <v>0</v>
      </c>
      <c r="P3021">
        <v>0</v>
      </c>
      <c r="Q3021" s="3">
        <v>0.879</v>
      </c>
      <c r="R3021" t="str">
        <f t="shared" si="47"/>
        <v>Dallas Police and Fire2006</v>
      </c>
    </row>
    <row r="3022" spans="1:18" x14ac:dyDescent="0.35">
      <c r="A3022" t="s">
        <v>167</v>
      </c>
      <c r="B3022">
        <v>2007</v>
      </c>
      <c r="C3022">
        <v>0.10299999999999999</v>
      </c>
      <c r="E3022">
        <v>0.16467000000000001</v>
      </c>
      <c r="G3022">
        <v>8.4099999999999994E-2</v>
      </c>
      <c r="H3022">
        <v>0.52941000000000005</v>
      </c>
      <c r="I3022">
        <v>0.22034000000000001</v>
      </c>
      <c r="J3022">
        <v>0</v>
      </c>
      <c r="K3022">
        <v>4.3869999999999999E-2</v>
      </c>
      <c r="L3022">
        <v>0</v>
      </c>
      <c r="M3022">
        <v>0.20638000000000001</v>
      </c>
      <c r="N3022">
        <v>0</v>
      </c>
      <c r="O3022">
        <v>0</v>
      </c>
      <c r="P3022">
        <v>0</v>
      </c>
      <c r="Q3022" s="3">
        <v>0.89400000000000002</v>
      </c>
      <c r="R3022" t="str">
        <f t="shared" si="47"/>
        <v>Dallas Police and Fire2007</v>
      </c>
    </row>
    <row r="3023" spans="1:18" x14ac:dyDescent="0.35">
      <c r="A3023" t="s">
        <v>167</v>
      </c>
      <c r="B3023">
        <v>2008</v>
      </c>
      <c r="C3023">
        <v>-0.24</v>
      </c>
      <c r="E3023">
        <v>4.3869999999999999E-2</v>
      </c>
      <c r="G3023">
        <v>3.7019999999999997E-2</v>
      </c>
      <c r="H3023">
        <v>0.24099999999999999</v>
      </c>
      <c r="I3023">
        <v>0.183</v>
      </c>
      <c r="J3023">
        <v>0.13600000000000001</v>
      </c>
      <c r="K3023">
        <v>4.7E-2</v>
      </c>
      <c r="L3023">
        <v>4.1000000000000002E-2</v>
      </c>
      <c r="M3023">
        <v>0.33700000000000002</v>
      </c>
      <c r="N3023">
        <v>0</v>
      </c>
      <c r="O3023">
        <v>0</v>
      </c>
      <c r="P3023">
        <v>1.2E-2</v>
      </c>
      <c r="Q3023" s="3">
        <v>0.78400000000000003</v>
      </c>
      <c r="R3023" t="str">
        <f t="shared" si="47"/>
        <v>Dallas Police and Fire2008</v>
      </c>
    </row>
    <row r="3024" spans="1:18" x14ac:dyDescent="0.35">
      <c r="A3024" t="s">
        <v>167</v>
      </c>
      <c r="B3024">
        <v>2009</v>
      </c>
      <c r="C3024">
        <v>0.157</v>
      </c>
      <c r="E3024">
        <v>4.5560000000000003E-2</v>
      </c>
      <c r="G3024">
        <v>4.9709999999999997E-2</v>
      </c>
      <c r="H3024">
        <v>0.21678</v>
      </c>
      <c r="I3024">
        <v>0.20180000000000001</v>
      </c>
      <c r="J3024">
        <v>0.15185000000000001</v>
      </c>
      <c r="K3024">
        <v>6.6930000000000003E-2</v>
      </c>
      <c r="L3024">
        <v>0.11588</v>
      </c>
      <c r="M3024">
        <v>0.24675</v>
      </c>
      <c r="N3024">
        <v>0</v>
      </c>
      <c r="O3024">
        <v>0</v>
      </c>
      <c r="P3024">
        <v>0</v>
      </c>
      <c r="Q3024" s="3">
        <v>0.81799999999999995</v>
      </c>
      <c r="R3024" t="str">
        <f t="shared" si="47"/>
        <v>Dallas Police and Fire2009</v>
      </c>
    </row>
    <row r="3025" spans="1:18" x14ac:dyDescent="0.35">
      <c r="A3025" t="s">
        <v>167</v>
      </c>
      <c r="B3025">
        <v>2010</v>
      </c>
      <c r="C3025">
        <v>0.114</v>
      </c>
      <c r="E3025">
        <v>4.7640000000000002E-2</v>
      </c>
      <c r="F3025">
        <v>5.5969999999999999E-2</v>
      </c>
      <c r="G3025">
        <v>5.5969999999999999E-2</v>
      </c>
      <c r="H3025">
        <v>0.22045999999999999</v>
      </c>
      <c r="I3025">
        <v>0.19364000000000001</v>
      </c>
      <c r="J3025">
        <v>0.15987999999999999</v>
      </c>
      <c r="K3025">
        <v>7.6469999999999996E-2</v>
      </c>
      <c r="L3025">
        <v>0.10526000000000001</v>
      </c>
      <c r="M3025">
        <v>0.24429000000000001</v>
      </c>
      <c r="N3025">
        <v>0</v>
      </c>
      <c r="O3025">
        <v>0</v>
      </c>
      <c r="P3025">
        <v>0</v>
      </c>
      <c r="Q3025" s="3">
        <v>0.79500000000000004</v>
      </c>
      <c r="R3025" t="str">
        <f t="shared" si="47"/>
        <v>Dallas Police and Fire2010</v>
      </c>
    </row>
    <row r="3026" spans="1:18" x14ac:dyDescent="0.35">
      <c r="A3026" t="s">
        <v>167</v>
      </c>
      <c r="B3026">
        <v>2011</v>
      </c>
      <c r="C3026">
        <v>3.0000000000000001E-3</v>
      </c>
      <c r="E3026">
        <v>1.6209999999999999E-2</v>
      </c>
      <c r="F3026">
        <v>6.3689999999999997E-2</v>
      </c>
      <c r="G3026">
        <v>5.1040000000000002E-2</v>
      </c>
      <c r="H3026">
        <v>0.20899999999999999</v>
      </c>
      <c r="I3026">
        <v>0.17199999999999999</v>
      </c>
      <c r="J3026">
        <v>0.17599999999999999</v>
      </c>
      <c r="K3026">
        <v>8.4000000000000005E-2</v>
      </c>
      <c r="L3026">
        <v>0.113</v>
      </c>
      <c r="M3026">
        <v>0.246</v>
      </c>
      <c r="N3026">
        <v>0</v>
      </c>
      <c r="O3026">
        <v>0</v>
      </c>
      <c r="P3026">
        <v>0</v>
      </c>
      <c r="Q3026" s="3">
        <v>0.73899999999999999</v>
      </c>
      <c r="R3026" t="str">
        <f t="shared" si="47"/>
        <v>Dallas Police and Fire2011</v>
      </c>
    </row>
    <row r="3027" spans="1:18" x14ac:dyDescent="0.35">
      <c r="A3027" t="s">
        <v>167</v>
      </c>
      <c r="B3027">
        <v>2012</v>
      </c>
      <c r="C3027">
        <v>0.114</v>
      </c>
      <c r="E3027">
        <v>1.823E-2</v>
      </c>
      <c r="F3027">
        <v>0.09</v>
      </c>
      <c r="G3027">
        <v>5.6149999999999999E-2</v>
      </c>
      <c r="H3027">
        <v>0.185</v>
      </c>
      <c r="I3027">
        <v>0.155</v>
      </c>
      <c r="J3027">
        <v>0.23499999999999999</v>
      </c>
      <c r="K3027">
        <v>9.1999999999999998E-2</v>
      </c>
      <c r="L3027">
        <v>0.14399999999999999</v>
      </c>
      <c r="M3027">
        <v>0.189</v>
      </c>
      <c r="N3027">
        <v>0</v>
      </c>
      <c r="O3027">
        <v>0</v>
      </c>
      <c r="P3027">
        <v>0</v>
      </c>
      <c r="Q3027" s="3">
        <v>0.78100000000000003</v>
      </c>
      <c r="R3027" t="str">
        <f t="shared" si="47"/>
        <v>Dallas Police and Fire2012</v>
      </c>
    </row>
    <row r="3028" spans="1:18" x14ac:dyDescent="0.35">
      <c r="A3028" t="s">
        <v>167</v>
      </c>
      <c r="B3028">
        <v>2013</v>
      </c>
      <c r="C3028">
        <v>4.3999999999999997E-2</v>
      </c>
      <c r="E3028">
        <v>8.498E-2</v>
      </c>
      <c r="F3028">
        <v>6.4229999999999995E-2</v>
      </c>
      <c r="G3028">
        <v>5.5210000000000002E-2</v>
      </c>
      <c r="H3028">
        <v>0.19500000000000001</v>
      </c>
      <c r="I3028">
        <v>0.155</v>
      </c>
      <c r="J3028">
        <v>0.19</v>
      </c>
      <c r="K3028">
        <v>0.115</v>
      </c>
      <c r="L3028">
        <v>0.16500000000000001</v>
      </c>
      <c r="M3028">
        <v>0.18</v>
      </c>
      <c r="N3028">
        <v>0</v>
      </c>
      <c r="O3028">
        <v>0</v>
      </c>
      <c r="P3028">
        <v>0</v>
      </c>
      <c r="Q3028" s="3">
        <v>0.75600000000000001</v>
      </c>
      <c r="R3028" t="str">
        <f t="shared" si="47"/>
        <v>Dallas Police and Fire2013</v>
      </c>
    </row>
    <row r="3029" spans="1:18" x14ac:dyDescent="0.35">
      <c r="A3029" t="s">
        <v>167</v>
      </c>
      <c r="B3029">
        <v>2014</v>
      </c>
      <c r="C3029">
        <v>0.04</v>
      </c>
      <c r="D3029">
        <v>6.2E-2</v>
      </c>
      <c r="E3029">
        <v>5.8999999999999997E-2</v>
      </c>
      <c r="F3029">
        <v>5.0999999999999997E-2</v>
      </c>
      <c r="G3029">
        <v>5.4120000000000001E-2</v>
      </c>
      <c r="H3029">
        <v>0.17499999999999999</v>
      </c>
      <c r="I3029">
        <v>0.151</v>
      </c>
      <c r="J3029">
        <v>0.20499999999999999</v>
      </c>
      <c r="K3029">
        <v>0.11899999999999999</v>
      </c>
      <c r="L3029">
        <v>0.17699999999999999</v>
      </c>
      <c r="M3029">
        <v>0.16500000000000001</v>
      </c>
      <c r="N3029">
        <v>0</v>
      </c>
      <c r="O3029">
        <v>8.0000000000000002E-3</v>
      </c>
      <c r="P3029">
        <v>0</v>
      </c>
      <c r="Q3029" s="3">
        <v>0.63800000000000001</v>
      </c>
      <c r="R3029" t="str">
        <f t="shared" si="47"/>
        <v>Dallas Police and Fire2014</v>
      </c>
    </row>
    <row r="3030" spans="1:18" x14ac:dyDescent="0.35">
      <c r="A3030" t="s">
        <v>167</v>
      </c>
      <c r="B3030">
        <v>2015</v>
      </c>
      <c r="C3030">
        <v>-0.126</v>
      </c>
      <c r="D3030">
        <v>-7.0000000000000001E-3</v>
      </c>
      <c r="E3030">
        <v>0.01</v>
      </c>
      <c r="F3030">
        <v>2.7E-2</v>
      </c>
      <c r="G3030">
        <v>4.1029999999999997E-2</v>
      </c>
      <c r="H3030">
        <v>0.15040000000000001</v>
      </c>
      <c r="I3030">
        <v>0.1386</v>
      </c>
      <c r="J3030">
        <v>0.15340000000000001</v>
      </c>
      <c r="K3030">
        <v>0.13239999999999999</v>
      </c>
      <c r="L3030">
        <v>0.16309999999999999</v>
      </c>
      <c r="M3030">
        <v>0.23480000000000001</v>
      </c>
      <c r="N3030">
        <v>0</v>
      </c>
      <c r="O3030">
        <v>2.7300000000000001E-2</v>
      </c>
      <c r="P3030">
        <v>0</v>
      </c>
      <c r="Q3030" s="3">
        <v>0.45069999999999999</v>
      </c>
      <c r="R3030" t="str">
        <f t="shared" si="47"/>
        <v>Dallas Police and Fire2015</v>
      </c>
    </row>
    <row r="3031" spans="1:18" x14ac:dyDescent="0.35">
      <c r="A3031" t="s">
        <v>167</v>
      </c>
      <c r="B3031">
        <v>2016</v>
      </c>
      <c r="C3031">
        <v>3.2000000000000001E-2</v>
      </c>
      <c r="D3031">
        <v>-2.1000000000000001E-2</v>
      </c>
      <c r="E3031">
        <v>1.6E-2</v>
      </c>
      <c r="F3031">
        <v>1.4E-2</v>
      </c>
      <c r="G3031">
        <v>4.0460000000000003E-2</v>
      </c>
      <c r="H3031">
        <v>6.8000000000000005E-2</v>
      </c>
      <c r="I3031">
        <v>0.122</v>
      </c>
      <c r="J3031">
        <v>0.11600000000000001</v>
      </c>
      <c r="K3031">
        <v>5.8999999999999997E-2</v>
      </c>
      <c r="L3031">
        <v>0.23599999999999999</v>
      </c>
      <c r="M3031">
        <v>0.25700000000000001</v>
      </c>
      <c r="N3031">
        <v>0</v>
      </c>
      <c r="O3031">
        <v>0.14199999999999999</v>
      </c>
      <c r="P3031">
        <v>0</v>
      </c>
      <c r="Q3031" s="3">
        <v>0.49409999999999998</v>
      </c>
      <c r="R3031" t="str">
        <f t="shared" si="47"/>
        <v>Dallas Police and Fire2016</v>
      </c>
    </row>
    <row r="3032" spans="1:18" x14ac:dyDescent="0.35">
      <c r="A3032" t="s">
        <v>167</v>
      </c>
      <c r="B3032">
        <v>2017</v>
      </c>
      <c r="C3032">
        <v>5.0999999999999997E-2</v>
      </c>
      <c r="D3032">
        <v>-1.7999999999999999E-2</v>
      </c>
      <c r="E3032">
        <v>1.2E-2</v>
      </c>
      <c r="F3032">
        <v>8.9999999999999993E-3</v>
      </c>
      <c r="G3032">
        <v>4.1079999999999998E-2</v>
      </c>
      <c r="H3032">
        <v>0.22900000000000001</v>
      </c>
      <c r="I3032">
        <v>0.16200000000000001</v>
      </c>
      <c r="J3032">
        <v>0.105</v>
      </c>
      <c r="K3032">
        <v>6.9000000000000006E-2</v>
      </c>
      <c r="L3032">
        <v>0.128</v>
      </c>
      <c r="M3032">
        <v>0.252</v>
      </c>
      <c r="N3032">
        <v>0</v>
      </c>
      <c r="O3032">
        <v>5.5E-2</v>
      </c>
      <c r="P3032">
        <v>0</v>
      </c>
      <c r="Q3032" s="3">
        <v>0.47739999999999999</v>
      </c>
      <c r="R3032" t="str">
        <f t="shared" si="47"/>
        <v>Dallas Police and Fire2017</v>
      </c>
    </row>
    <row r="3033" spans="1:18" x14ac:dyDescent="0.35">
      <c r="A3033" t="s">
        <v>167</v>
      </c>
      <c r="B3033">
        <v>2018</v>
      </c>
      <c r="C3033">
        <v>-1.4999999999999999E-2</v>
      </c>
      <c r="D3033">
        <v>2.1999999999999999E-2</v>
      </c>
      <c r="E3033">
        <v>-6.0000000000000001E-3</v>
      </c>
      <c r="F3033">
        <v>3.3000000000000002E-2</v>
      </c>
      <c r="G3033">
        <v>0</v>
      </c>
      <c r="H3033">
        <v>0.218</v>
      </c>
      <c r="I3033">
        <v>0.26200000000000001</v>
      </c>
      <c r="J3033">
        <v>0.153</v>
      </c>
      <c r="K3033">
        <v>0</v>
      </c>
      <c r="L3033">
        <v>0.113</v>
      </c>
      <c r="M3033">
        <v>0.23</v>
      </c>
      <c r="N3033">
        <v>0</v>
      </c>
      <c r="O3033">
        <v>2.4E-2</v>
      </c>
      <c r="P3033">
        <v>0</v>
      </c>
      <c r="Q3033" s="3">
        <v>0.48099999999999998</v>
      </c>
      <c r="R3033" t="str">
        <f t="shared" si="47"/>
        <v>Dallas Police and Fire2018</v>
      </c>
    </row>
    <row r="3034" spans="1:18" x14ac:dyDescent="0.35">
      <c r="A3034" t="s">
        <v>167</v>
      </c>
      <c r="B3034">
        <v>2019</v>
      </c>
      <c r="C3034">
        <v>0.11600000000000001</v>
      </c>
      <c r="D3034">
        <v>4.9000000000000002E-2</v>
      </c>
      <c r="E3034">
        <v>8.0000000000000002E-3</v>
      </c>
      <c r="F3034">
        <v>3.3000000000000002E-2</v>
      </c>
      <c r="G3034">
        <v>0</v>
      </c>
      <c r="H3034">
        <v>0.27600000000000002</v>
      </c>
      <c r="I3034">
        <v>0.27500000000000002</v>
      </c>
      <c r="J3034">
        <v>0.13</v>
      </c>
      <c r="K3034">
        <v>0</v>
      </c>
      <c r="L3034">
        <v>0.09</v>
      </c>
      <c r="M3034">
        <v>0.185</v>
      </c>
      <c r="N3034">
        <v>0</v>
      </c>
      <c r="O3034">
        <v>4.3999999999999997E-2</v>
      </c>
      <c r="P3034">
        <v>0</v>
      </c>
      <c r="Q3034" s="3">
        <v>0.45729999999999998</v>
      </c>
      <c r="R3034" t="str">
        <f t="shared" si="47"/>
        <v>Dallas Police and Fire2019</v>
      </c>
    </row>
    <row r="3035" spans="1:18" x14ac:dyDescent="0.35">
      <c r="A3035" t="s">
        <v>167</v>
      </c>
      <c r="B3035">
        <v>2020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 s="3">
        <v>0</v>
      </c>
      <c r="R3035" t="str">
        <f t="shared" si="47"/>
        <v>Dallas Police and Fire2020</v>
      </c>
    </row>
    <row r="3036" spans="1:18" x14ac:dyDescent="0.35">
      <c r="A3036" t="s">
        <v>168</v>
      </c>
      <c r="B3036">
        <v>2001</v>
      </c>
      <c r="C3036">
        <v>-4.4420000000000001E-2</v>
      </c>
      <c r="H3036">
        <v>0.63758000000000004</v>
      </c>
      <c r="I3036">
        <v>0.27683999999999997</v>
      </c>
      <c r="J3036">
        <v>1.453E-2</v>
      </c>
      <c r="K3036">
        <v>0</v>
      </c>
      <c r="L3036">
        <v>0</v>
      </c>
      <c r="M3036">
        <v>7.1059999999999998E-2</v>
      </c>
      <c r="N3036">
        <v>0</v>
      </c>
      <c r="O3036">
        <v>0</v>
      </c>
      <c r="P3036">
        <v>0</v>
      </c>
      <c r="Q3036" s="3">
        <v>0.91600000000000004</v>
      </c>
      <c r="R3036" t="str">
        <f t="shared" si="47"/>
        <v>Detroit General RS2001</v>
      </c>
    </row>
    <row r="3037" spans="1:18" x14ac:dyDescent="0.35">
      <c r="A3037" t="s">
        <v>168</v>
      </c>
      <c r="B3037">
        <v>2002</v>
      </c>
      <c r="C3037">
        <v>-5.9420000000000001E-2</v>
      </c>
      <c r="H3037">
        <v>0.61712</v>
      </c>
      <c r="I3037">
        <v>0.27931</v>
      </c>
      <c r="J3037">
        <v>1.234E-2</v>
      </c>
      <c r="K3037">
        <v>0</v>
      </c>
      <c r="L3037">
        <v>0</v>
      </c>
      <c r="M3037">
        <v>9.1230000000000006E-2</v>
      </c>
      <c r="N3037">
        <v>0</v>
      </c>
      <c r="O3037">
        <v>0</v>
      </c>
      <c r="P3037">
        <v>0</v>
      </c>
      <c r="Q3037" s="3">
        <v>0.84899999999999998</v>
      </c>
      <c r="R3037" t="str">
        <f t="shared" si="47"/>
        <v>Detroit General RS2002</v>
      </c>
    </row>
    <row r="3038" spans="1:18" x14ac:dyDescent="0.35">
      <c r="A3038" t="s">
        <v>168</v>
      </c>
      <c r="B3038">
        <v>2003</v>
      </c>
      <c r="C3038">
        <v>3.5290000000000002E-2</v>
      </c>
      <c r="H3038">
        <v>0.5958</v>
      </c>
      <c r="I3038">
        <v>0.29044999999999999</v>
      </c>
      <c r="J3038">
        <v>1.372E-2</v>
      </c>
      <c r="K3038">
        <v>0</v>
      </c>
      <c r="L3038">
        <v>0</v>
      </c>
      <c r="M3038">
        <v>0.10004</v>
      </c>
      <c r="N3038">
        <v>0</v>
      </c>
      <c r="O3038">
        <v>0</v>
      </c>
      <c r="P3038">
        <v>0</v>
      </c>
      <c r="Q3038" s="3">
        <v>0.77600000000000002</v>
      </c>
      <c r="R3038" t="str">
        <f t="shared" si="47"/>
        <v>Detroit General RS2003</v>
      </c>
    </row>
    <row r="3039" spans="1:18" x14ac:dyDescent="0.35">
      <c r="A3039" t="s">
        <v>168</v>
      </c>
      <c r="B3039">
        <v>2004</v>
      </c>
      <c r="C3039">
        <v>0.14929999999999999</v>
      </c>
      <c r="H3039">
        <v>0.63731000000000004</v>
      </c>
      <c r="I3039">
        <v>0.25830999999999998</v>
      </c>
      <c r="J3039">
        <v>1.46E-2</v>
      </c>
      <c r="K3039">
        <v>0</v>
      </c>
      <c r="L3039">
        <v>0</v>
      </c>
      <c r="M3039">
        <v>8.9789999999999995E-2</v>
      </c>
      <c r="N3039">
        <v>0</v>
      </c>
      <c r="O3039">
        <v>0</v>
      </c>
      <c r="P3039">
        <v>0</v>
      </c>
      <c r="Q3039" s="3">
        <v>0.73</v>
      </c>
      <c r="R3039" t="str">
        <f t="shared" si="47"/>
        <v>Detroit General RS2004</v>
      </c>
    </row>
    <row r="3040" spans="1:18" x14ac:dyDescent="0.35">
      <c r="A3040" t="s">
        <v>168</v>
      </c>
      <c r="B3040">
        <v>2005</v>
      </c>
      <c r="C3040">
        <v>8.3000000000000004E-2</v>
      </c>
      <c r="E3040">
        <v>2.981E-2</v>
      </c>
      <c r="H3040">
        <v>0.54871999999999999</v>
      </c>
      <c r="I3040">
        <v>0.36518</v>
      </c>
      <c r="J3040">
        <v>1.5299999999999999E-2</v>
      </c>
      <c r="K3040">
        <v>0</v>
      </c>
      <c r="L3040">
        <v>0</v>
      </c>
      <c r="M3040">
        <v>7.0800000000000002E-2</v>
      </c>
      <c r="N3040">
        <v>0</v>
      </c>
      <c r="O3040">
        <v>0</v>
      </c>
      <c r="P3040">
        <v>0</v>
      </c>
      <c r="Q3040" s="3">
        <v>0.96299999999999997</v>
      </c>
      <c r="R3040" t="str">
        <f t="shared" si="47"/>
        <v>Detroit General RS2005</v>
      </c>
    </row>
    <row r="3041" spans="1:18" x14ac:dyDescent="0.35">
      <c r="A3041" t="s">
        <v>168</v>
      </c>
      <c r="B3041">
        <v>2006</v>
      </c>
      <c r="C3041">
        <v>0.113</v>
      </c>
      <c r="E3041">
        <v>6.1699999999999998E-2</v>
      </c>
      <c r="H3041">
        <v>0.45741999999999999</v>
      </c>
      <c r="I3041">
        <v>0.2276</v>
      </c>
      <c r="J3041">
        <v>1.626E-2</v>
      </c>
      <c r="K3041">
        <v>0</v>
      </c>
      <c r="L3041">
        <v>0</v>
      </c>
      <c r="M3041">
        <v>0.11733</v>
      </c>
      <c r="N3041">
        <v>0</v>
      </c>
      <c r="O3041">
        <v>0</v>
      </c>
      <c r="P3041">
        <v>0</v>
      </c>
      <c r="Q3041" s="3">
        <v>0.98199999999999998</v>
      </c>
      <c r="R3041" t="str">
        <f t="shared" si="47"/>
        <v>Detroit General RS2006</v>
      </c>
    </row>
    <row r="3042" spans="1:18" x14ac:dyDescent="0.35">
      <c r="A3042" t="s">
        <v>168</v>
      </c>
      <c r="B3042">
        <v>2007</v>
      </c>
      <c r="C3042">
        <v>0.189</v>
      </c>
      <c r="E3042">
        <v>0.11266</v>
      </c>
      <c r="H3042">
        <v>0.66012000000000004</v>
      </c>
      <c r="I3042">
        <v>0.23133000000000001</v>
      </c>
      <c r="J3042">
        <v>1.8200000000000001E-2</v>
      </c>
      <c r="K3042">
        <v>0</v>
      </c>
      <c r="L3042">
        <v>0</v>
      </c>
      <c r="M3042">
        <v>9.0340000000000004E-2</v>
      </c>
      <c r="N3042">
        <v>0</v>
      </c>
      <c r="O3042">
        <v>0</v>
      </c>
      <c r="P3042">
        <v>0</v>
      </c>
      <c r="Q3042" s="3">
        <v>0.98799999999999999</v>
      </c>
      <c r="R3042" t="str">
        <f t="shared" si="47"/>
        <v>Detroit General RS2007</v>
      </c>
    </row>
    <row r="3043" spans="1:18" x14ac:dyDescent="0.35">
      <c r="A3043" t="s">
        <v>168</v>
      </c>
      <c r="B3043">
        <v>2008</v>
      </c>
      <c r="C3043">
        <v>-4.2999999999999997E-2</v>
      </c>
      <c r="E3043">
        <v>9.529E-2</v>
      </c>
      <c r="H3043">
        <v>0.56940999999999997</v>
      </c>
      <c r="I3043">
        <v>0.27926000000000001</v>
      </c>
      <c r="J3043">
        <v>2.487E-2</v>
      </c>
      <c r="K3043">
        <v>0</v>
      </c>
      <c r="L3043">
        <v>0</v>
      </c>
      <c r="M3043">
        <v>0.12647</v>
      </c>
      <c r="N3043">
        <v>0</v>
      </c>
      <c r="O3043">
        <v>0</v>
      </c>
      <c r="P3043">
        <v>0</v>
      </c>
      <c r="Q3043" s="3">
        <v>1.0089999999999999</v>
      </c>
      <c r="R3043" t="str">
        <f t="shared" si="47"/>
        <v>Detroit General RS2008</v>
      </c>
    </row>
    <row r="3044" spans="1:18" x14ac:dyDescent="0.35">
      <c r="A3044" t="s">
        <v>168</v>
      </c>
      <c r="B3044">
        <v>2009</v>
      </c>
      <c r="C3044">
        <v>-0.188</v>
      </c>
      <c r="E3044">
        <v>2.1770000000000001E-2</v>
      </c>
      <c r="H3044">
        <v>0.55474999999999997</v>
      </c>
      <c r="I3044">
        <v>0.25546999999999997</v>
      </c>
      <c r="J3044">
        <v>3.7289999999999997E-2</v>
      </c>
      <c r="K3044">
        <v>0</v>
      </c>
      <c r="L3044">
        <v>0</v>
      </c>
      <c r="M3044">
        <v>0.15248</v>
      </c>
      <c r="N3044">
        <v>0</v>
      </c>
      <c r="O3044">
        <v>0</v>
      </c>
      <c r="P3044">
        <v>0</v>
      </c>
      <c r="Q3044" s="3">
        <v>0.92500000000000004</v>
      </c>
      <c r="R3044" t="str">
        <f t="shared" si="47"/>
        <v>Detroit General RS2009</v>
      </c>
    </row>
    <row r="3045" spans="1:18" x14ac:dyDescent="0.35">
      <c r="A3045" t="s">
        <v>168</v>
      </c>
      <c r="B3045">
        <v>2010</v>
      </c>
      <c r="C3045">
        <v>0.08</v>
      </c>
      <c r="E3045">
        <v>2.121E-2</v>
      </c>
      <c r="F3045">
        <v>2.5499999999999998E-2</v>
      </c>
      <c r="H3045">
        <v>0.56291999999999998</v>
      </c>
      <c r="I3045">
        <v>0.23663000000000001</v>
      </c>
      <c r="J3045">
        <v>3.9469999999999998E-2</v>
      </c>
      <c r="K3045">
        <v>0</v>
      </c>
      <c r="L3045">
        <v>0</v>
      </c>
      <c r="M3045">
        <v>0.11148</v>
      </c>
      <c r="N3045">
        <v>0</v>
      </c>
      <c r="O3045">
        <v>0</v>
      </c>
      <c r="P3045">
        <v>0</v>
      </c>
      <c r="Q3045" s="3">
        <v>0.871</v>
      </c>
      <c r="R3045" t="str">
        <f t="shared" si="47"/>
        <v>Detroit General RS2010</v>
      </c>
    </row>
    <row r="3046" spans="1:18" x14ac:dyDescent="0.35">
      <c r="A3046" t="s">
        <v>168</v>
      </c>
      <c r="B3046">
        <v>2011</v>
      </c>
      <c r="C3046">
        <v>0.187</v>
      </c>
      <c r="E3046">
        <v>3.4439999999999998E-2</v>
      </c>
      <c r="F3046">
        <v>4.7980000000000002E-2</v>
      </c>
      <c r="H3046">
        <v>0.59821000000000002</v>
      </c>
      <c r="I3046">
        <v>0.23330000000000001</v>
      </c>
      <c r="J3046">
        <v>2.5680000000000001E-2</v>
      </c>
      <c r="K3046">
        <v>0</v>
      </c>
      <c r="L3046">
        <v>0</v>
      </c>
      <c r="M3046">
        <v>9.9489999999999995E-2</v>
      </c>
      <c r="N3046">
        <v>0</v>
      </c>
      <c r="O3046">
        <v>0</v>
      </c>
      <c r="P3046">
        <v>0</v>
      </c>
      <c r="Q3046" s="3">
        <v>0.82799999999999996</v>
      </c>
      <c r="R3046" t="str">
        <f t="shared" si="47"/>
        <v>Detroit General RS2011</v>
      </c>
    </row>
    <row r="3047" spans="1:18" x14ac:dyDescent="0.35">
      <c r="A3047" t="s">
        <v>168</v>
      </c>
      <c r="B3047">
        <v>2012</v>
      </c>
      <c r="C3047">
        <v>-4.0000000000000001E-3</v>
      </c>
      <c r="E3047">
        <v>-1.56E-3</v>
      </c>
      <c r="F3047">
        <v>5.3999999999999999E-2</v>
      </c>
      <c r="H3047">
        <v>0.52785000000000004</v>
      </c>
      <c r="I3047">
        <v>0.26549</v>
      </c>
      <c r="J3047">
        <v>4.7309999999999998E-2</v>
      </c>
      <c r="K3047">
        <v>0</v>
      </c>
      <c r="L3047">
        <v>0</v>
      </c>
      <c r="M3047">
        <v>0.10952000000000001</v>
      </c>
      <c r="N3047">
        <v>0</v>
      </c>
      <c r="O3047">
        <v>0</v>
      </c>
      <c r="P3047">
        <v>0</v>
      </c>
      <c r="Q3047" s="3">
        <v>0.77</v>
      </c>
      <c r="R3047" t="str">
        <f t="shared" si="47"/>
        <v>Detroit General RS2012</v>
      </c>
    </row>
    <row r="3048" spans="1:18" x14ac:dyDescent="0.35">
      <c r="A3048" t="s">
        <v>168</v>
      </c>
      <c r="B3048">
        <v>2013</v>
      </c>
      <c r="C3048">
        <v>0.11700000000000001</v>
      </c>
      <c r="E3048">
        <v>2.9790000000000001E-2</v>
      </c>
      <c r="F3048">
        <v>6.2039999999999998E-2</v>
      </c>
      <c r="H3048">
        <v>0.47854999999999998</v>
      </c>
      <c r="I3048">
        <v>0.34288999999999997</v>
      </c>
      <c r="J3048">
        <v>3.066E-2</v>
      </c>
      <c r="K3048">
        <v>0</v>
      </c>
      <c r="L3048">
        <v>0</v>
      </c>
      <c r="M3048">
        <v>0.11273</v>
      </c>
      <c r="N3048">
        <v>0</v>
      </c>
      <c r="O3048">
        <v>0</v>
      </c>
      <c r="P3048">
        <v>0</v>
      </c>
      <c r="Q3048" s="3">
        <v>0.7</v>
      </c>
      <c r="R3048" t="str">
        <f t="shared" si="47"/>
        <v>Detroit General RS2013</v>
      </c>
    </row>
    <row r="3049" spans="1:18" x14ac:dyDescent="0.35">
      <c r="A3049" t="s">
        <v>168</v>
      </c>
      <c r="B3049">
        <v>2014</v>
      </c>
      <c r="C3049">
        <v>0.14499999999999999</v>
      </c>
      <c r="E3049">
        <v>0.10306</v>
      </c>
      <c r="F3049">
        <v>6.164E-2</v>
      </c>
      <c r="H3049">
        <v>0.50824000000000003</v>
      </c>
      <c r="I3049">
        <v>0.12920000000000001</v>
      </c>
      <c r="J3049">
        <v>0.15487000000000001</v>
      </c>
      <c r="K3049">
        <v>4.0660000000000002E-2</v>
      </c>
      <c r="L3049">
        <v>0</v>
      </c>
      <c r="M3049">
        <v>0.10174</v>
      </c>
      <c r="N3049">
        <v>6.4000000000000005E-4</v>
      </c>
      <c r="O3049">
        <v>4.811E-2</v>
      </c>
      <c r="P3049">
        <v>1.6539999999999999E-2</v>
      </c>
      <c r="Q3049" s="3">
        <v>0.62538000000000005</v>
      </c>
      <c r="R3049" t="str">
        <f t="shared" si="47"/>
        <v>Detroit General RS2014</v>
      </c>
    </row>
    <row r="3050" spans="1:18" x14ac:dyDescent="0.35">
      <c r="A3050" t="s">
        <v>168</v>
      </c>
      <c r="B3050">
        <v>2015</v>
      </c>
      <c r="C3050">
        <v>2.5999999999999999E-2</v>
      </c>
      <c r="E3050">
        <v>9.1800000000000007E-2</v>
      </c>
      <c r="F3050">
        <v>5.5910000000000001E-2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 s="3">
        <v>0.67112000000000005</v>
      </c>
      <c r="R3050" t="str">
        <f t="shared" si="47"/>
        <v>Detroit General RS2015</v>
      </c>
    </row>
    <row r="3051" spans="1:18" x14ac:dyDescent="0.35">
      <c r="A3051" t="s">
        <v>168</v>
      </c>
      <c r="B3051">
        <v>2016</v>
      </c>
      <c r="C3051">
        <v>1.4E-2</v>
      </c>
      <c r="D3051">
        <v>0.06</v>
      </c>
      <c r="E3051">
        <v>5.8999999999999997E-2</v>
      </c>
      <c r="F3051">
        <v>4.6120000000000001E-2</v>
      </c>
      <c r="H3051">
        <v>0.43126999999999999</v>
      </c>
      <c r="I3051">
        <v>0.11897000000000001</v>
      </c>
      <c r="J3051">
        <v>6.4689999999999998E-2</v>
      </c>
      <c r="K3051">
        <v>0.12681999999999999</v>
      </c>
      <c r="L3051">
        <v>0</v>
      </c>
      <c r="M3051">
        <v>0.21090999999999999</v>
      </c>
      <c r="N3051">
        <v>0</v>
      </c>
      <c r="O3051">
        <v>0</v>
      </c>
      <c r="P3051">
        <v>4.7350000000000003E-2</v>
      </c>
      <c r="Q3051" s="3">
        <v>0.63341999999999998</v>
      </c>
      <c r="R3051" t="str">
        <f t="shared" si="47"/>
        <v>Detroit General RS2016</v>
      </c>
    </row>
    <row r="3052" spans="1:18" x14ac:dyDescent="0.35">
      <c r="A3052" t="s">
        <v>168</v>
      </c>
      <c r="B3052">
        <v>2017</v>
      </c>
      <c r="C3052">
        <v>0.14099999999999999</v>
      </c>
      <c r="D3052">
        <v>5.8999999999999997E-2</v>
      </c>
      <c r="E3052">
        <v>8.6999999999999994E-2</v>
      </c>
      <c r="F3052">
        <v>4.1820000000000003E-2</v>
      </c>
      <c r="H3052">
        <v>0.52288999999999997</v>
      </c>
      <c r="I3052">
        <v>0.15001</v>
      </c>
      <c r="J3052">
        <v>5.0680000000000003E-2</v>
      </c>
      <c r="K3052">
        <v>0.1106</v>
      </c>
      <c r="L3052">
        <v>0</v>
      </c>
      <c r="M3052">
        <v>0.16582</v>
      </c>
      <c r="N3052">
        <v>0</v>
      </c>
      <c r="O3052">
        <v>0</v>
      </c>
      <c r="P3052">
        <v>0</v>
      </c>
      <c r="Q3052" s="3">
        <v>0.65542999999999996</v>
      </c>
      <c r="R3052" t="str">
        <f t="shared" si="47"/>
        <v>Detroit General RS2017</v>
      </c>
    </row>
    <row r="3053" spans="1:18" x14ac:dyDescent="0.35">
      <c r="A3053" t="s">
        <v>168</v>
      </c>
      <c r="B3053">
        <v>2018</v>
      </c>
      <c r="C3053">
        <v>6.5000000000000002E-2</v>
      </c>
      <c r="D3053">
        <v>7.1999999999999995E-2</v>
      </c>
      <c r="E3053">
        <v>7.6999999999999999E-2</v>
      </c>
      <c r="F3053">
        <v>5.3019999999999998E-2</v>
      </c>
      <c r="H3053">
        <v>0.55459999999999998</v>
      </c>
      <c r="I3053">
        <v>0.13605</v>
      </c>
      <c r="J3053">
        <v>4.3600000000000002E-3</v>
      </c>
      <c r="K3053">
        <v>8.7440000000000004E-2</v>
      </c>
      <c r="L3053">
        <v>0</v>
      </c>
      <c r="M3053">
        <v>0.16483</v>
      </c>
      <c r="N3053">
        <v>0</v>
      </c>
      <c r="O3053">
        <v>0</v>
      </c>
      <c r="P3053">
        <v>0</v>
      </c>
      <c r="Q3053" s="3">
        <v>0.66435</v>
      </c>
      <c r="R3053" t="str">
        <f t="shared" si="47"/>
        <v>Detroit General RS2018</v>
      </c>
    </row>
    <row r="3054" spans="1:18" x14ac:dyDescent="0.35">
      <c r="A3054" t="s">
        <v>168</v>
      </c>
      <c r="B3054">
        <v>2019</v>
      </c>
      <c r="C3054">
        <v>3.4000000000000002E-2</v>
      </c>
      <c r="D3054">
        <v>7.8E-2</v>
      </c>
      <c r="E3054">
        <v>5.5E-2</v>
      </c>
      <c r="F3054">
        <v>7.8780000000000003E-2</v>
      </c>
      <c r="H3054">
        <v>0.53056000000000003</v>
      </c>
      <c r="I3054">
        <v>0.15942999999999999</v>
      </c>
      <c r="J3054">
        <v>3.0599999999999998E-3</v>
      </c>
      <c r="K3054">
        <v>9.4909999999999994E-2</v>
      </c>
      <c r="L3054">
        <v>0</v>
      </c>
      <c r="M3054">
        <v>0.15517</v>
      </c>
      <c r="N3054">
        <v>0</v>
      </c>
      <c r="O3054">
        <v>0</v>
      </c>
      <c r="P3054">
        <v>0</v>
      </c>
      <c r="Q3054" s="3">
        <v>0.63734999999999997</v>
      </c>
      <c r="R3054" t="str">
        <f t="shared" si="47"/>
        <v>Detroit General RS2019</v>
      </c>
    </row>
    <row r="3055" spans="1:18" x14ac:dyDescent="0.35">
      <c r="A3055" t="s">
        <v>168</v>
      </c>
      <c r="B3055">
        <v>2020</v>
      </c>
      <c r="C3055">
        <v>9.5999999999999992E-3</v>
      </c>
      <c r="D3055">
        <v>2.9000000000000001E-2</v>
      </c>
      <c r="E3055">
        <v>4.8000000000000001E-2</v>
      </c>
      <c r="F3055">
        <v>7.0900000000000005E-2</v>
      </c>
      <c r="G3055">
        <v>0</v>
      </c>
      <c r="H3055">
        <v>0.46661999999999998</v>
      </c>
      <c r="I3055">
        <v>0.20225000000000001</v>
      </c>
      <c r="J3055">
        <v>7.0529999999999995E-2</v>
      </c>
      <c r="K3055">
        <v>0.11115</v>
      </c>
      <c r="L3055">
        <v>0</v>
      </c>
      <c r="M3055">
        <v>0.14945</v>
      </c>
      <c r="N3055">
        <v>0</v>
      </c>
      <c r="O3055">
        <v>0</v>
      </c>
      <c r="P3055">
        <v>0</v>
      </c>
      <c r="Q3055" s="3">
        <v>0.63734999999999997</v>
      </c>
      <c r="R3055" t="str">
        <f t="shared" si="47"/>
        <v>Detroit General RS2020</v>
      </c>
    </row>
    <row r="3056" spans="1:18" x14ac:dyDescent="0.35">
      <c r="A3056" t="s">
        <v>169</v>
      </c>
      <c r="B3056">
        <v>2001</v>
      </c>
      <c r="C3056">
        <v>-2.3E-2</v>
      </c>
      <c r="D3056">
        <v>3.5000000000000003E-2</v>
      </c>
      <c r="E3056">
        <v>9.5000000000000001E-2</v>
      </c>
      <c r="G3056">
        <v>-2.3E-2</v>
      </c>
      <c r="H3056">
        <v>0.59</v>
      </c>
      <c r="I3056">
        <v>0.33</v>
      </c>
      <c r="J3056">
        <v>0.02</v>
      </c>
      <c r="K3056">
        <v>0</v>
      </c>
      <c r="L3056">
        <v>0</v>
      </c>
      <c r="M3056">
        <v>0.02</v>
      </c>
      <c r="N3056">
        <v>0</v>
      </c>
      <c r="O3056">
        <v>0.04</v>
      </c>
      <c r="P3056">
        <v>0</v>
      </c>
      <c r="Q3056" s="3">
        <v>0.93259999999999998</v>
      </c>
      <c r="R3056" t="str">
        <f t="shared" si="47"/>
        <v>Chicago Municipal2001</v>
      </c>
    </row>
    <row r="3057" spans="1:18" x14ac:dyDescent="0.35">
      <c r="A3057" t="s">
        <v>169</v>
      </c>
      <c r="B3057">
        <v>2002</v>
      </c>
      <c r="C3057">
        <v>-9.2999999999999999E-2</v>
      </c>
      <c r="D3057">
        <v>-2.9000000000000001E-2</v>
      </c>
      <c r="E3057">
        <v>3.5000000000000003E-2</v>
      </c>
      <c r="G3057">
        <v>-5.8650000000000001E-2</v>
      </c>
      <c r="H3057">
        <v>0.52475000000000005</v>
      </c>
      <c r="I3057">
        <v>0.35643999999999998</v>
      </c>
      <c r="J3057">
        <v>9.9000000000000008E-3</v>
      </c>
      <c r="K3057">
        <v>0</v>
      </c>
      <c r="L3057">
        <v>0</v>
      </c>
      <c r="M3057">
        <v>3.9600000000000003E-2</v>
      </c>
      <c r="N3057">
        <v>0</v>
      </c>
      <c r="O3057">
        <v>6.9309999999999997E-2</v>
      </c>
      <c r="P3057">
        <v>0</v>
      </c>
      <c r="Q3057" s="3">
        <v>0.84519999999999995</v>
      </c>
      <c r="R3057" t="str">
        <f t="shared" si="47"/>
        <v>Chicago Municipal2002</v>
      </c>
    </row>
    <row r="3058" spans="1:18" x14ac:dyDescent="0.35">
      <c r="A3058" t="s">
        <v>169</v>
      </c>
      <c r="B3058">
        <v>2003</v>
      </c>
      <c r="C3058">
        <v>0.19900000000000001</v>
      </c>
      <c r="D3058">
        <v>0.02</v>
      </c>
      <c r="E3058">
        <v>3.7999999999999999E-2</v>
      </c>
      <c r="F3058">
        <v>9.1999999999999998E-2</v>
      </c>
      <c r="G3058">
        <v>2.0410000000000001E-2</v>
      </c>
      <c r="H3058">
        <v>0.62</v>
      </c>
      <c r="I3058">
        <v>0.32</v>
      </c>
      <c r="J3058">
        <v>0.01</v>
      </c>
      <c r="K3058">
        <v>0</v>
      </c>
      <c r="L3058">
        <v>0</v>
      </c>
      <c r="M3058">
        <v>0.04</v>
      </c>
      <c r="N3058">
        <v>0</v>
      </c>
      <c r="O3058">
        <v>0.01</v>
      </c>
      <c r="P3058">
        <v>0</v>
      </c>
      <c r="Q3058" s="3">
        <v>0.79910000000000003</v>
      </c>
      <c r="R3058" t="str">
        <f t="shared" si="47"/>
        <v>Chicago Municipal2003</v>
      </c>
    </row>
    <row r="3059" spans="1:18" x14ac:dyDescent="0.35">
      <c r="A3059" t="s">
        <v>169</v>
      </c>
      <c r="B3059">
        <v>2004</v>
      </c>
      <c r="C3059">
        <v>0.106</v>
      </c>
      <c r="E3059">
        <v>3.9E-2</v>
      </c>
      <c r="F3059">
        <v>0.10299999999999999</v>
      </c>
      <c r="G3059">
        <v>4.1160000000000002E-2</v>
      </c>
      <c r="H3059">
        <v>0.65</v>
      </c>
      <c r="I3059">
        <v>0.28000000000000003</v>
      </c>
      <c r="J3059">
        <v>0.02</v>
      </c>
      <c r="K3059">
        <v>0</v>
      </c>
      <c r="L3059">
        <v>0</v>
      </c>
      <c r="M3059">
        <v>0.04</v>
      </c>
      <c r="N3059">
        <v>0</v>
      </c>
      <c r="O3059">
        <v>0.01</v>
      </c>
      <c r="P3059">
        <v>0</v>
      </c>
      <c r="Q3059" s="3">
        <v>0.72009999999999996</v>
      </c>
      <c r="R3059" t="str">
        <f t="shared" si="47"/>
        <v>Chicago Municipal2004</v>
      </c>
    </row>
    <row r="3060" spans="1:18" x14ac:dyDescent="0.35">
      <c r="A3060" t="s">
        <v>169</v>
      </c>
      <c r="B3060">
        <v>2005</v>
      </c>
      <c r="C3060">
        <v>6.9000000000000006E-2</v>
      </c>
      <c r="E3060">
        <v>4.7E-2</v>
      </c>
      <c r="F3060">
        <v>8.6999999999999994E-2</v>
      </c>
      <c r="G3060">
        <v>4.6670000000000003E-2</v>
      </c>
      <c r="H3060">
        <v>0.59</v>
      </c>
      <c r="I3060">
        <v>0.28000000000000003</v>
      </c>
      <c r="J3060">
        <v>0.03</v>
      </c>
      <c r="K3060">
        <v>0</v>
      </c>
      <c r="L3060">
        <v>0</v>
      </c>
      <c r="M3060">
        <v>0.04</v>
      </c>
      <c r="N3060">
        <v>0</v>
      </c>
      <c r="O3060">
        <v>0.05</v>
      </c>
      <c r="P3060">
        <v>0</v>
      </c>
      <c r="Q3060" s="3">
        <v>0.68459999999999999</v>
      </c>
      <c r="R3060" t="str">
        <f t="shared" si="47"/>
        <v>Chicago Municipal2005</v>
      </c>
    </row>
    <row r="3061" spans="1:18" x14ac:dyDescent="0.35">
      <c r="A3061" t="s">
        <v>169</v>
      </c>
      <c r="B3061">
        <v>2006</v>
      </c>
      <c r="C3061">
        <v>0.127</v>
      </c>
      <c r="E3061">
        <v>7.6999999999999999E-2</v>
      </c>
      <c r="F3061">
        <v>8.5999999999999993E-2</v>
      </c>
      <c r="G3061">
        <v>5.9650000000000002E-2</v>
      </c>
      <c r="H3061">
        <v>0.59</v>
      </c>
      <c r="I3061">
        <v>0.3</v>
      </c>
      <c r="J3061">
        <v>0.03</v>
      </c>
      <c r="K3061">
        <v>0</v>
      </c>
      <c r="L3061">
        <v>0</v>
      </c>
      <c r="M3061">
        <v>0.04</v>
      </c>
      <c r="N3061">
        <v>0</v>
      </c>
      <c r="O3061">
        <v>0.04</v>
      </c>
      <c r="P3061">
        <v>0</v>
      </c>
      <c r="Q3061" s="3">
        <v>0.68689999999999996</v>
      </c>
      <c r="R3061" t="str">
        <f t="shared" si="47"/>
        <v>Chicago Municipal2006</v>
      </c>
    </row>
    <row r="3062" spans="1:18" x14ac:dyDescent="0.35">
      <c r="A3062" t="s">
        <v>169</v>
      </c>
      <c r="B3062">
        <v>2007</v>
      </c>
      <c r="C3062">
        <v>7.2999999999999995E-2</v>
      </c>
      <c r="D3062">
        <v>9.1999999999999998E-2</v>
      </c>
      <c r="E3062">
        <v>0.115</v>
      </c>
      <c r="F3062">
        <v>7.3999999999999996E-2</v>
      </c>
      <c r="G3062">
        <v>6.1550000000000001E-2</v>
      </c>
      <c r="H3062">
        <v>0.59</v>
      </c>
      <c r="I3062">
        <v>0.28999999999999998</v>
      </c>
      <c r="J3062">
        <v>0.03</v>
      </c>
      <c r="K3062">
        <v>0</v>
      </c>
      <c r="L3062">
        <v>0</v>
      </c>
      <c r="M3062">
        <v>0.04</v>
      </c>
      <c r="N3062">
        <v>0</v>
      </c>
      <c r="O3062">
        <v>0.05</v>
      </c>
      <c r="P3062">
        <v>0</v>
      </c>
      <c r="Q3062" s="3">
        <v>0.69120000000000004</v>
      </c>
      <c r="R3062" t="str">
        <f t="shared" si="47"/>
        <v>Chicago Municipal2007</v>
      </c>
    </row>
    <row r="3063" spans="1:18" x14ac:dyDescent="0.35">
      <c r="A3063" t="s">
        <v>169</v>
      </c>
      <c r="B3063">
        <v>2008</v>
      </c>
      <c r="C3063">
        <v>-0.28199999999999997</v>
      </c>
      <c r="D3063">
        <v>-4.4999999999999998E-2</v>
      </c>
      <c r="E3063">
        <v>5.0000000000000001E-3</v>
      </c>
      <c r="G3063">
        <v>1.091E-2</v>
      </c>
      <c r="H3063">
        <v>0.58416000000000001</v>
      </c>
      <c r="I3063">
        <v>0.26733000000000001</v>
      </c>
      <c r="J3063">
        <v>3.9600000000000003E-2</v>
      </c>
      <c r="K3063">
        <v>0</v>
      </c>
      <c r="L3063">
        <v>0</v>
      </c>
      <c r="M3063">
        <v>4.9509999999999998E-2</v>
      </c>
      <c r="N3063">
        <v>0</v>
      </c>
      <c r="O3063">
        <v>5.9409999999999998E-2</v>
      </c>
      <c r="P3063">
        <v>0</v>
      </c>
      <c r="Q3063" s="3">
        <v>0.64229999999999998</v>
      </c>
      <c r="R3063" t="str">
        <f t="shared" si="47"/>
        <v>Chicago Municipal2008</v>
      </c>
    </row>
    <row r="3064" spans="1:18" x14ac:dyDescent="0.35">
      <c r="A3064" t="s">
        <v>169</v>
      </c>
      <c r="B3064">
        <v>2009</v>
      </c>
      <c r="C3064">
        <v>0.19400000000000001</v>
      </c>
      <c r="D3064">
        <v>-0.03</v>
      </c>
      <c r="E3064">
        <v>1.7999999999999999E-2</v>
      </c>
      <c r="F3064">
        <v>2.7E-2</v>
      </c>
      <c r="G3064">
        <v>2.9780000000000001E-2</v>
      </c>
      <c r="H3064">
        <v>0.5</v>
      </c>
      <c r="I3064">
        <v>0.23</v>
      </c>
      <c r="J3064">
        <v>0.04</v>
      </c>
      <c r="K3064">
        <v>0.09</v>
      </c>
      <c r="L3064">
        <v>0</v>
      </c>
      <c r="M3064">
        <v>7.0000000000000007E-2</v>
      </c>
      <c r="N3064">
        <v>0</v>
      </c>
      <c r="O3064">
        <v>7.0000000000000007E-2</v>
      </c>
      <c r="P3064">
        <v>0</v>
      </c>
      <c r="Q3064" s="3">
        <v>0.58130000000000004</v>
      </c>
      <c r="R3064" t="str">
        <f t="shared" si="47"/>
        <v>Chicago Municipal2009</v>
      </c>
    </row>
    <row r="3065" spans="1:18" x14ac:dyDescent="0.35">
      <c r="A3065" t="s">
        <v>169</v>
      </c>
      <c r="B3065">
        <v>2010</v>
      </c>
      <c r="C3065">
        <v>0.14199999999999999</v>
      </c>
      <c r="D3065">
        <v>-0.01</v>
      </c>
      <c r="E3065">
        <v>3.3000000000000002E-2</v>
      </c>
      <c r="F3065">
        <v>3.7999999999999999E-2</v>
      </c>
      <c r="G3065">
        <v>4.0489999999999998E-2</v>
      </c>
      <c r="H3065">
        <v>0.55844000000000005</v>
      </c>
      <c r="I3065">
        <v>0.24675</v>
      </c>
      <c r="J3065">
        <v>3.2969999999999999E-2</v>
      </c>
      <c r="K3065">
        <v>9.5899999999999999E-2</v>
      </c>
      <c r="L3065">
        <v>4.9950000000000001E-2</v>
      </c>
      <c r="M3065">
        <v>0</v>
      </c>
      <c r="N3065">
        <v>0</v>
      </c>
      <c r="O3065">
        <v>1.5980000000000001E-2</v>
      </c>
      <c r="P3065">
        <v>0</v>
      </c>
      <c r="Q3065" s="3">
        <v>0.50749999999999995</v>
      </c>
      <c r="R3065" t="str">
        <f t="shared" si="47"/>
        <v>Chicago Municipal2010</v>
      </c>
    </row>
    <row r="3066" spans="1:18" x14ac:dyDescent="0.35">
      <c r="A3066" t="s">
        <v>169</v>
      </c>
      <c r="B3066">
        <v>2011</v>
      </c>
      <c r="C3066">
        <v>0</v>
      </c>
      <c r="D3066">
        <v>0.109</v>
      </c>
      <c r="E3066">
        <v>1.6E-2</v>
      </c>
      <c r="F3066">
        <v>4.4999999999999998E-2</v>
      </c>
      <c r="G3066">
        <v>3.6740000000000002E-2</v>
      </c>
      <c r="H3066">
        <v>0.49102000000000001</v>
      </c>
      <c r="I3066">
        <v>0.26646999999999998</v>
      </c>
      <c r="J3066">
        <v>4.3909999999999998E-2</v>
      </c>
      <c r="K3066">
        <v>9.8799999999999999E-2</v>
      </c>
      <c r="L3066">
        <v>8.1839999999999996E-2</v>
      </c>
      <c r="M3066">
        <v>0</v>
      </c>
      <c r="N3066">
        <v>0</v>
      </c>
      <c r="O3066">
        <v>1.796E-2</v>
      </c>
      <c r="P3066">
        <v>0</v>
      </c>
      <c r="Q3066" s="3">
        <v>0.45169999999999999</v>
      </c>
      <c r="R3066" t="str">
        <f t="shared" si="47"/>
        <v>Chicago Municipal2011</v>
      </c>
    </row>
    <row r="3067" spans="1:18" x14ac:dyDescent="0.35">
      <c r="A3067" t="s">
        <v>169</v>
      </c>
      <c r="B3067">
        <v>2012</v>
      </c>
      <c r="C3067">
        <v>0.129</v>
      </c>
      <c r="D3067">
        <v>8.8999999999999996E-2</v>
      </c>
      <c r="E3067">
        <v>1.9E-2</v>
      </c>
      <c r="F3067">
        <v>6.5000000000000002E-2</v>
      </c>
      <c r="G3067">
        <v>4.4130000000000003E-2</v>
      </c>
      <c r="H3067">
        <v>0.49151</v>
      </c>
      <c r="I3067">
        <v>0.26173999999999997</v>
      </c>
      <c r="J3067">
        <v>4.6949999999999999E-2</v>
      </c>
      <c r="K3067">
        <v>0.10489999999999999</v>
      </c>
      <c r="L3067">
        <v>8.9910000000000004E-2</v>
      </c>
      <c r="M3067">
        <v>0</v>
      </c>
      <c r="N3067">
        <v>0</v>
      </c>
      <c r="O3067">
        <v>5.0000000000000001E-3</v>
      </c>
      <c r="P3067">
        <v>0</v>
      </c>
      <c r="Q3067" s="3">
        <v>0.3765</v>
      </c>
      <c r="R3067" t="str">
        <f t="shared" si="47"/>
        <v>Chicago Municipal2012</v>
      </c>
    </row>
    <row r="3068" spans="1:18" x14ac:dyDescent="0.35">
      <c r="A3068" t="s">
        <v>169</v>
      </c>
      <c r="B3068">
        <v>2013</v>
      </c>
      <c r="C3068">
        <v>0.161</v>
      </c>
      <c r="D3068">
        <v>9.4E-2</v>
      </c>
      <c r="E3068">
        <v>0.123</v>
      </c>
      <c r="F3068">
        <v>6.2E-2</v>
      </c>
      <c r="G3068">
        <v>5.2690000000000001E-2</v>
      </c>
      <c r="H3068">
        <v>0.48799999999999999</v>
      </c>
      <c r="I3068">
        <v>0.249</v>
      </c>
      <c r="J3068">
        <v>4.9000000000000002E-2</v>
      </c>
      <c r="K3068">
        <v>0.11700000000000001</v>
      </c>
      <c r="L3068">
        <v>9.4E-2</v>
      </c>
      <c r="M3068">
        <v>0</v>
      </c>
      <c r="N3068">
        <v>0</v>
      </c>
      <c r="O3068">
        <v>3.0000000000000001E-3</v>
      </c>
      <c r="P3068">
        <v>0</v>
      </c>
      <c r="Q3068" s="3">
        <v>0.36980000000000002</v>
      </c>
      <c r="R3068" t="str">
        <f t="shared" si="47"/>
        <v>Chicago Municipal2013</v>
      </c>
    </row>
    <row r="3069" spans="1:18" x14ac:dyDescent="0.35">
      <c r="A3069" t="s">
        <v>169</v>
      </c>
      <c r="B3069">
        <v>2014</v>
      </c>
      <c r="C3069">
        <v>5.0999999999999997E-2</v>
      </c>
      <c r="D3069">
        <v>0.112</v>
      </c>
      <c r="E3069">
        <v>9.5000000000000001E-2</v>
      </c>
      <c r="F3069">
        <v>5.6000000000000001E-2</v>
      </c>
      <c r="G3069">
        <v>5.2569999999999999E-2</v>
      </c>
      <c r="H3069">
        <v>0.46</v>
      </c>
      <c r="I3069">
        <v>0.26500000000000001</v>
      </c>
      <c r="J3069">
        <v>5.0999999999999997E-2</v>
      </c>
      <c r="K3069">
        <v>0.109</v>
      </c>
      <c r="L3069">
        <v>9.9000000000000005E-2</v>
      </c>
      <c r="M3069">
        <v>0</v>
      </c>
      <c r="N3069">
        <v>0</v>
      </c>
      <c r="O3069">
        <v>0</v>
      </c>
      <c r="P3069">
        <v>1.6E-2</v>
      </c>
      <c r="Q3069" s="3">
        <v>0.40939999999999999</v>
      </c>
      <c r="R3069" t="str">
        <f t="shared" si="47"/>
        <v>Chicago Municipal2014</v>
      </c>
    </row>
    <row r="3070" spans="1:18" x14ac:dyDescent="0.35">
      <c r="A3070" t="s">
        <v>169</v>
      </c>
      <c r="B3070">
        <v>2015</v>
      </c>
      <c r="C3070">
        <v>1.7999999999999999E-2</v>
      </c>
      <c r="D3070">
        <v>0.112</v>
      </c>
      <c r="E3070">
        <v>9.5000000000000001E-2</v>
      </c>
      <c r="F3070">
        <v>5.6000000000000001E-2</v>
      </c>
      <c r="G3070">
        <v>5.0229999999999997E-2</v>
      </c>
      <c r="H3070">
        <v>0.45200000000000001</v>
      </c>
      <c r="I3070">
        <v>0.25900000000000001</v>
      </c>
      <c r="J3070">
        <v>5.2999999999999999E-2</v>
      </c>
      <c r="K3070">
        <v>0.10199999999999999</v>
      </c>
      <c r="L3070">
        <v>0.114</v>
      </c>
      <c r="M3070">
        <v>0</v>
      </c>
      <c r="N3070">
        <v>0</v>
      </c>
      <c r="O3070">
        <v>0</v>
      </c>
      <c r="P3070">
        <v>0.02</v>
      </c>
      <c r="Q3070" s="3">
        <v>0.32869999999999999</v>
      </c>
      <c r="R3070" t="str">
        <f t="shared" si="47"/>
        <v>Chicago Municipal2015</v>
      </c>
    </row>
    <row r="3071" spans="1:18" x14ac:dyDescent="0.35">
      <c r="A3071" t="s">
        <v>169</v>
      </c>
      <c r="B3071">
        <v>2016</v>
      </c>
      <c r="C3071">
        <v>6.3E-2</v>
      </c>
      <c r="D3071">
        <v>4.4999999999999998E-2</v>
      </c>
      <c r="E3071">
        <v>8.4000000000000005E-2</v>
      </c>
      <c r="F3071">
        <v>4.5999999999999999E-2</v>
      </c>
      <c r="G3071">
        <v>5.1020000000000003E-2</v>
      </c>
      <c r="H3071">
        <v>0.45779999999999998</v>
      </c>
      <c r="I3071">
        <v>0.24601999999999999</v>
      </c>
      <c r="J3071">
        <v>5.5559999999999998E-2</v>
      </c>
      <c r="K3071">
        <v>0.10835</v>
      </c>
      <c r="L3071">
        <v>0.10730000000000001</v>
      </c>
      <c r="M3071">
        <v>0</v>
      </c>
      <c r="N3071">
        <v>0</v>
      </c>
      <c r="O3071">
        <v>0</v>
      </c>
      <c r="P3071">
        <v>2.4979999999999999E-2</v>
      </c>
      <c r="Q3071" s="3">
        <v>0.3049</v>
      </c>
      <c r="R3071" t="str">
        <f t="shared" si="47"/>
        <v>Chicago Municipal2016</v>
      </c>
    </row>
    <row r="3072" spans="1:18" x14ac:dyDescent="0.35">
      <c r="A3072" t="s">
        <v>169</v>
      </c>
      <c r="B3072">
        <v>2017</v>
      </c>
      <c r="C3072">
        <v>0.151</v>
      </c>
      <c r="D3072">
        <v>7.8E-2</v>
      </c>
      <c r="E3072">
        <v>8.8999999999999996E-2</v>
      </c>
      <c r="F3072">
        <v>5.2999999999999999E-2</v>
      </c>
      <c r="G3072">
        <v>5.6649999999999999E-2</v>
      </c>
      <c r="H3072">
        <v>0.49</v>
      </c>
      <c r="I3072">
        <v>0.23</v>
      </c>
      <c r="J3072">
        <v>0.04</v>
      </c>
      <c r="K3072">
        <v>0.1</v>
      </c>
      <c r="L3072">
        <v>0.1</v>
      </c>
      <c r="M3072">
        <v>0</v>
      </c>
      <c r="N3072">
        <v>0</v>
      </c>
      <c r="O3072">
        <v>0.04</v>
      </c>
      <c r="P3072">
        <v>0</v>
      </c>
      <c r="Q3072" s="3">
        <v>0.2737</v>
      </c>
      <c r="R3072" t="str">
        <f t="shared" si="47"/>
        <v>Chicago Municipal2017</v>
      </c>
    </row>
    <row r="3073" spans="1:18" x14ac:dyDescent="0.35">
      <c r="A3073" t="s">
        <v>169</v>
      </c>
      <c r="B3073">
        <v>2018</v>
      </c>
      <c r="C3073">
        <v>-5.7000000000000002E-2</v>
      </c>
      <c r="D3073">
        <v>0.05</v>
      </c>
      <c r="E3073">
        <v>4.4999999999999998E-2</v>
      </c>
      <c r="F3073">
        <v>8.3000000000000004E-2</v>
      </c>
      <c r="G3073">
        <v>0.05</v>
      </c>
      <c r="H3073">
        <v>0.44</v>
      </c>
      <c r="I3073">
        <v>0.25</v>
      </c>
      <c r="J3073">
        <v>0.05</v>
      </c>
      <c r="K3073">
        <v>0.11</v>
      </c>
      <c r="L3073">
        <v>0.11</v>
      </c>
      <c r="M3073">
        <v>0</v>
      </c>
      <c r="N3073">
        <v>0</v>
      </c>
      <c r="O3073">
        <v>0.04</v>
      </c>
      <c r="P3073">
        <v>0</v>
      </c>
      <c r="Q3073" s="3">
        <v>0.24959999999999999</v>
      </c>
      <c r="R3073" t="str">
        <f t="shared" si="47"/>
        <v>Chicago Municipal2018</v>
      </c>
    </row>
    <row r="3074" spans="1:18" x14ac:dyDescent="0.35">
      <c r="A3074" t="s">
        <v>169</v>
      </c>
      <c r="B3074">
        <v>2019</v>
      </c>
      <c r="C3074">
        <v>0.16600000000000001</v>
      </c>
      <c r="D3074">
        <v>8.3000000000000004E-2</v>
      </c>
      <c r="E3074">
        <v>6.7000000000000004E-2</v>
      </c>
      <c r="F3074">
        <v>8.1000000000000003E-2</v>
      </c>
      <c r="G3074">
        <v>5.5800000000000002E-2</v>
      </c>
      <c r="H3074">
        <v>0.47153</v>
      </c>
      <c r="I3074">
        <v>0.23177</v>
      </c>
      <c r="J3074">
        <v>3.8960000000000002E-2</v>
      </c>
      <c r="K3074">
        <v>0.11089</v>
      </c>
      <c r="L3074">
        <v>0.10589</v>
      </c>
      <c r="M3074">
        <v>0</v>
      </c>
      <c r="N3074">
        <v>0</v>
      </c>
      <c r="O3074">
        <v>4.0960000000000003E-2</v>
      </c>
      <c r="P3074">
        <v>0</v>
      </c>
      <c r="Q3074" s="3">
        <v>0.23250000000000001</v>
      </c>
      <c r="R3074" t="str">
        <f t="shared" si="47"/>
        <v>Chicago Municipal2019</v>
      </c>
    </row>
    <row r="3075" spans="1:18" x14ac:dyDescent="0.35">
      <c r="A3075" t="s">
        <v>169</v>
      </c>
      <c r="B3075">
        <v>2020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 s="3">
        <v>0</v>
      </c>
      <c r="R3075" t="str">
        <f t="shared" ref="R3075:R3138" si="48">A3075&amp;B3075</f>
        <v>Chicago Municipal2020</v>
      </c>
    </row>
    <row r="3076" spans="1:18" x14ac:dyDescent="0.35">
      <c r="A3076" t="s">
        <v>170</v>
      </c>
      <c r="B3076">
        <v>2001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 s="3">
        <v>0.70520000000000005</v>
      </c>
      <c r="R3076" t="str">
        <f t="shared" si="48"/>
        <v>Chicago Police2001</v>
      </c>
    </row>
    <row r="3077" spans="1:18" x14ac:dyDescent="0.35">
      <c r="A3077" t="s">
        <v>170</v>
      </c>
      <c r="B3077">
        <v>2002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 s="3">
        <v>0.64600000000000002</v>
      </c>
      <c r="R3077" t="str">
        <f t="shared" si="48"/>
        <v>Chicago Police2002</v>
      </c>
    </row>
    <row r="3078" spans="1:18" x14ac:dyDescent="0.35">
      <c r="A3078" t="s">
        <v>170</v>
      </c>
      <c r="B3078">
        <v>2003</v>
      </c>
      <c r="C3078">
        <v>0.21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 s="3">
        <v>0.61380000000000001</v>
      </c>
      <c r="R3078" t="str">
        <f t="shared" si="48"/>
        <v>Chicago Police2003</v>
      </c>
    </row>
    <row r="3079" spans="1:18" x14ac:dyDescent="0.35">
      <c r="A3079" t="s">
        <v>170</v>
      </c>
      <c r="B3079">
        <v>2004</v>
      </c>
      <c r="C3079">
        <v>0.108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 s="3">
        <v>0.55910000000000004</v>
      </c>
      <c r="R3079" t="str">
        <f t="shared" si="48"/>
        <v>Chicago Police2004</v>
      </c>
    </row>
    <row r="3080" spans="1:18" x14ac:dyDescent="0.35">
      <c r="A3080" t="s">
        <v>170</v>
      </c>
      <c r="B3080">
        <v>2005</v>
      </c>
      <c r="C3080">
        <v>7.2999999999999995E-2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 s="3">
        <v>0.50690000000000002</v>
      </c>
      <c r="R3080" t="str">
        <f t="shared" si="48"/>
        <v>Chicago Police2005</v>
      </c>
    </row>
    <row r="3081" spans="1:18" x14ac:dyDescent="0.35">
      <c r="A3081" t="s">
        <v>170</v>
      </c>
      <c r="B3081">
        <v>2006</v>
      </c>
      <c r="C3081">
        <v>0.121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 s="3">
        <v>0.50360000000000005</v>
      </c>
      <c r="R3081" t="str">
        <f t="shared" si="48"/>
        <v>Chicago Police2006</v>
      </c>
    </row>
    <row r="3082" spans="1:18" x14ac:dyDescent="0.35">
      <c r="A3082" t="s">
        <v>170</v>
      </c>
      <c r="B3082">
        <v>2007</v>
      </c>
      <c r="C3082">
        <v>8.7999999999999995E-2</v>
      </c>
      <c r="D3082">
        <v>9.4E-2</v>
      </c>
      <c r="E3082">
        <v>0.11899999999999999</v>
      </c>
      <c r="F3082">
        <v>7.2999999999999995E-2</v>
      </c>
      <c r="H3082">
        <v>0.62438000000000005</v>
      </c>
      <c r="I3082">
        <v>0.30569000000000002</v>
      </c>
      <c r="J3082">
        <v>5.0950000000000002E-2</v>
      </c>
      <c r="K3082">
        <v>0</v>
      </c>
      <c r="L3082">
        <v>2E-3</v>
      </c>
      <c r="M3082">
        <v>1.5980000000000001E-2</v>
      </c>
      <c r="N3082">
        <v>0</v>
      </c>
      <c r="O3082">
        <v>1E-3</v>
      </c>
      <c r="P3082">
        <v>0</v>
      </c>
      <c r="Q3082" s="3">
        <v>0.51480000000000004</v>
      </c>
      <c r="R3082" t="str">
        <f t="shared" si="48"/>
        <v>Chicago Police2007</v>
      </c>
    </row>
    <row r="3083" spans="1:18" x14ac:dyDescent="0.35">
      <c r="A3083" t="s">
        <v>170</v>
      </c>
      <c r="B3083">
        <v>2008</v>
      </c>
      <c r="C3083">
        <v>-0.27800000000000002</v>
      </c>
      <c r="D3083">
        <v>-4.2000000000000003E-2</v>
      </c>
      <c r="E3083">
        <v>8.9999999999999993E-3</v>
      </c>
      <c r="F3083">
        <v>2.5000000000000001E-2</v>
      </c>
      <c r="H3083">
        <v>0.55300000000000005</v>
      </c>
      <c r="I3083">
        <v>0.30199999999999999</v>
      </c>
      <c r="J3083">
        <v>7.8E-2</v>
      </c>
      <c r="K3083">
        <v>2.5000000000000001E-2</v>
      </c>
      <c r="L3083">
        <v>6.0000000000000001E-3</v>
      </c>
      <c r="M3083">
        <v>3.1E-2</v>
      </c>
      <c r="N3083">
        <v>0</v>
      </c>
      <c r="O3083">
        <v>1E-3</v>
      </c>
      <c r="P3083">
        <v>0</v>
      </c>
      <c r="Q3083" s="3">
        <v>0.48259999999999997</v>
      </c>
      <c r="R3083" t="str">
        <f t="shared" si="48"/>
        <v>Chicago Police2008</v>
      </c>
    </row>
    <row r="3084" spans="1:18" x14ac:dyDescent="0.35">
      <c r="A3084" t="s">
        <v>170</v>
      </c>
      <c r="B3084">
        <v>2009</v>
      </c>
      <c r="C3084">
        <v>0.215</v>
      </c>
      <c r="D3084">
        <v>-1.6E-2</v>
      </c>
      <c r="E3084">
        <v>2.8000000000000001E-2</v>
      </c>
      <c r="F3084">
        <v>3.3000000000000002E-2</v>
      </c>
      <c r="H3084">
        <v>0.63700000000000001</v>
      </c>
      <c r="I3084">
        <v>0.22500000000000001</v>
      </c>
      <c r="J3084">
        <v>0.06</v>
      </c>
      <c r="K3084">
        <v>3.4000000000000002E-2</v>
      </c>
      <c r="L3084">
        <v>0.01</v>
      </c>
      <c r="M3084">
        <v>0.03</v>
      </c>
      <c r="N3084">
        <v>0</v>
      </c>
      <c r="O3084">
        <v>4.0000000000000001E-3</v>
      </c>
      <c r="P3084">
        <v>0</v>
      </c>
      <c r="Q3084" s="3">
        <v>0.44469999999999998</v>
      </c>
      <c r="R3084" t="str">
        <f t="shared" si="48"/>
        <v>Chicago Police2009</v>
      </c>
    </row>
    <row r="3085" spans="1:18" x14ac:dyDescent="0.35">
      <c r="A3085" t="s">
        <v>170</v>
      </c>
      <c r="B3085">
        <v>2010</v>
      </c>
      <c r="C3085">
        <v>0.127</v>
      </c>
      <c r="D3085">
        <v>-4.0000000000000001E-3</v>
      </c>
      <c r="E3085">
        <v>3.7999999999999999E-2</v>
      </c>
      <c r="F3085">
        <v>4.1000000000000002E-2</v>
      </c>
      <c r="H3085">
        <v>0.62</v>
      </c>
      <c r="I3085">
        <v>0.23</v>
      </c>
      <c r="J3085">
        <v>7.0000000000000007E-2</v>
      </c>
      <c r="K3085">
        <v>0.04</v>
      </c>
      <c r="L3085">
        <v>0.01</v>
      </c>
      <c r="M3085">
        <v>0.03</v>
      </c>
      <c r="N3085">
        <v>0</v>
      </c>
      <c r="O3085">
        <v>0</v>
      </c>
      <c r="P3085">
        <v>0</v>
      </c>
      <c r="Q3085" s="3">
        <v>0.40379999999999999</v>
      </c>
      <c r="R3085" t="str">
        <f t="shared" si="48"/>
        <v>Chicago Police2010</v>
      </c>
    </row>
    <row r="3086" spans="1:18" x14ac:dyDescent="0.35">
      <c r="A3086" t="s">
        <v>170</v>
      </c>
      <c r="B3086">
        <v>2011</v>
      </c>
      <c r="C3086">
        <v>8.0000000000000002E-3</v>
      </c>
      <c r="D3086">
        <v>0.113</v>
      </c>
      <c r="E3086">
        <v>1.6E-2</v>
      </c>
      <c r="F3086">
        <v>4.7E-2</v>
      </c>
      <c r="H3086">
        <v>0.45</v>
      </c>
      <c r="I3086">
        <v>0.28999999999999998</v>
      </c>
      <c r="J3086">
        <v>0.08</v>
      </c>
      <c r="K3086">
        <v>0.12</v>
      </c>
      <c r="L3086">
        <v>0.02</v>
      </c>
      <c r="M3086">
        <v>0.04</v>
      </c>
      <c r="N3086">
        <v>0</v>
      </c>
      <c r="O3086">
        <v>0</v>
      </c>
      <c r="P3086">
        <v>0</v>
      </c>
      <c r="Q3086" s="3">
        <v>0.36170000000000002</v>
      </c>
      <c r="R3086" t="str">
        <f t="shared" si="48"/>
        <v>Chicago Police2011</v>
      </c>
    </row>
    <row r="3087" spans="1:18" x14ac:dyDescent="0.35">
      <c r="A3087" t="s">
        <v>170</v>
      </c>
      <c r="B3087">
        <v>2012</v>
      </c>
      <c r="C3087">
        <v>0.124</v>
      </c>
      <c r="D3087">
        <v>8.5000000000000006E-2</v>
      </c>
      <c r="E3087">
        <v>2.3E-2</v>
      </c>
      <c r="F3087">
        <v>7.0000000000000007E-2</v>
      </c>
      <c r="H3087">
        <v>0.46</v>
      </c>
      <c r="I3087">
        <v>0.26</v>
      </c>
      <c r="J3087">
        <v>0.08</v>
      </c>
      <c r="K3087">
        <v>0.13</v>
      </c>
      <c r="L3087">
        <v>0.02</v>
      </c>
      <c r="M3087">
        <v>0.04</v>
      </c>
      <c r="N3087">
        <v>0</v>
      </c>
      <c r="O3087">
        <v>0.01</v>
      </c>
      <c r="P3087">
        <v>0</v>
      </c>
      <c r="Q3087" s="3">
        <v>0.31330000000000002</v>
      </c>
      <c r="R3087" t="str">
        <f t="shared" si="48"/>
        <v>Chicago Police2012</v>
      </c>
    </row>
    <row r="3088" spans="1:18" x14ac:dyDescent="0.35">
      <c r="A3088" t="s">
        <v>170</v>
      </c>
      <c r="B3088">
        <v>2013</v>
      </c>
      <c r="C3088">
        <v>0.14499999999999999</v>
      </c>
      <c r="D3088">
        <v>0.09</v>
      </c>
      <c r="E3088">
        <v>0.12</v>
      </c>
      <c r="F3088">
        <v>0.06</v>
      </c>
      <c r="H3088">
        <v>0.44555</v>
      </c>
      <c r="I3088">
        <v>0.23762</v>
      </c>
      <c r="J3088">
        <v>7.9210000000000003E-2</v>
      </c>
      <c r="K3088">
        <v>0.13861000000000001</v>
      </c>
      <c r="L3088">
        <v>1.9800000000000002E-2</v>
      </c>
      <c r="M3088">
        <v>3.9600000000000003E-2</v>
      </c>
      <c r="N3088">
        <v>0</v>
      </c>
      <c r="O3088">
        <v>3.9600000000000003E-2</v>
      </c>
      <c r="P3088">
        <v>0</v>
      </c>
      <c r="Q3088" s="3">
        <v>0.29699999999999999</v>
      </c>
      <c r="R3088" t="str">
        <f t="shared" si="48"/>
        <v>Chicago Police2013</v>
      </c>
    </row>
    <row r="3089" spans="1:18" x14ac:dyDescent="0.35">
      <c r="A3089" t="s">
        <v>170</v>
      </c>
      <c r="B3089">
        <v>2014</v>
      </c>
      <c r="C3089">
        <v>6.2E-2</v>
      </c>
      <c r="D3089">
        <v>0.11</v>
      </c>
      <c r="E3089">
        <v>0.09</v>
      </c>
      <c r="F3089">
        <v>0.06</v>
      </c>
      <c r="H3089">
        <v>0.44</v>
      </c>
      <c r="I3089">
        <v>0.28000000000000003</v>
      </c>
      <c r="J3089">
        <v>0.09</v>
      </c>
      <c r="K3089">
        <v>0.15</v>
      </c>
      <c r="L3089">
        <v>0.01</v>
      </c>
      <c r="M3089">
        <v>0.03</v>
      </c>
      <c r="N3089">
        <v>0</v>
      </c>
      <c r="O3089">
        <v>0</v>
      </c>
      <c r="P3089">
        <v>0</v>
      </c>
      <c r="Q3089" s="3">
        <v>0.2606</v>
      </c>
      <c r="R3089" t="str">
        <f t="shared" si="48"/>
        <v>Chicago Police2014</v>
      </c>
    </row>
    <row r="3090" spans="1:18" x14ac:dyDescent="0.35">
      <c r="A3090" t="s">
        <v>170</v>
      </c>
      <c r="B3090">
        <v>2015</v>
      </c>
      <c r="C3090">
        <v>-4.0000000000000001E-3</v>
      </c>
      <c r="D3090">
        <v>6.6000000000000003E-2</v>
      </c>
      <c r="E3090">
        <v>6.5000000000000002E-2</v>
      </c>
      <c r="F3090">
        <v>5.1999999999999998E-2</v>
      </c>
      <c r="H3090">
        <v>0.47</v>
      </c>
      <c r="I3090">
        <v>0.26</v>
      </c>
      <c r="J3090">
        <v>0.09</v>
      </c>
      <c r="K3090">
        <v>0.13</v>
      </c>
      <c r="L3090">
        <v>0.02</v>
      </c>
      <c r="M3090">
        <v>0.03</v>
      </c>
      <c r="N3090">
        <v>0</v>
      </c>
      <c r="O3090">
        <v>0</v>
      </c>
      <c r="P3090">
        <v>0</v>
      </c>
      <c r="Q3090" s="3">
        <v>0.2823</v>
      </c>
      <c r="R3090" t="str">
        <f t="shared" si="48"/>
        <v>Chicago Police2015</v>
      </c>
    </row>
    <row r="3091" spans="1:18" x14ac:dyDescent="0.35">
      <c r="A3091" t="s">
        <v>170</v>
      </c>
      <c r="B3091">
        <v>2016</v>
      </c>
      <c r="C3091">
        <v>6.7000000000000004E-2</v>
      </c>
      <c r="D3091">
        <v>4.1000000000000002E-2</v>
      </c>
      <c r="E3091">
        <v>7.8E-2</v>
      </c>
      <c r="F3091">
        <v>4.5999999999999999E-2</v>
      </c>
      <c r="H3091">
        <v>0.50749</v>
      </c>
      <c r="I3091">
        <v>0.23576</v>
      </c>
      <c r="J3091">
        <v>5.5939999999999997E-2</v>
      </c>
      <c r="K3091">
        <v>0.15285000000000001</v>
      </c>
      <c r="L3091">
        <v>8.9899999999999997E-3</v>
      </c>
      <c r="M3091">
        <v>3.1969999999999998E-2</v>
      </c>
      <c r="N3091">
        <v>0</v>
      </c>
      <c r="O3091">
        <v>6.9899999999999997E-3</v>
      </c>
      <c r="P3091">
        <v>0</v>
      </c>
      <c r="Q3091" s="3">
        <v>0.2374</v>
      </c>
      <c r="R3091" t="str">
        <f t="shared" si="48"/>
        <v>Chicago Police2016</v>
      </c>
    </row>
    <row r="3092" spans="1:18" x14ac:dyDescent="0.35">
      <c r="A3092" t="s">
        <v>170</v>
      </c>
      <c r="B3092">
        <v>2017</v>
      </c>
      <c r="C3092">
        <v>0.17150000000000001</v>
      </c>
      <c r="D3092">
        <v>7.5600000000000001E-2</v>
      </c>
      <c r="E3092">
        <v>8.6499999999999994E-2</v>
      </c>
      <c r="F3092">
        <v>5.3999999999999999E-2</v>
      </c>
      <c r="H3092">
        <v>0.56889999999999996</v>
      </c>
      <c r="I3092">
        <v>0.2334</v>
      </c>
      <c r="J3092">
        <v>3.1899999999999998E-2</v>
      </c>
      <c r="K3092">
        <v>0.125</v>
      </c>
      <c r="L3092">
        <v>1.0200000000000001E-2</v>
      </c>
      <c r="M3092">
        <v>2.8000000000000001E-2</v>
      </c>
      <c r="N3092">
        <v>0</v>
      </c>
      <c r="O3092">
        <v>2.5999999999999999E-3</v>
      </c>
      <c r="P3092">
        <v>0</v>
      </c>
      <c r="Q3092" s="3">
        <v>0.23710000000000001</v>
      </c>
      <c r="R3092" t="str">
        <f t="shared" si="48"/>
        <v>Chicago Police2017</v>
      </c>
    </row>
    <row r="3093" spans="1:18" x14ac:dyDescent="0.35">
      <c r="A3093" t="s">
        <v>170</v>
      </c>
      <c r="B3093">
        <v>2018</v>
      </c>
      <c r="C3093">
        <v>-5.2400000000000002E-2</v>
      </c>
      <c r="E3093">
        <v>4.6120000000000001E-2</v>
      </c>
      <c r="F3093">
        <v>8.3290000000000003E-2</v>
      </c>
      <c r="H3093">
        <v>0.47494999999999998</v>
      </c>
      <c r="I3093">
        <v>0.22367999999999999</v>
      </c>
      <c r="J3093">
        <v>4.4699999999999997E-2</v>
      </c>
      <c r="K3093">
        <v>0.16747999999999999</v>
      </c>
      <c r="L3093">
        <v>4.0099999999999997E-2</v>
      </c>
      <c r="M3093">
        <v>3.9600000000000003E-2</v>
      </c>
      <c r="N3093">
        <v>0</v>
      </c>
      <c r="O3093">
        <v>9.4999999999999998E-3</v>
      </c>
      <c r="P3093">
        <v>0</v>
      </c>
      <c r="Q3093" s="3">
        <v>0.23799999999999999</v>
      </c>
      <c r="R3093" t="str">
        <f t="shared" si="48"/>
        <v>Chicago Police2018</v>
      </c>
    </row>
    <row r="3094" spans="1:18" x14ac:dyDescent="0.35">
      <c r="A3094" t="s">
        <v>170</v>
      </c>
      <c r="B3094">
        <v>2019</v>
      </c>
      <c r="C3094">
        <v>0.16309999999999999</v>
      </c>
      <c r="E3094">
        <v>6.5320000000000003E-2</v>
      </c>
      <c r="F3094">
        <v>7.8570000000000001E-2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 s="3">
        <v>0.2228</v>
      </c>
      <c r="R3094" t="str">
        <f t="shared" si="48"/>
        <v>Chicago Police2019</v>
      </c>
    </row>
    <row r="3095" spans="1:18" x14ac:dyDescent="0.35">
      <c r="A3095" t="s">
        <v>170</v>
      </c>
      <c r="B3095">
        <v>2020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 s="3">
        <v>0</v>
      </c>
      <c r="R3095" t="str">
        <f t="shared" si="48"/>
        <v>Chicago Police2020</v>
      </c>
    </row>
    <row r="3096" spans="1:18" x14ac:dyDescent="0.35">
      <c r="A3096" t="s">
        <v>171</v>
      </c>
      <c r="B3096">
        <v>2001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 s="3">
        <v>0.41639999999999999</v>
      </c>
      <c r="R3096" t="str">
        <f t="shared" si="48"/>
        <v>Providence ERS2001</v>
      </c>
    </row>
    <row r="3097" spans="1:18" x14ac:dyDescent="0.35">
      <c r="A3097" t="s">
        <v>171</v>
      </c>
      <c r="B3097">
        <v>2002</v>
      </c>
      <c r="C3097">
        <v>-2.9000000000000001E-2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 s="3">
        <v>0.3926</v>
      </c>
      <c r="R3097" t="str">
        <f t="shared" si="48"/>
        <v>Providence ERS2002</v>
      </c>
    </row>
    <row r="3098" spans="1:18" x14ac:dyDescent="0.35">
      <c r="A3098" t="s">
        <v>171</v>
      </c>
      <c r="B3098">
        <v>2003</v>
      </c>
      <c r="C3098">
        <v>1.9E-2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 s="3">
        <v>0.37240000000000001</v>
      </c>
      <c r="R3098" t="str">
        <f t="shared" si="48"/>
        <v>Providence ERS2003</v>
      </c>
    </row>
    <row r="3099" spans="1:18" x14ac:dyDescent="0.35">
      <c r="A3099" t="s">
        <v>171</v>
      </c>
      <c r="B3099">
        <v>2004</v>
      </c>
      <c r="C3099">
        <v>0.23499999999999999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 s="3">
        <v>0.3629</v>
      </c>
      <c r="R3099" t="str">
        <f t="shared" si="48"/>
        <v>Providence ERS2004</v>
      </c>
    </row>
    <row r="3100" spans="1:18" x14ac:dyDescent="0.35">
      <c r="A3100" t="s">
        <v>171</v>
      </c>
      <c r="B3100">
        <v>2005</v>
      </c>
      <c r="C3100">
        <v>8.3000000000000004E-2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 s="3">
        <v>0.37930000000000003</v>
      </c>
      <c r="R3100" t="str">
        <f t="shared" si="48"/>
        <v>Providence ERS2005</v>
      </c>
    </row>
    <row r="3101" spans="1:18" x14ac:dyDescent="0.35">
      <c r="A3101" t="s">
        <v>171</v>
      </c>
      <c r="B3101">
        <v>2006</v>
      </c>
      <c r="C3101">
        <v>0.12</v>
      </c>
      <c r="E3101">
        <v>8.1890000000000004E-2</v>
      </c>
      <c r="H3101">
        <v>0.90100000000000002</v>
      </c>
      <c r="I3101">
        <v>6.5839999999999996E-2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3.3160000000000002E-2</v>
      </c>
      <c r="P3101">
        <v>0</v>
      </c>
      <c r="Q3101" s="3">
        <v>0.374</v>
      </c>
      <c r="R3101" t="str">
        <f t="shared" si="48"/>
        <v>Providence ERS2006</v>
      </c>
    </row>
    <row r="3102" spans="1:18" x14ac:dyDescent="0.35">
      <c r="A3102" t="s">
        <v>171</v>
      </c>
      <c r="B3102">
        <v>2007</v>
      </c>
      <c r="C3102">
        <v>0.189</v>
      </c>
      <c r="E3102">
        <v>0.12661</v>
      </c>
      <c r="H3102">
        <v>0.86983999999999995</v>
      </c>
      <c r="I3102">
        <v>8.7029999999999996E-2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4.3130000000000002E-2</v>
      </c>
      <c r="P3102">
        <v>0</v>
      </c>
      <c r="Q3102" s="3">
        <v>0.39489999999999997</v>
      </c>
      <c r="R3102" t="str">
        <f t="shared" si="48"/>
        <v>Providence ERS2007</v>
      </c>
    </row>
    <row r="3103" spans="1:18" x14ac:dyDescent="0.35">
      <c r="A3103" t="s">
        <v>171</v>
      </c>
      <c r="B3103">
        <v>2008</v>
      </c>
      <c r="C3103">
        <v>-0.105</v>
      </c>
      <c r="D3103">
        <v>0.06</v>
      </c>
      <c r="E3103">
        <v>9.6000000000000002E-2</v>
      </c>
      <c r="H3103">
        <v>0.83125000000000004</v>
      </c>
      <c r="I3103">
        <v>0.11713999999999999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5.1619999999999999E-2</v>
      </c>
      <c r="P3103">
        <v>0</v>
      </c>
      <c r="Q3103" s="3">
        <v>0.38569999999999999</v>
      </c>
      <c r="R3103" t="str">
        <f t="shared" si="48"/>
        <v>Providence ERS2008</v>
      </c>
    </row>
    <row r="3104" spans="1:18" x14ac:dyDescent="0.35">
      <c r="A3104" t="s">
        <v>171</v>
      </c>
      <c r="B3104">
        <v>2009</v>
      </c>
      <c r="C3104">
        <v>-0.154</v>
      </c>
      <c r="D3104">
        <v>-3.4000000000000002E-2</v>
      </c>
      <c r="E3104">
        <v>1.7999999999999999E-2</v>
      </c>
      <c r="H3104">
        <v>0.77393000000000001</v>
      </c>
      <c r="I3104">
        <v>0.21607999999999999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9.9900000000000006E-3</v>
      </c>
      <c r="P3104">
        <v>0</v>
      </c>
      <c r="Q3104" s="3">
        <v>0.33489999999999998</v>
      </c>
      <c r="R3104" t="str">
        <f t="shared" si="48"/>
        <v>Providence ERS2009</v>
      </c>
    </row>
    <row r="3105" spans="1:18" x14ac:dyDescent="0.35">
      <c r="A3105" t="s">
        <v>171</v>
      </c>
      <c r="B3105">
        <v>2010</v>
      </c>
      <c r="C3105">
        <v>0.13600000000000001</v>
      </c>
      <c r="D3105">
        <v>-4.9000000000000002E-2</v>
      </c>
      <c r="E3105">
        <v>2.7E-2</v>
      </c>
      <c r="H3105">
        <v>0.83955999999999997</v>
      </c>
      <c r="I3105">
        <v>0.14394999999999999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1.6490000000000001E-2</v>
      </c>
      <c r="P3105">
        <v>0</v>
      </c>
      <c r="Q3105" s="3">
        <v>0.34060000000000001</v>
      </c>
      <c r="R3105" t="str">
        <f t="shared" si="48"/>
        <v>Providence ERS2010</v>
      </c>
    </row>
    <row r="3106" spans="1:18" x14ac:dyDescent="0.35">
      <c r="A3106" t="s">
        <v>171</v>
      </c>
      <c r="B3106">
        <v>2011</v>
      </c>
      <c r="C3106">
        <v>0.26400000000000001</v>
      </c>
      <c r="D3106">
        <v>6.7000000000000004E-2</v>
      </c>
      <c r="E3106">
        <v>5.2999999999999999E-2</v>
      </c>
      <c r="F3106">
        <v>6.719E-2</v>
      </c>
      <c r="H3106">
        <v>0.97184999999999999</v>
      </c>
      <c r="I3106">
        <v>1.8679999999999999E-2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9.4699999999999993E-3</v>
      </c>
      <c r="P3106">
        <v>0</v>
      </c>
      <c r="Q3106" s="3">
        <v>0.31940000000000002</v>
      </c>
      <c r="R3106" t="str">
        <f t="shared" si="48"/>
        <v>Providence ERS2011</v>
      </c>
    </row>
    <row r="3107" spans="1:18" x14ac:dyDescent="0.35">
      <c r="A3107" t="s">
        <v>171</v>
      </c>
      <c r="B3107">
        <v>2012</v>
      </c>
      <c r="C3107">
        <v>2E-3</v>
      </c>
      <c r="D3107">
        <v>0.129</v>
      </c>
      <c r="E3107">
        <v>1.7000000000000001E-2</v>
      </c>
      <c r="F3107">
        <v>7.0550000000000002E-2</v>
      </c>
      <c r="H3107">
        <v>0.81862000000000001</v>
      </c>
      <c r="I3107">
        <v>0.15944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2.1940000000000001E-2</v>
      </c>
      <c r="P3107">
        <v>0</v>
      </c>
      <c r="Q3107" s="3">
        <v>0.33600000000000002</v>
      </c>
      <c r="R3107" t="str">
        <f t="shared" si="48"/>
        <v>Providence ERS2012</v>
      </c>
    </row>
    <row r="3108" spans="1:18" x14ac:dyDescent="0.35">
      <c r="A3108" t="s">
        <v>171</v>
      </c>
      <c r="B3108">
        <v>2013</v>
      </c>
      <c r="C3108">
        <v>0.13400000000000001</v>
      </c>
      <c r="D3108">
        <v>0.128</v>
      </c>
      <c r="E3108">
        <v>6.7000000000000004E-2</v>
      </c>
      <c r="F3108">
        <v>8.2059999999999994E-2</v>
      </c>
      <c r="H3108">
        <v>0.77968000000000004</v>
      </c>
      <c r="I3108">
        <v>0.20655999999999999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1.375E-2</v>
      </c>
      <c r="P3108">
        <v>0</v>
      </c>
      <c r="Q3108" s="3">
        <v>0.31390000000000001</v>
      </c>
      <c r="R3108" t="str">
        <f t="shared" si="48"/>
        <v>Providence ERS2013</v>
      </c>
    </row>
    <row r="3109" spans="1:18" x14ac:dyDescent="0.35">
      <c r="A3109" t="s">
        <v>171</v>
      </c>
      <c r="B3109">
        <v>2014</v>
      </c>
      <c r="C3109">
        <v>0.17499999999999999</v>
      </c>
      <c r="E3109">
        <v>0.13900999999999999</v>
      </c>
      <c r="F3109">
        <v>7.6679999999999998E-2</v>
      </c>
      <c r="H3109">
        <v>0.81284999999999996</v>
      </c>
      <c r="I3109">
        <v>0.17802999999999999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9.1199999999999996E-3</v>
      </c>
      <c r="P3109">
        <v>0</v>
      </c>
      <c r="Q3109" s="3">
        <v>0.28999999999999998</v>
      </c>
      <c r="R3109" t="str">
        <f t="shared" si="48"/>
        <v>Providence ERS2014</v>
      </c>
    </row>
    <row r="3110" spans="1:18" x14ac:dyDescent="0.35">
      <c r="A3110" t="s">
        <v>171</v>
      </c>
      <c r="B3110">
        <v>2015</v>
      </c>
      <c r="C3110">
        <v>5.5599999999999997E-2</v>
      </c>
      <c r="E3110">
        <v>0.12241</v>
      </c>
      <c r="F3110">
        <v>7.392E-2</v>
      </c>
      <c r="H3110">
        <v>0.8034</v>
      </c>
      <c r="I3110">
        <v>0.18845999999999999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8.1499999999999993E-3</v>
      </c>
      <c r="P3110">
        <v>0</v>
      </c>
      <c r="Q3110" s="3">
        <v>0.27083000000000002</v>
      </c>
      <c r="R3110" t="str">
        <f t="shared" si="48"/>
        <v>Providence ERS2015</v>
      </c>
    </row>
    <row r="3111" spans="1:18" x14ac:dyDescent="0.35">
      <c r="A3111" t="s">
        <v>171</v>
      </c>
      <c r="B3111">
        <v>2016</v>
      </c>
      <c r="C3111">
        <v>2.5999999999999999E-2</v>
      </c>
      <c r="E3111">
        <v>7.6550000000000007E-2</v>
      </c>
      <c r="F3111">
        <v>6.4549999999999996E-2</v>
      </c>
      <c r="H3111">
        <v>0.69272</v>
      </c>
      <c r="I3111">
        <v>0.20143</v>
      </c>
      <c r="J3111">
        <v>0</v>
      </c>
      <c r="K3111">
        <v>0</v>
      </c>
      <c r="L3111">
        <v>0</v>
      </c>
      <c r="M3111">
        <v>0</v>
      </c>
      <c r="N3111">
        <v>3.814E-2</v>
      </c>
      <c r="O3111">
        <v>6.7710000000000006E-2</v>
      </c>
      <c r="P3111">
        <v>0</v>
      </c>
      <c r="Q3111" s="3">
        <v>0.26241999999999999</v>
      </c>
      <c r="R3111" t="str">
        <f t="shared" si="48"/>
        <v>Providence ERS2016</v>
      </c>
    </row>
    <row r="3112" spans="1:18" x14ac:dyDescent="0.35">
      <c r="A3112" t="s">
        <v>171</v>
      </c>
      <c r="B3112">
        <v>2017</v>
      </c>
      <c r="C3112">
        <v>0.122</v>
      </c>
      <c r="E3112">
        <v>0.10118000000000001</v>
      </c>
      <c r="F3112">
        <v>5.8400000000000001E-2</v>
      </c>
      <c r="H3112">
        <v>0.69715000000000005</v>
      </c>
      <c r="I3112">
        <v>0.22949</v>
      </c>
      <c r="J3112">
        <v>0</v>
      </c>
      <c r="K3112">
        <v>0</v>
      </c>
      <c r="L3112">
        <v>0</v>
      </c>
      <c r="M3112">
        <v>0</v>
      </c>
      <c r="N3112">
        <v>3.1359999999999999E-2</v>
      </c>
      <c r="O3112">
        <v>4.2000000000000003E-2</v>
      </c>
      <c r="P3112">
        <v>0</v>
      </c>
      <c r="Q3112" s="3">
        <v>0.26252999999999999</v>
      </c>
      <c r="R3112" t="str">
        <f t="shared" si="48"/>
        <v>Providence ERS2017</v>
      </c>
    </row>
    <row r="3113" spans="1:18" x14ac:dyDescent="0.35">
      <c r="A3113" t="s">
        <v>171</v>
      </c>
      <c r="B3113">
        <v>2018</v>
      </c>
      <c r="C3113">
        <v>7.2999999999999995E-2</v>
      </c>
      <c r="E3113">
        <v>8.9069999999999996E-2</v>
      </c>
      <c r="F3113">
        <v>7.7770000000000006E-2</v>
      </c>
      <c r="H3113">
        <v>0.66320000000000001</v>
      </c>
      <c r="I3113">
        <v>0.22273000000000001</v>
      </c>
      <c r="J3113">
        <v>0</v>
      </c>
      <c r="K3113">
        <v>0</v>
      </c>
      <c r="L3113">
        <v>0</v>
      </c>
      <c r="M3113">
        <v>0</v>
      </c>
      <c r="N3113">
        <v>2.988E-2</v>
      </c>
      <c r="O3113">
        <v>8.4190000000000001E-2</v>
      </c>
      <c r="P3113">
        <v>0</v>
      </c>
      <c r="Q3113" s="3">
        <v>0.26673000000000002</v>
      </c>
      <c r="R3113" t="str">
        <f t="shared" si="48"/>
        <v>Providence ERS2018</v>
      </c>
    </row>
    <row r="3114" spans="1:18" x14ac:dyDescent="0.35">
      <c r="A3114" t="s">
        <v>171</v>
      </c>
      <c r="B3114">
        <v>2019</v>
      </c>
      <c r="C3114">
        <v>4.4999999999999998E-2</v>
      </c>
      <c r="E3114">
        <v>6.3829999999999998E-2</v>
      </c>
      <c r="F3114">
        <v>0.10077999999999999</v>
      </c>
      <c r="H3114">
        <v>0.69115000000000004</v>
      </c>
      <c r="I3114">
        <v>0.24621999999999999</v>
      </c>
      <c r="J3114">
        <v>0</v>
      </c>
      <c r="K3114">
        <v>0</v>
      </c>
      <c r="L3114">
        <v>0</v>
      </c>
      <c r="M3114">
        <v>0</v>
      </c>
      <c r="N3114">
        <v>2.384E-2</v>
      </c>
      <c r="O3114">
        <v>3.8789999999999998E-2</v>
      </c>
      <c r="P3114">
        <v>0</v>
      </c>
      <c r="Q3114" s="3">
        <v>0.23874000000000001</v>
      </c>
      <c r="R3114" t="str">
        <f t="shared" si="48"/>
        <v>Providence ERS2019</v>
      </c>
    </row>
    <row r="3115" spans="1:18" x14ac:dyDescent="0.35">
      <c r="A3115" t="s">
        <v>171</v>
      </c>
      <c r="B3115">
        <v>2020</v>
      </c>
      <c r="C3115">
        <v>-0.02</v>
      </c>
      <c r="E3115">
        <v>4.8129999999999999E-2</v>
      </c>
      <c r="F3115">
        <v>8.4640000000000007E-2</v>
      </c>
      <c r="H3115">
        <v>0.78671999999999997</v>
      </c>
      <c r="I3115">
        <v>0.16034999999999999</v>
      </c>
      <c r="J3115">
        <v>0</v>
      </c>
      <c r="K3115">
        <v>0</v>
      </c>
      <c r="L3115">
        <v>0</v>
      </c>
      <c r="M3115">
        <v>0</v>
      </c>
      <c r="N3115">
        <v>1.1390000000000001E-2</v>
      </c>
      <c r="O3115">
        <v>4.1549999999999997E-2</v>
      </c>
      <c r="P3115">
        <v>0</v>
      </c>
      <c r="Q3115" s="3">
        <v>0.23874000000000001</v>
      </c>
      <c r="R3115" t="str">
        <f t="shared" si="48"/>
        <v>Providence ERS2020</v>
      </c>
    </row>
    <row r="3116" spans="1:18" x14ac:dyDescent="0.35">
      <c r="A3116" t="s">
        <v>172</v>
      </c>
      <c r="B3116">
        <v>2001</v>
      </c>
      <c r="C3116">
        <v>6.0000000000000001E-3</v>
      </c>
      <c r="G3116">
        <v>6.0000000000000001E-3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 s="3">
        <v>0.82899999999999996</v>
      </c>
      <c r="R3116" t="str">
        <f t="shared" si="48"/>
        <v>Atlanta Police2001</v>
      </c>
    </row>
    <row r="3117" spans="1:18" x14ac:dyDescent="0.35">
      <c r="A3117" t="s">
        <v>172</v>
      </c>
      <c r="B3117">
        <v>2002</v>
      </c>
      <c r="C3117">
        <v>-5.5E-2</v>
      </c>
      <c r="G3117">
        <v>-2.4979999999999999E-2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 s="3">
        <v>0.73799999999999999</v>
      </c>
      <c r="R3117" t="str">
        <f t="shared" si="48"/>
        <v>Atlanta Police2002</v>
      </c>
    </row>
    <row r="3118" spans="1:18" x14ac:dyDescent="0.35">
      <c r="A3118" t="s">
        <v>172</v>
      </c>
      <c r="B3118">
        <v>2003</v>
      </c>
      <c r="C3118">
        <v>0.20899999999999999</v>
      </c>
      <c r="G3118">
        <v>4.7500000000000001E-2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 s="3">
        <v>0.71299999999999997</v>
      </c>
      <c r="R3118" t="str">
        <f t="shared" si="48"/>
        <v>Atlanta Police2003</v>
      </c>
    </row>
    <row r="3119" spans="1:18" x14ac:dyDescent="0.35">
      <c r="A3119" t="s">
        <v>172</v>
      </c>
      <c r="B3119">
        <v>2004</v>
      </c>
      <c r="C3119">
        <v>0.108</v>
      </c>
      <c r="G3119">
        <v>6.2300000000000001E-2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 s="3">
        <v>0.67500000000000004</v>
      </c>
      <c r="R3119" t="str">
        <f t="shared" si="48"/>
        <v>Atlanta Police2004</v>
      </c>
    </row>
    <row r="3120" spans="1:18" x14ac:dyDescent="0.35">
      <c r="A3120" t="s">
        <v>172</v>
      </c>
      <c r="B3120">
        <v>2005</v>
      </c>
      <c r="C3120">
        <v>5.8999999999999997E-2</v>
      </c>
      <c r="E3120">
        <v>6.164E-2</v>
      </c>
      <c r="G3120">
        <v>6.164E-2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 s="3">
        <v>0.56799999999999995</v>
      </c>
      <c r="R3120" t="str">
        <f t="shared" si="48"/>
        <v>Atlanta Police2005</v>
      </c>
    </row>
    <row r="3121" spans="1:18" x14ac:dyDescent="0.35">
      <c r="A3121" t="s">
        <v>172</v>
      </c>
      <c r="B3121">
        <v>2006</v>
      </c>
      <c r="C3121">
        <v>0.114</v>
      </c>
      <c r="D3121">
        <v>9.2999999999999999E-2</v>
      </c>
      <c r="E3121">
        <v>8.3000000000000004E-2</v>
      </c>
      <c r="G3121">
        <v>7.0199999999999999E-2</v>
      </c>
      <c r="H3121">
        <v>0.59399999999999997</v>
      </c>
      <c r="I3121">
        <v>0.40100000000000002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4.0000000000000001E-3</v>
      </c>
      <c r="P3121">
        <v>0</v>
      </c>
      <c r="Q3121" s="3">
        <v>0.58545999999999998</v>
      </c>
      <c r="R3121" t="str">
        <f t="shared" si="48"/>
        <v>Atlanta Police2006</v>
      </c>
    </row>
    <row r="3122" spans="1:18" x14ac:dyDescent="0.35">
      <c r="A3122" t="s">
        <v>172</v>
      </c>
      <c r="B3122">
        <v>2007</v>
      </c>
      <c r="C3122">
        <v>6.6699999999999995E-2</v>
      </c>
      <c r="D3122">
        <v>6.6699999999999995E-2</v>
      </c>
      <c r="E3122">
        <v>0.10199999999999999</v>
      </c>
      <c r="F3122">
        <v>7.1199999999999999E-2</v>
      </c>
      <c r="G3122">
        <v>6.9699999999999998E-2</v>
      </c>
      <c r="H3122">
        <v>0.46200000000000002</v>
      </c>
      <c r="I3122">
        <v>0.44900000000000001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8.8999999999999996E-2</v>
      </c>
      <c r="P3122">
        <v>0</v>
      </c>
      <c r="Q3122" s="3">
        <v>0.60199999999999998</v>
      </c>
      <c r="R3122" t="str">
        <f t="shared" si="48"/>
        <v>Atlanta Police2007</v>
      </c>
    </row>
    <row r="3123" spans="1:18" x14ac:dyDescent="0.35">
      <c r="A3123" t="s">
        <v>172</v>
      </c>
      <c r="B3123">
        <v>2008</v>
      </c>
      <c r="C3123">
        <v>-0.2079</v>
      </c>
      <c r="D3123">
        <v>-3.1699999999999999E-2</v>
      </c>
      <c r="E3123">
        <v>1.2699999999999999E-2</v>
      </c>
      <c r="F3123">
        <v>3.3700000000000001E-2</v>
      </c>
      <c r="G3123">
        <v>3.0269999999999998E-2</v>
      </c>
      <c r="H3123">
        <v>0.44900000000000001</v>
      </c>
      <c r="I3123">
        <v>0.503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4.8000000000000001E-2</v>
      </c>
      <c r="P3123">
        <v>0</v>
      </c>
      <c r="Q3123" s="3">
        <v>0.65590000000000004</v>
      </c>
      <c r="R3123" t="str">
        <f t="shared" si="48"/>
        <v>Atlanta Police2008</v>
      </c>
    </row>
    <row r="3124" spans="1:18" x14ac:dyDescent="0.35">
      <c r="A3124" t="s">
        <v>172</v>
      </c>
      <c r="B3124">
        <v>2009</v>
      </c>
      <c r="C3124">
        <v>0.16750000000000001</v>
      </c>
      <c r="D3124">
        <v>-4.4999999999999997E-3</v>
      </c>
      <c r="E3124">
        <v>2.3400000000000001E-2</v>
      </c>
      <c r="F3124">
        <v>4.0500000000000001E-2</v>
      </c>
      <c r="G3124">
        <v>4.4679999999999997E-2</v>
      </c>
      <c r="H3124">
        <v>0.48799999999999999</v>
      </c>
      <c r="I3124">
        <v>0.46700000000000003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4.4999999999999998E-2</v>
      </c>
      <c r="P3124">
        <v>0</v>
      </c>
      <c r="Q3124" s="3">
        <v>0.57969999999999999</v>
      </c>
      <c r="R3124" t="str">
        <f t="shared" si="48"/>
        <v>Atlanta Police2009</v>
      </c>
    </row>
    <row r="3125" spans="1:18" x14ac:dyDescent="0.35">
      <c r="A3125" t="s">
        <v>172</v>
      </c>
      <c r="B3125">
        <v>2010</v>
      </c>
      <c r="C3125">
        <v>0.14760000000000001</v>
      </c>
      <c r="D3125">
        <v>0.02</v>
      </c>
      <c r="E3125">
        <v>0.04</v>
      </c>
      <c r="F3125">
        <v>5.0700000000000002E-2</v>
      </c>
      <c r="G3125">
        <v>5.4539999999999998E-2</v>
      </c>
      <c r="H3125">
        <v>0.77900000000000003</v>
      </c>
      <c r="I3125">
        <v>0.221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 s="3">
        <v>0.59760000000000002</v>
      </c>
      <c r="R3125" t="str">
        <f t="shared" si="48"/>
        <v>Atlanta Police2010</v>
      </c>
    </row>
    <row r="3126" spans="1:18" x14ac:dyDescent="0.35">
      <c r="A3126" t="s">
        <v>172</v>
      </c>
      <c r="B3126">
        <v>2011</v>
      </c>
      <c r="C3126">
        <v>1.4200000000000001E-2</v>
      </c>
      <c r="D3126">
        <v>0.1076</v>
      </c>
      <c r="E3126">
        <v>2.8000000000000001E-2</v>
      </c>
      <c r="F3126">
        <v>5.16E-2</v>
      </c>
      <c r="G3126">
        <v>5.0810000000000001E-2</v>
      </c>
      <c r="H3126">
        <v>0.67400000000000004</v>
      </c>
      <c r="I3126">
        <v>0.315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1.0999999999999999E-2</v>
      </c>
      <c r="P3126">
        <v>0</v>
      </c>
      <c r="Q3126" s="3">
        <v>0.71</v>
      </c>
      <c r="R3126" t="str">
        <f t="shared" si="48"/>
        <v>Atlanta Police2011</v>
      </c>
    </row>
    <row r="3127" spans="1:18" x14ac:dyDescent="0.35">
      <c r="A3127" t="s">
        <v>172</v>
      </c>
      <c r="B3127">
        <v>2012</v>
      </c>
      <c r="C3127">
        <v>0.12640000000000001</v>
      </c>
      <c r="D3127">
        <v>9.2700000000000005E-2</v>
      </c>
      <c r="E3127">
        <v>3.8300000000000001E-2</v>
      </c>
      <c r="F3127">
        <v>7.4099999999999999E-2</v>
      </c>
      <c r="G3127">
        <v>5.6910000000000002E-2</v>
      </c>
      <c r="H3127">
        <v>0.71328999999999998</v>
      </c>
      <c r="I3127">
        <v>0.27372999999999997</v>
      </c>
      <c r="J3127">
        <v>0</v>
      </c>
      <c r="K3127">
        <v>0</v>
      </c>
      <c r="L3127">
        <v>0</v>
      </c>
      <c r="M3127">
        <v>0</v>
      </c>
      <c r="N3127">
        <v>9.9900000000000006E-3</v>
      </c>
      <c r="O3127">
        <v>3.0000000000000001E-3</v>
      </c>
      <c r="P3127">
        <v>0</v>
      </c>
      <c r="Q3127" s="3">
        <v>0.69199999999999995</v>
      </c>
      <c r="R3127" t="str">
        <f t="shared" si="48"/>
        <v>Atlanta Police2012</v>
      </c>
    </row>
    <row r="3128" spans="1:18" x14ac:dyDescent="0.35">
      <c r="A3128" t="s">
        <v>172</v>
      </c>
      <c r="B3128">
        <v>2013</v>
      </c>
      <c r="C3128">
        <v>0.22470000000000001</v>
      </c>
      <c r="D3128">
        <v>0.1173</v>
      </c>
      <c r="E3128">
        <v>0.13300000000000001</v>
      </c>
      <c r="F3128">
        <v>7.5480000000000005E-2</v>
      </c>
      <c r="G3128">
        <v>6.8959999999999994E-2</v>
      </c>
      <c r="H3128">
        <v>0.76500000000000001</v>
      </c>
      <c r="I3128">
        <v>0.222</v>
      </c>
      <c r="J3128">
        <v>0</v>
      </c>
      <c r="K3128">
        <v>0</v>
      </c>
      <c r="L3128">
        <v>0</v>
      </c>
      <c r="M3128">
        <v>0</v>
      </c>
      <c r="N3128">
        <v>0.01</v>
      </c>
      <c r="O3128">
        <v>3.0000000000000001E-3</v>
      </c>
      <c r="P3128">
        <v>0</v>
      </c>
      <c r="Q3128" s="3">
        <v>0.70799999999999996</v>
      </c>
      <c r="R3128" t="str">
        <f t="shared" si="48"/>
        <v>Atlanta Police2013</v>
      </c>
    </row>
    <row r="3129" spans="1:18" x14ac:dyDescent="0.35">
      <c r="A3129" t="s">
        <v>172</v>
      </c>
      <c r="B3129">
        <v>2014</v>
      </c>
      <c r="C3129">
        <v>5.2699999999999997E-2</v>
      </c>
      <c r="D3129">
        <v>0.13270000000000001</v>
      </c>
      <c r="E3129">
        <v>0.10979999999999999</v>
      </c>
      <c r="F3129">
        <v>6.9989999999999997E-2</v>
      </c>
      <c r="G3129">
        <v>6.7790000000000003E-2</v>
      </c>
      <c r="H3129">
        <v>0.75600000000000001</v>
      </c>
      <c r="I3129">
        <v>0.22600000000000001</v>
      </c>
      <c r="J3129">
        <v>0</v>
      </c>
      <c r="K3129">
        <v>0</v>
      </c>
      <c r="L3129">
        <v>0</v>
      </c>
      <c r="M3129">
        <v>0</v>
      </c>
      <c r="N3129">
        <v>1.7000000000000001E-2</v>
      </c>
      <c r="O3129">
        <v>0</v>
      </c>
      <c r="P3129">
        <v>0</v>
      </c>
      <c r="Q3129" s="3">
        <v>0.80679999999999996</v>
      </c>
      <c r="R3129" t="str">
        <f t="shared" si="48"/>
        <v>Atlanta Police2014</v>
      </c>
    </row>
    <row r="3130" spans="1:18" x14ac:dyDescent="0.35">
      <c r="A3130" t="s">
        <v>172</v>
      </c>
      <c r="B3130">
        <v>2015</v>
      </c>
      <c r="C3130">
        <v>-1.4200000000000001E-2</v>
      </c>
      <c r="D3130">
        <v>8.2100000000000006E-2</v>
      </c>
      <c r="E3130">
        <v>7.6100000000000001E-2</v>
      </c>
      <c r="F3130">
        <v>6.2350000000000003E-2</v>
      </c>
      <c r="G3130">
        <v>6.2120000000000002E-2</v>
      </c>
      <c r="H3130">
        <v>0.70899999999999996</v>
      </c>
      <c r="I3130">
        <v>0.255</v>
      </c>
      <c r="J3130">
        <v>0</v>
      </c>
      <c r="K3130">
        <v>0</v>
      </c>
      <c r="L3130">
        <v>0</v>
      </c>
      <c r="M3130">
        <v>0</v>
      </c>
      <c r="N3130">
        <v>2.5999999999999999E-2</v>
      </c>
      <c r="O3130">
        <v>0.01</v>
      </c>
      <c r="P3130">
        <v>0</v>
      </c>
      <c r="Q3130" s="3">
        <v>0.78830999999999996</v>
      </c>
      <c r="R3130" t="str">
        <f t="shared" si="48"/>
        <v>Atlanta Police2015</v>
      </c>
    </row>
    <row r="3131" spans="1:18" x14ac:dyDescent="0.35">
      <c r="A3131" t="s">
        <v>172</v>
      </c>
      <c r="B3131">
        <v>2016</v>
      </c>
      <c r="C3131">
        <v>9.1899999999999996E-2</v>
      </c>
      <c r="D3131">
        <v>3.9699999999999999E-2</v>
      </c>
      <c r="E3131">
        <v>9.1800000000000007E-2</v>
      </c>
      <c r="F3131">
        <v>6.0229999999999999E-2</v>
      </c>
      <c r="G3131">
        <v>6.3960000000000003E-2</v>
      </c>
      <c r="H3131">
        <v>0.72</v>
      </c>
      <c r="I3131">
        <v>0.24399999999999999</v>
      </c>
      <c r="J3131">
        <v>0</v>
      </c>
      <c r="K3131">
        <v>0</v>
      </c>
      <c r="L3131">
        <v>0</v>
      </c>
      <c r="M3131">
        <v>0</v>
      </c>
      <c r="N3131">
        <v>2.5999999999999999E-2</v>
      </c>
      <c r="O3131">
        <v>0.01</v>
      </c>
      <c r="P3131">
        <v>0</v>
      </c>
      <c r="Q3131" s="3">
        <v>0.73099000000000003</v>
      </c>
      <c r="R3131" t="str">
        <f t="shared" si="48"/>
        <v>Atlanta Police2016</v>
      </c>
    </row>
    <row r="3132" spans="1:18" x14ac:dyDescent="0.35">
      <c r="A3132" t="s">
        <v>172</v>
      </c>
      <c r="B3132">
        <v>2017</v>
      </c>
      <c r="C3132">
        <v>0.15479999999999999</v>
      </c>
      <c r="D3132">
        <v>7.3300000000000004E-2</v>
      </c>
      <c r="E3132">
        <v>9.7100000000000006E-2</v>
      </c>
      <c r="F3132">
        <v>6.7400000000000002E-2</v>
      </c>
      <c r="G3132">
        <v>6.9099999999999995E-2</v>
      </c>
      <c r="H3132">
        <v>0.74822999999999995</v>
      </c>
      <c r="I3132">
        <v>0.22638</v>
      </c>
      <c r="J3132">
        <v>0</v>
      </c>
      <c r="K3132">
        <v>0</v>
      </c>
      <c r="L3132">
        <v>0</v>
      </c>
      <c r="M3132">
        <v>0</v>
      </c>
      <c r="N3132">
        <v>2.5100000000000001E-2</v>
      </c>
      <c r="O3132">
        <v>2.9999999999999997E-4</v>
      </c>
      <c r="P3132">
        <v>0</v>
      </c>
      <c r="Q3132" s="3">
        <v>0.77024000000000004</v>
      </c>
      <c r="R3132" t="str">
        <f t="shared" si="48"/>
        <v>Atlanta Police2017</v>
      </c>
    </row>
    <row r="3133" spans="1:18" x14ac:dyDescent="0.35">
      <c r="A3133" t="s">
        <v>172</v>
      </c>
      <c r="B3133">
        <v>2018</v>
      </c>
      <c r="C3133">
        <v>5.74E-2</v>
      </c>
      <c r="E3133">
        <v>6.7100000000000007E-2</v>
      </c>
      <c r="F3133">
        <v>0.1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 s="3">
        <v>0.87122999999999995</v>
      </c>
      <c r="R3133" t="str">
        <f t="shared" si="48"/>
        <v>Atlanta Police2018</v>
      </c>
    </row>
    <row r="3134" spans="1:18" x14ac:dyDescent="0.35">
      <c r="A3134" t="s">
        <v>172</v>
      </c>
      <c r="B3134">
        <v>2019</v>
      </c>
      <c r="C3134">
        <v>0.1</v>
      </c>
      <c r="E3134">
        <v>7.6520000000000005E-2</v>
      </c>
      <c r="F3134">
        <v>9.3469999999999998E-2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 s="3">
        <v>0.77620999999999996</v>
      </c>
      <c r="R3134" t="str">
        <f t="shared" si="48"/>
        <v>Atlanta Police2019</v>
      </c>
    </row>
    <row r="3135" spans="1:18" x14ac:dyDescent="0.35">
      <c r="A3135" t="s">
        <v>172</v>
      </c>
      <c r="B3135">
        <v>2020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 s="3">
        <v>0</v>
      </c>
      <c r="R3135" t="str">
        <f t="shared" si="48"/>
        <v>Atlanta Police2020</v>
      </c>
    </row>
    <row r="3136" spans="1:18" x14ac:dyDescent="0.35">
      <c r="A3136" t="s">
        <v>173</v>
      </c>
      <c r="B3136">
        <v>2001</v>
      </c>
      <c r="C3136">
        <v>-1.8599999999999998E-2</v>
      </c>
      <c r="G3136">
        <v>-1.8599999999999998E-2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 s="3">
        <v>0.68500000000000005</v>
      </c>
      <c r="R3136" t="str">
        <f t="shared" si="48"/>
        <v>Atlanta ERS2001</v>
      </c>
    </row>
    <row r="3137" spans="1:18" x14ac:dyDescent="0.35">
      <c r="A3137" t="s">
        <v>173</v>
      </c>
      <c r="B3137">
        <v>2002</v>
      </c>
      <c r="C3137">
        <v>-7.6700000000000004E-2</v>
      </c>
      <c r="G3137">
        <v>-4.8090000000000001E-2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 s="3">
        <v>0.64842999999999995</v>
      </c>
      <c r="R3137" t="str">
        <f t="shared" si="48"/>
        <v>Atlanta ERS2002</v>
      </c>
    </row>
    <row r="3138" spans="1:18" x14ac:dyDescent="0.35">
      <c r="A3138" t="s">
        <v>173</v>
      </c>
      <c r="B3138">
        <v>2003</v>
      </c>
      <c r="C3138">
        <v>0.1512</v>
      </c>
      <c r="G3138">
        <v>1.418E-2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 s="3">
        <v>0.61299999999999999</v>
      </c>
      <c r="R3138" t="str">
        <f t="shared" si="48"/>
        <v>Atlanta ERS2003</v>
      </c>
    </row>
    <row r="3139" spans="1:18" x14ac:dyDescent="0.35">
      <c r="A3139" t="s">
        <v>173</v>
      </c>
      <c r="B3139">
        <v>2004</v>
      </c>
      <c r="C3139">
        <v>0.1024</v>
      </c>
      <c r="G3139">
        <v>3.5549999999999998E-2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 s="3">
        <v>0.59560000000000002</v>
      </c>
      <c r="R3139" t="str">
        <f t="shared" ref="R3139:R3202" si="49">A3139&amp;B3139</f>
        <v>Atlanta ERS2004</v>
      </c>
    </row>
    <row r="3140" spans="1:18" x14ac:dyDescent="0.35">
      <c r="A3140" t="s">
        <v>173</v>
      </c>
      <c r="B3140">
        <v>2005</v>
      </c>
      <c r="C3140">
        <v>8.9999999999999993E-3</v>
      </c>
      <c r="E3140">
        <v>2.8500000000000001E-2</v>
      </c>
      <c r="F3140">
        <v>6.93E-2</v>
      </c>
      <c r="G3140">
        <v>3.0179999999999998E-2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 s="3">
        <v>0.52600000000000002</v>
      </c>
      <c r="R3140" t="str">
        <f t="shared" si="49"/>
        <v>Atlanta ERS2005</v>
      </c>
    </row>
    <row r="3141" spans="1:18" x14ac:dyDescent="0.35">
      <c r="A3141" t="s">
        <v>173</v>
      </c>
      <c r="B3141">
        <v>2006</v>
      </c>
      <c r="C3141">
        <v>6.0999999999999997E-4</v>
      </c>
      <c r="E3141">
        <v>3.4180000000000002E-2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 s="3">
        <v>0.52359</v>
      </c>
      <c r="R3141" t="str">
        <f t="shared" si="49"/>
        <v>Atlanta ERS2006</v>
      </c>
    </row>
    <row r="3142" spans="1:18" x14ac:dyDescent="0.35">
      <c r="A3142" t="s">
        <v>173</v>
      </c>
      <c r="B3142">
        <v>2007</v>
      </c>
      <c r="C3142">
        <v>9.06E-2</v>
      </c>
      <c r="E3142">
        <v>5.5899999999999998E-2</v>
      </c>
      <c r="F3142">
        <v>6.7299999999999999E-2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 s="3">
        <v>0.52200000000000002</v>
      </c>
      <c r="R3142" t="str">
        <f t="shared" si="49"/>
        <v>Atlanta ERS2007</v>
      </c>
    </row>
    <row r="3143" spans="1:18" x14ac:dyDescent="0.35">
      <c r="A3143" t="s">
        <v>173</v>
      </c>
      <c r="B3143">
        <v>2008</v>
      </c>
      <c r="C3143">
        <v>-0.13980000000000001</v>
      </c>
      <c r="E3143">
        <v>5.91E-2</v>
      </c>
      <c r="F3143">
        <v>4.6800000000000001E-2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 s="3">
        <v>0.55900000000000005</v>
      </c>
      <c r="R3143" t="str">
        <f t="shared" si="49"/>
        <v>Atlanta ERS2008</v>
      </c>
    </row>
    <row r="3144" spans="1:18" x14ac:dyDescent="0.35">
      <c r="A3144" t="s">
        <v>173</v>
      </c>
      <c r="B3144">
        <v>2009</v>
      </c>
      <c r="C3144">
        <v>0.1762</v>
      </c>
      <c r="E3144">
        <v>1.2500000000000001E-2</v>
      </c>
      <c r="F3144">
        <v>1.9800000000000002E-2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 s="3">
        <v>0.59499999999999997</v>
      </c>
      <c r="R3144" t="str">
        <f t="shared" si="49"/>
        <v>Atlanta ERS2009</v>
      </c>
    </row>
    <row r="3145" spans="1:18" x14ac:dyDescent="0.35">
      <c r="A3145" t="s">
        <v>173</v>
      </c>
      <c r="B3145">
        <v>2010</v>
      </c>
      <c r="C3145">
        <v>0.14649999999999999</v>
      </c>
      <c r="E3145">
        <v>4.8280000000000003E-2</v>
      </c>
      <c r="F3145">
        <v>3.9190000000000003E-2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 s="3">
        <v>0.53700000000000003</v>
      </c>
      <c r="R3145" t="str">
        <f t="shared" si="49"/>
        <v>Atlanta ERS2010</v>
      </c>
    </row>
    <row r="3146" spans="1:18" x14ac:dyDescent="0.35">
      <c r="A3146" t="s">
        <v>173</v>
      </c>
      <c r="B3146">
        <v>2011</v>
      </c>
      <c r="C3146">
        <v>1.0200000000000001E-2</v>
      </c>
      <c r="E3146">
        <v>5.0279999999999998E-2</v>
      </c>
      <c r="F3146">
        <v>4.2200000000000001E-2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 s="3">
        <v>0.51200000000000001</v>
      </c>
      <c r="R3146" t="str">
        <f t="shared" si="49"/>
        <v>Atlanta ERS2011</v>
      </c>
    </row>
    <row r="3147" spans="1:18" x14ac:dyDescent="0.35">
      <c r="A3147" t="s">
        <v>173</v>
      </c>
      <c r="B3147">
        <v>2012</v>
      </c>
      <c r="C3147">
        <v>0.13800000000000001</v>
      </c>
      <c r="E3147">
        <v>5.926E-2</v>
      </c>
      <c r="F3147">
        <v>6.4219999999999999E-2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 s="3">
        <v>0.51</v>
      </c>
      <c r="R3147" t="str">
        <f t="shared" si="49"/>
        <v>Atlanta ERS2012</v>
      </c>
    </row>
    <row r="3148" spans="1:18" x14ac:dyDescent="0.35">
      <c r="A3148" t="s">
        <v>173</v>
      </c>
      <c r="B3148">
        <v>2013</v>
      </c>
      <c r="C3148">
        <v>0.16320000000000001</v>
      </c>
      <c r="E3148">
        <v>7.1099999999999997E-2</v>
      </c>
      <c r="F3148">
        <v>6.54E-2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 s="3">
        <v>0.51200000000000001</v>
      </c>
      <c r="R3148" t="str">
        <f t="shared" si="49"/>
        <v>Atlanta ERS2013</v>
      </c>
    </row>
    <row r="3149" spans="1:18" x14ac:dyDescent="0.35">
      <c r="A3149" t="s">
        <v>173</v>
      </c>
      <c r="B3149">
        <v>2014</v>
      </c>
      <c r="C3149">
        <v>8.3599999999999994E-2</v>
      </c>
      <c r="E3149">
        <v>0.10685</v>
      </c>
      <c r="F3149">
        <v>6.3490000000000005E-2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 s="3">
        <v>0.55500000000000005</v>
      </c>
      <c r="R3149" t="str">
        <f t="shared" si="49"/>
        <v>Atlanta ERS2014</v>
      </c>
    </row>
    <row r="3150" spans="1:18" x14ac:dyDescent="0.35">
      <c r="A3150" t="s">
        <v>173</v>
      </c>
      <c r="B3150">
        <v>2015</v>
      </c>
      <c r="C3150">
        <v>-2.5999999999999999E-3</v>
      </c>
      <c r="D3150">
        <v>0.1009</v>
      </c>
      <c r="E3150">
        <v>8.7300000000000003E-2</v>
      </c>
      <c r="F3150">
        <v>6.9500000000000006E-2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 s="3">
        <v>0.57799999999999996</v>
      </c>
      <c r="R3150" t="str">
        <f t="shared" si="49"/>
        <v>Atlanta ERS2015</v>
      </c>
    </row>
    <row r="3151" spans="1:18" x14ac:dyDescent="0.35">
      <c r="A3151" t="s">
        <v>173</v>
      </c>
      <c r="B3151">
        <v>2016</v>
      </c>
      <c r="C3151">
        <v>8.3299999999999999E-2</v>
      </c>
      <c r="D3151">
        <v>5.1299999999999998E-2</v>
      </c>
      <c r="E3151">
        <v>0.10150000000000001</v>
      </c>
      <c r="F3151">
        <v>7.0000000000000007E-2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 s="3">
        <v>0.60399999999999998</v>
      </c>
      <c r="R3151" t="str">
        <f t="shared" si="49"/>
        <v>Atlanta ERS2016</v>
      </c>
    </row>
    <row r="3152" spans="1:18" x14ac:dyDescent="0.35">
      <c r="A3152" t="s">
        <v>173</v>
      </c>
      <c r="B3152">
        <v>2017</v>
      </c>
      <c r="C3152">
        <v>0.13320000000000001</v>
      </c>
      <c r="E3152">
        <v>9.0660000000000004E-2</v>
      </c>
      <c r="F3152">
        <v>7.4840000000000004E-2</v>
      </c>
      <c r="H3152">
        <v>0.66034000000000004</v>
      </c>
      <c r="I3152">
        <v>0.19381000000000001</v>
      </c>
      <c r="J3152">
        <v>0</v>
      </c>
      <c r="K3152">
        <v>7.4929999999999997E-2</v>
      </c>
      <c r="L3152">
        <v>0</v>
      </c>
      <c r="M3152">
        <v>0</v>
      </c>
      <c r="N3152">
        <v>4.496E-2</v>
      </c>
      <c r="O3152">
        <v>2.597E-2</v>
      </c>
      <c r="P3152">
        <v>0</v>
      </c>
      <c r="Q3152" s="3">
        <v>0.67030000000000001</v>
      </c>
      <c r="R3152" t="str">
        <f t="shared" si="49"/>
        <v>Atlanta ERS2017</v>
      </c>
    </row>
    <row r="3153" spans="1:18" x14ac:dyDescent="0.35">
      <c r="A3153" t="s">
        <v>173</v>
      </c>
      <c r="B3153">
        <v>2018</v>
      </c>
      <c r="C3153">
        <v>0.1027</v>
      </c>
      <c r="E3153">
        <v>7.9070000000000001E-2</v>
      </c>
      <c r="F3153">
        <v>0.10187</v>
      </c>
      <c r="H3153">
        <v>0.65</v>
      </c>
      <c r="I3153">
        <v>0.20799999999999999</v>
      </c>
      <c r="J3153">
        <v>0</v>
      </c>
      <c r="K3153">
        <v>0</v>
      </c>
      <c r="L3153">
        <v>0</v>
      </c>
      <c r="M3153">
        <v>0</v>
      </c>
      <c r="N3153">
        <v>5.2999999999999999E-2</v>
      </c>
      <c r="O3153">
        <v>1.0999999999999999E-2</v>
      </c>
      <c r="P3153">
        <v>7.6999999999999999E-2</v>
      </c>
      <c r="Q3153" s="3">
        <v>0.68059999999999998</v>
      </c>
      <c r="R3153" t="str">
        <f t="shared" si="49"/>
        <v>Atlanta ERS2018</v>
      </c>
    </row>
    <row r="3154" spans="1:18" x14ac:dyDescent="0.35">
      <c r="A3154" t="s">
        <v>173</v>
      </c>
      <c r="B3154">
        <v>2019</v>
      </c>
      <c r="C3154">
        <v>6.0900000000000003E-2</v>
      </c>
      <c r="E3154">
        <v>7.4510000000000007E-2</v>
      </c>
      <c r="F3154">
        <v>9.0560000000000002E-2</v>
      </c>
      <c r="H3154">
        <v>0.73353000000000002</v>
      </c>
      <c r="I3154">
        <v>0.18962000000000001</v>
      </c>
      <c r="J3154">
        <v>0</v>
      </c>
      <c r="K3154">
        <v>0</v>
      </c>
      <c r="L3154">
        <v>0</v>
      </c>
      <c r="M3154">
        <v>2.794E-2</v>
      </c>
      <c r="N3154">
        <v>1.5970000000000002E-2</v>
      </c>
      <c r="O3154">
        <v>3.2930000000000001E-2</v>
      </c>
      <c r="P3154">
        <v>0</v>
      </c>
      <c r="Q3154" s="3">
        <v>0.69410000000000005</v>
      </c>
      <c r="R3154" t="str">
        <f t="shared" si="49"/>
        <v>Atlanta ERS2019</v>
      </c>
    </row>
    <row r="3155" spans="1:18" x14ac:dyDescent="0.35">
      <c r="A3155" t="s">
        <v>173</v>
      </c>
      <c r="B3155">
        <v>2020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 s="3">
        <v>0</v>
      </c>
      <c r="R3155" t="str">
        <f t="shared" si="49"/>
        <v>Atlanta ERS2020</v>
      </c>
    </row>
    <row r="3156" spans="1:18" x14ac:dyDescent="0.35">
      <c r="A3156" t="s">
        <v>174</v>
      </c>
      <c r="B3156">
        <v>2001</v>
      </c>
      <c r="C3156">
        <v>-0.06</v>
      </c>
      <c r="G3156">
        <v>-0.06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 s="3">
        <v>0.875</v>
      </c>
      <c r="R3156" t="str">
        <f t="shared" si="49"/>
        <v>Seattle ERS2001</v>
      </c>
    </row>
    <row r="3157" spans="1:18" x14ac:dyDescent="0.35">
      <c r="A3157" t="s">
        <v>174</v>
      </c>
      <c r="B3157">
        <v>2002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 s="3">
        <v>0.86634999999999995</v>
      </c>
      <c r="R3157" t="str">
        <f t="shared" si="49"/>
        <v>Seattle ERS2002</v>
      </c>
    </row>
    <row r="3158" spans="1:18" x14ac:dyDescent="0.35">
      <c r="A3158" t="s">
        <v>174</v>
      </c>
      <c r="B3158">
        <v>2003</v>
      </c>
      <c r="C3158">
        <v>0.23599999999999999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 s="3">
        <v>0.85899999999999999</v>
      </c>
      <c r="R3158" t="str">
        <f t="shared" si="49"/>
        <v>Seattle ERS2003</v>
      </c>
    </row>
    <row r="3159" spans="1:18" x14ac:dyDescent="0.35">
      <c r="A3159" t="s">
        <v>174</v>
      </c>
      <c r="B3159">
        <v>2004</v>
      </c>
      <c r="C3159">
        <v>0.115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 s="3">
        <v>0.87433000000000005</v>
      </c>
      <c r="R3159" t="str">
        <f t="shared" si="49"/>
        <v>Seattle ERS2004</v>
      </c>
    </row>
    <row r="3160" spans="1:18" x14ac:dyDescent="0.35">
      <c r="A3160" t="s">
        <v>174</v>
      </c>
      <c r="B3160">
        <v>2005</v>
      </c>
      <c r="C3160">
        <v>8.1000000000000003E-2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 s="3">
        <v>0.88800000000000001</v>
      </c>
      <c r="R3160" t="str">
        <f t="shared" si="49"/>
        <v>Seattle ERS2005</v>
      </c>
    </row>
    <row r="3161" spans="1:18" x14ac:dyDescent="0.35">
      <c r="A3161" t="s">
        <v>174</v>
      </c>
      <c r="B3161">
        <v>2006</v>
      </c>
      <c r="C3161">
        <v>0.13900000000000001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 s="3">
        <v>0.90703</v>
      </c>
      <c r="R3161" t="str">
        <f t="shared" si="49"/>
        <v>Seattle ERS2006</v>
      </c>
    </row>
    <row r="3162" spans="1:18" x14ac:dyDescent="0.35">
      <c r="A3162" t="s">
        <v>174</v>
      </c>
      <c r="B3162">
        <v>2007</v>
      </c>
      <c r="C3162">
        <v>7.2999999999999995E-2</v>
      </c>
      <c r="E3162">
        <v>0.12731999999999999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 s="3">
        <v>0.92400000000000004</v>
      </c>
      <c r="R3162" t="str">
        <f t="shared" si="49"/>
        <v>Seattle ERS2007</v>
      </c>
    </row>
    <row r="3163" spans="1:18" x14ac:dyDescent="0.35">
      <c r="A3163" t="s">
        <v>174</v>
      </c>
      <c r="B3163">
        <v>2008</v>
      </c>
      <c r="C3163">
        <v>-0.26800000000000002</v>
      </c>
      <c r="E3163">
        <v>1.519E-2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 s="3">
        <v>0.76078999999999997</v>
      </c>
      <c r="R3163" t="str">
        <f t="shared" si="49"/>
        <v>Seattle ERS2008</v>
      </c>
    </row>
    <row r="3164" spans="1:18" x14ac:dyDescent="0.35">
      <c r="A3164" t="s">
        <v>174</v>
      </c>
      <c r="B3164">
        <v>2009</v>
      </c>
      <c r="C3164">
        <v>0.108</v>
      </c>
      <c r="E3164">
        <v>1.391E-2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 s="3">
        <v>0.62</v>
      </c>
      <c r="R3164" t="str">
        <f t="shared" si="49"/>
        <v>Seattle ERS2009</v>
      </c>
    </row>
    <row r="3165" spans="1:18" x14ac:dyDescent="0.35">
      <c r="A3165" t="s">
        <v>174</v>
      </c>
      <c r="B3165">
        <v>2010</v>
      </c>
      <c r="C3165">
        <v>0.13200000000000001</v>
      </c>
      <c r="E3165">
        <v>2.3300000000000001E-2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 s="3">
        <v>0.74299999999999999</v>
      </c>
      <c r="R3165" t="str">
        <f t="shared" si="49"/>
        <v>Seattle ERS2010</v>
      </c>
    </row>
    <row r="3166" spans="1:18" x14ac:dyDescent="0.35">
      <c r="A3166" t="s">
        <v>174</v>
      </c>
      <c r="B3166">
        <v>2011</v>
      </c>
      <c r="C3166">
        <v>0</v>
      </c>
      <c r="E3166">
        <v>-2.99E-3</v>
      </c>
      <c r="H3166">
        <v>0.52400000000000002</v>
      </c>
      <c r="I3166">
        <v>0.20799999999999999</v>
      </c>
      <c r="J3166">
        <v>0</v>
      </c>
      <c r="K3166">
        <v>0</v>
      </c>
      <c r="L3166">
        <v>0</v>
      </c>
      <c r="M3166">
        <v>0.107</v>
      </c>
      <c r="N3166">
        <v>0</v>
      </c>
      <c r="O3166">
        <v>3.9E-2</v>
      </c>
      <c r="P3166">
        <v>0</v>
      </c>
      <c r="Q3166" s="3">
        <v>0.68300000000000005</v>
      </c>
      <c r="R3166" t="str">
        <f t="shared" si="49"/>
        <v>Seattle ERS2011</v>
      </c>
    </row>
    <row r="3167" spans="1:18" x14ac:dyDescent="0.35">
      <c r="A3167" t="s">
        <v>174</v>
      </c>
      <c r="B3167">
        <v>2012</v>
      </c>
      <c r="C3167">
        <v>0.14000000000000001</v>
      </c>
      <c r="E3167">
        <v>9.1599999999999997E-3</v>
      </c>
      <c r="F3167">
        <v>6.6610000000000003E-2</v>
      </c>
      <c r="H3167">
        <v>0.57999999999999996</v>
      </c>
      <c r="I3167">
        <v>0.20300000000000001</v>
      </c>
      <c r="J3167">
        <v>0</v>
      </c>
      <c r="K3167">
        <v>0</v>
      </c>
      <c r="L3167">
        <v>0</v>
      </c>
      <c r="M3167">
        <v>0.106</v>
      </c>
      <c r="N3167">
        <v>0.106</v>
      </c>
      <c r="O3167">
        <v>5.0000000000000001E-3</v>
      </c>
      <c r="P3167">
        <v>0</v>
      </c>
      <c r="Q3167" s="3">
        <v>0.63500000000000001</v>
      </c>
      <c r="R3167" t="str">
        <f t="shared" si="49"/>
        <v>Seattle ERS2012</v>
      </c>
    </row>
    <row r="3168" spans="1:18" x14ac:dyDescent="0.35">
      <c r="A3168" t="s">
        <v>174</v>
      </c>
      <c r="B3168">
        <v>2013</v>
      </c>
      <c r="C3168">
        <v>0.155</v>
      </c>
      <c r="E3168">
        <v>0.10553999999999999</v>
      </c>
      <c r="F3168">
        <v>5.9400000000000001E-2</v>
      </c>
      <c r="H3168">
        <v>0.60440000000000005</v>
      </c>
      <c r="I3168">
        <v>0.21079000000000001</v>
      </c>
      <c r="J3168">
        <v>0</v>
      </c>
      <c r="K3168">
        <v>0</v>
      </c>
      <c r="L3168">
        <v>0</v>
      </c>
      <c r="M3168">
        <v>0.10390000000000001</v>
      </c>
      <c r="N3168">
        <v>7.6920000000000002E-2</v>
      </c>
      <c r="O3168">
        <v>4.0000000000000001E-3</v>
      </c>
      <c r="P3168">
        <v>0</v>
      </c>
      <c r="Q3168" s="3">
        <v>0.64200000000000002</v>
      </c>
      <c r="R3168" t="str">
        <f t="shared" si="49"/>
        <v>Seattle ERS2013</v>
      </c>
    </row>
    <row r="3169" spans="1:18" x14ac:dyDescent="0.35">
      <c r="A3169" t="s">
        <v>174</v>
      </c>
      <c r="B3169">
        <v>2014</v>
      </c>
      <c r="C3169">
        <v>5.67E-2</v>
      </c>
      <c r="E3169">
        <v>9.511E-2</v>
      </c>
      <c r="F3169">
        <v>5.373E-2</v>
      </c>
      <c r="H3169">
        <v>0.58199999999999996</v>
      </c>
      <c r="I3169">
        <v>0.214</v>
      </c>
      <c r="J3169">
        <v>1.7000000000000001E-2</v>
      </c>
      <c r="K3169">
        <v>0</v>
      </c>
      <c r="L3169">
        <v>5.1999999999999998E-2</v>
      </c>
      <c r="M3169">
        <v>0.106</v>
      </c>
      <c r="N3169">
        <v>0</v>
      </c>
      <c r="O3169">
        <v>2.5000000000000001E-2</v>
      </c>
      <c r="P3169">
        <v>3.0000000000000001E-3</v>
      </c>
      <c r="Q3169" s="3">
        <v>0.66</v>
      </c>
      <c r="R3169" t="str">
        <f t="shared" si="49"/>
        <v>Seattle ERS2014</v>
      </c>
    </row>
    <row r="3170" spans="1:18" x14ac:dyDescent="0.35">
      <c r="A3170" t="s">
        <v>174</v>
      </c>
      <c r="B3170">
        <v>2015</v>
      </c>
      <c r="C3170">
        <v>2.5999999999999999E-3</v>
      </c>
      <c r="E3170">
        <v>6.8839999999999998E-2</v>
      </c>
      <c r="F3170">
        <v>4.582E-2</v>
      </c>
      <c r="H3170">
        <v>0.505</v>
      </c>
      <c r="I3170">
        <v>0.25800000000000001</v>
      </c>
      <c r="J3170">
        <v>2.5000000000000001E-2</v>
      </c>
      <c r="K3170">
        <v>2.5000000000000001E-2</v>
      </c>
      <c r="L3170">
        <v>0</v>
      </c>
      <c r="M3170">
        <v>0.112</v>
      </c>
      <c r="N3170">
        <v>0</v>
      </c>
      <c r="O3170">
        <v>5.8000000000000003E-2</v>
      </c>
      <c r="P3170">
        <v>1.7000000000000001E-2</v>
      </c>
      <c r="Q3170" s="3">
        <v>0.66500000000000004</v>
      </c>
      <c r="R3170" t="str">
        <f t="shared" si="49"/>
        <v>Seattle ERS2015</v>
      </c>
    </row>
    <row r="3171" spans="1:18" x14ac:dyDescent="0.35">
      <c r="A3171" t="s">
        <v>174</v>
      </c>
      <c r="B3171">
        <v>2016</v>
      </c>
      <c r="C3171">
        <v>8.6199999999999999E-2</v>
      </c>
      <c r="E3171">
        <v>8.6660000000000001E-2</v>
      </c>
      <c r="F3171">
        <v>4.0869999999999997E-2</v>
      </c>
      <c r="H3171">
        <v>0.55888000000000004</v>
      </c>
      <c r="I3171">
        <v>0.26147999999999999</v>
      </c>
      <c r="J3171">
        <v>4.3909999999999998E-2</v>
      </c>
      <c r="K3171">
        <v>2.2950000000000002E-2</v>
      </c>
      <c r="L3171">
        <v>0</v>
      </c>
      <c r="M3171">
        <v>0.11277</v>
      </c>
      <c r="N3171">
        <v>0</v>
      </c>
      <c r="O3171">
        <v>0</v>
      </c>
      <c r="P3171">
        <v>0</v>
      </c>
      <c r="Q3171" s="3">
        <v>0.68100000000000005</v>
      </c>
      <c r="R3171" t="str">
        <f t="shared" si="49"/>
        <v>Seattle ERS2016</v>
      </c>
    </row>
    <row r="3172" spans="1:18" x14ac:dyDescent="0.35">
      <c r="A3172" t="s">
        <v>174</v>
      </c>
      <c r="B3172">
        <v>2017</v>
      </c>
      <c r="C3172">
        <v>0.16</v>
      </c>
      <c r="E3172">
        <v>9.0450000000000003E-2</v>
      </c>
      <c r="F3172">
        <v>4.9020000000000001E-2</v>
      </c>
      <c r="H3172">
        <v>0.55000000000000004</v>
      </c>
      <c r="I3172">
        <v>0.26400000000000001</v>
      </c>
      <c r="J3172">
        <v>5.2999999999999999E-2</v>
      </c>
      <c r="K3172">
        <v>1.9E-2</v>
      </c>
      <c r="L3172">
        <v>0</v>
      </c>
      <c r="M3172">
        <v>0.105</v>
      </c>
      <c r="N3172">
        <v>0</v>
      </c>
      <c r="O3172">
        <v>3.0000000000000001E-3</v>
      </c>
      <c r="P3172">
        <v>0</v>
      </c>
      <c r="Q3172" s="3">
        <v>0.69899999999999995</v>
      </c>
      <c r="R3172" t="str">
        <f t="shared" si="49"/>
        <v>Seattle ERS2017</v>
      </c>
    </row>
    <row r="3173" spans="1:18" x14ac:dyDescent="0.35">
      <c r="A3173" t="s">
        <v>174</v>
      </c>
      <c r="B3173">
        <v>2018</v>
      </c>
      <c r="C3173">
        <v>-3.7900000000000003E-2</v>
      </c>
      <c r="E3173">
        <v>5.1319999999999998E-2</v>
      </c>
      <c r="F3173">
        <v>7.8090000000000007E-2</v>
      </c>
      <c r="H3173">
        <v>0.51700000000000002</v>
      </c>
      <c r="I3173">
        <v>0.25459999999999999</v>
      </c>
      <c r="J3173">
        <v>8.3000000000000004E-2</v>
      </c>
      <c r="K3173">
        <v>0.02</v>
      </c>
      <c r="L3173">
        <v>0</v>
      </c>
      <c r="M3173">
        <v>0.1142</v>
      </c>
      <c r="N3173">
        <v>0</v>
      </c>
      <c r="O3173">
        <v>2.3999999999999998E-3</v>
      </c>
      <c r="P3173">
        <v>0</v>
      </c>
      <c r="Q3173" s="3">
        <v>0.68200000000000005</v>
      </c>
      <c r="R3173" t="str">
        <f t="shared" si="49"/>
        <v>Seattle ERS2018</v>
      </c>
    </row>
    <row r="3174" spans="1:18" x14ac:dyDescent="0.35">
      <c r="A3174" t="s">
        <v>174</v>
      </c>
      <c r="B3174">
        <v>2019</v>
      </c>
      <c r="C3174">
        <v>0.1729</v>
      </c>
      <c r="E3174">
        <v>7.3480000000000004E-2</v>
      </c>
      <c r="F3174">
        <v>8.4239999999999995E-2</v>
      </c>
      <c r="H3174">
        <v>0.52568000000000004</v>
      </c>
      <c r="I3174">
        <v>0.27087</v>
      </c>
      <c r="J3174">
        <v>8.5269999999999999E-2</v>
      </c>
      <c r="K3174">
        <v>1.5559999999999999E-2</v>
      </c>
      <c r="L3174">
        <v>0</v>
      </c>
      <c r="M3174">
        <v>0.10262</v>
      </c>
      <c r="N3174">
        <v>0</v>
      </c>
      <c r="O3174">
        <v>0</v>
      </c>
      <c r="P3174">
        <v>0</v>
      </c>
      <c r="Q3174" s="3">
        <v>0.68899999999999995</v>
      </c>
      <c r="R3174" t="str">
        <f t="shared" si="49"/>
        <v>Seattle ERS2019</v>
      </c>
    </row>
    <row r="3175" spans="1:18" x14ac:dyDescent="0.35">
      <c r="A3175" t="s">
        <v>174</v>
      </c>
      <c r="B3175">
        <v>2020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 s="3">
        <v>0</v>
      </c>
      <c r="R3175" t="str">
        <f t="shared" si="49"/>
        <v>Seattle ERS2020</v>
      </c>
    </row>
    <row r="3176" spans="1:18" x14ac:dyDescent="0.35">
      <c r="A3176" t="s">
        <v>175</v>
      </c>
      <c r="B3176">
        <v>2001</v>
      </c>
      <c r="C3176">
        <v>-4.3999999999999997E-2</v>
      </c>
      <c r="G3176">
        <v>-4.3999999999999997E-2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 s="3">
        <v>1.1306</v>
      </c>
      <c r="R3176" t="str">
        <f t="shared" si="49"/>
        <v>Cincinnati ERS2001</v>
      </c>
    </row>
    <row r="3177" spans="1:18" x14ac:dyDescent="0.35">
      <c r="A3177" t="s">
        <v>175</v>
      </c>
      <c r="B3177">
        <v>2002</v>
      </c>
      <c r="C3177">
        <v>-0.11899999999999999</v>
      </c>
      <c r="G3177">
        <v>-8.2269999999999996E-2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 s="3">
        <v>1.1537999999999999</v>
      </c>
      <c r="R3177" t="str">
        <f t="shared" si="49"/>
        <v>Cincinnati ERS2002</v>
      </c>
    </row>
    <row r="3178" spans="1:18" x14ac:dyDescent="0.35">
      <c r="A3178" t="s">
        <v>175</v>
      </c>
      <c r="B3178">
        <v>2003</v>
      </c>
      <c r="C3178">
        <v>0.223</v>
      </c>
      <c r="G3178">
        <v>9.92E-3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 s="3">
        <v>1.0229999999999999</v>
      </c>
      <c r="R3178" t="str">
        <f t="shared" si="49"/>
        <v>Cincinnati ERS2003</v>
      </c>
    </row>
    <row r="3179" spans="1:18" x14ac:dyDescent="0.35">
      <c r="A3179" t="s">
        <v>175</v>
      </c>
      <c r="B3179">
        <v>2004</v>
      </c>
      <c r="C3179">
        <v>0.10199999999999999</v>
      </c>
      <c r="G3179">
        <v>3.2190000000000003E-2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 s="3">
        <v>0.95040000000000002</v>
      </c>
      <c r="R3179" t="str">
        <f t="shared" si="49"/>
        <v>Cincinnati ERS2004</v>
      </c>
    </row>
    <row r="3180" spans="1:18" x14ac:dyDescent="0.35">
      <c r="A3180" t="s">
        <v>175</v>
      </c>
      <c r="B3180">
        <v>2005</v>
      </c>
      <c r="C3180">
        <v>6.8000000000000005E-2</v>
      </c>
      <c r="E3180">
        <v>3.9260000000000003E-2</v>
      </c>
      <c r="G3180">
        <v>3.9260000000000003E-2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 s="3">
        <v>0.94740000000000002</v>
      </c>
      <c r="R3180" t="str">
        <f t="shared" si="49"/>
        <v>Cincinnati ERS2005</v>
      </c>
    </row>
    <row r="3181" spans="1:18" x14ac:dyDescent="0.35">
      <c r="A3181" t="s">
        <v>175</v>
      </c>
      <c r="B3181">
        <v>2006</v>
      </c>
      <c r="C3181">
        <v>0.13200000000000001</v>
      </c>
      <c r="E3181">
        <v>7.4980000000000005E-2</v>
      </c>
      <c r="G3181">
        <v>5.4170000000000003E-2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 s="3">
        <v>0.93610000000000004</v>
      </c>
      <c r="R3181" t="str">
        <f t="shared" si="49"/>
        <v>Cincinnati ERS2006</v>
      </c>
    </row>
    <row r="3182" spans="1:18" x14ac:dyDescent="0.35">
      <c r="A3182" t="s">
        <v>175</v>
      </c>
      <c r="B3182">
        <v>2007</v>
      </c>
      <c r="C3182">
        <v>8.1000000000000003E-2</v>
      </c>
      <c r="E3182">
        <v>0.11988</v>
      </c>
      <c r="G3182">
        <v>5.7959999999999998E-2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 s="3">
        <v>0.87419999999999998</v>
      </c>
      <c r="R3182" t="str">
        <f t="shared" si="49"/>
        <v>Cincinnati ERS2007</v>
      </c>
    </row>
    <row r="3183" spans="1:18" x14ac:dyDescent="0.35">
      <c r="A3183" t="s">
        <v>175</v>
      </c>
      <c r="B3183">
        <v>2008</v>
      </c>
      <c r="C3183">
        <v>-0.27900000000000003</v>
      </c>
      <c r="E3183">
        <v>7.5599999999999999E-3</v>
      </c>
      <c r="G3183">
        <v>8.4499999999999992E-3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 s="3">
        <v>0.86229999999999996</v>
      </c>
      <c r="R3183" t="str">
        <f t="shared" si="49"/>
        <v>Cincinnati ERS2008</v>
      </c>
    </row>
    <row r="3184" spans="1:18" x14ac:dyDescent="0.35">
      <c r="A3184" t="s">
        <v>175</v>
      </c>
      <c r="B3184">
        <v>2009</v>
      </c>
      <c r="C3184">
        <v>0.20499999999999999</v>
      </c>
      <c r="E3184">
        <v>2.5729999999999999E-2</v>
      </c>
      <c r="G3184">
        <v>2.86E-2</v>
      </c>
      <c r="H3184">
        <v>0.623</v>
      </c>
      <c r="I3184">
        <v>0.17100000000000001</v>
      </c>
      <c r="J3184">
        <v>4.2000000000000003E-2</v>
      </c>
      <c r="K3184">
        <v>6.7000000000000004E-2</v>
      </c>
      <c r="L3184">
        <v>2.7E-2</v>
      </c>
      <c r="M3184">
        <v>7.0000000000000007E-2</v>
      </c>
      <c r="N3184">
        <v>0</v>
      </c>
      <c r="O3184">
        <v>0</v>
      </c>
      <c r="P3184">
        <v>0</v>
      </c>
      <c r="Q3184" s="3">
        <v>0.71150000000000002</v>
      </c>
      <c r="R3184" t="str">
        <f t="shared" si="49"/>
        <v>Cincinnati ERS2009</v>
      </c>
    </row>
    <row r="3185" spans="1:18" x14ac:dyDescent="0.35">
      <c r="A3185" t="s">
        <v>175</v>
      </c>
      <c r="B3185">
        <v>2010</v>
      </c>
      <c r="C3185">
        <v>0.14099999999999999</v>
      </c>
      <c r="E3185">
        <v>3.9379999999999998E-2</v>
      </c>
      <c r="F3185">
        <v>3.9320000000000001E-2</v>
      </c>
      <c r="G3185">
        <v>3.9320000000000001E-2</v>
      </c>
      <c r="H3185">
        <v>0.47952</v>
      </c>
      <c r="I3185">
        <v>0.22278000000000001</v>
      </c>
      <c r="J3185">
        <v>5.6939999999999998E-2</v>
      </c>
      <c r="K3185">
        <v>0.15584000000000001</v>
      </c>
      <c r="L3185">
        <v>2.4979999999999999E-2</v>
      </c>
      <c r="M3185">
        <v>5.994E-2</v>
      </c>
      <c r="N3185">
        <v>0</v>
      </c>
      <c r="O3185">
        <v>0</v>
      </c>
      <c r="P3185">
        <v>0</v>
      </c>
      <c r="Q3185" s="3">
        <v>0.76749999999999996</v>
      </c>
      <c r="R3185" t="str">
        <f t="shared" si="49"/>
        <v>Cincinnati ERS2010</v>
      </c>
    </row>
    <row r="3186" spans="1:18" x14ac:dyDescent="0.35">
      <c r="A3186" t="s">
        <v>175</v>
      </c>
      <c r="B3186">
        <v>2011</v>
      </c>
      <c r="C3186">
        <v>1.0999999999999999E-2</v>
      </c>
      <c r="E3186">
        <v>1.6150000000000001E-2</v>
      </c>
      <c r="F3186">
        <v>4.5150000000000003E-2</v>
      </c>
      <c r="G3186">
        <v>3.671E-2</v>
      </c>
      <c r="H3186">
        <v>0.51449</v>
      </c>
      <c r="I3186">
        <v>0.16883000000000001</v>
      </c>
      <c r="J3186">
        <v>6.2939999999999996E-2</v>
      </c>
      <c r="K3186">
        <v>0.14885000000000001</v>
      </c>
      <c r="L3186">
        <v>3.2969999999999999E-2</v>
      </c>
      <c r="M3186">
        <v>7.0930000000000007E-2</v>
      </c>
      <c r="N3186">
        <v>0</v>
      </c>
      <c r="O3186">
        <v>1E-3</v>
      </c>
      <c r="P3186">
        <v>0</v>
      </c>
      <c r="Q3186" s="3">
        <v>0.75070000000000003</v>
      </c>
      <c r="R3186" t="str">
        <f t="shared" si="49"/>
        <v>Cincinnati ERS2011</v>
      </c>
    </row>
    <row r="3187" spans="1:18" x14ac:dyDescent="0.35">
      <c r="A3187" t="s">
        <v>175</v>
      </c>
      <c r="B3187">
        <v>2012</v>
      </c>
      <c r="C3187">
        <v>0.122</v>
      </c>
      <c r="E3187">
        <v>2.3740000000000001E-2</v>
      </c>
      <c r="F3187">
        <v>7.0730000000000001E-2</v>
      </c>
      <c r="G3187">
        <v>4.3569999999999998E-2</v>
      </c>
      <c r="H3187">
        <v>0.48899999999999999</v>
      </c>
      <c r="I3187">
        <v>0.154</v>
      </c>
      <c r="J3187">
        <v>7.4999999999999997E-2</v>
      </c>
      <c r="K3187">
        <v>0.14399999999999999</v>
      </c>
      <c r="L3187">
        <v>5.3999999999999999E-2</v>
      </c>
      <c r="M3187">
        <v>8.2000000000000003E-2</v>
      </c>
      <c r="N3187">
        <v>0</v>
      </c>
      <c r="O3187">
        <v>1E-3</v>
      </c>
      <c r="P3187">
        <v>0</v>
      </c>
      <c r="Q3187" s="3">
        <v>0.66810000000000003</v>
      </c>
      <c r="R3187" t="str">
        <f t="shared" si="49"/>
        <v>Cincinnati ERS2012</v>
      </c>
    </row>
    <row r="3188" spans="1:18" x14ac:dyDescent="0.35">
      <c r="A3188" t="s">
        <v>175</v>
      </c>
      <c r="B3188">
        <v>2013</v>
      </c>
      <c r="C3188">
        <v>0.125</v>
      </c>
      <c r="E3188">
        <v>0.11901</v>
      </c>
      <c r="F3188">
        <v>6.1830000000000003E-2</v>
      </c>
      <c r="G3188">
        <v>4.9619999999999997E-2</v>
      </c>
      <c r="H3188">
        <v>0.48699999999999999</v>
      </c>
      <c r="I3188">
        <v>0.15</v>
      </c>
      <c r="J3188">
        <v>7.1999999999999995E-2</v>
      </c>
      <c r="K3188">
        <v>0.15</v>
      </c>
      <c r="L3188">
        <v>5.8999999999999997E-2</v>
      </c>
      <c r="M3188">
        <v>0.08</v>
      </c>
      <c r="N3188">
        <v>0</v>
      </c>
      <c r="O3188">
        <v>2E-3</v>
      </c>
      <c r="P3188">
        <v>0</v>
      </c>
      <c r="Q3188" s="3">
        <v>0.61339999999999995</v>
      </c>
      <c r="R3188" t="str">
        <f t="shared" si="49"/>
        <v>Cincinnati ERS2013</v>
      </c>
    </row>
    <row r="3189" spans="1:18" x14ac:dyDescent="0.35">
      <c r="A3189" t="s">
        <v>175</v>
      </c>
      <c r="B3189">
        <v>2014</v>
      </c>
      <c r="C3189">
        <v>0.185</v>
      </c>
      <c r="E3189">
        <v>0.11527</v>
      </c>
      <c r="F3189">
        <v>6.9559999999999997E-2</v>
      </c>
      <c r="G3189">
        <v>5.8749999999999997E-2</v>
      </c>
      <c r="H3189">
        <v>0.50900000000000001</v>
      </c>
      <c r="I3189">
        <v>0.14000000000000001</v>
      </c>
      <c r="J3189">
        <v>6.6000000000000003E-2</v>
      </c>
      <c r="K3189">
        <v>0.14899999999999999</v>
      </c>
      <c r="L3189">
        <v>4.8000000000000001E-2</v>
      </c>
      <c r="M3189">
        <v>8.1000000000000003E-2</v>
      </c>
      <c r="N3189">
        <v>0</v>
      </c>
      <c r="O3189">
        <v>7.0000000000000001E-3</v>
      </c>
      <c r="P3189">
        <v>0</v>
      </c>
      <c r="Q3189" s="3">
        <v>0.63200000000000001</v>
      </c>
      <c r="R3189" t="str">
        <f t="shared" si="49"/>
        <v>Cincinnati ERS2014</v>
      </c>
    </row>
    <row r="3190" spans="1:18" x14ac:dyDescent="0.35">
      <c r="A3190" t="s">
        <v>175</v>
      </c>
      <c r="B3190">
        <v>2015</v>
      </c>
      <c r="C3190">
        <v>2.9000000000000001E-2</v>
      </c>
      <c r="E3190">
        <v>9.2460000000000001E-2</v>
      </c>
      <c r="F3190">
        <v>6.5589999999999996E-2</v>
      </c>
      <c r="G3190">
        <v>5.6739999999999999E-2</v>
      </c>
      <c r="H3190">
        <v>0.48899999999999999</v>
      </c>
      <c r="I3190">
        <v>0.15</v>
      </c>
      <c r="J3190">
        <v>6.5000000000000002E-2</v>
      </c>
      <c r="K3190">
        <v>0.153</v>
      </c>
      <c r="L3190">
        <v>5.1999999999999998E-2</v>
      </c>
      <c r="M3190">
        <v>8.7999999999999995E-2</v>
      </c>
      <c r="N3190">
        <v>0</v>
      </c>
      <c r="O3190">
        <v>3.0000000000000001E-3</v>
      </c>
      <c r="P3190">
        <v>0</v>
      </c>
      <c r="Q3190" s="3">
        <v>0.64300000000000002</v>
      </c>
      <c r="R3190" t="str">
        <f t="shared" si="49"/>
        <v>Cincinnati ERS2015</v>
      </c>
    </row>
    <row r="3191" spans="1:18" x14ac:dyDescent="0.35">
      <c r="A3191" t="s">
        <v>175</v>
      </c>
      <c r="B3191">
        <v>2016</v>
      </c>
      <c r="C3191">
        <v>-5.3E-3</v>
      </c>
      <c r="E3191">
        <v>8.8919999999999999E-2</v>
      </c>
      <c r="F3191">
        <v>5.1900000000000002E-2</v>
      </c>
      <c r="G3191">
        <v>5.2749999999999998E-2</v>
      </c>
      <c r="H3191">
        <v>0.49399999999999999</v>
      </c>
      <c r="I3191">
        <v>0.16</v>
      </c>
      <c r="J3191">
        <v>7.1999999999999995E-2</v>
      </c>
      <c r="K3191">
        <v>0.127</v>
      </c>
      <c r="L3191">
        <v>5.8999999999999997E-2</v>
      </c>
      <c r="M3191">
        <v>8.6999999999999994E-2</v>
      </c>
      <c r="N3191">
        <v>0</v>
      </c>
      <c r="O3191">
        <v>1E-3</v>
      </c>
      <c r="P3191">
        <v>0</v>
      </c>
      <c r="Q3191" s="3">
        <v>0.77100000000000002</v>
      </c>
      <c r="R3191" t="str">
        <f t="shared" si="49"/>
        <v>Cincinnati ERS2016</v>
      </c>
    </row>
    <row r="3192" spans="1:18" x14ac:dyDescent="0.35">
      <c r="A3192" t="s">
        <v>175</v>
      </c>
      <c r="B3192">
        <v>2017</v>
      </c>
      <c r="C3192">
        <v>0.1211</v>
      </c>
      <c r="E3192">
        <v>8.8739999999999999E-2</v>
      </c>
      <c r="F3192">
        <v>5.5739999999999998E-2</v>
      </c>
      <c r="G3192">
        <v>5.6649999999999999E-2</v>
      </c>
      <c r="H3192">
        <v>0.54100000000000004</v>
      </c>
      <c r="I3192">
        <v>0.16400000000000001</v>
      </c>
      <c r="J3192">
        <v>7.2999999999999995E-2</v>
      </c>
      <c r="K3192">
        <v>5.8000000000000003E-2</v>
      </c>
      <c r="L3192">
        <v>0.05</v>
      </c>
      <c r="M3192">
        <v>0.10299999999999999</v>
      </c>
      <c r="N3192">
        <v>0</v>
      </c>
      <c r="O3192">
        <v>0.01</v>
      </c>
      <c r="P3192">
        <v>0</v>
      </c>
      <c r="Q3192" s="3">
        <v>0.76900000000000002</v>
      </c>
      <c r="R3192" t="str">
        <f t="shared" si="49"/>
        <v>Cincinnati ERS2017</v>
      </c>
    </row>
    <row r="3193" spans="1:18" x14ac:dyDescent="0.35">
      <c r="A3193" t="s">
        <v>175</v>
      </c>
      <c r="B3193">
        <v>2018</v>
      </c>
      <c r="C3193">
        <v>7.8299999999999995E-2</v>
      </c>
      <c r="E3193">
        <v>7.9549999999999996E-2</v>
      </c>
      <c r="F3193">
        <v>9.9099999999999994E-2</v>
      </c>
      <c r="G3193">
        <v>5.7849999999999999E-2</v>
      </c>
      <c r="H3193">
        <v>0.47699999999999998</v>
      </c>
      <c r="I3193">
        <v>0.17599999999999999</v>
      </c>
      <c r="J3193">
        <v>0.09</v>
      </c>
      <c r="K3193">
        <v>5.1999999999999998E-2</v>
      </c>
      <c r="L3193">
        <v>8.6999999999999994E-2</v>
      </c>
      <c r="M3193">
        <v>0.114</v>
      </c>
      <c r="N3193">
        <v>0</v>
      </c>
      <c r="O3193">
        <v>4.0000000000000001E-3</v>
      </c>
      <c r="P3193">
        <v>0</v>
      </c>
      <c r="Q3193" s="3">
        <v>0.755</v>
      </c>
      <c r="R3193" t="str">
        <f t="shared" si="49"/>
        <v>Cincinnati ERS2018</v>
      </c>
    </row>
    <row r="3194" spans="1:18" x14ac:dyDescent="0.35">
      <c r="A3194" t="s">
        <v>175</v>
      </c>
      <c r="B3194">
        <v>2019</v>
      </c>
      <c r="C3194">
        <v>4.1500000000000002E-2</v>
      </c>
      <c r="E3194">
        <v>5.2040000000000003E-2</v>
      </c>
      <c r="F3194">
        <v>8.319E-2</v>
      </c>
      <c r="G3194">
        <v>5.6980000000000003E-2</v>
      </c>
      <c r="H3194">
        <v>0.50997999999999999</v>
      </c>
      <c r="I3194">
        <v>0.17665</v>
      </c>
      <c r="J3194">
        <v>7.9839999999999994E-2</v>
      </c>
      <c r="K3194">
        <v>5.289E-2</v>
      </c>
      <c r="L3194">
        <v>6.9860000000000005E-2</v>
      </c>
      <c r="M3194">
        <v>0.10378999999999999</v>
      </c>
      <c r="N3194">
        <v>0</v>
      </c>
      <c r="O3194">
        <v>6.9899999999999997E-3</v>
      </c>
      <c r="P3194">
        <v>0</v>
      </c>
      <c r="Q3194" s="3">
        <v>0.72599999999999998</v>
      </c>
      <c r="R3194" t="str">
        <f t="shared" si="49"/>
        <v>Cincinnati ERS2019</v>
      </c>
    </row>
    <row r="3195" spans="1:18" x14ac:dyDescent="0.35">
      <c r="A3195" t="s">
        <v>175</v>
      </c>
      <c r="B3195">
        <v>2020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 s="3">
        <v>0</v>
      </c>
      <c r="R3195" t="str">
        <f t="shared" si="49"/>
        <v>Cincinnati ERS2020</v>
      </c>
    </row>
    <row r="3196" spans="1:18" x14ac:dyDescent="0.35">
      <c r="A3196" t="s">
        <v>176</v>
      </c>
      <c r="B3196">
        <v>2001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 s="3">
        <v>0</v>
      </c>
      <c r="R3196" t="str">
        <f t="shared" si="49"/>
        <v>Pittsburgh Police2001</v>
      </c>
    </row>
    <row r="3197" spans="1:18" x14ac:dyDescent="0.35">
      <c r="A3197" t="s">
        <v>176</v>
      </c>
      <c r="B3197">
        <v>2002</v>
      </c>
      <c r="C3197">
        <v>-0.11776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 s="3">
        <v>0.32879999999999998</v>
      </c>
      <c r="R3197" t="str">
        <f t="shared" si="49"/>
        <v>Pittsburgh Police2002</v>
      </c>
    </row>
    <row r="3198" spans="1:18" x14ac:dyDescent="0.35">
      <c r="A3198" t="s">
        <v>176</v>
      </c>
      <c r="B3198">
        <v>2003</v>
      </c>
      <c r="C3198">
        <v>0.245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 s="3">
        <v>0.33113999999999999</v>
      </c>
      <c r="R3198" t="str">
        <f t="shared" si="49"/>
        <v>Pittsburgh Police2003</v>
      </c>
    </row>
    <row r="3199" spans="1:18" x14ac:dyDescent="0.35">
      <c r="A3199" t="s">
        <v>176</v>
      </c>
      <c r="B3199">
        <v>2004</v>
      </c>
      <c r="C3199">
        <v>0.111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 s="3">
        <v>0.33329999999999999</v>
      </c>
      <c r="R3199" t="str">
        <f t="shared" si="49"/>
        <v>Pittsburgh Police2004</v>
      </c>
    </row>
    <row r="3200" spans="1:18" x14ac:dyDescent="0.35">
      <c r="A3200" t="s">
        <v>176</v>
      </c>
      <c r="B3200">
        <v>2005</v>
      </c>
      <c r="C3200">
        <v>7.5999999999999998E-2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 s="3">
        <v>0.32915</v>
      </c>
      <c r="R3200" t="str">
        <f t="shared" si="49"/>
        <v>Pittsburgh Police2005</v>
      </c>
    </row>
    <row r="3201" spans="1:18" x14ac:dyDescent="0.35">
      <c r="A3201" t="s">
        <v>176</v>
      </c>
      <c r="B3201">
        <v>2006</v>
      </c>
      <c r="C3201">
        <v>0.121</v>
      </c>
      <c r="E3201">
        <v>8.0379999999999993E-2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 s="3">
        <v>0.32500000000000001</v>
      </c>
      <c r="R3201" t="str">
        <f t="shared" si="49"/>
        <v>Pittsburgh Police2006</v>
      </c>
    </row>
    <row r="3202" spans="1:18" x14ac:dyDescent="0.35">
      <c r="A3202" t="s">
        <v>176</v>
      </c>
      <c r="B3202">
        <v>2007</v>
      </c>
      <c r="C3202">
        <v>0.11600000000000001</v>
      </c>
      <c r="E3202">
        <v>0.13238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 s="3">
        <v>0.29736000000000001</v>
      </c>
      <c r="R3202" t="str">
        <f t="shared" si="49"/>
        <v>Pittsburgh Police2007</v>
      </c>
    </row>
    <row r="3203" spans="1:18" x14ac:dyDescent="0.35">
      <c r="A3203" t="s">
        <v>176</v>
      </c>
      <c r="B3203">
        <v>2008</v>
      </c>
      <c r="C3203">
        <v>-0.27</v>
      </c>
      <c r="E3203">
        <v>1.771E-2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 s="3">
        <v>0.2722</v>
      </c>
      <c r="R3203" t="str">
        <f t="shared" ref="R3203:R3266" si="50">A3203&amp;B3203</f>
        <v>Pittsburgh Police2008</v>
      </c>
    </row>
    <row r="3204" spans="1:18" x14ac:dyDescent="0.35">
      <c r="A3204" t="s">
        <v>176</v>
      </c>
      <c r="B3204">
        <v>2009</v>
      </c>
      <c r="C3204">
        <v>0.23300000000000001</v>
      </c>
      <c r="E3204">
        <v>3.9140000000000001E-2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 s="3">
        <v>0.29903999999999997</v>
      </c>
      <c r="R3204" t="str">
        <f t="shared" si="50"/>
        <v>Pittsburgh Police2009</v>
      </c>
    </row>
    <row r="3205" spans="1:18" x14ac:dyDescent="0.35">
      <c r="A3205" t="s">
        <v>176</v>
      </c>
      <c r="B3205">
        <v>2010</v>
      </c>
      <c r="C3205">
        <v>5.6000000000000001E-2</v>
      </c>
      <c r="E3205">
        <v>3.5249999999999997E-2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 s="3">
        <v>0.32569999999999999</v>
      </c>
      <c r="R3205" t="str">
        <f t="shared" si="50"/>
        <v>Pittsburgh Police2010</v>
      </c>
    </row>
    <row r="3206" spans="1:18" x14ac:dyDescent="0.35">
      <c r="A3206" t="s">
        <v>176</v>
      </c>
      <c r="B3206">
        <v>2011</v>
      </c>
      <c r="C3206">
        <v>-2.5000000000000001E-2</v>
      </c>
      <c r="E3206">
        <v>6.7600000000000004E-3</v>
      </c>
      <c r="F3206">
        <v>4.292E-2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 s="3">
        <v>0.45284999999999997</v>
      </c>
      <c r="R3206" t="str">
        <f t="shared" si="50"/>
        <v>Pittsburgh Police2011</v>
      </c>
    </row>
    <row r="3207" spans="1:18" x14ac:dyDescent="0.35">
      <c r="A3207" t="s">
        <v>176</v>
      </c>
      <c r="B3207">
        <v>2012</v>
      </c>
      <c r="C3207">
        <v>0.14099999999999999</v>
      </c>
      <c r="E3207">
        <v>1.123E-2</v>
      </c>
      <c r="F3207">
        <v>7.009E-2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 s="3">
        <v>0.56599999999999995</v>
      </c>
      <c r="R3207" t="str">
        <f t="shared" si="50"/>
        <v>Pittsburgh Police2012</v>
      </c>
    </row>
    <row r="3208" spans="1:18" x14ac:dyDescent="0.35">
      <c r="A3208" t="s">
        <v>176</v>
      </c>
      <c r="B3208">
        <v>2013</v>
      </c>
      <c r="C3208">
        <v>0.17599999999999999</v>
      </c>
      <c r="E3208">
        <v>0.11241</v>
      </c>
      <c r="F3208">
        <v>6.4009999999999997E-2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 s="3">
        <v>0.56028999999999995</v>
      </c>
      <c r="R3208" t="str">
        <f t="shared" si="50"/>
        <v>Pittsburgh Police2013</v>
      </c>
    </row>
    <row r="3209" spans="1:18" x14ac:dyDescent="0.35">
      <c r="A3209" t="s">
        <v>176</v>
      </c>
      <c r="B3209">
        <v>2014</v>
      </c>
      <c r="C3209">
        <v>6.4799999999999996E-2</v>
      </c>
      <c r="E3209">
        <v>8.0250000000000002E-2</v>
      </c>
      <c r="F3209">
        <v>5.9499999999999997E-2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 s="3">
        <v>0.55500000000000005</v>
      </c>
      <c r="R3209" t="str">
        <f t="shared" si="50"/>
        <v>Pittsburgh Police2014</v>
      </c>
    </row>
    <row r="3210" spans="1:18" x14ac:dyDescent="0.35">
      <c r="A3210" t="s">
        <v>176</v>
      </c>
      <c r="B3210">
        <v>2015</v>
      </c>
      <c r="C3210">
        <v>4.0000000000000002E-4</v>
      </c>
      <c r="E3210">
        <v>6.8629999999999997E-2</v>
      </c>
      <c r="F3210">
        <v>5.1810000000000002E-2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 s="3">
        <v>0.54742999999999997</v>
      </c>
      <c r="R3210" t="str">
        <f t="shared" si="50"/>
        <v>Pittsburgh Police2015</v>
      </c>
    </row>
    <row r="3211" spans="1:18" x14ac:dyDescent="0.35">
      <c r="A3211" t="s">
        <v>176</v>
      </c>
      <c r="B3211">
        <v>2016</v>
      </c>
      <c r="C3211">
        <v>8.43E-2</v>
      </c>
      <c r="E3211">
        <v>9.1579999999999995E-2</v>
      </c>
      <c r="F3211">
        <v>4.8309999999999999E-2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 s="3">
        <v>0.54</v>
      </c>
      <c r="R3211" t="str">
        <f t="shared" si="50"/>
        <v>Pittsburgh Police2016</v>
      </c>
    </row>
    <row r="3212" spans="1:18" x14ac:dyDescent="0.35">
      <c r="A3212" t="s">
        <v>176</v>
      </c>
      <c r="B3212">
        <v>2017</v>
      </c>
      <c r="C3212">
        <v>0.14960000000000001</v>
      </c>
      <c r="E3212">
        <v>9.3219999999999997E-2</v>
      </c>
      <c r="F3212">
        <v>5.1429999999999997E-2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 s="3">
        <v>0.54600000000000004</v>
      </c>
      <c r="R3212" t="str">
        <f t="shared" si="50"/>
        <v>Pittsburgh Police2017</v>
      </c>
    </row>
    <row r="3213" spans="1:18" x14ac:dyDescent="0.35">
      <c r="A3213" t="s">
        <v>176</v>
      </c>
      <c r="B3213">
        <v>2018</v>
      </c>
      <c r="C3213">
        <v>-5.0299999999999997E-2</v>
      </c>
      <c r="E3213">
        <v>4.7480000000000001E-2</v>
      </c>
      <c r="F3213">
        <v>7.9460000000000003E-2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 s="3">
        <v>0.55169999999999997</v>
      </c>
      <c r="R3213" t="str">
        <f t="shared" si="50"/>
        <v>Pittsburgh Police2018</v>
      </c>
    </row>
    <row r="3214" spans="1:18" x14ac:dyDescent="0.35">
      <c r="A3214" t="s">
        <v>176</v>
      </c>
      <c r="B3214">
        <v>2019</v>
      </c>
      <c r="C3214">
        <v>0.19339999999999999</v>
      </c>
      <c r="E3214">
        <v>7.1639999999999995E-2</v>
      </c>
      <c r="F3214">
        <v>7.5939999999999994E-2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 s="3">
        <v>0</v>
      </c>
      <c r="R3214" t="str">
        <f t="shared" si="50"/>
        <v>Pittsburgh Police2019</v>
      </c>
    </row>
    <row r="3215" spans="1:18" x14ac:dyDescent="0.35">
      <c r="A3215" t="s">
        <v>176</v>
      </c>
      <c r="B3215">
        <v>2020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 s="3">
        <v>0</v>
      </c>
      <c r="R3215" t="str">
        <f t="shared" si="50"/>
        <v>Pittsburgh Police2020</v>
      </c>
    </row>
    <row r="3216" spans="1:18" x14ac:dyDescent="0.35">
      <c r="A3216" t="s">
        <v>177</v>
      </c>
      <c r="B3216">
        <v>2001</v>
      </c>
      <c r="C3216">
        <v>-2.0820000000000002E-2</v>
      </c>
      <c r="H3216">
        <v>0.50880999999999998</v>
      </c>
      <c r="I3216">
        <v>0.44159999999999999</v>
      </c>
      <c r="J3216">
        <v>1.132E-2</v>
      </c>
      <c r="K3216">
        <v>9.0000000000000006E-5</v>
      </c>
      <c r="L3216">
        <v>0</v>
      </c>
      <c r="M3216">
        <v>2.2509999999999999E-2</v>
      </c>
      <c r="N3216">
        <v>0</v>
      </c>
      <c r="O3216">
        <v>0</v>
      </c>
      <c r="P3216">
        <v>1.5679999999999999E-2</v>
      </c>
      <c r="Q3216" s="3">
        <v>1.0860000000000001</v>
      </c>
      <c r="R3216" t="str">
        <f t="shared" si="50"/>
        <v>Milwaukee County ERS2001</v>
      </c>
    </row>
    <row r="3217" spans="1:18" x14ac:dyDescent="0.35">
      <c r="A3217" t="s">
        <v>177</v>
      </c>
      <c r="B3217">
        <v>2002</v>
      </c>
      <c r="C3217">
        <v>-5.3999999999999999E-2</v>
      </c>
      <c r="H3217">
        <v>0.47334999999999999</v>
      </c>
      <c r="I3217">
        <v>0.46500999999999998</v>
      </c>
      <c r="J3217">
        <v>1.1469999999999999E-2</v>
      </c>
      <c r="K3217">
        <v>0</v>
      </c>
      <c r="L3217">
        <v>0</v>
      </c>
      <c r="M3217">
        <v>2.6079999999999999E-2</v>
      </c>
      <c r="N3217">
        <v>0</v>
      </c>
      <c r="O3217">
        <v>0</v>
      </c>
      <c r="P3217">
        <v>2.3570000000000001E-2</v>
      </c>
      <c r="Q3217" s="3">
        <v>0.93799999999999994</v>
      </c>
      <c r="R3217" t="str">
        <f t="shared" si="50"/>
        <v>Milwaukee County ERS2002</v>
      </c>
    </row>
    <row r="3218" spans="1:18" x14ac:dyDescent="0.35">
      <c r="A3218" t="s">
        <v>177</v>
      </c>
      <c r="B3218">
        <v>2003</v>
      </c>
      <c r="C3218">
        <v>0.25</v>
      </c>
      <c r="H3218">
        <v>0.53144000000000002</v>
      </c>
      <c r="I3218">
        <v>0.40822999999999998</v>
      </c>
      <c r="J3218">
        <v>9.6699999999999998E-3</v>
      </c>
      <c r="K3218">
        <v>0</v>
      </c>
      <c r="L3218">
        <v>0</v>
      </c>
      <c r="M3218">
        <v>2.8910000000000002E-2</v>
      </c>
      <c r="N3218">
        <v>0</v>
      </c>
      <c r="O3218">
        <v>0</v>
      </c>
      <c r="P3218">
        <v>2.1749999999999999E-2</v>
      </c>
      <c r="Q3218" s="3">
        <v>0.84699999999999998</v>
      </c>
      <c r="R3218" t="str">
        <f t="shared" si="50"/>
        <v>Milwaukee County ERS2003</v>
      </c>
    </row>
    <row r="3219" spans="1:18" x14ac:dyDescent="0.35">
      <c r="A3219" t="s">
        <v>177</v>
      </c>
      <c r="B3219">
        <v>2004</v>
      </c>
      <c r="C3219">
        <v>0.129</v>
      </c>
      <c r="H3219">
        <v>0.54776000000000002</v>
      </c>
      <c r="I3219">
        <v>0.38838</v>
      </c>
      <c r="J3219">
        <v>1.123E-2</v>
      </c>
      <c r="K3219">
        <v>0</v>
      </c>
      <c r="L3219">
        <v>0</v>
      </c>
      <c r="M3219">
        <v>3.524E-2</v>
      </c>
      <c r="N3219">
        <v>0</v>
      </c>
      <c r="O3219">
        <v>0</v>
      </c>
      <c r="P3219">
        <v>1.7389999999999999E-2</v>
      </c>
      <c r="Q3219" s="3">
        <v>0.79900000000000004</v>
      </c>
      <c r="R3219" t="str">
        <f t="shared" si="50"/>
        <v>Milwaukee County ERS2004</v>
      </c>
    </row>
    <row r="3220" spans="1:18" x14ac:dyDescent="0.35">
      <c r="A3220" t="s">
        <v>177</v>
      </c>
      <c r="B3220">
        <v>2005</v>
      </c>
      <c r="C3220">
        <v>8.3000000000000004E-2</v>
      </c>
      <c r="E3220">
        <v>7.2010000000000005E-2</v>
      </c>
      <c r="H3220">
        <v>0.55120999999999998</v>
      </c>
      <c r="I3220">
        <v>0.35798999999999997</v>
      </c>
      <c r="J3220">
        <v>1.3270000000000001E-2</v>
      </c>
      <c r="K3220">
        <v>0</v>
      </c>
      <c r="L3220">
        <v>0</v>
      </c>
      <c r="M3220">
        <v>3.916E-2</v>
      </c>
      <c r="N3220">
        <v>0</v>
      </c>
      <c r="O3220">
        <v>0</v>
      </c>
      <c r="P3220">
        <v>3.8370000000000001E-2</v>
      </c>
      <c r="Q3220" s="3">
        <v>0.76170000000000004</v>
      </c>
      <c r="R3220" t="str">
        <f t="shared" si="50"/>
        <v>Milwaukee County ERS2005</v>
      </c>
    </row>
    <row r="3221" spans="1:18" x14ac:dyDescent="0.35">
      <c r="A3221" t="s">
        <v>177</v>
      </c>
      <c r="B3221">
        <v>2006</v>
      </c>
      <c r="C3221">
        <v>0.13500000000000001</v>
      </c>
      <c r="E3221">
        <v>0.10414</v>
      </c>
      <c r="H3221">
        <v>0.55508000000000002</v>
      </c>
      <c r="I3221">
        <v>0.34569</v>
      </c>
      <c r="J3221">
        <v>1.4789999999999999E-2</v>
      </c>
      <c r="K3221">
        <v>0</v>
      </c>
      <c r="L3221">
        <v>0</v>
      </c>
      <c r="M3221">
        <v>4.9799999999999997E-2</v>
      </c>
      <c r="N3221">
        <v>0</v>
      </c>
      <c r="O3221">
        <v>0</v>
      </c>
      <c r="P3221">
        <v>3.4639999999999997E-2</v>
      </c>
      <c r="Q3221" s="3">
        <v>0.78990000000000005</v>
      </c>
      <c r="R3221" t="str">
        <f t="shared" si="50"/>
        <v>Milwaukee County ERS2006</v>
      </c>
    </row>
    <row r="3222" spans="1:18" x14ac:dyDescent="0.35">
      <c r="A3222" t="s">
        <v>177</v>
      </c>
      <c r="B3222">
        <v>2007</v>
      </c>
      <c r="C3222">
        <v>6.3E-2</v>
      </c>
      <c r="E3222">
        <v>0.13019</v>
      </c>
      <c r="H3222">
        <v>0.50882000000000005</v>
      </c>
      <c r="I3222">
        <v>0.42088999999999999</v>
      </c>
      <c r="J3222">
        <v>1.558E-2</v>
      </c>
      <c r="K3222">
        <v>0</v>
      </c>
      <c r="L3222">
        <v>0</v>
      </c>
      <c r="M3222">
        <v>3.4049999999999997E-2</v>
      </c>
      <c r="N3222">
        <v>0</v>
      </c>
      <c r="O3222">
        <v>0</v>
      </c>
      <c r="P3222">
        <v>2.0660000000000001E-2</v>
      </c>
      <c r="Q3222" s="3">
        <v>0.80359999999999998</v>
      </c>
      <c r="R3222" t="str">
        <f t="shared" si="50"/>
        <v>Milwaukee County ERS2007</v>
      </c>
    </row>
    <row r="3223" spans="1:18" x14ac:dyDescent="0.35">
      <c r="A3223" t="s">
        <v>177</v>
      </c>
      <c r="B3223">
        <v>2008</v>
      </c>
      <c r="C3223">
        <v>-0.221</v>
      </c>
      <c r="E3223">
        <v>2.8199999999999999E-2</v>
      </c>
      <c r="H3223">
        <v>0.42059999999999997</v>
      </c>
      <c r="I3223">
        <v>0.51851000000000003</v>
      </c>
      <c r="J3223">
        <v>1.5869999999999999E-2</v>
      </c>
      <c r="K3223">
        <v>0</v>
      </c>
      <c r="L3223">
        <v>0</v>
      </c>
      <c r="M3223">
        <v>2.7949999999999999E-2</v>
      </c>
      <c r="N3223">
        <v>0</v>
      </c>
      <c r="O3223">
        <v>0</v>
      </c>
      <c r="P3223">
        <v>1.7069999999999998E-2</v>
      </c>
      <c r="Q3223" s="3">
        <v>0.95679999999999998</v>
      </c>
      <c r="R3223" t="str">
        <f t="shared" si="50"/>
        <v>Milwaukee County ERS2008</v>
      </c>
    </row>
    <row r="3224" spans="1:18" x14ac:dyDescent="0.35">
      <c r="A3224" t="s">
        <v>177</v>
      </c>
      <c r="B3224">
        <v>2009</v>
      </c>
      <c r="C3224">
        <v>0.20399999999999999</v>
      </c>
      <c r="E3224">
        <v>4.1509999999999998E-2</v>
      </c>
      <c r="H3224">
        <v>0.50585000000000002</v>
      </c>
      <c r="I3224">
        <v>0.41413</v>
      </c>
      <c r="J3224">
        <v>1.512E-2</v>
      </c>
      <c r="K3224">
        <v>0</v>
      </c>
      <c r="L3224">
        <v>0</v>
      </c>
      <c r="M3224">
        <v>2.877E-2</v>
      </c>
      <c r="N3224">
        <v>0</v>
      </c>
      <c r="O3224">
        <v>0</v>
      </c>
      <c r="P3224">
        <v>3.6130000000000002E-2</v>
      </c>
      <c r="Q3224" s="3">
        <v>0.93279999999999996</v>
      </c>
      <c r="R3224" t="str">
        <f t="shared" si="50"/>
        <v>Milwaukee County ERS2009</v>
      </c>
    </row>
    <row r="3225" spans="1:18" x14ac:dyDescent="0.35">
      <c r="A3225" t="s">
        <v>177</v>
      </c>
      <c r="B3225">
        <v>2010</v>
      </c>
      <c r="C3225">
        <v>0.121</v>
      </c>
      <c r="E3225">
        <v>4.8719999999999999E-2</v>
      </c>
      <c r="F3225">
        <v>6.0299999999999999E-2</v>
      </c>
      <c r="H3225">
        <v>0.44464999999999999</v>
      </c>
      <c r="I3225">
        <v>0.26557999999999998</v>
      </c>
      <c r="J3225">
        <v>1.4030000000000001E-2</v>
      </c>
      <c r="K3225">
        <v>0.10632</v>
      </c>
      <c r="L3225">
        <v>7.238E-2</v>
      </c>
      <c r="M3225">
        <v>5.3280000000000001E-2</v>
      </c>
      <c r="N3225">
        <v>0</v>
      </c>
      <c r="O3225">
        <v>0</v>
      </c>
      <c r="P3225">
        <v>4.3749999999999997E-2</v>
      </c>
      <c r="Q3225" s="3">
        <v>0.92230000000000001</v>
      </c>
      <c r="R3225" t="str">
        <f t="shared" si="50"/>
        <v>Milwaukee County ERS2010</v>
      </c>
    </row>
    <row r="3226" spans="1:18" x14ac:dyDescent="0.35">
      <c r="A3226" t="s">
        <v>177</v>
      </c>
      <c r="B3226">
        <v>2011</v>
      </c>
      <c r="C3226">
        <v>2E-3</v>
      </c>
      <c r="E3226">
        <v>2.29E-2</v>
      </c>
      <c r="F3226">
        <v>6.275E-2</v>
      </c>
      <c r="H3226">
        <v>0.42936000000000002</v>
      </c>
      <c r="I3226">
        <v>0.24567</v>
      </c>
      <c r="J3226">
        <v>1.7059999999999999E-2</v>
      </c>
      <c r="K3226">
        <v>0.1076</v>
      </c>
      <c r="L3226">
        <v>8.2930000000000004E-2</v>
      </c>
      <c r="M3226">
        <v>7.077E-2</v>
      </c>
      <c r="N3226">
        <v>0</v>
      </c>
      <c r="O3226">
        <v>0</v>
      </c>
      <c r="P3226">
        <v>4.6609999999999999E-2</v>
      </c>
      <c r="Q3226" s="3">
        <v>0.89170000000000005</v>
      </c>
      <c r="R3226" t="str">
        <f t="shared" si="50"/>
        <v>Milwaukee County ERS2011</v>
      </c>
    </row>
    <row r="3227" spans="1:18" x14ac:dyDescent="0.35">
      <c r="A3227" t="s">
        <v>177</v>
      </c>
      <c r="B3227">
        <v>2012</v>
      </c>
      <c r="C3227">
        <v>0.11</v>
      </c>
      <c r="E3227">
        <v>3.1789999999999999E-2</v>
      </c>
      <c r="F3227">
        <v>7.9869999999999997E-2</v>
      </c>
      <c r="H3227">
        <v>0.44764999999999999</v>
      </c>
      <c r="I3227">
        <v>0.26334999999999997</v>
      </c>
      <c r="J3227">
        <v>2.946E-2</v>
      </c>
      <c r="K3227">
        <v>0.10724</v>
      </c>
      <c r="L3227">
        <v>7.6969999999999997E-2</v>
      </c>
      <c r="M3227">
        <v>7.5329999999999994E-2</v>
      </c>
      <c r="N3227">
        <v>0</v>
      </c>
      <c r="O3227">
        <v>0</v>
      </c>
      <c r="P3227">
        <v>0</v>
      </c>
      <c r="Q3227" s="3">
        <v>0.87319999999999998</v>
      </c>
      <c r="R3227" t="str">
        <f t="shared" si="50"/>
        <v>Milwaukee County ERS2012</v>
      </c>
    </row>
    <row r="3228" spans="1:18" x14ac:dyDescent="0.35">
      <c r="A3228" t="s">
        <v>177</v>
      </c>
      <c r="B3228">
        <v>2013</v>
      </c>
      <c r="C3228">
        <v>0.152</v>
      </c>
      <c r="E3228">
        <v>0.11577</v>
      </c>
      <c r="F3228">
        <v>7.109E-2</v>
      </c>
      <c r="H3228">
        <v>0.48127999999999999</v>
      </c>
      <c r="I3228">
        <v>0.20982000000000001</v>
      </c>
      <c r="J3228">
        <v>2.751E-2</v>
      </c>
      <c r="K3228">
        <v>0.11008999999999999</v>
      </c>
      <c r="L3228">
        <v>7.6780000000000001E-2</v>
      </c>
      <c r="M3228">
        <v>9.4530000000000003E-2</v>
      </c>
      <c r="N3228">
        <v>0</v>
      </c>
      <c r="O3228">
        <v>0</v>
      </c>
      <c r="P3228">
        <v>0</v>
      </c>
      <c r="Q3228" s="3">
        <v>0.85660000000000003</v>
      </c>
      <c r="R3228" t="str">
        <f t="shared" si="50"/>
        <v>Milwaukee County ERS2013</v>
      </c>
    </row>
    <row r="3229" spans="1:18" x14ac:dyDescent="0.35">
      <c r="A3229" t="s">
        <v>177</v>
      </c>
      <c r="B3229">
        <v>2014</v>
      </c>
      <c r="C3229">
        <v>5.5E-2</v>
      </c>
      <c r="E3229">
        <v>8.6679999999999993E-2</v>
      </c>
      <c r="F3229">
        <v>6.386E-2</v>
      </c>
      <c r="H3229">
        <v>0.46143000000000001</v>
      </c>
      <c r="I3229">
        <v>0.19322</v>
      </c>
      <c r="J3229">
        <v>4.2970000000000001E-2</v>
      </c>
      <c r="K3229">
        <v>0.10872</v>
      </c>
      <c r="L3229">
        <v>8.8499999999999995E-2</v>
      </c>
      <c r="M3229">
        <v>0.10516</v>
      </c>
      <c r="N3229">
        <v>0</v>
      </c>
      <c r="O3229">
        <v>0</v>
      </c>
      <c r="P3229">
        <v>0</v>
      </c>
      <c r="Q3229" s="3">
        <v>0.79800000000000004</v>
      </c>
      <c r="R3229" t="str">
        <f t="shared" si="50"/>
        <v>Milwaukee County ERS2014</v>
      </c>
    </row>
    <row r="3230" spans="1:18" x14ac:dyDescent="0.35">
      <c r="A3230" t="s">
        <v>177</v>
      </c>
      <c r="B3230">
        <v>2015</v>
      </c>
      <c r="C3230">
        <v>2.4E-2</v>
      </c>
      <c r="E3230">
        <v>6.7180000000000004E-2</v>
      </c>
      <c r="F3230">
        <v>5.7910000000000003E-2</v>
      </c>
      <c r="H3230">
        <v>0.44319999999999998</v>
      </c>
      <c r="I3230">
        <v>0.17846999999999999</v>
      </c>
      <c r="J3230">
        <v>5.6009999999999997E-2</v>
      </c>
      <c r="K3230">
        <v>0.10852000000000001</v>
      </c>
      <c r="L3230">
        <v>9.2630000000000004E-2</v>
      </c>
      <c r="M3230">
        <v>0.12117</v>
      </c>
      <c r="N3230">
        <v>0</v>
      </c>
      <c r="O3230">
        <v>0</v>
      </c>
      <c r="P3230">
        <v>0</v>
      </c>
      <c r="Q3230" s="3">
        <v>0.78100000000000003</v>
      </c>
      <c r="R3230" t="str">
        <f t="shared" si="50"/>
        <v>Milwaukee County ERS2015</v>
      </c>
    </row>
    <row r="3231" spans="1:18" x14ac:dyDescent="0.35">
      <c r="A3231" t="s">
        <v>177</v>
      </c>
      <c r="B3231">
        <v>2016</v>
      </c>
      <c r="C3231">
        <v>6.9000000000000006E-2</v>
      </c>
      <c r="E3231">
        <v>8.1089999999999995E-2</v>
      </c>
      <c r="F3231">
        <v>5.1589999999999997E-2</v>
      </c>
      <c r="H3231">
        <v>0.46648000000000001</v>
      </c>
      <c r="I3231">
        <v>0.16606000000000001</v>
      </c>
      <c r="J3231">
        <v>7.5789999999999996E-2</v>
      </c>
      <c r="K3231">
        <v>9.2090000000000005E-2</v>
      </c>
      <c r="L3231">
        <v>9.2829999999999996E-2</v>
      </c>
      <c r="M3231">
        <v>0.10675</v>
      </c>
      <c r="N3231">
        <v>0</v>
      </c>
      <c r="O3231">
        <v>0</v>
      </c>
      <c r="P3231">
        <v>0</v>
      </c>
      <c r="Q3231" s="3">
        <v>0.77100000000000002</v>
      </c>
      <c r="R3231" t="str">
        <f t="shared" si="50"/>
        <v>Milwaukee County ERS2016</v>
      </c>
    </row>
    <row r="3232" spans="1:18" x14ac:dyDescent="0.35">
      <c r="A3232" t="s">
        <v>177</v>
      </c>
      <c r="B3232">
        <v>2017</v>
      </c>
      <c r="C3232">
        <v>0.158</v>
      </c>
      <c r="E3232">
        <v>9.0279999999999999E-2</v>
      </c>
      <c r="F3232">
        <v>6.0630000000000003E-2</v>
      </c>
      <c r="H3232">
        <v>0.46507999999999999</v>
      </c>
      <c r="I3232">
        <v>0.14738999999999999</v>
      </c>
      <c r="J3232">
        <v>9.0770000000000003E-2</v>
      </c>
      <c r="K3232">
        <v>9.6629999999999994E-2</v>
      </c>
      <c r="L3232">
        <v>9.6790000000000001E-2</v>
      </c>
      <c r="M3232">
        <v>0.10314</v>
      </c>
      <c r="N3232">
        <v>0</v>
      </c>
      <c r="O3232">
        <v>0</v>
      </c>
      <c r="P3232">
        <v>2.1000000000000001E-4</v>
      </c>
      <c r="Q3232" s="3">
        <v>0.754</v>
      </c>
      <c r="R3232" t="str">
        <f t="shared" si="50"/>
        <v>Milwaukee County ERS2017</v>
      </c>
    </row>
    <row r="3233" spans="1:18" x14ac:dyDescent="0.35">
      <c r="A3233" t="s">
        <v>177</v>
      </c>
      <c r="B3233">
        <v>2018</v>
      </c>
      <c r="C3233">
        <v>-2.4E-2</v>
      </c>
      <c r="E3233">
        <v>5.4719999999999998E-2</v>
      </c>
      <c r="F3233">
        <v>8.4820000000000007E-2</v>
      </c>
      <c r="H3233">
        <v>0.38380999999999998</v>
      </c>
      <c r="I3233">
        <v>0.19732</v>
      </c>
      <c r="J3233">
        <v>0.11667</v>
      </c>
      <c r="K3233">
        <v>9.2079999999999995E-2</v>
      </c>
      <c r="L3233">
        <v>9.3490000000000004E-2</v>
      </c>
      <c r="M3233">
        <v>0.11663</v>
      </c>
      <c r="N3233">
        <v>0</v>
      </c>
      <c r="O3233">
        <v>0</v>
      </c>
      <c r="P3233">
        <v>1.0000000000000001E-5</v>
      </c>
      <c r="Q3233" s="3">
        <v>0.75519999999999998</v>
      </c>
      <c r="R3233" t="str">
        <f t="shared" si="50"/>
        <v>Milwaukee County ERS2018</v>
      </c>
    </row>
    <row r="3234" spans="1:18" x14ac:dyDescent="0.35">
      <c r="A3234" t="s">
        <v>177</v>
      </c>
      <c r="B3234">
        <v>2019</v>
      </c>
      <c r="C3234">
        <v>0.16</v>
      </c>
      <c r="E3234">
        <v>7.4929999999999997E-2</v>
      </c>
      <c r="F3234">
        <v>8.0790000000000001E-2</v>
      </c>
      <c r="H3234">
        <v>0.37267</v>
      </c>
      <c r="I3234">
        <v>0.21207999999999999</v>
      </c>
      <c r="J3234">
        <v>0.10606</v>
      </c>
      <c r="K3234">
        <v>8.6459999999999995E-2</v>
      </c>
      <c r="L3234">
        <v>9.7930000000000003E-2</v>
      </c>
      <c r="M3234">
        <v>0.12096999999999999</v>
      </c>
      <c r="N3234">
        <v>0</v>
      </c>
      <c r="O3234">
        <v>0</v>
      </c>
      <c r="P3234">
        <v>1.0000000000000001E-5</v>
      </c>
      <c r="Q3234" s="3">
        <v>0.745</v>
      </c>
      <c r="R3234" t="str">
        <f t="shared" si="50"/>
        <v>Milwaukee County ERS2019</v>
      </c>
    </row>
    <row r="3235" spans="1:18" x14ac:dyDescent="0.35">
      <c r="A3235" t="s">
        <v>177</v>
      </c>
      <c r="B3235">
        <v>2020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 s="3">
        <v>0</v>
      </c>
      <c r="R3235" t="str">
        <f t="shared" si="50"/>
        <v>Milwaukee County ERS2020</v>
      </c>
    </row>
    <row r="3236" spans="1:18" x14ac:dyDescent="0.35">
      <c r="A3236" t="s">
        <v>178</v>
      </c>
      <c r="B3236">
        <v>2001</v>
      </c>
      <c r="C3236">
        <v>-8.3769999999999997E-2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 s="3">
        <v>1.0454000000000001</v>
      </c>
      <c r="R3236" t="str">
        <f t="shared" si="50"/>
        <v>New York City Police2001</v>
      </c>
    </row>
    <row r="3237" spans="1:18" x14ac:dyDescent="0.35">
      <c r="A3237" t="s">
        <v>178</v>
      </c>
      <c r="B3237">
        <v>2002</v>
      </c>
      <c r="C3237">
        <v>-7.8700000000000006E-2</v>
      </c>
      <c r="D3237">
        <v>-2.5999999999999999E-2</v>
      </c>
      <c r="H3237">
        <v>0.67</v>
      </c>
      <c r="I3237">
        <v>0.33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 s="3">
        <v>0.96664000000000005</v>
      </c>
      <c r="R3237" t="str">
        <f t="shared" si="50"/>
        <v>New York City Police2002</v>
      </c>
    </row>
    <row r="3238" spans="1:18" x14ac:dyDescent="0.35">
      <c r="A3238" t="s">
        <v>178</v>
      </c>
      <c r="B3238">
        <v>2003</v>
      </c>
      <c r="C3238">
        <v>0.03</v>
      </c>
      <c r="H3238">
        <v>0.65</v>
      </c>
      <c r="I3238">
        <v>0.35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 s="3">
        <v>0.91505000000000003</v>
      </c>
      <c r="R3238" t="str">
        <f t="shared" si="50"/>
        <v>New York City Police2003</v>
      </c>
    </row>
    <row r="3239" spans="1:18" x14ac:dyDescent="0.35">
      <c r="A3239" t="s">
        <v>178</v>
      </c>
      <c r="B3239">
        <v>2004</v>
      </c>
      <c r="C3239">
        <v>0.1704</v>
      </c>
      <c r="D3239">
        <v>3.56E-2</v>
      </c>
      <c r="E3239">
        <v>2.18E-2</v>
      </c>
      <c r="F3239">
        <v>9.8799999999999999E-2</v>
      </c>
      <c r="H3239">
        <v>0.72130000000000005</v>
      </c>
      <c r="I3239">
        <v>0.2787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 s="3">
        <v>0.80139000000000005</v>
      </c>
      <c r="R3239" t="str">
        <f t="shared" si="50"/>
        <v>New York City Police2004</v>
      </c>
    </row>
    <row r="3240" spans="1:18" x14ac:dyDescent="0.35">
      <c r="A3240" t="s">
        <v>178</v>
      </c>
      <c r="B3240">
        <v>2005</v>
      </c>
      <c r="C3240">
        <v>0.1028</v>
      </c>
      <c r="D3240">
        <v>9.9599999999999994E-2</v>
      </c>
      <c r="E3240">
        <v>2.3599999999999999E-2</v>
      </c>
      <c r="F3240">
        <v>9.11E-2</v>
      </c>
      <c r="H3240">
        <v>0.70640000000000003</v>
      </c>
      <c r="I3240">
        <v>0.2878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5.7999999999999996E-3</v>
      </c>
      <c r="P3240">
        <v>0</v>
      </c>
      <c r="Q3240" s="3">
        <v>0.75512999999999997</v>
      </c>
      <c r="R3240" t="str">
        <f t="shared" si="50"/>
        <v>New York City Police2005</v>
      </c>
    </row>
    <row r="3241" spans="1:18" x14ac:dyDescent="0.35">
      <c r="A3241" t="s">
        <v>178</v>
      </c>
      <c r="B3241">
        <v>2006</v>
      </c>
      <c r="C3241">
        <v>0.1065</v>
      </c>
      <c r="D3241">
        <v>0.12620000000000001</v>
      </c>
      <c r="E3241">
        <v>6.2700000000000006E-2</v>
      </c>
      <c r="F3241">
        <v>8.4400000000000003E-2</v>
      </c>
      <c r="H3241">
        <v>0.70689999999999997</v>
      </c>
      <c r="I3241">
        <v>0.28560000000000002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2.5999999999999999E-3</v>
      </c>
      <c r="P3241">
        <v>0</v>
      </c>
      <c r="Q3241" s="3">
        <v>0.69499999999999995</v>
      </c>
      <c r="R3241" t="str">
        <f t="shared" si="50"/>
        <v>New York City Police2006</v>
      </c>
    </row>
    <row r="3242" spans="1:18" x14ac:dyDescent="0.35">
      <c r="A3242" t="s">
        <v>178</v>
      </c>
      <c r="B3242">
        <v>2007</v>
      </c>
      <c r="C3242">
        <v>0.1888</v>
      </c>
      <c r="D3242">
        <v>0.1321</v>
      </c>
      <c r="E3242">
        <v>0.1183</v>
      </c>
      <c r="F3242">
        <v>8.1299999999999997E-2</v>
      </c>
      <c r="H3242">
        <v>0.72370000000000001</v>
      </c>
      <c r="I3242">
        <v>0.27310000000000001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1.2999999999999999E-3</v>
      </c>
      <c r="P3242">
        <v>0</v>
      </c>
      <c r="Q3242" s="3">
        <v>0.68899999999999995</v>
      </c>
      <c r="R3242" t="str">
        <f t="shared" si="50"/>
        <v>New York City Police2007</v>
      </c>
    </row>
    <row r="3243" spans="1:18" x14ac:dyDescent="0.35">
      <c r="A3243" t="s">
        <v>178</v>
      </c>
      <c r="B3243">
        <v>2008</v>
      </c>
      <c r="C3243">
        <v>-4.8300000000000003E-2</v>
      </c>
      <c r="D3243">
        <v>7.7700000000000005E-2</v>
      </c>
      <c r="E3243">
        <v>0.1007</v>
      </c>
      <c r="F3243">
        <v>5.6500000000000002E-2</v>
      </c>
      <c r="H3243">
        <v>0.70740000000000003</v>
      </c>
      <c r="I3243">
        <v>0.2913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1.2999999999999999E-3</v>
      </c>
      <c r="P3243">
        <v>0</v>
      </c>
      <c r="Q3243" s="3">
        <v>0.70799999999999996</v>
      </c>
      <c r="R3243" t="str">
        <f t="shared" si="50"/>
        <v>New York City Police2008</v>
      </c>
    </row>
    <row r="3244" spans="1:18" x14ac:dyDescent="0.35">
      <c r="A3244" t="s">
        <v>178</v>
      </c>
      <c r="B3244">
        <v>2009</v>
      </c>
      <c r="C3244">
        <v>-0.18629999999999999</v>
      </c>
      <c r="D3244">
        <v>-2.7199999999999998E-2</v>
      </c>
      <c r="E3244">
        <v>2.35E-2</v>
      </c>
      <c r="F3244">
        <v>2.2700000000000001E-2</v>
      </c>
      <c r="H3244">
        <v>0.66859999999999997</v>
      </c>
      <c r="I3244">
        <v>0.32969999999999999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1.6999999999999999E-3</v>
      </c>
      <c r="P3244">
        <v>0</v>
      </c>
      <c r="Q3244" s="3">
        <v>0.71299999999999997</v>
      </c>
      <c r="R3244" t="str">
        <f t="shared" si="50"/>
        <v>New York City Police2009</v>
      </c>
    </row>
    <row r="3245" spans="1:18" x14ac:dyDescent="0.35">
      <c r="A3245" t="s">
        <v>178</v>
      </c>
      <c r="B3245">
        <v>2010</v>
      </c>
      <c r="C3245">
        <v>0.13739999999999999</v>
      </c>
      <c r="D3245">
        <v>-4.1399999999999999E-2</v>
      </c>
      <c r="E3245">
        <v>2.98E-2</v>
      </c>
      <c r="F3245">
        <v>2.6700000000000002E-2</v>
      </c>
      <c r="H3245">
        <v>0.6613</v>
      </c>
      <c r="I3245">
        <v>0.33760000000000001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6.9999999999999999E-4</v>
      </c>
      <c r="P3245">
        <v>0</v>
      </c>
      <c r="Q3245" s="3">
        <v>0.60099999999999998</v>
      </c>
      <c r="R3245" t="str">
        <f t="shared" si="50"/>
        <v>New York City Police2010</v>
      </c>
    </row>
    <row r="3246" spans="1:18" x14ac:dyDescent="0.35">
      <c r="A3246" t="s">
        <v>178</v>
      </c>
      <c r="B3246">
        <v>2011</v>
      </c>
      <c r="C3246">
        <v>0.2326</v>
      </c>
      <c r="D3246">
        <v>4.4900000000000002E-2</v>
      </c>
      <c r="E3246">
        <v>5.2299999999999999E-2</v>
      </c>
      <c r="F3246">
        <v>5.7500000000000002E-2</v>
      </c>
      <c r="H3246">
        <v>0.68069999999999997</v>
      </c>
      <c r="I3246">
        <v>0.31890000000000002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4.0000000000000002E-4</v>
      </c>
      <c r="P3246">
        <v>0</v>
      </c>
      <c r="Q3246" s="3">
        <v>0.61099999999999999</v>
      </c>
      <c r="R3246" t="str">
        <f t="shared" si="50"/>
        <v>New York City Police2011</v>
      </c>
    </row>
    <row r="3247" spans="1:18" x14ac:dyDescent="0.35">
      <c r="A3247" t="s">
        <v>178</v>
      </c>
      <c r="B3247">
        <v>2012</v>
      </c>
      <c r="C3247">
        <v>8.6999999999999994E-3</v>
      </c>
      <c r="D3247">
        <v>0.12239999999999999</v>
      </c>
      <c r="E3247">
        <v>1.83E-2</v>
      </c>
      <c r="F3247">
        <v>6.7100000000000007E-2</v>
      </c>
      <c r="H3247">
        <v>0.66969999999999996</v>
      </c>
      <c r="I3247">
        <v>0.32879999999999998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1.5E-3</v>
      </c>
      <c r="P3247">
        <v>0</v>
      </c>
      <c r="Q3247" s="3">
        <v>0.63700000000000001</v>
      </c>
      <c r="R3247" t="str">
        <f t="shared" si="50"/>
        <v>New York City Police2012</v>
      </c>
    </row>
    <row r="3248" spans="1:18" x14ac:dyDescent="0.35">
      <c r="A3248" t="s">
        <v>178</v>
      </c>
      <c r="B3248">
        <v>2013</v>
      </c>
      <c r="C3248">
        <v>0.12280000000000001</v>
      </c>
      <c r="D3248">
        <v>0.1176</v>
      </c>
      <c r="E3248">
        <v>5.2600000000000001E-2</v>
      </c>
      <c r="F3248">
        <v>7.6399999999999996E-2</v>
      </c>
      <c r="H3248">
        <v>0.74019999999999997</v>
      </c>
      <c r="I3248">
        <v>0.25919999999999999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5.9999999999999995E-4</v>
      </c>
      <c r="P3248">
        <v>0</v>
      </c>
      <c r="Q3248" s="3">
        <v>0.66800000000000004</v>
      </c>
      <c r="R3248" t="str">
        <f t="shared" si="50"/>
        <v>New York City Police2013</v>
      </c>
    </row>
    <row r="3249" spans="1:18" x14ac:dyDescent="0.35">
      <c r="A3249" t="s">
        <v>178</v>
      </c>
      <c r="B3249">
        <v>2014</v>
      </c>
      <c r="C3249">
        <v>0.1774</v>
      </c>
      <c r="D3249">
        <v>0.1007</v>
      </c>
      <c r="E3249">
        <v>0.1333</v>
      </c>
      <c r="F3249">
        <v>7.6999999999999999E-2</v>
      </c>
      <c r="H3249">
        <v>0.76139999999999997</v>
      </c>
      <c r="I3249">
        <v>0.23710000000000001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1.5E-3</v>
      </c>
      <c r="P3249">
        <v>0</v>
      </c>
      <c r="Q3249" s="3">
        <v>0.66900000000000004</v>
      </c>
      <c r="R3249" t="str">
        <f t="shared" si="50"/>
        <v>New York City Police2014</v>
      </c>
    </row>
    <row r="3250" spans="1:18" x14ac:dyDescent="0.35">
      <c r="A3250" t="s">
        <v>178</v>
      </c>
      <c r="B3250">
        <v>2015</v>
      </c>
      <c r="C3250">
        <v>4.0899999999999999E-2</v>
      </c>
      <c r="D3250">
        <v>0.1123</v>
      </c>
      <c r="E3250">
        <v>0.1134</v>
      </c>
      <c r="F3250">
        <v>7.0800000000000002E-2</v>
      </c>
      <c r="H3250">
        <v>0.50549999999999995</v>
      </c>
      <c r="I3250">
        <v>0.3039</v>
      </c>
      <c r="J3250">
        <v>6.7699999999999996E-2</v>
      </c>
      <c r="K3250">
        <v>3.5999999999999997E-2</v>
      </c>
      <c r="L3250">
        <v>2.7000000000000001E-3</v>
      </c>
      <c r="M3250">
        <v>4.4600000000000001E-2</v>
      </c>
      <c r="N3250">
        <v>0</v>
      </c>
      <c r="O3250">
        <v>0</v>
      </c>
      <c r="P3250">
        <v>0</v>
      </c>
      <c r="Q3250" s="3">
        <v>0.68600000000000005</v>
      </c>
      <c r="R3250" t="str">
        <f t="shared" si="50"/>
        <v>New York City Police2015</v>
      </c>
    </row>
    <row r="3251" spans="1:18" x14ac:dyDescent="0.35">
      <c r="A3251" t="s">
        <v>178</v>
      </c>
      <c r="B3251">
        <v>2016</v>
      </c>
      <c r="C3251">
        <v>1.44E-2</v>
      </c>
      <c r="D3251">
        <v>7.5399999999999995E-2</v>
      </c>
      <c r="E3251">
        <v>7.0800000000000002E-2</v>
      </c>
      <c r="F3251">
        <v>6.1499999999999999E-2</v>
      </c>
      <c r="H3251">
        <v>0.51090000000000002</v>
      </c>
      <c r="I3251">
        <v>0.31769999999999998</v>
      </c>
      <c r="J3251">
        <v>6.8500000000000005E-2</v>
      </c>
      <c r="K3251">
        <v>3.5999999999999997E-2</v>
      </c>
      <c r="L3251">
        <v>3.3999999999999998E-3</v>
      </c>
      <c r="M3251">
        <v>5.1400000000000001E-2</v>
      </c>
      <c r="N3251">
        <v>0</v>
      </c>
      <c r="O3251">
        <v>9.4000000000000004E-3</v>
      </c>
      <c r="P3251">
        <v>0</v>
      </c>
      <c r="Q3251" s="3">
        <v>0.70099999999999996</v>
      </c>
      <c r="R3251" t="str">
        <f t="shared" si="50"/>
        <v>New York City Police2016</v>
      </c>
    </row>
    <row r="3252" spans="1:18" x14ac:dyDescent="0.35">
      <c r="A3252" t="s">
        <v>178</v>
      </c>
      <c r="B3252">
        <v>2017</v>
      </c>
      <c r="C3252">
        <v>0.13420000000000001</v>
      </c>
      <c r="D3252">
        <v>6.1899999999999997E-2</v>
      </c>
      <c r="E3252">
        <v>9.6299999999999997E-2</v>
      </c>
      <c r="F3252">
        <v>5.6599999999999998E-2</v>
      </c>
      <c r="H3252">
        <v>0.51849999999999996</v>
      </c>
      <c r="I3252">
        <v>0.3075</v>
      </c>
      <c r="J3252">
        <v>6.1899999999999997E-2</v>
      </c>
      <c r="K3252">
        <v>5.3400000000000003E-2</v>
      </c>
      <c r="L3252">
        <v>4.0000000000000001E-3</v>
      </c>
      <c r="M3252">
        <v>4.7500000000000001E-2</v>
      </c>
      <c r="N3252">
        <v>0</v>
      </c>
      <c r="O3252">
        <v>7.1000000000000004E-3</v>
      </c>
      <c r="P3252">
        <v>0</v>
      </c>
      <c r="Q3252" s="3">
        <v>0.71599999999999997</v>
      </c>
      <c r="R3252" t="str">
        <f t="shared" si="50"/>
        <v>New York City Police2017</v>
      </c>
    </row>
    <row r="3253" spans="1:18" x14ac:dyDescent="0.35">
      <c r="A3253" t="s">
        <v>178</v>
      </c>
      <c r="B3253">
        <v>2018</v>
      </c>
      <c r="C3253">
        <v>9.6199999999999994E-2</v>
      </c>
      <c r="D3253">
        <v>8.0399999999999999E-2</v>
      </c>
      <c r="E3253">
        <v>9.11E-2</v>
      </c>
      <c r="F3253">
        <v>7.1599999999999997E-2</v>
      </c>
      <c r="H3253">
        <v>0.43180000000000002</v>
      </c>
      <c r="I3253">
        <v>0.371</v>
      </c>
      <c r="J3253">
        <v>6.1600000000000002E-2</v>
      </c>
      <c r="K3253">
        <v>5.0200000000000002E-2</v>
      </c>
      <c r="L3253">
        <v>6.1999999999999998E-3</v>
      </c>
      <c r="M3253">
        <v>4.6100000000000002E-2</v>
      </c>
      <c r="N3253">
        <v>0</v>
      </c>
      <c r="O3253">
        <v>1.03E-2</v>
      </c>
      <c r="P3253">
        <v>0</v>
      </c>
      <c r="Q3253" s="3">
        <v>0.752</v>
      </c>
      <c r="R3253" t="str">
        <f t="shared" si="50"/>
        <v>New York City Police2018</v>
      </c>
    </row>
    <row r="3254" spans="1:18" x14ac:dyDescent="0.35">
      <c r="A3254" t="s">
        <v>178</v>
      </c>
      <c r="B3254">
        <v>2019</v>
      </c>
      <c r="C3254">
        <v>7.5999999999999998E-2</v>
      </c>
      <c r="D3254">
        <v>0.1004</v>
      </c>
      <c r="E3254">
        <v>7.0699999999999999E-2</v>
      </c>
      <c r="F3254">
        <v>0.1016</v>
      </c>
      <c r="H3254">
        <v>0.43830000000000002</v>
      </c>
      <c r="I3254">
        <v>0.34870000000000001</v>
      </c>
      <c r="J3254">
        <v>6.1600000000000002E-2</v>
      </c>
      <c r="K3254">
        <v>6.5600000000000006E-2</v>
      </c>
      <c r="L3254">
        <v>0.01</v>
      </c>
      <c r="M3254">
        <v>4.8599999999999997E-2</v>
      </c>
      <c r="N3254">
        <v>0</v>
      </c>
      <c r="O3254">
        <v>9.5999999999999992E-3</v>
      </c>
      <c r="P3254">
        <v>0</v>
      </c>
      <c r="Q3254" s="3">
        <v>0.752</v>
      </c>
      <c r="R3254" t="str">
        <f t="shared" si="50"/>
        <v>New York City Police2019</v>
      </c>
    </row>
    <row r="3255" spans="1:18" x14ac:dyDescent="0.35">
      <c r="A3255" t="s">
        <v>178</v>
      </c>
      <c r="B3255">
        <v>2020</v>
      </c>
      <c r="C3255">
        <v>4.8899999999999999E-2</v>
      </c>
      <c r="D3255">
        <v>7.2099999999999997E-2</v>
      </c>
      <c r="E3255">
        <v>7.2300000000000003E-2</v>
      </c>
      <c r="F3255">
        <v>9.2700000000000005E-2</v>
      </c>
      <c r="H3255">
        <v>0.40629999999999999</v>
      </c>
      <c r="I3255">
        <v>0.57950000000000002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 s="3">
        <v>0.752</v>
      </c>
      <c r="R3255" t="str">
        <f t="shared" si="50"/>
        <v>New York City Police2020</v>
      </c>
    </row>
    <row r="3256" spans="1:18" x14ac:dyDescent="0.35">
      <c r="A3256" t="s">
        <v>179</v>
      </c>
      <c r="B3256">
        <v>2001</v>
      </c>
      <c r="C3256">
        <v>-7.4029999999999999E-2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 s="3">
        <v>0.84669000000000005</v>
      </c>
      <c r="R3256" t="str">
        <f t="shared" si="50"/>
        <v>New York City Fire2001</v>
      </c>
    </row>
    <row r="3257" spans="1:18" x14ac:dyDescent="0.35">
      <c r="A3257" t="s">
        <v>179</v>
      </c>
      <c r="B3257">
        <v>2002</v>
      </c>
      <c r="C3257">
        <v>-0.11225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 s="3">
        <v>0.80456000000000005</v>
      </c>
      <c r="R3257" t="str">
        <f t="shared" si="50"/>
        <v>New York City Fire2002</v>
      </c>
    </row>
    <row r="3258" spans="1:18" x14ac:dyDescent="0.35">
      <c r="A3258" t="s">
        <v>179</v>
      </c>
      <c r="B3258">
        <v>2003</v>
      </c>
      <c r="C3258">
        <v>6.4640000000000003E-2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 s="3">
        <v>0.74058000000000002</v>
      </c>
      <c r="R3258" t="str">
        <f t="shared" si="50"/>
        <v>New York City Fire2003</v>
      </c>
    </row>
    <row r="3259" spans="1:18" x14ac:dyDescent="0.35">
      <c r="A3259" t="s">
        <v>179</v>
      </c>
      <c r="B3259">
        <v>2004</v>
      </c>
      <c r="C3259">
        <v>0.16930000000000001</v>
      </c>
      <c r="D3259">
        <v>3.6499999999999998E-2</v>
      </c>
      <c r="E3259">
        <v>2.0799999999999999E-2</v>
      </c>
      <c r="F3259">
        <v>9.7500000000000003E-2</v>
      </c>
      <c r="H3259">
        <v>0.67959999999999998</v>
      </c>
      <c r="I3259">
        <v>0.27110000000000001</v>
      </c>
      <c r="J3259">
        <v>1.7999999999999999E-2</v>
      </c>
      <c r="K3259">
        <v>0</v>
      </c>
      <c r="L3259">
        <v>0</v>
      </c>
      <c r="M3259">
        <v>3.1199999999999999E-2</v>
      </c>
      <c r="N3259">
        <v>0</v>
      </c>
      <c r="O3259">
        <v>0</v>
      </c>
      <c r="P3259">
        <v>0</v>
      </c>
      <c r="Q3259" s="3">
        <v>0.63941999999999999</v>
      </c>
      <c r="R3259" t="str">
        <f t="shared" si="50"/>
        <v>New York City Fire2004</v>
      </c>
    </row>
    <row r="3260" spans="1:18" x14ac:dyDescent="0.35">
      <c r="A3260" t="s">
        <v>179</v>
      </c>
      <c r="B3260">
        <v>2005</v>
      </c>
      <c r="C3260">
        <v>0.10879999999999999</v>
      </c>
      <c r="D3260">
        <v>0.1051</v>
      </c>
      <c r="E3260">
        <v>2.5700000000000001E-2</v>
      </c>
      <c r="F3260">
        <v>9.0300000000000005E-2</v>
      </c>
      <c r="H3260">
        <v>0.61350000000000005</v>
      </c>
      <c r="I3260">
        <v>0.31950000000000001</v>
      </c>
      <c r="J3260">
        <v>2.3699999999999999E-2</v>
      </c>
      <c r="K3260">
        <v>0</v>
      </c>
      <c r="L3260">
        <v>0</v>
      </c>
      <c r="M3260">
        <v>4.2900000000000001E-2</v>
      </c>
      <c r="N3260">
        <v>0</v>
      </c>
      <c r="O3260">
        <v>0</v>
      </c>
      <c r="P3260">
        <v>0</v>
      </c>
      <c r="Q3260" s="3">
        <v>0.60299999999999998</v>
      </c>
      <c r="R3260" t="str">
        <f t="shared" si="50"/>
        <v>New York City Fire2005</v>
      </c>
    </row>
    <row r="3261" spans="1:18" x14ac:dyDescent="0.35">
      <c r="A3261" t="s">
        <v>179</v>
      </c>
      <c r="B3261">
        <v>2006</v>
      </c>
      <c r="C3261">
        <v>0.10349999999999999</v>
      </c>
      <c r="D3261">
        <v>0.1268</v>
      </c>
      <c r="E3261">
        <v>6.3799999999999996E-2</v>
      </c>
      <c r="F3261">
        <v>8.3500000000000005E-2</v>
      </c>
      <c r="H3261">
        <v>0.65069999999999995</v>
      </c>
      <c r="I3261">
        <v>0.28310000000000002</v>
      </c>
      <c r="J3261">
        <v>2.4400000000000002E-2</v>
      </c>
      <c r="K3261">
        <v>0</v>
      </c>
      <c r="L3261">
        <v>0</v>
      </c>
      <c r="M3261">
        <v>4.1599999999999998E-2</v>
      </c>
      <c r="N3261">
        <v>0</v>
      </c>
      <c r="O3261">
        <v>0</v>
      </c>
      <c r="P3261">
        <v>0</v>
      </c>
      <c r="Q3261" s="3">
        <v>0.55800000000000005</v>
      </c>
      <c r="R3261" t="str">
        <f t="shared" si="50"/>
        <v>New York City Fire2006</v>
      </c>
    </row>
    <row r="3262" spans="1:18" x14ac:dyDescent="0.35">
      <c r="A3262" t="s">
        <v>179</v>
      </c>
      <c r="B3262">
        <v>2007</v>
      </c>
      <c r="C3262">
        <v>0.18290000000000001</v>
      </c>
      <c r="D3262">
        <v>0.1313</v>
      </c>
      <c r="E3262">
        <v>0.12</v>
      </c>
      <c r="F3262">
        <v>7.9699999999999993E-2</v>
      </c>
      <c r="H3262">
        <v>0.65649999999999997</v>
      </c>
      <c r="I3262">
        <v>0.27450000000000002</v>
      </c>
      <c r="J3262">
        <v>2.46E-2</v>
      </c>
      <c r="K3262">
        <v>0</v>
      </c>
      <c r="L3262">
        <v>0</v>
      </c>
      <c r="M3262">
        <v>4.3499999999999997E-2</v>
      </c>
      <c r="N3262">
        <v>0</v>
      </c>
      <c r="O3262">
        <v>0</v>
      </c>
      <c r="P3262">
        <v>8.9999999999999998E-4</v>
      </c>
      <c r="Q3262" s="3">
        <v>0.55100000000000005</v>
      </c>
      <c r="R3262" t="str">
        <f t="shared" si="50"/>
        <v>New York City Fire2007</v>
      </c>
    </row>
    <row r="3263" spans="1:18" x14ac:dyDescent="0.35">
      <c r="A3263" t="s">
        <v>179</v>
      </c>
      <c r="B3263">
        <v>2008</v>
      </c>
      <c r="C3263">
        <v>-4.5490000000000003E-2</v>
      </c>
      <c r="E3263">
        <v>0.10067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 s="3">
        <v>0.56399999999999995</v>
      </c>
      <c r="R3263" t="str">
        <f t="shared" si="50"/>
        <v>New York City Fire2008</v>
      </c>
    </row>
    <row r="3264" spans="1:18" x14ac:dyDescent="0.35">
      <c r="A3264" t="s">
        <v>179</v>
      </c>
      <c r="B3264">
        <v>2009</v>
      </c>
      <c r="C3264">
        <v>-0.18779999999999999</v>
      </c>
      <c r="D3264">
        <v>-3.0499999999999999E-2</v>
      </c>
      <c r="E3264">
        <v>2.1999999999999999E-2</v>
      </c>
      <c r="F3264">
        <v>2.1399999999999999E-2</v>
      </c>
      <c r="H3264">
        <v>0.50975000000000004</v>
      </c>
      <c r="I3264">
        <v>0.40029999999999999</v>
      </c>
      <c r="J3264">
        <v>5.1970000000000002E-2</v>
      </c>
      <c r="K3264">
        <v>0</v>
      </c>
      <c r="L3264">
        <v>0</v>
      </c>
      <c r="M3264">
        <v>3.798E-2</v>
      </c>
      <c r="N3264">
        <v>0</v>
      </c>
      <c r="O3264">
        <v>0</v>
      </c>
      <c r="P3264">
        <v>0</v>
      </c>
      <c r="Q3264" s="3">
        <v>0.56799999999999995</v>
      </c>
      <c r="R3264" t="str">
        <f t="shared" si="50"/>
        <v>New York City Fire2009</v>
      </c>
    </row>
    <row r="3265" spans="1:18" x14ac:dyDescent="0.35">
      <c r="A3265" t="s">
        <v>179</v>
      </c>
      <c r="B3265">
        <v>2010</v>
      </c>
      <c r="C3265">
        <v>0.14699999999999999</v>
      </c>
      <c r="D3265">
        <v>-4.0500000000000001E-2</v>
      </c>
      <c r="E3265">
        <v>2.8899999999999999E-2</v>
      </c>
      <c r="F3265">
        <v>2.7300000000000001E-2</v>
      </c>
      <c r="H3265">
        <v>0.56540000000000001</v>
      </c>
      <c r="I3265">
        <v>0.31480000000000002</v>
      </c>
      <c r="J3265">
        <v>6.1100000000000002E-2</v>
      </c>
      <c r="K3265">
        <v>0</v>
      </c>
      <c r="L3265">
        <v>0</v>
      </c>
      <c r="M3265">
        <v>4.9299999999999997E-2</v>
      </c>
      <c r="N3265">
        <v>0</v>
      </c>
      <c r="O3265">
        <v>8.3999999999999995E-3</v>
      </c>
      <c r="P3265">
        <v>0</v>
      </c>
      <c r="Q3265" s="3">
        <v>0.48199999999999998</v>
      </c>
      <c r="R3265" t="str">
        <f t="shared" si="50"/>
        <v>New York City Fire2010</v>
      </c>
    </row>
    <row r="3266" spans="1:18" x14ac:dyDescent="0.35">
      <c r="A3266" t="s">
        <v>179</v>
      </c>
      <c r="B3266">
        <v>2011</v>
      </c>
      <c r="C3266">
        <v>0.23150000000000001</v>
      </c>
      <c r="D3266">
        <v>4.7E-2</v>
      </c>
      <c r="E3266">
        <v>5.1900000000000002E-2</v>
      </c>
      <c r="F3266">
        <v>5.7799999999999997E-2</v>
      </c>
      <c r="H3266">
        <v>0.55579999999999996</v>
      </c>
      <c r="I3266">
        <v>0.25159999999999999</v>
      </c>
      <c r="J3266">
        <v>6.2300000000000001E-2</v>
      </c>
      <c r="K3266">
        <v>0</v>
      </c>
      <c r="L3266">
        <v>0</v>
      </c>
      <c r="M3266">
        <v>6.3700000000000007E-2</v>
      </c>
      <c r="N3266">
        <v>0</v>
      </c>
      <c r="O3266">
        <v>6.4399999999999999E-2</v>
      </c>
      <c r="P3266">
        <v>0</v>
      </c>
      <c r="Q3266" s="3">
        <v>0.503</v>
      </c>
      <c r="R3266" t="str">
        <f t="shared" si="50"/>
        <v>New York City Fire2011</v>
      </c>
    </row>
    <row r="3267" spans="1:18" x14ac:dyDescent="0.35">
      <c r="A3267" t="s">
        <v>179</v>
      </c>
      <c r="B3267">
        <v>2012</v>
      </c>
      <c r="C3267">
        <v>1.0999999999999999E-2</v>
      </c>
      <c r="D3267">
        <v>0.1263</v>
      </c>
      <c r="E3267">
        <v>1.9300000000000001E-2</v>
      </c>
      <c r="F3267">
        <v>6.8500000000000005E-2</v>
      </c>
      <c r="H3267">
        <v>0.50370000000000004</v>
      </c>
      <c r="I3267">
        <v>0.2964</v>
      </c>
      <c r="J3267">
        <v>7.1599999999999997E-2</v>
      </c>
      <c r="K3267">
        <v>2.2700000000000001E-2</v>
      </c>
      <c r="L3267">
        <v>0</v>
      </c>
      <c r="M3267">
        <v>7.3300000000000004E-2</v>
      </c>
      <c r="N3267">
        <v>0</v>
      </c>
      <c r="O3267">
        <v>3.0200000000000001E-2</v>
      </c>
      <c r="P3267">
        <v>0</v>
      </c>
      <c r="Q3267" s="3">
        <v>0.52300000000000002</v>
      </c>
      <c r="R3267" t="str">
        <f t="shared" ref="R3267:R3330" si="51">A3267&amp;B3267</f>
        <v>New York City Fire2012</v>
      </c>
    </row>
    <row r="3268" spans="1:18" x14ac:dyDescent="0.35">
      <c r="A3268" t="s">
        <v>179</v>
      </c>
      <c r="B3268">
        <v>2013</v>
      </c>
      <c r="C3268">
        <v>0.11899999999999999</v>
      </c>
      <c r="D3268">
        <v>0.1168</v>
      </c>
      <c r="E3268">
        <v>5.3600000000000002E-2</v>
      </c>
      <c r="F3268">
        <v>7.6200000000000004E-2</v>
      </c>
      <c r="H3268">
        <v>0.5272</v>
      </c>
      <c r="I3268">
        <v>0.28710000000000002</v>
      </c>
      <c r="J3268">
        <v>6.4500000000000002E-2</v>
      </c>
      <c r="K3268">
        <v>3.2800000000000003E-2</v>
      </c>
      <c r="L3268">
        <v>0</v>
      </c>
      <c r="M3268">
        <v>7.2300000000000003E-2</v>
      </c>
      <c r="N3268">
        <v>0</v>
      </c>
      <c r="O3268">
        <v>1.46E-2</v>
      </c>
      <c r="P3268">
        <v>0</v>
      </c>
      <c r="Q3268" s="3">
        <v>0.54300000000000004</v>
      </c>
      <c r="R3268" t="str">
        <f t="shared" si="51"/>
        <v>New York City Fire2013</v>
      </c>
    </row>
    <row r="3269" spans="1:18" x14ac:dyDescent="0.35">
      <c r="A3269" t="s">
        <v>179</v>
      </c>
      <c r="B3269">
        <v>2014</v>
      </c>
      <c r="C3269">
        <v>0.1739</v>
      </c>
      <c r="D3269">
        <v>9.9199999999999997E-2</v>
      </c>
      <c r="E3269">
        <v>0.13420000000000001</v>
      </c>
      <c r="F3269">
        <v>7.6600000000000001E-2</v>
      </c>
      <c r="H3269">
        <v>0.52590000000000003</v>
      </c>
      <c r="I3269">
        <v>0.28460000000000002</v>
      </c>
      <c r="J3269">
        <v>6.3899999999999998E-2</v>
      </c>
      <c r="K3269">
        <v>3.5000000000000003E-2</v>
      </c>
      <c r="L3269">
        <v>0</v>
      </c>
      <c r="M3269">
        <v>7.2999999999999995E-2</v>
      </c>
      <c r="N3269">
        <v>0</v>
      </c>
      <c r="O3269">
        <v>1.6299999999999999E-2</v>
      </c>
      <c r="P3269">
        <v>0</v>
      </c>
      <c r="Q3269" s="3">
        <v>0.55400000000000005</v>
      </c>
      <c r="R3269" t="str">
        <f t="shared" si="51"/>
        <v>New York City Fire2014</v>
      </c>
    </row>
    <row r="3270" spans="1:18" x14ac:dyDescent="0.35">
      <c r="A3270" t="s">
        <v>179</v>
      </c>
      <c r="B3270">
        <v>2015</v>
      </c>
      <c r="C3270">
        <v>3.5499999999999997E-2</v>
      </c>
      <c r="E3270">
        <v>0.1111</v>
      </c>
      <c r="F3270">
        <v>6.93E-2</v>
      </c>
      <c r="H3270">
        <v>0.47120000000000001</v>
      </c>
      <c r="I3270">
        <v>0.3095</v>
      </c>
      <c r="J3270">
        <v>6.8099999999999994E-2</v>
      </c>
      <c r="K3270">
        <v>3.5799999999999998E-2</v>
      </c>
      <c r="L3270">
        <v>1.6000000000000001E-3</v>
      </c>
      <c r="M3270">
        <v>7.0800000000000002E-2</v>
      </c>
      <c r="N3270">
        <v>0</v>
      </c>
      <c r="O3270">
        <v>4.2999999999999997E-2</v>
      </c>
      <c r="P3270">
        <v>0</v>
      </c>
      <c r="Q3270" s="3">
        <v>0.56200000000000006</v>
      </c>
      <c r="R3270" t="str">
        <f t="shared" si="51"/>
        <v>New York City Fire2015</v>
      </c>
    </row>
    <row r="3271" spans="1:18" x14ac:dyDescent="0.35">
      <c r="A3271" t="s">
        <v>179</v>
      </c>
      <c r="B3271">
        <v>2016</v>
      </c>
      <c r="C3271">
        <v>1.41E-2</v>
      </c>
      <c r="D3271">
        <v>7.3200000000000001E-2</v>
      </c>
      <c r="E3271">
        <v>6.93E-2</v>
      </c>
      <c r="F3271">
        <v>6.0600000000000001E-2</v>
      </c>
      <c r="H3271">
        <v>0.46639999999999998</v>
      </c>
      <c r="I3271">
        <v>0.32600000000000001</v>
      </c>
      <c r="J3271">
        <v>7.3099999999999998E-2</v>
      </c>
      <c r="K3271">
        <v>3.5999999999999997E-2</v>
      </c>
      <c r="L3271">
        <v>2.5000000000000001E-3</v>
      </c>
      <c r="M3271">
        <v>7.9600000000000004E-2</v>
      </c>
      <c r="N3271">
        <v>0</v>
      </c>
      <c r="O3271">
        <v>1.55E-2</v>
      </c>
      <c r="P3271">
        <v>0</v>
      </c>
      <c r="Q3271" s="3">
        <v>0.55100000000000005</v>
      </c>
      <c r="R3271" t="str">
        <f t="shared" si="51"/>
        <v>New York City Fire2016</v>
      </c>
    </row>
    <row r="3272" spans="1:18" x14ac:dyDescent="0.35">
      <c r="A3272" t="s">
        <v>179</v>
      </c>
      <c r="B3272">
        <v>2017</v>
      </c>
      <c r="C3272">
        <v>0.12820000000000001</v>
      </c>
      <c r="D3272">
        <v>5.7299999999999997E-2</v>
      </c>
      <c r="E3272">
        <v>9.3600000000000003E-2</v>
      </c>
      <c r="F3272">
        <v>5.5800000000000002E-2</v>
      </c>
      <c r="H3272">
        <v>0.48720000000000002</v>
      </c>
      <c r="I3272">
        <v>0.31390000000000001</v>
      </c>
      <c r="J3272">
        <v>6.8900000000000003E-2</v>
      </c>
      <c r="K3272">
        <v>5.4100000000000002E-2</v>
      </c>
      <c r="L3272">
        <v>3.2000000000000002E-3</v>
      </c>
      <c r="M3272">
        <v>6.1100000000000002E-2</v>
      </c>
      <c r="N3272">
        <v>0</v>
      </c>
      <c r="O3272">
        <v>1.0999999999999999E-2</v>
      </c>
      <c r="P3272">
        <v>0</v>
      </c>
      <c r="Q3272" s="3">
        <v>0.56399999999999995</v>
      </c>
      <c r="R3272" t="str">
        <f t="shared" si="51"/>
        <v>New York City Fire2017</v>
      </c>
    </row>
    <row r="3273" spans="1:18" x14ac:dyDescent="0.35">
      <c r="A3273" t="s">
        <v>179</v>
      </c>
      <c r="B3273">
        <v>2018</v>
      </c>
      <c r="C3273">
        <v>9.2999999999999999E-2</v>
      </c>
      <c r="D3273">
        <v>7.7399999999999997E-2</v>
      </c>
      <c r="E3273">
        <v>8.8900000000000007E-2</v>
      </c>
      <c r="F3273">
        <v>7.1099999999999997E-2</v>
      </c>
      <c r="H3273">
        <v>0.44919999999999999</v>
      </c>
      <c r="I3273">
        <v>0.3553</v>
      </c>
      <c r="J3273">
        <v>6.7299999999999999E-2</v>
      </c>
      <c r="K3273">
        <v>5.1900000000000002E-2</v>
      </c>
      <c r="L3273">
        <v>5.1999999999999998E-3</v>
      </c>
      <c r="M3273">
        <v>5.33E-2</v>
      </c>
      <c r="N3273">
        <v>0</v>
      </c>
      <c r="O3273">
        <v>1.78E-2</v>
      </c>
      <c r="P3273">
        <v>0</v>
      </c>
      <c r="Q3273" s="3">
        <v>0.59099999999999997</v>
      </c>
      <c r="R3273" t="str">
        <f t="shared" si="51"/>
        <v>New York City Fire2018</v>
      </c>
    </row>
    <row r="3274" spans="1:18" x14ac:dyDescent="0.35">
      <c r="A3274" t="s">
        <v>179</v>
      </c>
      <c r="B3274">
        <v>2019</v>
      </c>
      <c r="C3274">
        <v>7.1099999999999997E-2</v>
      </c>
      <c r="D3274">
        <v>9.7199999999999995E-2</v>
      </c>
      <c r="E3274">
        <v>6.7100000000000007E-2</v>
      </c>
      <c r="F3274">
        <v>0.1014</v>
      </c>
      <c r="H3274">
        <v>0.4541</v>
      </c>
      <c r="I3274">
        <v>0.33451999999999998</v>
      </c>
      <c r="J3274">
        <v>6.4600000000000005E-2</v>
      </c>
      <c r="K3274">
        <v>5.8650000000000001E-2</v>
      </c>
      <c r="L3274">
        <v>8.6300000000000005E-3</v>
      </c>
      <c r="M3274">
        <v>5.4579999999999997E-2</v>
      </c>
      <c r="N3274">
        <v>0</v>
      </c>
      <c r="O3274">
        <v>2.4910000000000002E-2</v>
      </c>
      <c r="P3274">
        <v>0</v>
      </c>
      <c r="Q3274" s="3">
        <v>0.59099999999999997</v>
      </c>
      <c r="R3274" t="str">
        <f t="shared" si="51"/>
        <v>New York City Fire2019</v>
      </c>
    </row>
    <row r="3275" spans="1:18" x14ac:dyDescent="0.35">
      <c r="A3275" t="s">
        <v>179</v>
      </c>
      <c r="B3275">
        <v>2020</v>
      </c>
      <c r="C3275">
        <v>4.8099999999999997E-2</v>
      </c>
      <c r="D3275">
        <v>7.0599999999999996E-2</v>
      </c>
      <c r="E3275">
        <v>7.0199999999999999E-2</v>
      </c>
      <c r="F3275">
        <v>9.1700000000000004E-2</v>
      </c>
      <c r="H3275">
        <v>0.45100000000000001</v>
      </c>
      <c r="I3275">
        <v>0.32500000000000001</v>
      </c>
      <c r="J3275">
        <v>6.0199999999999997E-2</v>
      </c>
      <c r="K3275">
        <v>6.2199999999999998E-2</v>
      </c>
      <c r="L3275">
        <v>0.01</v>
      </c>
      <c r="M3275">
        <v>5.5899999999999998E-2</v>
      </c>
      <c r="N3275">
        <v>0</v>
      </c>
      <c r="O3275">
        <v>2.2700000000000001E-2</v>
      </c>
      <c r="P3275">
        <v>0</v>
      </c>
      <c r="Q3275" s="3">
        <v>0.59099999999999997</v>
      </c>
      <c r="R3275" t="str">
        <f t="shared" si="51"/>
        <v>New York City Fire2020</v>
      </c>
    </row>
    <row r="3276" spans="1:18" x14ac:dyDescent="0.35">
      <c r="A3276" t="s">
        <v>180</v>
      </c>
      <c r="B3276">
        <v>2001</v>
      </c>
      <c r="C3276">
        <v>-0.11359</v>
      </c>
      <c r="H3276">
        <v>0.64359</v>
      </c>
      <c r="I3276">
        <v>7.2359999999999994E-2</v>
      </c>
      <c r="J3276">
        <v>0.10289</v>
      </c>
      <c r="K3276">
        <v>0</v>
      </c>
      <c r="L3276">
        <v>0</v>
      </c>
      <c r="M3276">
        <v>2.1139999999999999E-2</v>
      </c>
      <c r="N3276">
        <v>0</v>
      </c>
      <c r="O3276">
        <v>4.4819999999999999E-2</v>
      </c>
      <c r="P3276">
        <v>0.1152</v>
      </c>
      <c r="Q3276" s="3">
        <v>1.1259999999999999</v>
      </c>
      <c r="R3276" t="str">
        <f t="shared" si="51"/>
        <v>Detroit Police and Fire2001</v>
      </c>
    </row>
    <row r="3277" spans="1:18" x14ac:dyDescent="0.35">
      <c r="A3277" t="s">
        <v>180</v>
      </c>
      <c r="B3277">
        <v>2002</v>
      </c>
      <c r="C3277">
        <v>-8.5550000000000001E-2</v>
      </c>
      <c r="H3277">
        <v>0.71914999999999996</v>
      </c>
      <c r="I3277">
        <v>7.7670000000000003E-2</v>
      </c>
      <c r="J3277">
        <v>0.13861000000000001</v>
      </c>
      <c r="K3277">
        <v>0</v>
      </c>
      <c r="L3277">
        <v>0</v>
      </c>
      <c r="M3277">
        <v>3.585E-2</v>
      </c>
      <c r="N3277">
        <v>0</v>
      </c>
      <c r="O3277">
        <v>2.8729999999999999E-2</v>
      </c>
      <c r="P3277">
        <v>0</v>
      </c>
      <c r="Q3277" s="3">
        <v>1.032</v>
      </c>
      <c r="R3277" t="str">
        <f t="shared" si="51"/>
        <v>Detroit Police and Fire2002</v>
      </c>
    </row>
    <row r="3278" spans="1:18" x14ac:dyDescent="0.35">
      <c r="A3278" t="s">
        <v>180</v>
      </c>
      <c r="B3278">
        <v>2003</v>
      </c>
      <c r="C3278">
        <v>2.7150000000000001E-2</v>
      </c>
      <c r="H3278">
        <v>0.70828999999999998</v>
      </c>
      <c r="I3278">
        <v>7.7869999999999995E-2</v>
      </c>
      <c r="J3278">
        <v>0.15362999999999999</v>
      </c>
      <c r="K3278">
        <v>0</v>
      </c>
      <c r="L3278">
        <v>0</v>
      </c>
      <c r="M3278">
        <v>3.5729999999999998E-2</v>
      </c>
      <c r="N3278">
        <v>0</v>
      </c>
      <c r="O3278">
        <v>2.4479999999999998E-2</v>
      </c>
      <c r="P3278">
        <v>0</v>
      </c>
      <c r="Q3278" s="3">
        <v>0.86099999999999999</v>
      </c>
      <c r="R3278" t="str">
        <f t="shared" si="51"/>
        <v>Detroit Police and Fire2003</v>
      </c>
    </row>
    <row r="3279" spans="1:18" x14ac:dyDescent="0.35">
      <c r="A3279" t="s">
        <v>180</v>
      </c>
      <c r="B3279">
        <v>2004</v>
      </c>
      <c r="C3279">
        <v>0.14885999999999999</v>
      </c>
      <c r="H3279">
        <v>0.54671999999999998</v>
      </c>
      <c r="I3279">
        <v>0.25667000000000001</v>
      </c>
      <c r="J3279">
        <v>0.13496</v>
      </c>
      <c r="K3279">
        <v>0</v>
      </c>
      <c r="L3279">
        <v>0</v>
      </c>
      <c r="M3279">
        <v>3.8260000000000002E-2</v>
      </c>
      <c r="N3279">
        <v>0</v>
      </c>
      <c r="O3279">
        <v>2.3380000000000001E-2</v>
      </c>
      <c r="P3279">
        <v>0</v>
      </c>
      <c r="Q3279" s="3">
        <v>0.79700000000000004</v>
      </c>
      <c r="R3279" t="str">
        <f t="shared" si="51"/>
        <v>Detroit Police and Fire2004</v>
      </c>
    </row>
    <row r="3280" spans="1:18" x14ac:dyDescent="0.35">
      <c r="A3280" t="s">
        <v>180</v>
      </c>
      <c r="B3280">
        <v>2005</v>
      </c>
      <c r="C3280">
        <v>8.2000000000000003E-2</v>
      </c>
      <c r="D3280">
        <v>9.8400000000000001E-2</v>
      </c>
      <c r="E3280">
        <v>6.8999999999999999E-3</v>
      </c>
      <c r="H3280">
        <v>0.48331000000000002</v>
      </c>
      <c r="I3280">
        <v>0.20744000000000001</v>
      </c>
      <c r="J3280">
        <v>0.10242</v>
      </c>
      <c r="K3280">
        <v>0</v>
      </c>
      <c r="L3280">
        <v>0</v>
      </c>
      <c r="M3280">
        <v>3.449E-2</v>
      </c>
      <c r="N3280">
        <v>0</v>
      </c>
      <c r="O3280">
        <v>0.17233999999999999</v>
      </c>
      <c r="P3280">
        <v>0</v>
      </c>
      <c r="Q3280" s="3">
        <v>0.99399999999999999</v>
      </c>
      <c r="R3280" t="str">
        <f t="shared" si="51"/>
        <v>Detroit Police and Fire2005</v>
      </c>
    </row>
    <row r="3281" spans="1:18" x14ac:dyDescent="0.35">
      <c r="A3281" t="s">
        <v>180</v>
      </c>
      <c r="B3281">
        <v>2006</v>
      </c>
      <c r="C3281">
        <v>0.10100000000000001</v>
      </c>
      <c r="E3281">
        <v>5.1520000000000003E-2</v>
      </c>
      <c r="H3281">
        <v>0.62588999999999995</v>
      </c>
      <c r="I3281">
        <v>0.20596</v>
      </c>
      <c r="J3281">
        <v>7.3270000000000002E-2</v>
      </c>
      <c r="K3281">
        <v>0</v>
      </c>
      <c r="L3281">
        <v>0</v>
      </c>
      <c r="M3281">
        <v>3.1890000000000002E-2</v>
      </c>
      <c r="N3281">
        <v>0</v>
      </c>
      <c r="O3281">
        <v>1.7819999999999999E-2</v>
      </c>
      <c r="P3281">
        <v>4.5170000000000002E-2</v>
      </c>
      <c r="Q3281" s="3">
        <v>1.0449999999999999</v>
      </c>
      <c r="R3281" t="str">
        <f t="shared" si="51"/>
        <v>Detroit Police and Fire2006</v>
      </c>
    </row>
    <row r="3282" spans="1:18" x14ac:dyDescent="0.35">
      <c r="A3282" t="s">
        <v>180</v>
      </c>
      <c r="B3282">
        <v>2007</v>
      </c>
      <c r="C3282">
        <v>0.17399999999999999</v>
      </c>
      <c r="E3282">
        <v>0.10539</v>
      </c>
      <c r="H3282">
        <v>0.63473999999999997</v>
      </c>
      <c r="I3282">
        <v>0.18889</v>
      </c>
      <c r="J3282">
        <v>9.2789999999999997E-2</v>
      </c>
      <c r="K3282">
        <v>0</v>
      </c>
      <c r="L3282">
        <v>0</v>
      </c>
      <c r="M3282">
        <v>4.308E-2</v>
      </c>
      <c r="N3282">
        <v>0</v>
      </c>
      <c r="O3282">
        <v>1.924E-2</v>
      </c>
      <c r="P3282">
        <v>2.1260000000000001E-2</v>
      </c>
      <c r="Q3282" s="3">
        <v>1.105</v>
      </c>
      <c r="R3282" t="str">
        <f t="shared" si="51"/>
        <v>Detroit Police and Fire2007</v>
      </c>
    </row>
    <row r="3283" spans="1:18" x14ac:dyDescent="0.35">
      <c r="A3283" t="s">
        <v>180</v>
      </c>
      <c r="B3283">
        <v>2008</v>
      </c>
      <c r="C3283">
        <v>-6.3E-2</v>
      </c>
      <c r="E3283">
        <v>8.5269999999999999E-2</v>
      </c>
      <c r="H3283">
        <v>0.56276000000000004</v>
      </c>
      <c r="I3283">
        <v>0.21323</v>
      </c>
      <c r="J3283">
        <v>7.2260000000000005E-2</v>
      </c>
      <c r="K3283">
        <v>0</v>
      </c>
      <c r="L3283">
        <v>0</v>
      </c>
      <c r="M3283">
        <v>9.9169999999999994E-2</v>
      </c>
      <c r="N3283">
        <v>0</v>
      </c>
      <c r="O3283">
        <v>1.5949999999999999E-2</v>
      </c>
      <c r="P3283">
        <v>3.6639999999999999E-2</v>
      </c>
      <c r="Q3283" s="3">
        <v>1.06</v>
      </c>
      <c r="R3283" t="str">
        <f t="shared" si="51"/>
        <v>Detroit Police and Fire2008</v>
      </c>
    </row>
    <row r="3284" spans="1:18" x14ac:dyDescent="0.35">
      <c r="A3284" t="s">
        <v>180</v>
      </c>
      <c r="B3284">
        <v>2009</v>
      </c>
      <c r="C3284">
        <v>-0.14799999999999999</v>
      </c>
      <c r="E3284">
        <v>2.2290000000000001E-2</v>
      </c>
      <c r="H3284">
        <v>0.50451999999999997</v>
      </c>
      <c r="I3284">
        <v>0.23491999999999999</v>
      </c>
      <c r="J3284">
        <v>9.6979999999999997E-2</v>
      </c>
      <c r="K3284">
        <v>0</v>
      </c>
      <c r="L3284">
        <v>0</v>
      </c>
      <c r="M3284">
        <v>0.13278000000000001</v>
      </c>
      <c r="N3284">
        <v>0</v>
      </c>
      <c r="O3284">
        <v>2.4599999999999999E-3</v>
      </c>
      <c r="P3284">
        <v>2.8340000000000001E-2</v>
      </c>
      <c r="Q3284" s="3">
        <v>0.93500000000000005</v>
      </c>
      <c r="R3284" t="str">
        <f t="shared" si="51"/>
        <v>Detroit Police and Fire2009</v>
      </c>
    </row>
    <row r="3285" spans="1:18" x14ac:dyDescent="0.35">
      <c r="A3285" t="s">
        <v>180</v>
      </c>
      <c r="B3285">
        <v>2010</v>
      </c>
      <c r="C3285">
        <v>0.16900000000000001</v>
      </c>
      <c r="E3285">
        <v>3.8219999999999997E-2</v>
      </c>
      <c r="F3285">
        <v>2.2440000000000002E-2</v>
      </c>
      <c r="H3285">
        <v>0.51949999999999996</v>
      </c>
      <c r="I3285">
        <v>0.22892999999999999</v>
      </c>
      <c r="J3285">
        <v>9.4060000000000005E-2</v>
      </c>
      <c r="K3285">
        <v>0</v>
      </c>
      <c r="L3285">
        <v>0</v>
      </c>
      <c r="M3285">
        <v>0.11114</v>
      </c>
      <c r="N3285">
        <v>0</v>
      </c>
      <c r="O3285">
        <v>2.495E-2</v>
      </c>
      <c r="P3285">
        <v>2.1409999999999998E-2</v>
      </c>
      <c r="Q3285" s="3">
        <v>1.0229999999999999</v>
      </c>
      <c r="R3285" t="str">
        <f t="shared" si="51"/>
        <v>Detroit Police and Fire2010</v>
      </c>
    </row>
    <row r="3286" spans="1:18" x14ac:dyDescent="0.35">
      <c r="A3286" t="s">
        <v>180</v>
      </c>
      <c r="B3286">
        <v>2011</v>
      </c>
      <c r="C3286">
        <v>0.13919999999999999</v>
      </c>
      <c r="E3286">
        <v>4.5330000000000002E-2</v>
      </c>
      <c r="F3286">
        <v>4.8419999999999998E-2</v>
      </c>
      <c r="H3286">
        <v>0.52283000000000002</v>
      </c>
      <c r="I3286">
        <v>0.20257</v>
      </c>
      <c r="J3286">
        <v>9.7970000000000002E-2</v>
      </c>
      <c r="K3286">
        <v>0</v>
      </c>
      <c r="L3286">
        <v>0</v>
      </c>
      <c r="M3286">
        <v>0.11842</v>
      </c>
      <c r="N3286">
        <v>0</v>
      </c>
      <c r="O3286">
        <v>1.384E-2</v>
      </c>
      <c r="P3286">
        <v>4.4380000000000003E-2</v>
      </c>
      <c r="Q3286" s="3">
        <v>0.999</v>
      </c>
      <c r="R3286" t="str">
        <f t="shared" si="51"/>
        <v>Detroit Police and Fire2011</v>
      </c>
    </row>
    <row r="3287" spans="1:18" x14ac:dyDescent="0.35">
      <c r="A3287" t="s">
        <v>180</v>
      </c>
      <c r="B3287">
        <v>2012</v>
      </c>
      <c r="C3287">
        <v>-1.47E-2</v>
      </c>
      <c r="E3287">
        <v>9.3299999999999998E-3</v>
      </c>
      <c r="F3287">
        <v>5.6270000000000001E-2</v>
      </c>
      <c r="H3287">
        <v>0.50492000000000004</v>
      </c>
      <c r="I3287">
        <v>0.25397999999999998</v>
      </c>
      <c r="J3287">
        <v>9.6680000000000002E-2</v>
      </c>
      <c r="K3287">
        <v>0</v>
      </c>
      <c r="L3287">
        <v>0</v>
      </c>
      <c r="M3287">
        <v>0.10054</v>
      </c>
      <c r="N3287">
        <v>0</v>
      </c>
      <c r="O3287">
        <v>2.4070000000000001E-2</v>
      </c>
      <c r="P3287">
        <v>1.9810000000000001E-2</v>
      </c>
      <c r="Q3287" s="3">
        <v>0.96099999999999997</v>
      </c>
      <c r="R3287" t="str">
        <f t="shared" si="51"/>
        <v>Detroit Police and Fire2012</v>
      </c>
    </row>
    <row r="3288" spans="1:18" x14ac:dyDescent="0.35">
      <c r="A3288" t="s">
        <v>180</v>
      </c>
      <c r="B3288">
        <v>2013</v>
      </c>
      <c r="C3288">
        <v>9.74E-2</v>
      </c>
      <c r="E3288">
        <v>4.1739999999999999E-2</v>
      </c>
      <c r="F3288">
        <v>6.3280000000000003E-2</v>
      </c>
      <c r="H3288">
        <v>0.54569000000000001</v>
      </c>
      <c r="I3288">
        <v>0.23746</v>
      </c>
      <c r="J3288">
        <v>9.3850000000000003E-2</v>
      </c>
      <c r="K3288">
        <v>0</v>
      </c>
      <c r="L3288">
        <v>0</v>
      </c>
      <c r="M3288">
        <v>9.2649999999999996E-2</v>
      </c>
      <c r="N3288">
        <v>0</v>
      </c>
      <c r="O3288">
        <v>1.9279999999999999E-2</v>
      </c>
      <c r="P3288">
        <v>1.107E-2</v>
      </c>
      <c r="Q3288" s="3">
        <v>0.89300000000000002</v>
      </c>
      <c r="R3288" t="str">
        <f t="shared" si="51"/>
        <v>Detroit Police and Fire2013</v>
      </c>
    </row>
    <row r="3289" spans="1:18" x14ac:dyDescent="0.35">
      <c r="A3289" t="s">
        <v>180</v>
      </c>
      <c r="B3289">
        <v>2014</v>
      </c>
      <c r="C3289">
        <v>0.184</v>
      </c>
      <c r="E3289">
        <v>0.10299999999999999</v>
      </c>
      <c r="F3289">
        <v>6.6489999999999994E-2</v>
      </c>
      <c r="H3289">
        <v>0.40694000000000002</v>
      </c>
      <c r="I3289">
        <v>0.26125999999999999</v>
      </c>
      <c r="J3289">
        <v>0.13244</v>
      </c>
      <c r="K3289">
        <v>0</v>
      </c>
      <c r="L3289">
        <v>0</v>
      </c>
      <c r="M3289">
        <v>0.14091000000000001</v>
      </c>
      <c r="N3289">
        <v>0</v>
      </c>
      <c r="O3289">
        <v>3.9940000000000003E-2</v>
      </c>
      <c r="P3289">
        <v>1.8509999999999999E-2</v>
      </c>
      <c r="Q3289" s="3">
        <v>0.81755</v>
      </c>
      <c r="R3289" t="str">
        <f t="shared" si="51"/>
        <v>Detroit Police and Fire2014</v>
      </c>
    </row>
    <row r="3290" spans="1:18" x14ac:dyDescent="0.35">
      <c r="A3290" t="s">
        <v>180</v>
      </c>
      <c r="B3290">
        <v>2015</v>
      </c>
      <c r="C3290">
        <v>3.4000000000000002E-2</v>
      </c>
      <c r="D3290">
        <v>0.1021</v>
      </c>
      <c r="E3290">
        <v>8.4699999999999998E-2</v>
      </c>
      <c r="F3290">
        <v>6.166E-2</v>
      </c>
      <c r="H3290">
        <v>0.43985000000000002</v>
      </c>
      <c r="I3290">
        <v>0.22192999999999999</v>
      </c>
      <c r="J3290">
        <v>0.14601</v>
      </c>
      <c r="K3290">
        <v>0</v>
      </c>
      <c r="L3290">
        <v>0</v>
      </c>
      <c r="M3290">
        <v>0.12313</v>
      </c>
      <c r="N3290">
        <v>0</v>
      </c>
      <c r="O3290">
        <v>3.7479999999999999E-2</v>
      </c>
      <c r="P3290">
        <v>3.1600000000000003E-2</v>
      </c>
      <c r="Q3290" s="3">
        <v>0.78232000000000002</v>
      </c>
      <c r="R3290" t="str">
        <f t="shared" si="51"/>
        <v>Detroit Police and Fire2015</v>
      </c>
    </row>
    <row r="3291" spans="1:18" x14ac:dyDescent="0.35">
      <c r="A3291" t="s">
        <v>180</v>
      </c>
      <c r="B3291">
        <v>2016</v>
      </c>
      <c r="C3291">
        <v>2.5000000000000001E-2</v>
      </c>
      <c r="D3291">
        <v>7.9000000000000001E-2</v>
      </c>
      <c r="E3291">
        <v>6.3E-2</v>
      </c>
      <c r="F3291">
        <v>5.4089999999999999E-2</v>
      </c>
      <c r="H3291">
        <v>0.47471999999999998</v>
      </c>
      <c r="I3291">
        <v>0.21207999999999999</v>
      </c>
      <c r="J3291">
        <v>2.6339999999999999E-2</v>
      </c>
      <c r="K3291">
        <v>4.7890000000000002E-2</v>
      </c>
      <c r="L3291">
        <v>0.1817</v>
      </c>
      <c r="M3291">
        <v>0</v>
      </c>
      <c r="N3291">
        <v>0</v>
      </c>
      <c r="O3291">
        <v>2.9590000000000002E-2</v>
      </c>
      <c r="P3291">
        <v>2.7689999999999999E-2</v>
      </c>
      <c r="Q3291" s="3">
        <v>0.73460999999999999</v>
      </c>
      <c r="R3291" t="str">
        <f t="shared" si="51"/>
        <v>Detroit Police and Fire2016</v>
      </c>
    </row>
    <row r="3292" spans="1:18" x14ac:dyDescent="0.35">
      <c r="A3292" t="s">
        <v>180</v>
      </c>
      <c r="B3292">
        <v>2017</v>
      </c>
      <c r="C3292">
        <v>0.12</v>
      </c>
      <c r="D3292">
        <v>5.8999999999999997E-2</v>
      </c>
      <c r="E3292">
        <v>0.09</v>
      </c>
      <c r="F3292">
        <v>4.9140000000000003E-2</v>
      </c>
      <c r="H3292">
        <v>0.52505999999999997</v>
      </c>
      <c r="I3292">
        <v>0.19963</v>
      </c>
      <c r="J3292">
        <v>2.5489999999999999E-2</v>
      </c>
      <c r="K3292">
        <v>5.0720000000000001E-2</v>
      </c>
      <c r="L3292">
        <v>0.14713000000000001</v>
      </c>
      <c r="M3292">
        <v>0</v>
      </c>
      <c r="N3292">
        <v>0</v>
      </c>
      <c r="O3292">
        <v>2.8299999999999999E-2</v>
      </c>
      <c r="P3292">
        <v>2.368E-2</v>
      </c>
      <c r="Q3292" s="3">
        <v>0.74251999999999996</v>
      </c>
      <c r="R3292" t="str">
        <f t="shared" si="51"/>
        <v>Detroit Police and Fire2017</v>
      </c>
    </row>
    <row r="3293" spans="1:18" x14ac:dyDescent="0.35">
      <c r="A3293" t="s">
        <v>180</v>
      </c>
      <c r="B3293">
        <v>2018</v>
      </c>
      <c r="C3293">
        <v>8.2000000000000003E-2</v>
      </c>
      <c r="D3293">
        <v>7.1999999999999995E-2</v>
      </c>
      <c r="E3293">
        <v>8.5999999999999993E-2</v>
      </c>
      <c r="F3293">
        <v>6.4350000000000004E-2</v>
      </c>
      <c r="H3293">
        <v>0.51968999999999999</v>
      </c>
      <c r="I3293">
        <v>0.18651000000000001</v>
      </c>
      <c r="J3293">
        <v>4.795E-2</v>
      </c>
      <c r="K3293">
        <v>5.3379999999999997E-2</v>
      </c>
      <c r="L3293">
        <v>0.14391000000000001</v>
      </c>
      <c r="M3293">
        <v>0</v>
      </c>
      <c r="N3293">
        <v>0</v>
      </c>
      <c r="O3293">
        <v>1.7829999999999999E-2</v>
      </c>
      <c r="P3293">
        <v>3.074E-2</v>
      </c>
      <c r="Q3293" s="3">
        <v>0.74236999999999997</v>
      </c>
      <c r="R3293" t="str">
        <f t="shared" si="51"/>
        <v>Detroit Police and Fire2018</v>
      </c>
    </row>
    <row r="3294" spans="1:18" x14ac:dyDescent="0.35">
      <c r="A3294" t="s">
        <v>180</v>
      </c>
      <c r="B3294">
        <v>2019</v>
      </c>
      <c r="C3294">
        <v>5.0999999999999997E-2</v>
      </c>
      <c r="D3294">
        <v>8.4000000000000005E-2</v>
      </c>
      <c r="E3294">
        <v>0.06</v>
      </c>
      <c r="F3294">
        <v>8.6919999999999997E-2</v>
      </c>
      <c r="H3294">
        <v>0.50710999999999995</v>
      </c>
      <c r="I3294">
        <v>0.17072000000000001</v>
      </c>
      <c r="J3294">
        <v>7.3889999999999997E-2</v>
      </c>
      <c r="K3294">
        <v>5.8200000000000002E-2</v>
      </c>
      <c r="L3294">
        <v>0.13705999999999999</v>
      </c>
      <c r="M3294">
        <v>0</v>
      </c>
      <c r="N3294">
        <v>0</v>
      </c>
      <c r="O3294">
        <v>1.942E-2</v>
      </c>
      <c r="P3294">
        <v>3.3610000000000001E-2</v>
      </c>
      <c r="Q3294" s="3">
        <v>0.70750000000000002</v>
      </c>
      <c r="R3294" t="str">
        <f t="shared" si="51"/>
        <v>Detroit Police and Fire2019</v>
      </c>
    </row>
    <row r="3295" spans="1:18" x14ac:dyDescent="0.35">
      <c r="A3295" t="s">
        <v>180</v>
      </c>
      <c r="B3295">
        <v>2020</v>
      </c>
      <c r="C3295">
        <v>1.6E-2</v>
      </c>
      <c r="D3295">
        <v>4.9000000000000002E-2</v>
      </c>
      <c r="E3295">
        <v>5.6000000000000001E-2</v>
      </c>
      <c r="F3295">
        <v>7.3999999999999996E-2</v>
      </c>
      <c r="G3295">
        <v>0</v>
      </c>
      <c r="H3295">
        <v>0.39521000000000001</v>
      </c>
      <c r="I3295">
        <v>0.27944000000000002</v>
      </c>
      <c r="J3295">
        <v>7.8839999999999993E-2</v>
      </c>
      <c r="K3295">
        <v>7.0860000000000006E-2</v>
      </c>
      <c r="L3295">
        <v>3.7920000000000002E-2</v>
      </c>
      <c r="M3295">
        <v>0.12375</v>
      </c>
      <c r="N3295">
        <v>0</v>
      </c>
      <c r="O3295">
        <v>1.397E-2</v>
      </c>
      <c r="P3295">
        <v>0</v>
      </c>
      <c r="Q3295" s="3">
        <v>0.70750000000000002</v>
      </c>
      <c r="R3295" t="str">
        <f t="shared" si="51"/>
        <v>Detroit Police and Fire2020</v>
      </c>
    </row>
    <row r="3296" spans="1:18" x14ac:dyDescent="0.35">
      <c r="A3296" t="s">
        <v>181</v>
      </c>
      <c r="B3296">
        <v>2001</v>
      </c>
      <c r="C3296">
        <v>-2.01E-2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 s="3">
        <v>1.131</v>
      </c>
      <c r="R3296" t="str">
        <f t="shared" si="51"/>
        <v>Hartford MERF2001</v>
      </c>
    </row>
    <row r="3297" spans="1:18" x14ac:dyDescent="0.35">
      <c r="A3297" t="s">
        <v>181</v>
      </c>
      <c r="B3297">
        <v>2002</v>
      </c>
      <c r="C3297">
        <v>-3.4439999999999998E-2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 s="3">
        <v>1.087</v>
      </c>
      <c r="R3297" t="str">
        <f t="shared" si="51"/>
        <v>Hartford MERF2002</v>
      </c>
    </row>
    <row r="3298" spans="1:18" x14ac:dyDescent="0.35">
      <c r="A3298" t="s">
        <v>181</v>
      </c>
      <c r="B3298">
        <v>2003</v>
      </c>
      <c r="C3298">
        <v>4.0710000000000003E-2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 s="3">
        <v>1.0469999999999999</v>
      </c>
      <c r="R3298" t="str">
        <f t="shared" si="51"/>
        <v>Hartford MERF2003</v>
      </c>
    </row>
    <row r="3299" spans="1:18" x14ac:dyDescent="0.35">
      <c r="A3299" t="s">
        <v>181</v>
      </c>
      <c r="B3299">
        <v>2004</v>
      </c>
      <c r="C3299">
        <v>0.14615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 s="3">
        <v>0.996</v>
      </c>
      <c r="R3299" t="str">
        <f t="shared" si="51"/>
        <v>Hartford MERF2004</v>
      </c>
    </row>
    <row r="3300" spans="1:18" x14ac:dyDescent="0.35">
      <c r="A3300" t="s">
        <v>181</v>
      </c>
      <c r="B3300">
        <v>2005</v>
      </c>
      <c r="C3300">
        <v>9.2020000000000005E-2</v>
      </c>
      <c r="E3300">
        <v>4.2689999999999999E-2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 s="3">
        <v>1.0169999999999999</v>
      </c>
      <c r="R3300" t="str">
        <f t="shared" si="51"/>
        <v>Hartford MERF2005</v>
      </c>
    </row>
    <row r="3301" spans="1:18" x14ac:dyDescent="0.35">
      <c r="A3301" t="s">
        <v>181</v>
      </c>
      <c r="B3301">
        <v>2006</v>
      </c>
      <c r="C3301">
        <v>8.6679999999999993E-2</v>
      </c>
      <c r="E3301">
        <v>6.4479999999999996E-2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 s="3">
        <v>1.0189999999999999</v>
      </c>
      <c r="R3301" t="str">
        <f t="shared" si="51"/>
        <v>Hartford MERF2006</v>
      </c>
    </row>
    <row r="3302" spans="1:18" x14ac:dyDescent="0.35">
      <c r="A3302" t="s">
        <v>181</v>
      </c>
      <c r="B3302">
        <v>2007</v>
      </c>
      <c r="C3302">
        <v>0.15309</v>
      </c>
      <c r="E3302">
        <v>0.10294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 s="3">
        <v>1.0009999999999999</v>
      </c>
      <c r="R3302" t="str">
        <f t="shared" si="51"/>
        <v>Hartford MERF2007</v>
      </c>
    </row>
    <row r="3303" spans="1:18" x14ac:dyDescent="0.35">
      <c r="A3303" t="s">
        <v>181</v>
      </c>
      <c r="B3303">
        <v>2008</v>
      </c>
      <c r="C3303">
        <v>-1.435E-2</v>
      </c>
      <c r="E3303">
        <v>9.1020000000000004E-2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 s="3">
        <v>1.022</v>
      </c>
      <c r="R3303" t="str">
        <f t="shared" si="51"/>
        <v>Hartford MERF2008</v>
      </c>
    </row>
    <row r="3304" spans="1:18" x14ac:dyDescent="0.35">
      <c r="A3304" t="s">
        <v>181</v>
      </c>
      <c r="B3304">
        <v>2009</v>
      </c>
      <c r="C3304">
        <v>-0.14468</v>
      </c>
      <c r="E3304">
        <v>2.8989999999999998E-2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 s="3">
        <v>0.96599999999999997</v>
      </c>
      <c r="R3304" t="str">
        <f t="shared" si="51"/>
        <v>Hartford MERF2009</v>
      </c>
    </row>
    <row r="3305" spans="1:18" x14ac:dyDescent="0.35">
      <c r="A3305" t="s">
        <v>181</v>
      </c>
      <c r="B3305">
        <v>2010</v>
      </c>
      <c r="C3305">
        <v>0.10789</v>
      </c>
      <c r="E3305">
        <v>3.1960000000000002E-2</v>
      </c>
      <c r="F3305">
        <v>3.7310000000000003E-2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 s="3">
        <v>0.88600000000000001</v>
      </c>
      <c r="R3305" t="str">
        <f t="shared" si="51"/>
        <v>Hartford MERF2010</v>
      </c>
    </row>
    <row r="3306" spans="1:18" x14ac:dyDescent="0.35">
      <c r="A3306" t="s">
        <v>181</v>
      </c>
      <c r="B3306">
        <v>2011</v>
      </c>
      <c r="C3306">
        <v>0.17762</v>
      </c>
      <c r="E3306">
        <v>4.8680000000000001E-2</v>
      </c>
      <c r="F3306">
        <v>5.6550000000000003E-2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 s="3">
        <v>0.83499999999999996</v>
      </c>
      <c r="R3306" t="str">
        <f t="shared" si="51"/>
        <v>Hartford MERF2011</v>
      </c>
    </row>
    <row r="3307" spans="1:18" x14ac:dyDescent="0.35">
      <c r="A3307" t="s">
        <v>181</v>
      </c>
      <c r="B3307">
        <v>2012</v>
      </c>
      <c r="C3307">
        <v>2.256E-2</v>
      </c>
      <c r="E3307">
        <v>2.3779999999999999E-2</v>
      </c>
      <c r="F3307">
        <v>6.2630000000000005E-2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 s="3">
        <v>0.79</v>
      </c>
      <c r="R3307" t="str">
        <f t="shared" si="51"/>
        <v>Hartford MERF2012</v>
      </c>
    </row>
    <row r="3308" spans="1:18" x14ac:dyDescent="0.35">
      <c r="A3308" t="s">
        <v>181</v>
      </c>
      <c r="B3308">
        <v>2013</v>
      </c>
      <c r="C3308">
        <v>8.3000000000000004E-2</v>
      </c>
      <c r="D3308">
        <v>9.0999999999999998E-2</v>
      </c>
      <c r="E3308">
        <v>4.2999999999999997E-2</v>
      </c>
      <c r="F3308">
        <v>6.6869999999999999E-2</v>
      </c>
      <c r="H3308">
        <v>0.44955000000000001</v>
      </c>
      <c r="I3308">
        <v>0.36763000000000001</v>
      </c>
      <c r="J3308">
        <v>6.9930000000000006E-2</v>
      </c>
      <c r="K3308">
        <v>4.9950000000000001E-2</v>
      </c>
      <c r="L3308">
        <v>0</v>
      </c>
      <c r="M3308">
        <v>1.3990000000000001E-2</v>
      </c>
      <c r="N3308">
        <v>0</v>
      </c>
      <c r="O3308">
        <v>4.895E-2</v>
      </c>
      <c r="P3308">
        <v>0</v>
      </c>
      <c r="Q3308" s="3">
        <v>0.747</v>
      </c>
      <c r="R3308" t="str">
        <f t="shared" si="51"/>
        <v>Hartford MERF2013</v>
      </c>
    </row>
    <row r="3309" spans="1:18" x14ac:dyDescent="0.35">
      <c r="A3309" t="s">
        <v>181</v>
      </c>
      <c r="B3309">
        <v>2014</v>
      </c>
      <c r="C3309">
        <v>0.13600000000000001</v>
      </c>
      <c r="D3309">
        <v>7.8E-2</v>
      </c>
      <c r="E3309">
        <v>0.10299999999999999</v>
      </c>
      <c r="F3309">
        <v>6.5920000000000006E-2</v>
      </c>
      <c r="H3309">
        <v>0.41199999999999998</v>
      </c>
      <c r="I3309">
        <v>0.32300000000000001</v>
      </c>
      <c r="J3309">
        <v>9.2999999999999999E-2</v>
      </c>
      <c r="K3309">
        <v>0.11600000000000001</v>
      </c>
      <c r="L3309">
        <v>0</v>
      </c>
      <c r="M3309">
        <v>2.9000000000000001E-2</v>
      </c>
      <c r="N3309">
        <v>0</v>
      </c>
      <c r="O3309">
        <v>2.5999999999999999E-2</v>
      </c>
      <c r="P3309">
        <v>0</v>
      </c>
      <c r="Q3309" s="3">
        <v>0.76883000000000001</v>
      </c>
      <c r="R3309" t="str">
        <f t="shared" si="51"/>
        <v>Hartford MERF2014</v>
      </c>
    </row>
    <row r="3310" spans="1:18" x14ac:dyDescent="0.35">
      <c r="A3310" t="s">
        <v>181</v>
      </c>
      <c r="B3310">
        <v>2015</v>
      </c>
      <c r="C3310">
        <v>0.02</v>
      </c>
      <c r="E3310">
        <v>8.6080000000000004E-2</v>
      </c>
      <c r="F3310">
        <v>5.867E-2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 s="3">
        <v>0.77600000000000002</v>
      </c>
      <c r="R3310" t="str">
        <f t="shared" si="51"/>
        <v>Hartford MERF2015</v>
      </c>
    </row>
    <row r="3311" spans="1:18" x14ac:dyDescent="0.35">
      <c r="A3311" t="s">
        <v>181</v>
      </c>
      <c r="B3311">
        <v>2016</v>
      </c>
      <c r="C3311">
        <v>8.6E-3</v>
      </c>
      <c r="E3311">
        <v>5.2940000000000001E-2</v>
      </c>
      <c r="F3311">
        <v>5.0810000000000001E-2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 s="3">
        <v>0.748</v>
      </c>
      <c r="R3311" t="str">
        <f t="shared" si="51"/>
        <v>Hartford MERF2016</v>
      </c>
    </row>
    <row r="3312" spans="1:18" x14ac:dyDescent="0.35">
      <c r="A3312" t="s">
        <v>181</v>
      </c>
      <c r="B3312">
        <v>2017</v>
      </c>
      <c r="C3312">
        <v>0.10440000000000001</v>
      </c>
      <c r="E3312">
        <v>6.9279999999999994E-2</v>
      </c>
      <c r="F3312">
        <v>4.6280000000000002E-2</v>
      </c>
      <c r="H3312">
        <v>0.36299999999999999</v>
      </c>
      <c r="I3312">
        <v>0.308</v>
      </c>
      <c r="J3312">
        <v>0.11</v>
      </c>
      <c r="K3312">
        <v>0.10299999999999999</v>
      </c>
      <c r="L3312">
        <v>1.2999999999999999E-2</v>
      </c>
      <c r="M3312">
        <v>6.9000000000000006E-2</v>
      </c>
      <c r="N3312">
        <v>0</v>
      </c>
      <c r="O3312">
        <v>3.4000000000000002E-2</v>
      </c>
      <c r="P3312">
        <v>0</v>
      </c>
      <c r="Q3312" s="3">
        <v>0.74399999999999999</v>
      </c>
      <c r="R3312" t="str">
        <f t="shared" si="51"/>
        <v>Hartford MERF2017</v>
      </c>
    </row>
    <row r="3313" spans="1:18" x14ac:dyDescent="0.35">
      <c r="A3313" t="s">
        <v>181</v>
      </c>
      <c r="B3313">
        <v>2018</v>
      </c>
      <c r="C3313">
        <v>7.5999999999999998E-2</v>
      </c>
      <c r="D3313">
        <v>6.8000000000000005E-2</v>
      </c>
      <c r="E3313">
        <v>7.2999999999999995E-2</v>
      </c>
      <c r="F3313">
        <v>5.5500000000000001E-2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 s="3">
        <v>0.73099999999999998</v>
      </c>
      <c r="R3313" t="str">
        <f t="shared" si="51"/>
        <v>Hartford MERF2018</v>
      </c>
    </row>
    <row r="3314" spans="1:18" x14ac:dyDescent="0.35">
      <c r="A3314" t="s">
        <v>181</v>
      </c>
      <c r="B3314">
        <v>2019</v>
      </c>
      <c r="C3314">
        <v>6.4899999999999999E-2</v>
      </c>
      <c r="E3314">
        <v>5.4179999999999999E-2</v>
      </c>
      <c r="F3314">
        <v>7.8890000000000002E-2</v>
      </c>
      <c r="H3314">
        <v>0.39</v>
      </c>
      <c r="I3314">
        <v>0.219</v>
      </c>
      <c r="J3314">
        <v>0.111</v>
      </c>
      <c r="K3314">
        <v>5.3999999999999999E-2</v>
      </c>
      <c r="L3314">
        <v>3.2000000000000001E-2</v>
      </c>
      <c r="M3314">
        <v>7.2999999999999995E-2</v>
      </c>
      <c r="N3314">
        <v>0</v>
      </c>
      <c r="O3314">
        <v>4.2999999999999997E-2</v>
      </c>
      <c r="P3314">
        <v>7.5999999999999998E-2</v>
      </c>
      <c r="Q3314" s="3">
        <v>0.71099999999999997</v>
      </c>
      <c r="R3314" t="str">
        <f t="shared" si="51"/>
        <v>Hartford MERF2019</v>
      </c>
    </row>
    <row r="3315" spans="1:18" x14ac:dyDescent="0.35">
      <c r="A3315" t="s">
        <v>181</v>
      </c>
      <c r="B3315">
        <v>2020</v>
      </c>
      <c r="C3315">
        <v>2.07E-2</v>
      </c>
      <c r="E3315">
        <v>5.432E-2</v>
      </c>
      <c r="F3315">
        <v>7.0080000000000003E-2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 s="3">
        <v>0.71099999999999997</v>
      </c>
      <c r="R3315" t="str">
        <f t="shared" si="51"/>
        <v>Hartford MERF2020</v>
      </c>
    </row>
    <row r="3316" spans="1:18" x14ac:dyDescent="0.35">
      <c r="A3316" t="s">
        <v>182</v>
      </c>
      <c r="B3316">
        <v>2001</v>
      </c>
      <c r="C3316">
        <v>-3.4320000000000003E-2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 s="3">
        <v>1.1579999999999999</v>
      </c>
      <c r="R3316" t="str">
        <f t="shared" si="51"/>
        <v>New Orleans ERS2001</v>
      </c>
    </row>
    <row r="3317" spans="1:18" x14ac:dyDescent="0.35">
      <c r="A3317" t="s">
        <v>182</v>
      </c>
      <c r="B3317">
        <v>2002</v>
      </c>
      <c r="C3317">
        <v>-6.7489999999999994E-2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 s="3">
        <v>1.0968</v>
      </c>
      <c r="R3317" t="str">
        <f t="shared" si="51"/>
        <v>New Orleans ERS2002</v>
      </c>
    </row>
    <row r="3318" spans="1:18" x14ac:dyDescent="0.35">
      <c r="A3318" t="s">
        <v>182</v>
      </c>
      <c r="B3318">
        <v>2003</v>
      </c>
      <c r="C3318">
        <v>0.21301</v>
      </c>
      <c r="H3318">
        <v>0.66866999999999999</v>
      </c>
      <c r="I3318">
        <v>0.27078000000000002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6.055E-2</v>
      </c>
      <c r="P3318">
        <v>0</v>
      </c>
      <c r="Q3318" s="3">
        <v>1.0407</v>
      </c>
      <c r="R3318" t="str">
        <f t="shared" si="51"/>
        <v>New Orleans ERS2003</v>
      </c>
    </row>
    <row r="3319" spans="1:18" x14ac:dyDescent="0.35">
      <c r="A3319" t="s">
        <v>182</v>
      </c>
      <c r="B3319">
        <v>2004</v>
      </c>
      <c r="C3319">
        <v>0.10181</v>
      </c>
      <c r="H3319">
        <v>0.67545999999999995</v>
      </c>
      <c r="I3319">
        <v>0.24132999999999999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8.3210000000000006E-2</v>
      </c>
      <c r="P3319">
        <v>0</v>
      </c>
      <c r="Q3319" s="3">
        <v>0.98480000000000001</v>
      </c>
      <c r="R3319" t="str">
        <f t="shared" si="51"/>
        <v>New Orleans ERS2004</v>
      </c>
    </row>
    <row r="3320" spans="1:18" x14ac:dyDescent="0.35">
      <c r="A3320" t="s">
        <v>182</v>
      </c>
      <c r="B3320">
        <v>2005</v>
      </c>
      <c r="C3320">
        <v>4.3180000000000003E-2</v>
      </c>
      <c r="E3320">
        <v>4.6559999999999997E-2</v>
      </c>
      <c r="H3320">
        <v>0.69625999999999999</v>
      </c>
      <c r="I3320">
        <v>0.22087999999999999</v>
      </c>
      <c r="J3320">
        <v>3.9419999999999997E-2</v>
      </c>
      <c r="K3320">
        <v>0</v>
      </c>
      <c r="L3320">
        <v>0</v>
      </c>
      <c r="M3320">
        <v>1.295E-2</v>
      </c>
      <c r="N3320">
        <v>0</v>
      </c>
      <c r="O3320">
        <v>3.0499999999999999E-2</v>
      </c>
      <c r="P3320">
        <v>0</v>
      </c>
      <c r="Q3320" s="3">
        <v>1.0546</v>
      </c>
      <c r="R3320" t="str">
        <f t="shared" si="51"/>
        <v>New Orleans ERS2005</v>
      </c>
    </row>
    <row r="3321" spans="1:18" x14ac:dyDescent="0.35">
      <c r="A3321" t="s">
        <v>182</v>
      </c>
      <c r="B3321">
        <v>2006</v>
      </c>
      <c r="C3321">
        <v>0.11039</v>
      </c>
      <c r="E3321">
        <v>7.6189999999999994E-2</v>
      </c>
      <c r="H3321">
        <v>0.61045000000000005</v>
      </c>
      <c r="I3321">
        <v>0.26445000000000002</v>
      </c>
      <c r="J3321">
        <v>6.7299999999999999E-3</v>
      </c>
      <c r="K3321">
        <v>6.479E-2</v>
      </c>
      <c r="L3321">
        <v>0</v>
      </c>
      <c r="M3321">
        <v>1.4030000000000001E-2</v>
      </c>
      <c r="N3321">
        <v>0</v>
      </c>
      <c r="O3321">
        <v>3.9550000000000002E-2</v>
      </c>
      <c r="P3321">
        <v>0</v>
      </c>
      <c r="Q3321" s="3">
        <v>1.0649</v>
      </c>
      <c r="R3321" t="str">
        <f t="shared" si="51"/>
        <v>New Orleans ERS2006</v>
      </c>
    </row>
    <row r="3322" spans="1:18" x14ac:dyDescent="0.35">
      <c r="A3322" t="s">
        <v>182</v>
      </c>
      <c r="B3322">
        <v>2007</v>
      </c>
      <c r="C3322">
        <v>8.6199999999999999E-2</v>
      </c>
      <c r="E3322">
        <v>0.10954</v>
      </c>
      <c r="H3322">
        <v>0.60079000000000005</v>
      </c>
      <c r="I3322">
        <v>0.24782000000000001</v>
      </c>
      <c r="J3322">
        <v>3.2699999999999999E-3</v>
      </c>
      <c r="K3322">
        <v>0.11243</v>
      </c>
      <c r="L3322">
        <v>0</v>
      </c>
      <c r="M3322">
        <v>1.461E-2</v>
      </c>
      <c r="N3322">
        <v>0</v>
      </c>
      <c r="O3322">
        <v>2.1069999999999998E-2</v>
      </c>
      <c r="P3322">
        <v>0</v>
      </c>
      <c r="Q3322" s="3">
        <v>0.94030000000000002</v>
      </c>
      <c r="R3322" t="str">
        <f t="shared" si="51"/>
        <v>New Orleans ERS2007</v>
      </c>
    </row>
    <row r="3323" spans="1:18" x14ac:dyDescent="0.35">
      <c r="A3323" t="s">
        <v>182</v>
      </c>
      <c r="B3323">
        <v>2008</v>
      </c>
      <c r="C3323">
        <v>-0.30180000000000001</v>
      </c>
      <c r="E3323">
        <v>-6.5100000000000002E-3</v>
      </c>
      <c r="H3323">
        <v>0.52717999999999998</v>
      </c>
      <c r="I3323">
        <v>0.35265999999999997</v>
      </c>
      <c r="J3323">
        <v>2.7810000000000001E-2</v>
      </c>
      <c r="K3323">
        <v>0</v>
      </c>
      <c r="L3323">
        <v>0</v>
      </c>
      <c r="M3323">
        <v>1.865E-2</v>
      </c>
      <c r="N3323">
        <v>0</v>
      </c>
      <c r="O3323">
        <v>3.0970000000000001E-2</v>
      </c>
      <c r="P3323">
        <v>4.2729999999999997E-2</v>
      </c>
      <c r="Q3323" s="3">
        <v>0.84619999999999995</v>
      </c>
      <c r="R3323" t="str">
        <f t="shared" si="51"/>
        <v>New Orleans ERS2008</v>
      </c>
    </row>
    <row r="3324" spans="1:18" x14ac:dyDescent="0.35">
      <c r="A3324" t="s">
        <v>182</v>
      </c>
      <c r="B3324">
        <v>2009</v>
      </c>
      <c r="C3324">
        <v>0.23130000000000001</v>
      </c>
      <c r="E3324">
        <v>1.5820000000000001E-2</v>
      </c>
      <c r="H3324">
        <v>0.48807</v>
      </c>
      <c r="I3324">
        <v>0.41980000000000001</v>
      </c>
      <c r="J3324">
        <v>7.6600000000000001E-3</v>
      </c>
      <c r="K3324">
        <v>1.7049999999999999E-2</v>
      </c>
      <c r="L3324">
        <v>0</v>
      </c>
      <c r="M3324">
        <v>5.9899999999999997E-3</v>
      </c>
      <c r="N3324">
        <v>0</v>
      </c>
      <c r="O3324">
        <v>3.092E-2</v>
      </c>
      <c r="P3324">
        <v>3.0519999999999999E-2</v>
      </c>
      <c r="Q3324" s="3">
        <v>0.80900000000000005</v>
      </c>
      <c r="R3324" t="str">
        <f t="shared" si="51"/>
        <v>New Orleans ERS2009</v>
      </c>
    </row>
    <row r="3325" spans="1:18" x14ac:dyDescent="0.35">
      <c r="A3325" t="s">
        <v>182</v>
      </c>
      <c r="B3325">
        <v>2010</v>
      </c>
      <c r="C3325">
        <v>0.1411</v>
      </c>
      <c r="E3325">
        <v>3.4209999999999997E-2</v>
      </c>
      <c r="F3325">
        <v>4.0370000000000003E-2</v>
      </c>
      <c r="H3325">
        <v>0.54301999999999995</v>
      </c>
      <c r="I3325">
        <v>0.34742000000000001</v>
      </c>
      <c r="J3325">
        <v>3.2899999999999999E-2</v>
      </c>
      <c r="K3325">
        <v>1.6060000000000001E-2</v>
      </c>
      <c r="L3325">
        <v>0</v>
      </c>
      <c r="M3325">
        <v>6.3099999999999996E-3</v>
      </c>
      <c r="N3325">
        <v>0</v>
      </c>
      <c r="O3325">
        <v>2.2540000000000001E-2</v>
      </c>
      <c r="P3325">
        <v>3.175E-2</v>
      </c>
      <c r="Q3325" s="3">
        <v>0.79159999999999997</v>
      </c>
      <c r="R3325" t="str">
        <f t="shared" si="51"/>
        <v>New Orleans ERS2010</v>
      </c>
    </row>
    <row r="3326" spans="1:18" x14ac:dyDescent="0.35">
      <c r="A3326" t="s">
        <v>182</v>
      </c>
      <c r="B3326">
        <v>2011</v>
      </c>
      <c r="C3326">
        <v>-1.2999999999999999E-2</v>
      </c>
      <c r="E3326">
        <v>1.013E-2</v>
      </c>
      <c r="F3326">
        <v>4.2639999999999997E-2</v>
      </c>
      <c r="H3326">
        <v>0.50824000000000003</v>
      </c>
      <c r="I3326">
        <v>0.37827</v>
      </c>
      <c r="J3326">
        <v>1.8720000000000001E-2</v>
      </c>
      <c r="K3326">
        <v>3.4459999999999998E-2</v>
      </c>
      <c r="L3326">
        <v>0</v>
      </c>
      <c r="M3326">
        <v>1.04E-2</v>
      </c>
      <c r="N3326">
        <v>0</v>
      </c>
      <c r="O3326">
        <v>1.77E-2</v>
      </c>
      <c r="P3326">
        <v>3.1800000000000002E-2</v>
      </c>
      <c r="Q3326" s="3">
        <v>0.74829999999999997</v>
      </c>
      <c r="R3326" t="str">
        <f t="shared" si="51"/>
        <v>New Orleans ERS2011</v>
      </c>
    </row>
    <row r="3327" spans="1:18" x14ac:dyDescent="0.35">
      <c r="A3327" t="s">
        <v>182</v>
      </c>
      <c r="B3327">
        <v>2012</v>
      </c>
      <c r="C3327">
        <v>0.11559999999999999</v>
      </c>
      <c r="E3327">
        <v>1.554E-2</v>
      </c>
      <c r="F3327">
        <v>6.1499999999999999E-2</v>
      </c>
      <c r="H3327">
        <v>0.5383</v>
      </c>
      <c r="I3327">
        <v>0.34227000000000002</v>
      </c>
      <c r="J3327">
        <v>2.0600000000000002E-3</v>
      </c>
      <c r="K3327">
        <v>0</v>
      </c>
      <c r="L3327">
        <v>0</v>
      </c>
      <c r="M3327">
        <v>1.265E-2</v>
      </c>
      <c r="N3327">
        <v>0</v>
      </c>
      <c r="O3327">
        <v>4.7169999999999997E-2</v>
      </c>
      <c r="P3327">
        <v>5.7549999999999997E-2</v>
      </c>
      <c r="Q3327" s="3">
        <v>0.68220000000000003</v>
      </c>
      <c r="R3327" t="str">
        <f t="shared" si="51"/>
        <v>New Orleans ERS2012</v>
      </c>
    </row>
    <row r="3328" spans="1:18" x14ac:dyDescent="0.35">
      <c r="A3328" t="s">
        <v>182</v>
      </c>
      <c r="B3328">
        <v>2013</v>
      </c>
      <c r="C3328">
        <v>0.1517</v>
      </c>
      <c r="E3328">
        <v>0.12246</v>
      </c>
      <c r="F3328">
        <v>5.6009999999999997E-2</v>
      </c>
      <c r="H3328">
        <v>0.55230000000000001</v>
      </c>
      <c r="I3328">
        <v>0.27581</v>
      </c>
      <c r="J3328">
        <v>2.5250000000000002E-2</v>
      </c>
      <c r="K3328">
        <v>6.7470000000000002E-2</v>
      </c>
      <c r="L3328">
        <v>0</v>
      </c>
      <c r="M3328">
        <v>1.294E-2</v>
      </c>
      <c r="N3328">
        <v>0</v>
      </c>
      <c r="O3328">
        <v>5.2049999999999999E-2</v>
      </c>
      <c r="P3328">
        <v>1.418E-2</v>
      </c>
      <c r="Q3328" s="3">
        <v>0.67049999999999998</v>
      </c>
      <c r="R3328" t="str">
        <f t="shared" si="51"/>
        <v>New Orleans ERS2013</v>
      </c>
    </row>
    <row r="3329" spans="1:18" x14ac:dyDescent="0.35">
      <c r="A3329" t="s">
        <v>182</v>
      </c>
      <c r="B3329">
        <v>2014</v>
      </c>
      <c r="C3329">
        <v>4.1700000000000001E-2</v>
      </c>
      <c r="E3329">
        <v>8.5540000000000005E-2</v>
      </c>
      <c r="F3329">
        <v>5.0099999999999999E-2</v>
      </c>
      <c r="H3329">
        <v>0.56689000000000001</v>
      </c>
      <c r="I3329">
        <v>0.25539000000000001</v>
      </c>
      <c r="J3329">
        <v>2.9909999999999999E-2</v>
      </c>
      <c r="K3329">
        <v>8.2629999999999995E-2</v>
      </c>
      <c r="L3329">
        <v>0</v>
      </c>
      <c r="M3329">
        <v>9.8899999999999995E-3</v>
      </c>
      <c r="N3329">
        <v>0</v>
      </c>
      <c r="O3329">
        <v>5.5289999999999999E-2</v>
      </c>
      <c r="P3329">
        <v>0</v>
      </c>
      <c r="Q3329" s="3">
        <v>0.65329999999999999</v>
      </c>
      <c r="R3329" t="str">
        <f t="shared" si="51"/>
        <v>New Orleans ERS2014</v>
      </c>
    </row>
    <row r="3330" spans="1:18" x14ac:dyDescent="0.35">
      <c r="A3330" t="s">
        <v>182</v>
      </c>
      <c r="B3330">
        <v>2015</v>
      </c>
      <c r="C3330">
        <v>-3.6900000000000002E-2</v>
      </c>
      <c r="D3330">
        <v>5.3900000000000003E-2</v>
      </c>
      <c r="E3330">
        <v>5.1499999999999997E-2</v>
      </c>
      <c r="F3330">
        <v>4.5499999999999999E-2</v>
      </c>
      <c r="H3330">
        <v>0.53464999999999996</v>
      </c>
      <c r="I3330">
        <v>0.25742999999999999</v>
      </c>
      <c r="J3330">
        <v>5.9409999999999998E-2</v>
      </c>
      <c r="K3330">
        <v>6.9309999999999997E-2</v>
      </c>
      <c r="L3330">
        <v>0</v>
      </c>
      <c r="M3330">
        <v>5.9409999999999998E-2</v>
      </c>
      <c r="N3330">
        <v>0</v>
      </c>
      <c r="O3330">
        <v>1.9800000000000002E-2</v>
      </c>
      <c r="P3330">
        <v>0</v>
      </c>
      <c r="Q3330" s="3">
        <v>0.65269999999999995</v>
      </c>
      <c r="R3330" t="str">
        <f t="shared" si="51"/>
        <v>New Orleans ERS2015</v>
      </c>
    </row>
    <row r="3331" spans="1:18" x14ac:dyDescent="0.35">
      <c r="A3331" t="s">
        <v>182</v>
      </c>
      <c r="B3331">
        <v>2016</v>
      </c>
      <c r="C3331">
        <v>9.2600000000000002E-2</v>
      </c>
      <c r="D3331">
        <v>3.3300000000000003E-2</v>
      </c>
      <c r="E3331">
        <v>7.3300000000000004E-2</v>
      </c>
      <c r="F3331">
        <v>4.0070000000000001E-2</v>
      </c>
      <c r="H3331">
        <v>0.54</v>
      </c>
      <c r="I3331">
        <v>0.24</v>
      </c>
      <c r="J3331">
        <v>7.0000000000000007E-2</v>
      </c>
      <c r="K3331">
        <v>0.05</v>
      </c>
      <c r="L3331">
        <v>0</v>
      </c>
      <c r="M3331">
        <v>0.06</v>
      </c>
      <c r="N3331">
        <v>0</v>
      </c>
      <c r="O3331">
        <v>0.04</v>
      </c>
      <c r="P3331">
        <v>0</v>
      </c>
      <c r="Q3331" s="3">
        <v>0.62019999999999997</v>
      </c>
      <c r="R3331" t="str">
        <f t="shared" ref="R3331:R3394" si="52">A3331&amp;B3331</f>
        <v>New Orleans ERS2016</v>
      </c>
    </row>
    <row r="3332" spans="1:18" x14ac:dyDescent="0.35">
      <c r="A3332" t="s">
        <v>182</v>
      </c>
      <c r="B3332">
        <v>2017</v>
      </c>
      <c r="C3332">
        <v>0.15529999999999999</v>
      </c>
      <c r="D3332">
        <v>6.7699999999999996E-2</v>
      </c>
      <c r="E3332">
        <v>8.1500000000000003E-2</v>
      </c>
      <c r="F3332">
        <v>4.99E-2</v>
      </c>
      <c r="H3332">
        <v>0.59</v>
      </c>
      <c r="I3332">
        <v>0.23899999999999999</v>
      </c>
      <c r="J3332">
        <v>7.1999999999999995E-2</v>
      </c>
      <c r="K3332">
        <v>2.7E-2</v>
      </c>
      <c r="L3332">
        <v>0</v>
      </c>
      <c r="M3332">
        <v>5.5E-2</v>
      </c>
      <c r="N3332">
        <v>0</v>
      </c>
      <c r="O3332">
        <v>1.7000000000000001E-2</v>
      </c>
      <c r="P3332">
        <v>0</v>
      </c>
      <c r="Q3332" s="3">
        <v>0.61646999999999996</v>
      </c>
      <c r="R3332" t="str">
        <f t="shared" si="52"/>
        <v>New Orleans ERS2017</v>
      </c>
    </row>
    <row r="3333" spans="1:18" x14ac:dyDescent="0.35">
      <c r="A3333" t="s">
        <v>182</v>
      </c>
      <c r="B3333">
        <v>2018</v>
      </c>
      <c r="C3333">
        <v>-4.3200000000000002E-2</v>
      </c>
      <c r="D3333">
        <v>6.6100000000000006E-2</v>
      </c>
      <c r="E3333">
        <v>4.1200000000000001E-2</v>
      </c>
      <c r="F3333">
        <v>8.4500000000000006E-2</v>
      </c>
      <c r="H3333">
        <v>0.54300000000000004</v>
      </c>
      <c r="I3333">
        <v>0.217</v>
      </c>
      <c r="J3333">
        <v>7.9000000000000001E-2</v>
      </c>
      <c r="K3333">
        <v>7.9000000000000001E-2</v>
      </c>
      <c r="L3333">
        <v>0</v>
      </c>
      <c r="M3333">
        <v>6.4000000000000001E-2</v>
      </c>
      <c r="N3333">
        <v>0</v>
      </c>
      <c r="O3333">
        <v>1.7000000000000001E-2</v>
      </c>
      <c r="P3333">
        <v>0</v>
      </c>
      <c r="Q3333" s="3">
        <v>0.61216000000000004</v>
      </c>
      <c r="R3333" t="str">
        <f t="shared" si="52"/>
        <v>New Orleans ERS2018</v>
      </c>
    </row>
    <row r="3334" spans="1:18" x14ac:dyDescent="0.35">
      <c r="A3334" t="s">
        <v>182</v>
      </c>
      <c r="B3334">
        <v>2019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 s="3">
        <v>0.58782000000000001</v>
      </c>
      <c r="R3334" t="str">
        <f t="shared" si="52"/>
        <v>New Orleans ERS2019</v>
      </c>
    </row>
    <row r="3335" spans="1:18" x14ac:dyDescent="0.35">
      <c r="A3335" t="s">
        <v>182</v>
      </c>
      <c r="B3335">
        <v>2020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 s="3">
        <v>0</v>
      </c>
      <c r="R3335" t="str">
        <f t="shared" si="52"/>
        <v>New Orleans ERS2020</v>
      </c>
    </row>
    <row r="3336" spans="1:18" x14ac:dyDescent="0.35">
      <c r="A3336" t="s">
        <v>183</v>
      </c>
      <c r="B3336">
        <v>2001</v>
      </c>
      <c r="C3336">
        <v>2.111E-2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 s="3">
        <v>1.19</v>
      </c>
      <c r="R3336" t="str">
        <f t="shared" si="52"/>
        <v>New Castle County Pension2001</v>
      </c>
    </row>
    <row r="3337" spans="1:18" x14ac:dyDescent="0.35">
      <c r="A3337" t="s">
        <v>183</v>
      </c>
      <c r="B3337">
        <v>2002</v>
      </c>
      <c r="C3337">
        <v>-1.4E-2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 s="3">
        <v>1.169</v>
      </c>
      <c r="R3337" t="str">
        <f t="shared" si="52"/>
        <v>New Castle County Pension2002</v>
      </c>
    </row>
    <row r="3338" spans="1:18" x14ac:dyDescent="0.35">
      <c r="A3338" t="s">
        <v>183</v>
      </c>
      <c r="B3338">
        <v>2003</v>
      </c>
      <c r="C3338">
        <v>1.523E-2</v>
      </c>
      <c r="H3338">
        <v>0.31623000000000001</v>
      </c>
      <c r="I3338">
        <v>0.35583999999999999</v>
      </c>
      <c r="J3338">
        <v>0</v>
      </c>
      <c r="K3338">
        <v>0</v>
      </c>
      <c r="L3338">
        <v>0</v>
      </c>
      <c r="M3338">
        <v>6.9999999999999994E-5</v>
      </c>
      <c r="N3338">
        <v>0</v>
      </c>
      <c r="O3338">
        <v>8.3690000000000001E-2</v>
      </c>
      <c r="P3338">
        <v>0.24417</v>
      </c>
      <c r="Q3338" s="3">
        <v>1.073</v>
      </c>
      <c r="R3338" t="str">
        <f t="shared" si="52"/>
        <v>New Castle County Pension2003</v>
      </c>
    </row>
    <row r="3339" spans="1:18" x14ac:dyDescent="0.35">
      <c r="A3339" t="s">
        <v>183</v>
      </c>
      <c r="B3339">
        <v>2004</v>
      </c>
      <c r="C3339">
        <v>0.15154000000000001</v>
      </c>
      <c r="H3339">
        <v>0.41655999999999999</v>
      </c>
      <c r="I3339">
        <v>0.25363000000000002</v>
      </c>
      <c r="J3339">
        <v>0</v>
      </c>
      <c r="K3339">
        <v>0</v>
      </c>
      <c r="L3339">
        <v>0</v>
      </c>
      <c r="M3339">
        <v>3.0000000000000001E-5</v>
      </c>
      <c r="N3339">
        <v>0</v>
      </c>
      <c r="O3339">
        <v>3.8379999999999997E-2</v>
      </c>
      <c r="P3339">
        <v>0.29139999999999999</v>
      </c>
      <c r="Q3339" s="3">
        <v>0.96799999999999997</v>
      </c>
      <c r="R3339" t="str">
        <f t="shared" si="52"/>
        <v>New Castle County Pension2004</v>
      </c>
    </row>
    <row r="3340" spans="1:18" x14ac:dyDescent="0.35">
      <c r="A3340" t="s">
        <v>183</v>
      </c>
      <c r="B3340">
        <v>2005</v>
      </c>
      <c r="C3340">
        <v>0.10897999999999999</v>
      </c>
      <c r="E3340">
        <v>5.4739999999999997E-2</v>
      </c>
      <c r="H3340">
        <v>0.45643</v>
      </c>
      <c r="I3340">
        <v>0.25263000000000002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4.4389999999999999E-2</v>
      </c>
      <c r="P3340">
        <v>0.24656</v>
      </c>
      <c r="Q3340" s="3">
        <v>0.90900000000000003</v>
      </c>
      <c r="R3340" t="str">
        <f t="shared" si="52"/>
        <v>New Castle County Pension2005</v>
      </c>
    </row>
    <row r="3341" spans="1:18" x14ac:dyDescent="0.35">
      <c r="A3341" t="s">
        <v>183</v>
      </c>
      <c r="B3341">
        <v>2006</v>
      </c>
      <c r="C3341">
        <v>0.10795</v>
      </c>
      <c r="E3341">
        <v>7.2090000000000001E-2</v>
      </c>
      <c r="H3341">
        <v>0.40440999999999999</v>
      </c>
      <c r="I3341">
        <v>0.22131000000000001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6.3869999999999996E-2</v>
      </c>
      <c r="P3341">
        <v>0.31041000000000002</v>
      </c>
      <c r="Q3341" s="3">
        <v>0.89200000000000002</v>
      </c>
      <c r="R3341" t="str">
        <f t="shared" si="52"/>
        <v>New Castle County Pension2006</v>
      </c>
    </row>
    <row r="3342" spans="1:18" x14ac:dyDescent="0.35">
      <c r="A3342" t="s">
        <v>183</v>
      </c>
      <c r="B3342">
        <v>2007</v>
      </c>
      <c r="C3342">
        <v>0.17</v>
      </c>
      <c r="E3342">
        <v>0.10942</v>
      </c>
      <c r="H3342">
        <v>0.44101000000000001</v>
      </c>
      <c r="I3342">
        <v>0.28799000000000002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3.6760000000000001E-2</v>
      </c>
      <c r="P3342">
        <v>0.23424</v>
      </c>
      <c r="Q3342" s="3">
        <v>0.91100000000000003</v>
      </c>
      <c r="R3342" t="str">
        <f t="shared" si="52"/>
        <v>New Castle County Pension2007</v>
      </c>
    </row>
    <row r="3343" spans="1:18" x14ac:dyDescent="0.35">
      <c r="A3343" t="s">
        <v>183</v>
      </c>
      <c r="B3343">
        <v>2008</v>
      </c>
      <c r="C3343">
        <v>-6.6400000000000001E-2</v>
      </c>
      <c r="E3343">
        <v>9.0969999999999995E-2</v>
      </c>
      <c r="H3343">
        <v>0.39828000000000002</v>
      </c>
      <c r="I3343">
        <v>0.30296000000000001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2.7859999999999999E-2</v>
      </c>
      <c r="P3343">
        <v>0.27089000000000002</v>
      </c>
      <c r="Q3343" s="3">
        <v>0.92900000000000005</v>
      </c>
      <c r="R3343" t="str">
        <f t="shared" si="52"/>
        <v>New Castle County Pension2008</v>
      </c>
    </row>
    <row r="3344" spans="1:18" x14ac:dyDescent="0.35">
      <c r="A3344" t="s">
        <v>183</v>
      </c>
      <c r="B3344">
        <v>2009</v>
      </c>
      <c r="C3344">
        <v>-0.2205</v>
      </c>
      <c r="E3344">
        <v>9.0699999999999999E-3</v>
      </c>
      <c r="H3344">
        <v>0.36075000000000002</v>
      </c>
      <c r="I3344">
        <v>0.32988000000000001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5.6009999999999997E-2</v>
      </c>
      <c r="P3344">
        <v>0.25335999999999997</v>
      </c>
      <c r="Q3344" s="3">
        <v>0.77400000000000002</v>
      </c>
      <c r="R3344" t="str">
        <f t="shared" si="52"/>
        <v>New Castle County Pension2009</v>
      </c>
    </row>
    <row r="3345" spans="1:18" x14ac:dyDescent="0.35">
      <c r="A3345" t="s">
        <v>183</v>
      </c>
      <c r="B3345">
        <v>2010</v>
      </c>
      <c r="C3345">
        <v>0.1439</v>
      </c>
      <c r="E3345">
        <v>1.5350000000000001E-2</v>
      </c>
      <c r="F3345">
        <v>3.4849999999999999E-2</v>
      </c>
      <c r="H3345">
        <v>0.39663999999999999</v>
      </c>
      <c r="I3345">
        <v>0.30451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3.687E-2</v>
      </c>
      <c r="P3345">
        <v>0.26197999999999999</v>
      </c>
      <c r="Q3345" s="3">
        <v>0.878</v>
      </c>
      <c r="R3345" t="str">
        <f t="shared" si="52"/>
        <v>New Castle County Pension2010</v>
      </c>
    </row>
    <row r="3346" spans="1:18" x14ac:dyDescent="0.35">
      <c r="A3346" t="s">
        <v>183</v>
      </c>
      <c r="B3346">
        <v>2011</v>
      </c>
      <c r="C3346">
        <v>0.21210000000000001</v>
      </c>
      <c r="E3346">
        <v>3.3759999999999998E-2</v>
      </c>
      <c r="F3346">
        <v>5.2749999999999998E-2</v>
      </c>
      <c r="H3346">
        <v>0.30535000000000001</v>
      </c>
      <c r="I3346">
        <v>0.25613000000000002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3.0720000000000001E-2</v>
      </c>
      <c r="P3346">
        <v>0.40778999999999999</v>
      </c>
      <c r="Q3346" s="3">
        <v>0.87</v>
      </c>
      <c r="R3346" t="str">
        <f t="shared" si="52"/>
        <v>New Castle County Pension2011</v>
      </c>
    </row>
    <row r="3347" spans="1:18" x14ac:dyDescent="0.35">
      <c r="A3347" t="s">
        <v>183</v>
      </c>
      <c r="B3347">
        <v>2012</v>
      </c>
      <c r="C3347">
        <v>-1.9800000000000002E-2</v>
      </c>
      <c r="E3347">
        <v>-2.2000000000000001E-3</v>
      </c>
      <c r="F3347">
        <v>5.2130000000000003E-2</v>
      </c>
      <c r="H3347">
        <v>0.27244000000000002</v>
      </c>
      <c r="I3347">
        <v>0.24612000000000001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1.6209999999999999E-2</v>
      </c>
      <c r="P3347">
        <v>0.46522999999999998</v>
      </c>
      <c r="Q3347" s="3">
        <v>0.78900000000000003</v>
      </c>
      <c r="R3347" t="str">
        <f t="shared" si="52"/>
        <v>New Castle County Pension2012</v>
      </c>
    </row>
    <row r="3348" spans="1:18" x14ac:dyDescent="0.35">
      <c r="A3348" t="s">
        <v>183</v>
      </c>
      <c r="B3348">
        <v>2013</v>
      </c>
      <c r="C3348">
        <v>0.11700000000000001</v>
      </c>
      <c r="E3348">
        <v>3.424E-2</v>
      </c>
      <c r="F3348">
        <v>6.2230000000000001E-2</v>
      </c>
      <c r="H3348">
        <v>0.27821000000000001</v>
      </c>
      <c r="I3348">
        <v>0.23385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1.6719999999999999E-2</v>
      </c>
      <c r="P3348">
        <v>0.47122000000000003</v>
      </c>
      <c r="Q3348" s="3">
        <v>0.72199999999999998</v>
      </c>
      <c r="R3348" t="str">
        <f t="shared" si="52"/>
        <v>New Castle County Pension2013</v>
      </c>
    </row>
    <row r="3349" spans="1:18" x14ac:dyDescent="0.35">
      <c r="A3349" t="s">
        <v>183</v>
      </c>
      <c r="B3349">
        <v>2014</v>
      </c>
      <c r="C3349">
        <v>0.12379999999999999</v>
      </c>
      <c r="E3349">
        <v>0.11275</v>
      </c>
      <c r="F3349">
        <v>5.9639999999999999E-2</v>
      </c>
      <c r="H3349">
        <v>0.20436000000000001</v>
      </c>
      <c r="I3349">
        <v>0.13672999999999999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9.8899999999999995E-3</v>
      </c>
      <c r="P3349">
        <v>2.3999999999999998E-3</v>
      </c>
      <c r="Q3349" s="3">
        <v>0.745</v>
      </c>
      <c r="R3349" t="str">
        <f t="shared" si="52"/>
        <v>New Castle County Pension2014</v>
      </c>
    </row>
    <row r="3350" spans="1:18" x14ac:dyDescent="0.35">
      <c r="A3350" t="s">
        <v>183</v>
      </c>
      <c r="B3350">
        <v>2015</v>
      </c>
      <c r="C3350">
        <v>3.6400000000000002E-2</v>
      </c>
      <c r="E3350">
        <v>9.0999999999999998E-2</v>
      </c>
      <c r="F3350">
        <v>5.2490000000000002E-2</v>
      </c>
      <c r="H3350">
        <v>0.27292</v>
      </c>
      <c r="I3350">
        <v>0.13475999999999999</v>
      </c>
      <c r="J3350">
        <v>3.9019999999999999E-2</v>
      </c>
      <c r="K3350">
        <v>0</v>
      </c>
      <c r="L3350">
        <v>0</v>
      </c>
      <c r="M3350">
        <v>3.0130000000000001E-2</v>
      </c>
      <c r="N3350">
        <v>0.50690000000000002</v>
      </c>
      <c r="O3350">
        <v>1.345E-2</v>
      </c>
      <c r="P3350">
        <v>2.82E-3</v>
      </c>
      <c r="Q3350" s="3">
        <v>0.753</v>
      </c>
      <c r="R3350" t="str">
        <f t="shared" si="52"/>
        <v>New Castle County Pension2015</v>
      </c>
    </row>
    <row r="3351" spans="1:18" x14ac:dyDescent="0.35">
      <c r="A3351" t="s">
        <v>183</v>
      </c>
      <c r="B3351">
        <v>2016</v>
      </c>
      <c r="C3351">
        <v>-2.1399999999999999E-2</v>
      </c>
      <c r="E3351">
        <v>4.5289999999999997E-2</v>
      </c>
      <c r="F3351">
        <v>3.9510000000000003E-2</v>
      </c>
      <c r="H3351">
        <v>0.53905000000000003</v>
      </c>
      <c r="I3351">
        <v>0.29698999999999998</v>
      </c>
      <c r="J3351">
        <v>4.0129999999999999E-2</v>
      </c>
      <c r="K3351">
        <v>4.4690000000000001E-2</v>
      </c>
      <c r="L3351">
        <v>0</v>
      </c>
      <c r="M3351">
        <v>5.7320000000000003E-2</v>
      </c>
      <c r="N3351">
        <v>0</v>
      </c>
      <c r="O3351">
        <v>1.8509999999999999E-2</v>
      </c>
      <c r="P3351">
        <v>3.32E-3</v>
      </c>
      <c r="Q3351" s="3">
        <v>0.749</v>
      </c>
      <c r="R3351" t="str">
        <f t="shared" si="52"/>
        <v>New Castle County Pension2016</v>
      </c>
    </row>
    <row r="3352" spans="1:18" x14ac:dyDescent="0.35">
      <c r="A3352" t="s">
        <v>183</v>
      </c>
      <c r="B3352">
        <v>2017</v>
      </c>
      <c r="C3352">
        <v>0.1187</v>
      </c>
      <c r="E3352">
        <v>7.3289999999999994E-2</v>
      </c>
      <c r="F3352">
        <v>3.4860000000000002E-2</v>
      </c>
      <c r="H3352">
        <v>0.58572999999999997</v>
      </c>
      <c r="I3352">
        <v>0.23326</v>
      </c>
      <c r="J3352">
        <v>4.0309999999999999E-2</v>
      </c>
      <c r="K3352">
        <v>2.3089999999999999E-2</v>
      </c>
      <c r="L3352">
        <v>0</v>
      </c>
      <c r="M3352">
        <v>5.6950000000000001E-2</v>
      </c>
      <c r="N3352">
        <v>0</v>
      </c>
      <c r="O3352">
        <v>5.7520000000000002E-2</v>
      </c>
      <c r="P3352">
        <v>3.13E-3</v>
      </c>
      <c r="Q3352" s="3">
        <v>0.75</v>
      </c>
      <c r="R3352" t="str">
        <f t="shared" si="52"/>
        <v>New Castle County Pension2017</v>
      </c>
    </row>
    <row r="3353" spans="1:18" x14ac:dyDescent="0.35">
      <c r="A3353" t="s">
        <v>183</v>
      </c>
      <c r="B3353">
        <v>2018</v>
      </c>
      <c r="C3353">
        <v>8.8499999999999995E-2</v>
      </c>
      <c r="E3353">
        <v>6.7760000000000001E-2</v>
      </c>
      <c r="F3353">
        <v>5.0869999999999999E-2</v>
      </c>
      <c r="H3353">
        <v>0.56077999999999995</v>
      </c>
      <c r="I3353">
        <v>0.26904</v>
      </c>
      <c r="J3353">
        <v>4.9270000000000001E-2</v>
      </c>
      <c r="K3353">
        <v>4.079E-2</v>
      </c>
      <c r="L3353">
        <v>0</v>
      </c>
      <c r="M3353">
        <v>5.6710000000000003E-2</v>
      </c>
      <c r="N3353">
        <v>0</v>
      </c>
      <c r="O3353">
        <v>2.019E-2</v>
      </c>
      <c r="P3353">
        <v>3.2200000000000002E-3</v>
      </c>
      <c r="Q3353" s="3">
        <v>0.73</v>
      </c>
      <c r="R3353" t="str">
        <f t="shared" si="52"/>
        <v>New Castle County Pension2018</v>
      </c>
    </row>
    <row r="3354" spans="1:18" x14ac:dyDescent="0.35">
      <c r="A3354" t="s">
        <v>183</v>
      </c>
      <c r="B3354">
        <v>2019</v>
      </c>
      <c r="C3354">
        <v>6.1600000000000002E-2</v>
      </c>
      <c r="E3354">
        <v>5.5669999999999997E-2</v>
      </c>
      <c r="F3354">
        <v>8.3830000000000002E-2</v>
      </c>
      <c r="H3354">
        <v>0.57940999999999998</v>
      </c>
      <c r="I3354">
        <v>0.28737000000000001</v>
      </c>
      <c r="J3354">
        <v>4.7199999999999999E-2</v>
      </c>
      <c r="K3354">
        <v>2.0930000000000001E-2</v>
      </c>
      <c r="L3354">
        <v>0</v>
      </c>
      <c r="M3354">
        <v>4.5080000000000002E-2</v>
      </c>
      <c r="N3354">
        <v>0</v>
      </c>
      <c r="O3354">
        <v>1.6320000000000001E-2</v>
      </c>
      <c r="P3354">
        <v>3.6900000000000001E-3</v>
      </c>
      <c r="Q3354" s="3">
        <v>0.68100000000000005</v>
      </c>
      <c r="R3354" t="str">
        <f t="shared" si="52"/>
        <v>New Castle County Pension2019</v>
      </c>
    </row>
    <row r="3355" spans="1:18" x14ac:dyDescent="0.35">
      <c r="A3355" t="s">
        <v>183</v>
      </c>
      <c r="B3355">
        <v>2020</v>
      </c>
      <c r="C3355">
        <v>4.1799999999999997E-2</v>
      </c>
      <c r="E3355">
        <v>5.6770000000000001E-2</v>
      </c>
      <c r="F3355">
        <v>7.3749999999999996E-2</v>
      </c>
      <c r="H3355">
        <v>0.46787000000000001</v>
      </c>
      <c r="I3355">
        <v>0.32418000000000002</v>
      </c>
      <c r="J3355">
        <v>5.9029999999999999E-2</v>
      </c>
      <c r="K3355">
        <v>4.7890000000000002E-2</v>
      </c>
      <c r="L3355">
        <v>0</v>
      </c>
      <c r="M3355">
        <v>4.6850000000000003E-2</v>
      </c>
      <c r="N3355">
        <v>0</v>
      </c>
      <c r="O3355">
        <v>2.078E-2</v>
      </c>
      <c r="P3355">
        <v>4.4600000000000004E-3</v>
      </c>
      <c r="Q3355" s="3">
        <v>0.67900000000000005</v>
      </c>
      <c r="R3355" t="str">
        <f t="shared" si="52"/>
        <v>New Castle County Pension2020</v>
      </c>
    </row>
    <row r="3356" spans="1:18" x14ac:dyDescent="0.35">
      <c r="A3356" t="s">
        <v>184</v>
      </c>
      <c r="B3356">
        <v>2001</v>
      </c>
      <c r="C3356">
        <v>-5.3400000000000003E-2</v>
      </c>
      <c r="G3356">
        <v>-5.3400000000000003E-2</v>
      </c>
      <c r="H3356">
        <v>0.65190000000000003</v>
      </c>
      <c r="I3356">
        <v>0.27960000000000002</v>
      </c>
      <c r="J3356">
        <v>0</v>
      </c>
      <c r="K3356">
        <v>0</v>
      </c>
      <c r="L3356">
        <v>0</v>
      </c>
      <c r="M3356">
        <v>3.7499999999999999E-2</v>
      </c>
      <c r="N3356">
        <v>0</v>
      </c>
      <c r="O3356">
        <v>3.1E-2</v>
      </c>
      <c r="P3356">
        <v>0</v>
      </c>
      <c r="Q3356" s="3">
        <v>0.96799999999999997</v>
      </c>
      <c r="R3356" t="str">
        <f t="shared" si="52"/>
        <v>Charlotte Firefighters' RS2001</v>
      </c>
    </row>
    <row r="3357" spans="1:18" x14ac:dyDescent="0.35">
      <c r="A3357" t="s">
        <v>184</v>
      </c>
      <c r="B3357">
        <v>2002</v>
      </c>
      <c r="C3357">
        <v>-4.1599999999999998E-2</v>
      </c>
      <c r="G3357">
        <v>-4.752E-2</v>
      </c>
      <c r="H3357">
        <v>0.6109</v>
      </c>
      <c r="I3357">
        <v>0.3216</v>
      </c>
      <c r="J3357">
        <v>0</v>
      </c>
      <c r="K3357">
        <v>0</v>
      </c>
      <c r="L3357">
        <v>0</v>
      </c>
      <c r="M3357">
        <v>4.1200000000000001E-2</v>
      </c>
      <c r="N3357">
        <v>0</v>
      </c>
      <c r="O3357">
        <v>2.63E-2</v>
      </c>
      <c r="P3357">
        <v>0</v>
      </c>
      <c r="Q3357" s="3">
        <v>0.95599999999999996</v>
      </c>
      <c r="R3357" t="str">
        <f t="shared" si="52"/>
        <v>Charlotte Firefighters' RS2002</v>
      </c>
    </row>
    <row r="3358" spans="1:18" x14ac:dyDescent="0.35">
      <c r="A3358" t="s">
        <v>184</v>
      </c>
      <c r="B3358">
        <v>2003</v>
      </c>
      <c r="C3358">
        <v>4.07E-2</v>
      </c>
      <c r="G3358">
        <v>-1.898E-2</v>
      </c>
      <c r="H3358">
        <v>0.66369999999999996</v>
      </c>
      <c r="I3358">
        <v>0.25</v>
      </c>
      <c r="J3358">
        <v>0</v>
      </c>
      <c r="K3358">
        <v>0</v>
      </c>
      <c r="L3358">
        <v>0</v>
      </c>
      <c r="M3358">
        <v>5.3699999999999998E-2</v>
      </c>
      <c r="N3358">
        <v>0</v>
      </c>
      <c r="O3358">
        <v>3.2599999999999997E-2</v>
      </c>
      <c r="P3358">
        <v>0</v>
      </c>
      <c r="Q3358" s="3">
        <v>0.93899999999999995</v>
      </c>
      <c r="R3358" t="str">
        <f t="shared" si="52"/>
        <v>Charlotte Firefighters' RS2003</v>
      </c>
    </row>
    <row r="3359" spans="1:18" x14ac:dyDescent="0.35">
      <c r="A3359" t="s">
        <v>184</v>
      </c>
      <c r="B3359">
        <v>2004</v>
      </c>
      <c r="C3359">
        <v>0.18110000000000001</v>
      </c>
      <c r="G3359">
        <v>2.7619999999999999E-2</v>
      </c>
      <c r="H3359">
        <v>0.71079999999999999</v>
      </c>
      <c r="I3359">
        <v>0.2172</v>
      </c>
      <c r="J3359">
        <v>0</v>
      </c>
      <c r="K3359">
        <v>0</v>
      </c>
      <c r="L3359">
        <v>0</v>
      </c>
      <c r="M3359">
        <v>4.9700000000000001E-2</v>
      </c>
      <c r="N3359">
        <v>0</v>
      </c>
      <c r="O3359">
        <v>2.23E-2</v>
      </c>
      <c r="P3359">
        <v>0</v>
      </c>
      <c r="Q3359" s="3">
        <v>0.94099999999999995</v>
      </c>
      <c r="R3359" t="str">
        <f t="shared" si="52"/>
        <v>Charlotte Firefighters' RS2004</v>
      </c>
    </row>
    <row r="3360" spans="1:18" x14ac:dyDescent="0.35">
      <c r="A3360" t="s">
        <v>184</v>
      </c>
      <c r="B3360">
        <v>2005</v>
      </c>
      <c r="C3360">
        <v>0.10539999999999999</v>
      </c>
      <c r="E3360">
        <v>4.2720000000000001E-2</v>
      </c>
      <c r="G3360">
        <v>4.2720000000000001E-2</v>
      </c>
      <c r="H3360">
        <v>0.69620000000000004</v>
      </c>
      <c r="I3360">
        <v>0.2374</v>
      </c>
      <c r="J3360">
        <v>0</v>
      </c>
      <c r="K3360">
        <v>0</v>
      </c>
      <c r="L3360">
        <v>0</v>
      </c>
      <c r="M3360">
        <v>5.0999999999999997E-2</v>
      </c>
      <c r="N3360">
        <v>0</v>
      </c>
      <c r="O3360">
        <v>1.54E-2</v>
      </c>
      <c r="P3360">
        <v>0</v>
      </c>
      <c r="Q3360" s="3">
        <v>0.97</v>
      </c>
      <c r="R3360" t="str">
        <f t="shared" si="52"/>
        <v>Charlotte Firefighters' RS2005</v>
      </c>
    </row>
    <row r="3361" spans="1:18" x14ac:dyDescent="0.35">
      <c r="A3361" t="s">
        <v>184</v>
      </c>
      <c r="B3361">
        <v>2006</v>
      </c>
      <c r="C3361">
        <v>0.10829999999999999</v>
      </c>
      <c r="E3361">
        <v>7.6139999999999999E-2</v>
      </c>
      <c r="G3361">
        <v>5.3379999999999997E-2</v>
      </c>
      <c r="H3361">
        <v>0.71009999999999995</v>
      </c>
      <c r="I3361">
        <v>0.23</v>
      </c>
      <c r="J3361">
        <v>0</v>
      </c>
      <c r="K3361">
        <v>0</v>
      </c>
      <c r="L3361">
        <v>0</v>
      </c>
      <c r="M3361">
        <v>5.62E-2</v>
      </c>
      <c r="N3361">
        <v>0</v>
      </c>
      <c r="O3361">
        <v>3.7000000000000002E-3</v>
      </c>
      <c r="P3361">
        <v>0</v>
      </c>
      <c r="Q3361" s="3">
        <v>0.97799999999999998</v>
      </c>
      <c r="R3361" t="str">
        <f t="shared" si="52"/>
        <v>Charlotte Firefighters' RS2006</v>
      </c>
    </row>
    <row r="3362" spans="1:18" x14ac:dyDescent="0.35">
      <c r="A3362" t="s">
        <v>184</v>
      </c>
      <c r="B3362">
        <v>2007</v>
      </c>
      <c r="C3362">
        <v>0.18709999999999999</v>
      </c>
      <c r="E3362">
        <v>0.1232</v>
      </c>
      <c r="G3362">
        <v>7.152E-2</v>
      </c>
      <c r="H3362">
        <v>0.73280000000000001</v>
      </c>
      <c r="I3362">
        <v>0.19839999999999999</v>
      </c>
      <c r="J3362">
        <v>0</v>
      </c>
      <c r="K3362">
        <v>0</v>
      </c>
      <c r="L3362">
        <v>0</v>
      </c>
      <c r="M3362">
        <v>5.7099999999999998E-2</v>
      </c>
      <c r="N3362">
        <v>0</v>
      </c>
      <c r="O3362">
        <v>1.17E-2</v>
      </c>
      <c r="P3362">
        <v>0</v>
      </c>
      <c r="Q3362" s="3">
        <v>1.0049999999999999</v>
      </c>
      <c r="R3362" t="str">
        <f t="shared" si="52"/>
        <v>Charlotte Firefighters' RS2007</v>
      </c>
    </row>
    <row r="3363" spans="1:18" x14ac:dyDescent="0.35">
      <c r="A3363" t="s">
        <v>184</v>
      </c>
      <c r="B3363">
        <v>2008</v>
      </c>
      <c r="C3363">
        <v>-4.4900000000000002E-2</v>
      </c>
      <c r="E3363">
        <v>0.10408000000000001</v>
      </c>
      <c r="G3363">
        <v>5.6219999999999999E-2</v>
      </c>
      <c r="H3363">
        <v>0.68579999999999997</v>
      </c>
      <c r="I3363">
        <v>0.2301</v>
      </c>
      <c r="J3363">
        <v>0</v>
      </c>
      <c r="K3363">
        <v>0</v>
      </c>
      <c r="L3363">
        <v>0</v>
      </c>
      <c r="M3363">
        <v>6.4199999999999993E-2</v>
      </c>
      <c r="N3363">
        <v>0</v>
      </c>
      <c r="O3363">
        <v>1.9900000000000001E-2</v>
      </c>
      <c r="P3363">
        <v>0</v>
      </c>
      <c r="Q3363" s="3">
        <v>0.99199999999999999</v>
      </c>
      <c r="R3363" t="str">
        <f t="shared" si="52"/>
        <v>Charlotte Firefighters' RS2008</v>
      </c>
    </row>
    <row r="3364" spans="1:18" x14ac:dyDescent="0.35">
      <c r="A3364" t="s">
        <v>184</v>
      </c>
      <c r="B3364">
        <v>2009</v>
      </c>
      <c r="C3364">
        <v>-0.1923</v>
      </c>
      <c r="D3364">
        <v>-2.8899999999999999E-2</v>
      </c>
      <c r="E3364">
        <v>2.3300000000000001E-2</v>
      </c>
      <c r="G3364">
        <v>2.52E-2</v>
      </c>
      <c r="H3364">
        <v>0.62819999999999998</v>
      </c>
      <c r="I3364">
        <v>0.30830000000000002</v>
      </c>
      <c r="J3364">
        <v>0</v>
      </c>
      <c r="K3364">
        <v>0</v>
      </c>
      <c r="L3364">
        <v>0</v>
      </c>
      <c r="M3364">
        <v>4.8500000000000001E-2</v>
      </c>
      <c r="N3364">
        <v>0</v>
      </c>
      <c r="O3364">
        <v>1.4999999999999999E-2</v>
      </c>
      <c r="P3364">
        <v>0</v>
      </c>
      <c r="Q3364" s="3">
        <v>0.95699999999999996</v>
      </c>
      <c r="R3364" t="str">
        <f t="shared" si="52"/>
        <v>Charlotte Firefighters' RS2009</v>
      </c>
    </row>
    <row r="3365" spans="1:18" x14ac:dyDescent="0.35">
      <c r="A3365" t="s">
        <v>184</v>
      </c>
      <c r="B3365">
        <v>2010</v>
      </c>
      <c r="C3365">
        <v>0.109</v>
      </c>
      <c r="D3365">
        <v>-5.0700000000000002E-2</v>
      </c>
      <c r="E3365">
        <v>2.3900000000000001E-2</v>
      </c>
      <c r="F3365">
        <v>3.329E-2</v>
      </c>
      <c r="G3365">
        <v>3.329E-2</v>
      </c>
      <c r="H3365">
        <v>0.64739999999999998</v>
      </c>
      <c r="I3365">
        <v>0.29920000000000002</v>
      </c>
      <c r="J3365">
        <v>0</v>
      </c>
      <c r="K3365">
        <v>0</v>
      </c>
      <c r="L3365">
        <v>0</v>
      </c>
      <c r="M3365">
        <v>3.5099999999999999E-2</v>
      </c>
      <c r="N3365">
        <v>0</v>
      </c>
      <c r="O3365">
        <v>1.83E-2</v>
      </c>
      <c r="P3365">
        <v>0</v>
      </c>
      <c r="Q3365" s="3">
        <v>0.90500000000000003</v>
      </c>
      <c r="R3365" t="str">
        <f t="shared" si="52"/>
        <v>Charlotte Firefighters' RS2010</v>
      </c>
    </row>
    <row r="3366" spans="1:18" x14ac:dyDescent="0.35">
      <c r="A3366" t="s">
        <v>184</v>
      </c>
      <c r="B3366">
        <v>2011</v>
      </c>
      <c r="C3366">
        <v>0.26219999999999999</v>
      </c>
      <c r="D3366">
        <v>4.1799999999999997E-2</v>
      </c>
      <c r="E3366">
        <v>5.0900000000000001E-2</v>
      </c>
      <c r="F3366">
        <v>6.3450000000000006E-2</v>
      </c>
      <c r="G3366">
        <v>5.2260000000000001E-2</v>
      </c>
      <c r="H3366">
        <v>0.70320000000000005</v>
      </c>
      <c r="I3366">
        <v>0.25069999999999998</v>
      </c>
      <c r="J3366">
        <v>0</v>
      </c>
      <c r="K3366">
        <v>0</v>
      </c>
      <c r="L3366">
        <v>0</v>
      </c>
      <c r="M3366">
        <v>3.3500000000000002E-2</v>
      </c>
      <c r="N3366">
        <v>0</v>
      </c>
      <c r="O3366">
        <v>1.26E-2</v>
      </c>
      <c r="P3366">
        <v>0</v>
      </c>
      <c r="Q3366" s="3">
        <v>0.89500000000000002</v>
      </c>
      <c r="R3366" t="str">
        <f t="shared" si="52"/>
        <v>Charlotte Firefighters' RS2011</v>
      </c>
    </row>
    <row r="3367" spans="1:18" x14ac:dyDescent="0.35">
      <c r="A3367" t="s">
        <v>184</v>
      </c>
      <c r="B3367">
        <v>2012</v>
      </c>
      <c r="C3367">
        <v>1.14E-2</v>
      </c>
      <c r="E3367">
        <v>1.779E-2</v>
      </c>
      <c r="F3367">
        <v>6.9190000000000002E-2</v>
      </c>
      <c r="G3367">
        <v>4.879E-2</v>
      </c>
      <c r="H3367">
        <v>0.6845</v>
      </c>
      <c r="I3367">
        <v>0.26169999999999999</v>
      </c>
      <c r="J3367">
        <v>0</v>
      </c>
      <c r="K3367">
        <v>0</v>
      </c>
      <c r="L3367">
        <v>0</v>
      </c>
      <c r="M3367">
        <v>3.6600000000000001E-2</v>
      </c>
      <c r="N3367">
        <v>0</v>
      </c>
      <c r="O3367">
        <v>1.7100000000000001E-2</v>
      </c>
      <c r="P3367">
        <v>0</v>
      </c>
      <c r="Q3367" s="3">
        <v>0.85</v>
      </c>
      <c r="R3367" t="str">
        <f t="shared" si="52"/>
        <v>Charlotte Firefighters' RS2012</v>
      </c>
    </row>
    <row r="3368" spans="1:18" x14ac:dyDescent="0.35">
      <c r="A3368" t="s">
        <v>184</v>
      </c>
      <c r="B3368">
        <v>2013</v>
      </c>
      <c r="C3368">
        <v>0.1482</v>
      </c>
      <c r="E3368">
        <v>5.5969999999999999E-2</v>
      </c>
      <c r="F3368">
        <v>7.9750000000000001E-2</v>
      </c>
      <c r="G3368">
        <v>5.6120000000000003E-2</v>
      </c>
      <c r="H3368">
        <v>0.69769999999999999</v>
      </c>
      <c r="I3368">
        <v>0.2301</v>
      </c>
      <c r="J3368">
        <v>0</v>
      </c>
      <c r="K3368">
        <v>0</v>
      </c>
      <c r="L3368">
        <v>0</v>
      </c>
      <c r="M3368">
        <v>2.6100000000000002E-2</v>
      </c>
      <c r="N3368">
        <v>0</v>
      </c>
      <c r="O3368">
        <v>4.6100000000000002E-2</v>
      </c>
      <c r="P3368">
        <v>0</v>
      </c>
      <c r="Q3368" s="3">
        <v>0.84399999999999997</v>
      </c>
      <c r="R3368" t="str">
        <f t="shared" si="52"/>
        <v>Charlotte Firefighters' RS2013</v>
      </c>
    </row>
    <row r="3369" spans="1:18" x14ac:dyDescent="0.35">
      <c r="A3369" t="s">
        <v>184</v>
      </c>
      <c r="B3369">
        <v>2014</v>
      </c>
      <c r="C3369">
        <v>0.18729999999999999</v>
      </c>
      <c r="D3369">
        <v>0.113</v>
      </c>
      <c r="E3369">
        <v>0.1406</v>
      </c>
      <c r="F3369">
        <v>8.0320000000000003E-2</v>
      </c>
      <c r="G3369">
        <v>6.4990000000000006E-2</v>
      </c>
      <c r="H3369">
        <v>0.67610000000000003</v>
      </c>
      <c r="I3369">
        <v>0.255</v>
      </c>
      <c r="J3369">
        <v>0</v>
      </c>
      <c r="K3369">
        <v>0</v>
      </c>
      <c r="L3369">
        <v>0</v>
      </c>
      <c r="M3369">
        <v>2.4500000000000001E-2</v>
      </c>
      <c r="N3369">
        <v>0</v>
      </c>
      <c r="O3369">
        <v>4.4400000000000002E-2</v>
      </c>
      <c r="P3369">
        <v>0</v>
      </c>
      <c r="Q3369" s="3">
        <v>0.88900000000000001</v>
      </c>
      <c r="R3369" t="str">
        <f t="shared" si="52"/>
        <v>Charlotte Firefighters' RS2014</v>
      </c>
    </row>
    <row r="3370" spans="1:18" x14ac:dyDescent="0.35">
      <c r="A3370" t="s">
        <v>184</v>
      </c>
      <c r="B3370">
        <v>2015</v>
      </c>
      <c r="C3370">
        <v>4.87E-2</v>
      </c>
      <c r="D3370">
        <v>0.12670000000000001</v>
      </c>
      <c r="E3370">
        <v>0.128</v>
      </c>
      <c r="F3370">
        <v>7.4649999999999994E-2</v>
      </c>
      <c r="G3370">
        <v>6.3899999999999998E-2</v>
      </c>
      <c r="H3370">
        <v>0.67613000000000001</v>
      </c>
      <c r="I3370">
        <v>0.24848000000000001</v>
      </c>
      <c r="J3370">
        <v>0</v>
      </c>
      <c r="K3370">
        <v>0</v>
      </c>
      <c r="L3370">
        <v>0</v>
      </c>
      <c r="M3370">
        <v>5.7590000000000002E-2</v>
      </c>
      <c r="N3370">
        <v>0</v>
      </c>
      <c r="O3370">
        <v>1.78E-2</v>
      </c>
      <c r="P3370">
        <v>0</v>
      </c>
      <c r="Q3370" s="3">
        <v>0.92700000000000005</v>
      </c>
      <c r="R3370" t="str">
        <f t="shared" si="52"/>
        <v>Charlotte Firefighters' RS2015</v>
      </c>
    </row>
    <row r="3371" spans="1:18" x14ac:dyDescent="0.35">
      <c r="A3371" t="s">
        <v>184</v>
      </c>
      <c r="B3371">
        <v>2016</v>
      </c>
      <c r="C3371">
        <v>1.0500000000000001E-2</v>
      </c>
      <c r="D3371">
        <v>7.9699999999999993E-2</v>
      </c>
      <c r="E3371">
        <v>7.8899999999999998E-2</v>
      </c>
      <c r="F3371">
        <v>6.4759999999999998E-2</v>
      </c>
      <c r="G3371">
        <v>6.0479999999999999E-2</v>
      </c>
      <c r="H3371">
        <v>0.60980000000000001</v>
      </c>
      <c r="I3371">
        <v>0.27179999999999999</v>
      </c>
      <c r="J3371">
        <v>0</v>
      </c>
      <c r="K3371">
        <v>0</v>
      </c>
      <c r="L3371">
        <v>0</v>
      </c>
      <c r="M3371">
        <v>0.10680000000000001</v>
      </c>
      <c r="N3371">
        <v>0</v>
      </c>
      <c r="O3371">
        <v>1.1599999999999999E-2</v>
      </c>
      <c r="P3371">
        <v>0</v>
      </c>
      <c r="Q3371" s="3">
        <v>0.86899999999999999</v>
      </c>
      <c r="R3371" t="str">
        <f t="shared" si="52"/>
        <v>Charlotte Firefighters' RS2016</v>
      </c>
    </row>
    <row r="3372" spans="1:18" x14ac:dyDescent="0.35">
      <c r="A3372" t="s">
        <v>184</v>
      </c>
      <c r="B3372">
        <v>2017</v>
      </c>
      <c r="C3372">
        <v>0.1288</v>
      </c>
      <c r="D3372">
        <v>6.1499999999999999E-2</v>
      </c>
      <c r="E3372">
        <v>0.1028</v>
      </c>
      <c r="F3372">
        <v>5.9420000000000001E-2</v>
      </c>
      <c r="G3372">
        <v>6.4380000000000007E-2</v>
      </c>
      <c r="H3372">
        <v>0.6492</v>
      </c>
      <c r="I3372">
        <v>0.245</v>
      </c>
      <c r="J3372">
        <v>0</v>
      </c>
      <c r="K3372">
        <v>0</v>
      </c>
      <c r="L3372">
        <v>0</v>
      </c>
      <c r="M3372">
        <v>9.69E-2</v>
      </c>
      <c r="N3372">
        <v>0</v>
      </c>
      <c r="O3372">
        <v>8.8999999999999999E-3</v>
      </c>
      <c r="P3372">
        <v>0</v>
      </c>
      <c r="Q3372" s="3">
        <v>0.86199999999999999</v>
      </c>
      <c r="R3372" t="str">
        <f t="shared" si="52"/>
        <v>Charlotte Firefighters' RS2017</v>
      </c>
    </row>
    <row r="3373" spans="1:18" x14ac:dyDescent="0.35">
      <c r="A3373" t="s">
        <v>184</v>
      </c>
      <c r="B3373">
        <v>2018</v>
      </c>
      <c r="C3373">
        <v>9.7299999999999998E-2</v>
      </c>
      <c r="D3373">
        <v>7.7700000000000005E-2</v>
      </c>
      <c r="E3373">
        <v>9.2799999999999994E-2</v>
      </c>
      <c r="F3373">
        <v>7.4219999999999994E-2</v>
      </c>
      <c r="G3373">
        <v>6.6180000000000003E-2</v>
      </c>
      <c r="H3373">
        <v>0.64690000000000003</v>
      </c>
      <c r="I3373">
        <v>0.24709999999999999</v>
      </c>
      <c r="J3373">
        <v>0</v>
      </c>
      <c r="K3373">
        <v>0</v>
      </c>
      <c r="L3373">
        <v>0</v>
      </c>
      <c r="M3373">
        <v>9.4100000000000003E-2</v>
      </c>
      <c r="N3373">
        <v>0</v>
      </c>
      <c r="O3373">
        <v>1.1900000000000001E-2</v>
      </c>
      <c r="P3373">
        <v>0</v>
      </c>
      <c r="Q3373" s="3">
        <v>0.876</v>
      </c>
      <c r="R3373" t="str">
        <f t="shared" si="52"/>
        <v>Charlotte Firefighters' RS2018</v>
      </c>
    </row>
    <row r="3374" spans="1:18" x14ac:dyDescent="0.35">
      <c r="A3374" t="s">
        <v>184</v>
      </c>
      <c r="B3374">
        <v>2019</v>
      </c>
      <c r="C3374">
        <v>4.6100000000000002E-2</v>
      </c>
      <c r="D3374">
        <v>9.0200000000000002E-2</v>
      </c>
      <c r="E3374">
        <v>6.54E-2</v>
      </c>
      <c r="F3374">
        <v>0.10237</v>
      </c>
      <c r="G3374">
        <v>6.5119999999999997E-2</v>
      </c>
      <c r="H3374">
        <v>0.63200000000000001</v>
      </c>
      <c r="I3374">
        <v>0.26119999999999999</v>
      </c>
      <c r="J3374">
        <v>0</v>
      </c>
      <c r="K3374">
        <v>0</v>
      </c>
      <c r="L3374">
        <v>0</v>
      </c>
      <c r="M3374">
        <v>9.4299999999999995E-2</v>
      </c>
      <c r="N3374">
        <v>0</v>
      </c>
      <c r="O3374">
        <v>1.2500000000000001E-2</v>
      </c>
      <c r="P3374">
        <v>0</v>
      </c>
      <c r="Q3374" s="3">
        <v>0.82699999999999996</v>
      </c>
      <c r="R3374" t="str">
        <f t="shared" si="52"/>
        <v>Charlotte Firefighters' RS2019</v>
      </c>
    </row>
    <row r="3375" spans="1:18" x14ac:dyDescent="0.35">
      <c r="A3375" t="s">
        <v>184</v>
      </c>
      <c r="B3375">
        <v>2020</v>
      </c>
      <c r="C3375">
        <v>3.32E-2</v>
      </c>
      <c r="E3375">
        <v>6.2300000000000001E-2</v>
      </c>
      <c r="F3375">
        <v>9.4589999999999994E-2</v>
      </c>
      <c r="G3375">
        <v>6.3500000000000001E-2</v>
      </c>
      <c r="H3375">
        <v>0.62568999999999997</v>
      </c>
      <c r="I3375">
        <v>0.27811000000000002</v>
      </c>
      <c r="J3375">
        <v>0</v>
      </c>
      <c r="K3375">
        <v>0</v>
      </c>
      <c r="L3375">
        <v>0</v>
      </c>
      <c r="M3375">
        <v>9.0539999999999995E-2</v>
      </c>
      <c r="N3375">
        <v>0</v>
      </c>
      <c r="O3375">
        <v>0</v>
      </c>
      <c r="P3375">
        <v>0</v>
      </c>
      <c r="Q3375" s="3">
        <v>0.76500000000000001</v>
      </c>
      <c r="R3375" t="str">
        <f t="shared" si="52"/>
        <v>Charlotte Firefighters' RS2020</v>
      </c>
    </row>
    <row r="3376" spans="1:18" x14ac:dyDescent="0.35">
      <c r="A3376" t="s">
        <v>185</v>
      </c>
      <c r="B3376">
        <v>2001</v>
      </c>
      <c r="C3376">
        <v>-4.4200000000000003E-2</v>
      </c>
      <c r="D3376">
        <v>0.1575</v>
      </c>
      <c r="E3376">
        <v>0.16589999999999999</v>
      </c>
      <c r="G3376">
        <v>-4.4200000000000003E-2</v>
      </c>
      <c r="H3376">
        <v>0.67200000000000004</v>
      </c>
      <c r="I3376">
        <v>0.32500000000000001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3.0000000000000001E-3</v>
      </c>
      <c r="P3376">
        <v>0</v>
      </c>
      <c r="Q3376" s="3">
        <v>1.212</v>
      </c>
      <c r="R3376" t="str">
        <f t="shared" si="52"/>
        <v>Wichita ERS2001</v>
      </c>
    </row>
    <row r="3377" spans="1:18" x14ac:dyDescent="0.35">
      <c r="A3377" t="s">
        <v>185</v>
      </c>
      <c r="B3377">
        <v>2002</v>
      </c>
      <c r="C3377">
        <v>-0.11600000000000001</v>
      </c>
      <c r="D3377">
        <v>-6.0999999999999999E-2</v>
      </c>
      <c r="G3377">
        <v>-8.0799999999999997E-2</v>
      </c>
      <c r="H3377">
        <v>0.58399999999999996</v>
      </c>
      <c r="I3377">
        <v>0.41399999999999998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2E-3</v>
      </c>
      <c r="P3377">
        <v>0</v>
      </c>
      <c r="Q3377" s="3">
        <v>1.17</v>
      </c>
      <c r="R3377" t="str">
        <f t="shared" si="52"/>
        <v>Wichita ERS2002</v>
      </c>
    </row>
    <row r="3378" spans="1:18" x14ac:dyDescent="0.35">
      <c r="A3378" t="s">
        <v>185</v>
      </c>
      <c r="B3378">
        <v>2003</v>
      </c>
      <c r="C3378">
        <v>0.22800000000000001</v>
      </c>
      <c r="D3378">
        <v>1.2999999999999999E-2</v>
      </c>
      <c r="G3378">
        <v>1.2370000000000001E-2</v>
      </c>
      <c r="H3378">
        <v>0.65300000000000002</v>
      </c>
      <c r="I3378">
        <v>0.34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7.0000000000000001E-3</v>
      </c>
      <c r="P3378">
        <v>0</v>
      </c>
      <c r="Q3378" s="3">
        <v>1.1539999999999999</v>
      </c>
      <c r="R3378" t="str">
        <f t="shared" si="52"/>
        <v>Wichita ERS2003</v>
      </c>
    </row>
    <row r="3379" spans="1:18" x14ac:dyDescent="0.35">
      <c r="A3379" t="s">
        <v>185</v>
      </c>
      <c r="B3379">
        <v>2004</v>
      </c>
      <c r="C3379">
        <v>0.1</v>
      </c>
      <c r="D3379">
        <v>6.0999999999999999E-2</v>
      </c>
      <c r="E3379">
        <v>2.3E-2</v>
      </c>
      <c r="G3379">
        <v>3.3599999999999998E-2</v>
      </c>
      <c r="H3379">
        <v>0.69799999999999995</v>
      </c>
      <c r="I3379">
        <v>0.26900000000000002</v>
      </c>
      <c r="J3379">
        <v>0</v>
      </c>
      <c r="K3379">
        <v>0</v>
      </c>
      <c r="L3379">
        <v>0</v>
      </c>
      <c r="M3379">
        <v>2.7E-2</v>
      </c>
      <c r="N3379">
        <v>0</v>
      </c>
      <c r="O3379">
        <v>6.0000000000000001E-3</v>
      </c>
      <c r="P3379">
        <v>0</v>
      </c>
      <c r="Q3379" s="3">
        <v>1.121</v>
      </c>
      <c r="R3379" t="str">
        <f t="shared" si="52"/>
        <v>Wichita ERS2004</v>
      </c>
    </row>
    <row r="3380" spans="1:18" x14ac:dyDescent="0.35">
      <c r="A3380" t="s">
        <v>185</v>
      </c>
      <c r="B3380">
        <v>2005</v>
      </c>
      <c r="C3380">
        <v>8.9599999999999999E-2</v>
      </c>
      <c r="E3380">
        <v>4.4569999999999999E-2</v>
      </c>
      <c r="G3380">
        <v>4.4569999999999999E-2</v>
      </c>
      <c r="H3380">
        <v>0.69299999999999995</v>
      </c>
      <c r="I3380">
        <v>0.251</v>
      </c>
      <c r="J3380">
        <v>0</v>
      </c>
      <c r="K3380">
        <v>0</v>
      </c>
      <c r="L3380">
        <v>0</v>
      </c>
      <c r="M3380">
        <v>5.0999999999999997E-2</v>
      </c>
      <c r="N3380">
        <v>0</v>
      </c>
      <c r="O3380">
        <v>5.0000000000000001E-3</v>
      </c>
      <c r="P3380">
        <v>0</v>
      </c>
      <c r="Q3380" s="3">
        <v>1.1060000000000001</v>
      </c>
      <c r="R3380" t="str">
        <f t="shared" si="52"/>
        <v>Wichita ERS2005</v>
      </c>
    </row>
    <row r="3381" spans="1:18" x14ac:dyDescent="0.35">
      <c r="A3381" t="s">
        <v>185</v>
      </c>
      <c r="B3381">
        <v>2006</v>
      </c>
      <c r="C3381">
        <v>0.15329999999999999</v>
      </c>
      <c r="D3381">
        <v>0.11409999999999999</v>
      </c>
      <c r="E3381">
        <v>8.4699999999999998E-2</v>
      </c>
      <c r="G3381">
        <v>6.1949999999999998E-2</v>
      </c>
      <c r="H3381">
        <v>0.70679999999999998</v>
      </c>
      <c r="I3381">
        <v>0.2399</v>
      </c>
      <c r="J3381">
        <v>0</v>
      </c>
      <c r="K3381">
        <v>0</v>
      </c>
      <c r="L3381">
        <v>0</v>
      </c>
      <c r="M3381">
        <v>5.2600000000000001E-2</v>
      </c>
      <c r="N3381">
        <v>0</v>
      </c>
      <c r="O3381">
        <v>6.9999999999999999E-4</v>
      </c>
      <c r="P3381">
        <v>0</v>
      </c>
      <c r="Q3381" s="3">
        <v>1.1020000000000001</v>
      </c>
      <c r="R3381" t="str">
        <f t="shared" si="52"/>
        <v>Wichita ERS2006</v>
      </c>
    </row>
    <row r="3382" spans="1:18" x14ac:dyDescent="0.35">
      <c r="A3382" t="s">
        <v>185</v>
      </c>
      <c r="B3382">
        <v>2007</v>
      </c>
      <c r="C3382">
        <v>0.1106</v>
      </c>
      <c r="D3382">
        <v>0.11749999999999999</v>
      </c>
      <c r="E3382">
        <v>0.1353</v>
      </c>
      <c r="G3382">
        <v>6.8769999999999998E-2</v>
      </c>
      <c r="H3382">
        <v>0.68059999999999998</v>
      </c>
      <c r="I3382">
        <v>0.25650000000000001</v>
      </c>
      <c r="J3382">
        <v>0</v>
      </c>
      <c r="K3382">
        <v>0</v>
      </c>
      <c r="L3382">
        <v>0</v>
      </c>
      <c r="M3382">
        <v>5.7099999999999998E-2</v>
      </c>
      <c r="N3382">
        <v>0</v>
      </c>
      <c r="O3382">
        <v>8.9999999999999998E-4</v>
      </c>
      <c r="P3382">
        <v>0</v>
      </c>
      <c r="Q3382" s="3">
        <v>1.105</v>
      </c>
      <c r="R3382" t="str">
        <f t="shared" si="52"/>
        <v>Wichita ERS2007</v>
      </c>
    </row>
    <row r="3383" spans="1:18" x14ac:dyDescent="0.35">
      <c r="A3383" t="s">
        <v>185</v>
      </c>
      <c r="B3383">
        <v>2008</v>
      </c>
      <c r="C3383">
        <v>-0.28050000000000003</v>
      </c>
      <c r="D3383">
        <v>-2.69E-2</v>
      </c>
      <c r="E3383">
        <v>2.0199999999999999E-2</v>
      </c>
      <c r="G3383">
        <v>1.719E-2</v>
      </c>
      <c r="H3383">
        <v>0.58599999999999997</v>
      </c>
      <c r="I3383">
        <v>0.35170000000000001</v>
      </c>
      <c r="J3383">
        <v>0</v>
      </c>
      <c r="K3383">
        <v>0</v>
      </c>
      <c r="L3383">
        <v>0</v>
      </c>
      <c r="M3383">
        <v>6.0299999999999999E-2</v>
      </c>
      <c r="N3383">
        <v>0</v>
      </c>
      <c r="O3383">
        <v>2E-3</v>
      </c>
      <c r="P3383">
        <v>0</v>
      </c>
      <c r="Q3383" s="3">
        <v>1.0009999999999999</v>
      </c>
      <c r="R3383" t="str">
        <f t="shared" si="52"/>
        <v>Wichita ERS2008</v>
      </c>
    </row>
    <row r="3384" spans="1:18" x14ac:dyDescent="0.35">
      <c r="A3384" t="s">
        <v>185</v>
      </c>
      <c r="B3384">
        <v>2009</v>
      </c>
      <c r="C3384">
        <v>0.21959999999999999</v>
      </c>
      <c r="D3384">
        <v>-8.6E-3</v>
      </c>
      <c r="E3384">
        <v>4.1399999999999999E-2</v>
      </c>
      <c r="G3384">
        <v>3.7909999999999999E-2</v>
      </c>
      <c r="H3384">
        <v>0.67620000000000002</v>
      </c>
      <c r="I3384">
        <v>0.29260000000000003</v>
      </c>
      <c r="J3384">
        <v>0</v>
      </c>
      <c r="K3384">
        <v>0</v>
      </c>
      <c r="L3384">
        <v>0</v>
      </c>
      <c r="M3384">
        <v>2.92E-2</v>
      </c>
      <c r="N3384">
        <v>0</v>
      </c>
      <c r="O3384">
        <v>2E-3</v>
      </c>
      <c r="P3384">
        <v>0</v>
      </c>
      <c r="Q3384" s="3">
        <v>0.96299999999999997</v>
      </c>
      <c r="R3384" t="str">
        <f t="shared" si="52"/>
        <v>Wichita ERS2009</v>
      </c>
    </row>
    <row r="3385" spans="1:18" x14ac:dyDescent="0.35">
      <c r="A3385" t="s">
        <v>185</v>
      </c>
      <c r="B3385">
        <v>2010</v>
      </c>
      <c r="C3385">
        <v>0.13639999999999999</v>
      </c>
      <c r="D3385">
        <v>-8.9999999999999998E-4</v>
      </c>
      <c r="E3385">
        <v>5.0200000000000002E-2</v>
      </c>
      <c r="F3385">
        <v>4.7359999999999999E-2</v>
      </c>
      <c r="G3385">
        <v>4.7359999999999999E-2</v>
      </c>
      <c r="H3385">
        <v>0.71072999999999997</v>
      </c>
      <c r="I3385">
        <v>0.25796999999999998</v>
      </c>
      <c r="J3385">
        <v>0</v>
      </c>
      <c r="K3385">
        <v>0</v>
      </c>
      <c r="L3385">
        <v>0</v>
      </c>
      <c r="M3385">
        <v>2.98E-2</v>
      </c>
      <c r="N3385">
        <v>0</v>
      </c>
      <c r="O3385">
        <v>1.5E-3</v>
      </c>
      <c r="P3385">
        <v>0</v>
      </c>
      <c r="Q3385" s="3">
        <v>0.95499999999999996</v>
      </c>
      <c r="R3385" t="str">
        <f t="shared" si="52"/>
        <v>Wichita ERS2010</v>
      </c>
    </row>
    <row r="3386" spans="1:18" x14ac:dyDescent="0.35">
      <c r="A3386" t="s">
        <v>185</v>
      </c>
      <c r="B3386">
        <v>2011</v>
      </c>
      <c r="C3386">
        <v>7.9000000000000008E-3</v>
      </c>
      <c r="D3386">
        <v>0.11840000000000001</v>
      </c>
      <c r="E3386">
        <v>2.2499999999999999E-2</v>
      </c>
      <c r="F3386">
        <v>5.2929999999999998E-2</v>
      </c>
      <c r="G3386">
        <v>4.3709999999999999E-2</v>
      </c>
      <c r="H3386">
        <v>0.67120000000000002</v>
      </c>
      <c r="I3386">
        <v>0.26769999999999999</v>
      </c>
      <c r="J3386">
        <v>0</v>
      </c>
      <c r="K3386">
        <v>0</v>
      </c>
      <c r="L3386">
        <v>2.3699999999999999E-2</v>
      </c>
      <c r="M3386">
        <v>3.5200000000000002E-2</v>
      </c>
      <c r="N3386">
        <v>0</v>
      </c>
      <c r="O3386">
        <v>2.2000000000000001E-3</v>
      </c>
      <c r="P3386">
        <v>0</v>
      </c>
      <c r="Q3386" s="3">
        <v>0.92500000000000004</v>
      </c>
      <c r="R3386" t="str">
        <f t="shared" si="52"/>
        <v>Wichita ERS2011</v>
      </c>
    </row>
    <row r="3387" spans="1:18" x14ac:dyDescent="0.35">
      <c r="A3387" t="s">
        <v>185</v>
      </c>
      <c r="B3387">
        <v>2012</v>
      </c>
      <c r="C3387">
        <v>0.13780000000000001</v>
      </c>
      <c r="D3387">
        <v>9.2899999999999996E-2</v>
      </c>
      <c r="E3387">
        <v>2.75E-2</v>
      </c>
      <c r="F3387">
        <v>7.9850000000000004E-2</v>
      </c>
      <c r="G3387">
        <v>5.1240000000000001E-2</v>
      </c>
      <c r="H3387">
        <v>0.6623</v>
      </c>
      <c r="I3387">
        <v>0.25509999999999999</v>
      </c>
      <c r="J3387">
        <v>0</v>
      </c>
      <c r="K3387">
        <v>0</v>
      </c>
      <c r="L3387">
        <v>4.5400000000000003E-2</v>
      </c>
      <c r="M3387">
        <v>3.5099999999999999E-2</v>
      </c>
      <c r="N3387">
        <v>0</v>
      </c>
      <c r="O3387">
        <v>2.0999999999999999E-3</v>
      </c>
      <c r="P3387">
        <v>0</v>
      </c>
      <c r="Q3387" s="3">
        <v>0.91</v>
      </c>
      <c r="R3387" t="str">
        <f t="shared" si="52"/>
        <v>Wichita ERS2012</v>
      </c>
    </row>
    <row r="3388" spans="1:18" x14ac:dyDescent="0.35">
      <c r="A3388" t="s">
        <v>185</v>
      </c>
      <c r="B3388">
        <v>2013</v>
      </c>
      <c r="C3388">
        <v>0.20219999999999999</v>
      </c>
      <c r="D3388">
        <v>0.11310000000000001</v>
      </c>
      <c r="E3388">
        <v>0.1386</v>
      </c>
      <c r="F3388">
        <v>7.7560000000000004E-2</v>
      </c>
      <c r="G3388">
        <v>6.2149999999999997E-2</v>
      </c>
      <c r="H3388">
        <v>0.71319999999999995</v>
      </c>
      <c r="I3388">
        <v>0.20910000000000001</v>
      </c>
      <c r="J3388">
        <v>0</v>
      </c>
      <c r="K3388">
        <v>0</v>
      </c>
      <c r="L3388">
        <v>2.1299999999999999E-2</v>
      </c>
      <c r="M3388">
        <v>5.3699999999999998E-2</v>
      </c>
      <c r="N3388">
        <v>0</v>
      </c>
      <c r="O3388">
        <v>2.7000000000000001E-3</v>
      </c>
      <c r="P3388">
        <v>0</v>
      </c>
      <c r="Q3388" s="3">
        <v>0.93100000000000005</v>
      </c>
      <c r="R3388" t="str">
        <f t="shared" si="52"/>
        <v>Wichita ERS2013</v>
      </c>
    </row>
    <row r="3389" spans="1:18" x14ac:dyDescent="0.35">
      <c r="A3389" t="s">
        <v>185</v>
      </c>
      <c r="B3389">
        <v>2014</v>
      </c>
      <c r="C3389">
        <v>5.5899999999999998E-2</v>
      </c>
      <c r="D3389">
        <v>0.13039999999999999</v>
      </c>
      <c r="E3389">
        <v>0.10630000000000001</v>
      </c>
      <c r="F3389">
        <v>7.3160000000000003E-2</v>
      </c>
      <c r="G3389">
        <v>6.1699999999999998E-2</v>
      </c>
      <c r="H3389">
        <v>0.67369999999999997</v>
      </c>
      <c r="I3389">
        <v>0.22489999999999999</v>
      </c>
      <c r="J3389">
        <v>0</v>
      </c>
      <c r="K3389">
        <v>0</v>
      </c>
      <c r="L3389">
        <v>4.3299999999999998E-2</v>
      </c>
      <c r="M3389">
        <v>5.3699999999999998E-2</v>
      </c>
      <c r="N3389">
        <v>0</v>
      </c>
      <c r="O3389">
        <v>4.4000000000000003E-3</v>
      </c>
      <c r="P3389">
        <v>0</v>
      </c>
      <c r="Q3389" s="3">
        <v>0.94899999999999995</v>
      </c>
      <c r="R3389" t="str">
        <f t="shared" si="52"/>
        <v>Wichita ERS2014</v>
      </c>
    </row>
    <row r="3390" spans="1:18" x14ac:dyDescent="0.35">
      <c r="A3390" t="s">
        <v>185</v>
      </c>
      <c r="B3390">
        <v>2015</v>
      </c>
      <c r="C3390">
        <v>2.0999999999999999E-3</v>
      </c>
      <c r="D3390">
        <v>8.5000000000000006E-2</v>
      </c>
      <c r="E3390">
        <v>7.85E-2</v>
      </c>
      <c r="F3390">
        <v>6.4210000000000003E-2</v>
      </c>
      <c r="G3390">
        <v>5.7619999999999998E-2</v>
      </c>
      <c r="H3390">
        <v>0.61099999999999999</v>
      </c>
      <c r="I3390">
        <v>0.26879999999999998</v>
      </c>
      <c r="J3390">
        <v>0</v>
      </c>
      <c r="K3390">
        <v>0</v>
      </c>
      <c r="L3390">
        <v>6.2100000000000002E-2</v>
      </c>
      <c r="M3390">
        <v>5.6899999999999999E-2</v>
      </c>
      <c r="N3390">
        <v>0</v>
      </c>
      <c r="O3390">
        <v>1.1999999999999999E-3</v>
      </c>
      <c r="P3390">
        <v>0</v>
      </c>
      <c r="Q3390" s="3">
        <v>0.93799999999999994</v>
      </c>
      <c r="R3390" t="str">
        <f t="shared" si="52"/>
        <v>Wichita ERS2015</v>
      </c>
    </row>
    <row r="3391" spans="1:18" x14ac:dyDescent="0.35">
      <c r="A3391" t="s">
        <v>185</v>
      </c>
      <c r="B3391">
        <v>2016</v>
      </c>
      <c r="C3391">
        <v>7.2999999999999995E-2</v>
      </c>
      <c r="D3391">
        <v>4.3200000000000002E-2</v>
      </c>
      <c r="E3391">
        <v>9.1999999999999998E-2</v>
      </c>
      <c r="F3391">
        <v>5.6559999999999999E-2</v>
      </c>
      <c r="G3391">
        <v>5.858E-2</v>
      </c>
      <c r="H3391">
        <v>0.66900000000000004</v>
      </c>
      <c r="I3391">
        <v>0.18029999999999999</v>
      </c>
      <c r="J3391">
        <v>0</v>
      </c>
      <c r="K3391">
        <v>0</v>
      </c>
      <c r="L3391">
        <v>7.6399999999999996E-2</v>
      </c>
      <c r="M3391">
        <v>6.4299999999999996E-2</v>
      </c>
      <c r="N3391">
        <v>0</v>
      </c>
      <c r="O3391">
        <v>0.01</v>
      </c>
      <c r="P3391">
        <v>0</v>
      </c>
      <c r="Q3391" s="3">
        <v>0.92900000000000005</v>
      </c>
      <c r="R3391" t="str">
        <f t="shared" si="52"/>
        <v>Wichita ERS2016</v>
      </c>
    </row>
    <row r="3392" spans="1:18" x14ac:dyDescent="0.35">
      <c r="A3392" t="s">
        <v>185</v>
      </c>
      <c r="B3392">
        <v>2017</v>
      </c>
      <c r="C3392">
        <v>0.17760000000000001</v>
      </c>
      <c r="D3392">
        <v>8.2100000000000006E-2</v>
      </c>
      <c r="E3392">
        <v>9.9699999999999997E-2</v>
      </c>
      <c r="F3392">
        <v>9.1399999999999995E-2</v>
      </c>
      <c r="G3392">
        <v>6.5229999999999996E-2</v>
      </c>
      <c r="H3392">
        <v>0.68700000000000006</v>
      </c>
      <c r="I3392">
        <v>0.16850000000000001</v>
      </c>
      <c r="J3392">
        <v>0</v>
      </c>
      <c r="K3392">
        <v>0</v>
      </c>
      <c r="L3392">
        <v>7.1099999999999997E-2</v>
      </c>
      <c r="M3392">
        <v>6.54E-2</v>
      </c>
      <c r="N3392">
        <v>0</v>
      </c>
      <c r="O3392">
        <v>8.0000000000000002E-3</v>
      </c>
      <c r="P3392">
        <v>0</v>
      </c>
      <c r="Q3392" s="3">
        <v>0.94299999999999995</v>
      </c>
      <c r="R3392" t="str">
        <f t="shared" si="52"/>
        <v>Wichita ERS2017</v>
      </c>
    </row>
    <row r="3393" spans="1:18" x14ac:dyDescent="0.35">
      <c r="A3393" t="s">
        <v>185</v>
      </c>
      <c r="B3393">
        <v>2018</v>
      </c>
      <c r="C3393">
        <v>-6.0400000000000002E-2</v>
      </c>
      <c r="D3393">
        <v>5.8999999999999997E-2</v>
      </c>
      <c r="E3393">
        <v>4.6800000000000001E-2</v>
      </c>
      <c r="F3393">
        <v>9.1800000000000007E-2</v>
      </c>
      <c r="G3393">
        <v>5.7829999999999999E-2</v>
      </c>
      <c r="H3393">
        <v>0.64500000000000002</v>
      </c>
      <c r="I3393">
        <v>0.19950000000000001</v>
      </c>
      <c r="J3393">
        <v>0</v>
      </c>
      <c r="K3393">
        <v>0</v>
      </c>
      <c r="L3393">
        <v>7.3400000000000007E-2</v>
      </c>
      <c r="M3393">
        <v>7.1599999999999997E-2</v>
      </c>
      <c r="N3393">
        <v>0</v>
      </c>
      <c r="O3393">
        <v>1.0500000000000001E-2</v>
      </c>
      <c r="P3393">
        <v>0</v>
      </c>
      <c r="Q3393" s="3">
        <v>0.90900000000000003</v>
      </c>
      <c r="R3393" t="str">
        <f t="shared" si="52"/>
        <v>Wichita ERS2018</v>
      </c>
    </row>
    <row r="3394" spans="1:18" x14ac:dyDescent="0.35">
      <c r="A3394" t="s">
        <v>185</v>
      </c>
      <c r="B3394">
        <v>2019</v>
      </c>
      <c r="C3394">
        <v>0.19769999999999999</v>
      </c>
      <c r="D3394">
        <v>9.8400000000000001E-2</v>
      </c>
      <c r="E3394">
        <v>7.3499999999999996E-2</v>
      </c>
      <c r="F3394">
        <v>8.9800000000000005E-2</v>
      </c>
      <c r="G3394">
        <v>6.4769999999999994E-2</v>
      </c>
      <c r="H3394">
        <v>0.68</v>
      </c>
      <c r="I3394">
        <v>0.1893</v>
      </c>
      <c r="J3394">
        <v>0</v>
      </c>
      <c r="K3394">
        <v>0</v>
      </c>
      <c r="L3394">
        <v>5.5199999999999999E-2</v>
      </c>
      <c r="M3394">
        <v>6.7000000000000004E-2</v>
      </c>
      <c r="N3394">
        <v>0</v>
      </c>
      <c r="O3394">
        <v>8.5000000000000006E-3</v>
      </c>
      <c r="P3394">
        <v>0</v>
      </c>
      <c r="Q3394" s="3">
        <v>0.90800000000000003</v>
      </c>
      <c r="R3394" t="str">
        <f t="shared" si="52"/>
        <v>Wichita ERS2019</v>
      </c>
    </row>
    <row r="3395" spans="1:18" x14ac:dyDescent="0.35">
      <c r="A3395" t="s">
        <v>185</v>
      </c>
      <c r="B3395">
        <v>2020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 s="3">
        <v>0</v>
      </c>
      <c r="R3395" t="str">
        <f t="shared" ref="R3395:R3458" si="53">A3395&amp;B3395</f>
        <v>Wichita ERS2020</v>
      </c>
    </row>
    <row r="3396" spans="1:18" x14ac:dyDescent="0.35">
      <c r="A3396" t="s">
        <v>186</v>
      </c>
      <c r="B3396">
        <v>2001</v>
      </c>
      <c r="C3396">
        <v>-1.7999999999999999E-2</v>
      </c>
      <c r="G3396">
        <v>-1.7999999999999999E-2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 s="3">
        <v>0.86</v>
      </c>
      <c r="R3396" t="str">
        <f t="shared" si="53"/>
        <v>Baton Rouge City Parish RS2001</v>
      </c>
    </row>
    <row r="3397" spans="1:18" x14ac:dyDescent="0.35">
      <c r="A3397" t="s">
        <v>186</v>
      </c>
      <c r="B3397">
        <v>2002</v>
      </c>
      <c r="C3397">
        <v>-8.1000000000000003E-2</v>
      </c>
      <c r="G3397">
        <v>-5.0020000000000002E-2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 s="3">
        <v>0.83599999999999997</v>
      </c>
      <c r="R3397" t="str">
        <f t="shared" si="53"/>
        <v>Baton Rouge City Parish RS2002</v>
      </c>
    </row>
    <row r="3398" spans="1:18" x14ac:dyDescent="0.35">
      <c r="A3398" t="s">
        <v>186</v>
      </c>
      <c r="B3398">
        <v>2003</v>
      </c>
      <c r="C3398">
        <v>0.24</v>
      </c>
      <c r="G3398">
        <v>3.8199999999999998E-2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 s="3">
        <v>0.83199999999999996</v>
      </c>
      <c r="R3398" t="str">
        <f t="shared" si="53"/>
        <v>Baton Rouge City Parish RS2003</v>
      </c>
    </row>
    <row r="3399" spans="1:18" x14ac:dyDescent="0.35">
      <c r="A3399" t="s">
        <v>186</v>
      </c>
      <c r="B3399">
        <v>2004</v>
      </c>
      <c r="C3399">
        <v>0.11799999999999999</v>
      </c>
      <c r="G3399">
        <v>5.7599999999999998E-2</v>
      </c>
      <c r="H3399">
        <v>0.67700000000000005</v>
      </c>
      <c r="I3399">
        <v>0.315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8.0000000000000002E-3</v>
      </c>
      <c r="P3399">
        <v>0</v>
      </c>
      <c r="Q3399" s="3">
        <v>0.83599999999999997</v>
      </c>
      <c r="R3399" t="str">
        <f t="shared" si="53"/>
        <v>Baton Rouge City Parish RS2004</v>
      </c>
    </row>
    <row r="3400" spans="1:18" x14ac:dyDescent="0.35">
      <c r="A3400" t="s">
        <v>186</v>
      </c>
      <c r="B3400">
        <v>2005</v>
      </c>
      <c r="C3400">
        <v>9.1999999999999998E-2</v>
      </c>
      <c r="D3400">
        <v>0.14799999999999999</v>
      </c>
      <c r="E3400">
        <v>6.5000000000000002E-2</v>
      </c>
      <c r="G3400">
        <v>6.4399999999999999E-2</v>
      </c>
      <c r="H3400">
        <v>0.65600000000000003</v>
      </c>
      <c r="I3400">
        <v>0.33500000000000002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8.9999999999999993E-3</v>
      </c>
      <c r="P3400">
        <v>0</v>
      </c>
      <c r="Q3400" s="3">
        <v>0.83199999999999996</v>
      </c>
      <c r="R3400" t="str">
        <f t="shared" si="53"/>
        <v>Baton Rouge City Parish RS2005</v>
      </c>
    </row>
    <row r="3401" spans="1:18" x14ac:dyDescent="0.35">
      <c r="A3401" t="s">
        <v>186</v>
      </c>
      <c r="B3401">
        <v>2006</v>
      </c>
      <c r="C3401">
        <v>0.152</v>
      </c>
      <c r="E3401">
        <v>9.8930000000000004E-2</v>
      </c>
      <c r="G3401">
        <v>7.8520000000000006E-2</v>
      </c>
      <c r="H3401">
        <v>0.61699999999999999</v>
      </c>
      <c r="I3401">
        <v>0.25</v>
      </c>
      <c r="J3401">
        <v>0</v>
      </c>
      <c r="K3401">
        <v>0</v>
      </c>
      <c r="L3401">
        <v>0</v>
      </c>
      <c r="M3401">
        <v>5.1999999999999998E-2</v>
      </c>
      <c r="N3401">
        <v>0</v>
      </c>
      <c r="O3401">
        <v>8.1000000000000003E-2</v>
      </c>
      <c r="P3401">
        <v>0</v>
      </c>
      <c r="Q3401" s="3">
        <v>0.84199999999999997</v>
      </c>
      <c r="R3401" t="str">
        <f t="shared" si="53"/>
        <v>Baton Rouge City Parish RS2006</v>
      </c>
    </row>
    <row r="3402" spans="1:18" x14ac:dyDescent="0.35">
      <c r="A3402" t="s">
        <v>186</v>
      </c>
      <c r="B3402">
        <v>2007</v>
      </c>
      <c r="C3402">
        <v>4.2999999999999997E-2</v>
      </c>
      <c r="D3402">
        <v>9.5000000000000001E-2</v>
      </c>
      <c r="E3402">
        <v>0.127</v>
      </c>
      <c r="G3402">
        <v>7.3370000000000005E-2</v>
      </c>
      <c r="H3402">
        <v>0.627</v>
      </c>
      <c r="I3402">
        <v>0.31</v>
      </c>
      <c r="J3402">
        <v>0</v>
      </c>
      <c r="K3402">
        <v>0</v>
      </c>
      <c r="L3402">
        <v>0</v>
      </c>
      <c r="M3402">
        <v>5.7000000000000002E-2</v>
      </c>
      <c r="N3402">
        <v>0</v>
      </c>
      <c r="O3402">
        <v>6.0000000000000001E-3</v>
      </c>
      <c r="P3402">
        <v>0</v>
      </c>
      <c r="Q3402" s="3">
        <v>0.84599999999999997</v>
      </c>
      <c r="R3402" t="str">
        <f t="shared" si="53"/>
        <v>Baton Rouge City Parish RS2007</v>
      </c>
    </row>
    <row r="3403" spans="1:18" x14ac:dyDescent="0.35">
      <c r="A3403" t="s">
        <v>186</v>
      </c>
      <c r="B3403">
        <v>2008</v>
      </c>
      <c r="C3403">
        <v>-0.28499999999999998</v>
      </c>
      <c r="E3403">
        <v>9.58E-3</v>
      </c>
      <c r="G3403">
        <v>2.0219999999999998E-2</v>
      </c>
      <c r="H3403">
        <v>0.56200000000000006</v>
      </c>
      <c r="I3403">
        <v>0.35099999999999998</v>
      </c>
      <c r="J3403">
        <v>0</v>
      </c>
      <c r="K3403">
        <v>0</v>
      </c>
      <c r="L3403">
        <v>0</v>
      </c>
      <c r="M3403">
        <v>7.0999999999999994E-2</v>
      </c>
      <c r="N3403">
        <v>0</v>
      </c>
      <c r="O3403">
        <v>1.6E-2</v>
      </c>
      <c r="P3403">
        <v>0</v>
      </c>
      <c r="Q3403" s="3">
        <v>0.78600000000000003</v>
      </c>
      <c r="R3403" t="str">
        <f t="shared" si="53"/>
        <v>Baton Rouge City Parish RS2008</v>
      </c>
    </row>
    <row r="3404" spans="1:18" x14ac:dyDescent="0.35">
      <c r="A3404" t="s">
        <v>186</v>
      </c>
      <c r="B3404">
        <v>2009</v>
      </c>
      <c r="C3404">
        <v>0.254</v>
      </c>
      <c r="D3404">
        <v>-2.1999999999999999E-2</v>
      </c>
      <c r="E3404">
        <v>3.3000000000000002E-2</v>
      </c>
      <c r="G3404">
        <v>4.3880000000000002E-2</v>
      </c>
      <c r="H3404">
        <v>0.67200000000000004</v>
      </c>
      <c r="I3404">
        <v>0.27700000000000002</v>
      </c>
      <c r="J3404">
        <v>0</v>
      </c>
      <c r="K3404">
        <v>0</v>
      </c>
      <c r="L3404">
        <v>0</v>
      </c>
      <c r="M3404">
        <v>3.5999999999999997E-2</v>
      </c>
      <c r="N3404">
        <v>0</v>
      </c>
      <c r="O3404">
        <v>1.4E-2</v>
      </c>
      <c r="P3404">
        <v>0</v>
      </c>
      <c r="Q3404" s="3">
        <v>0.74199999999999999</v>
      </c>
      <c r="R3404" t="str">
        <f t="shared" si="53"/>
        <v>Baton Rouge City Parish RS2009</v>
      </c>
    </row>
    <row r="3405" spans="1:18" x14ac:dyDescent="0.35">
      <c r="A3405" t="s">
        <v>186</v>
      </c>
      <c r="B3405">
        <v>2010</v>
      </c>
      <c r="C3405">
        <v>0.158</v>
      </c>
      <c r="D3405">
        <v>1.2999999999999999E-2</v>
      </c>
      <c r="E3405">
        <v>4.4999999999999998E-2</v>
      </c>
      <c r="F3405">
        <v>5.4769999999999999E-2</v>
      </c>
      <c r="G3405">
        <v>5.4769999999999999E-2</v>
      </c>
      <c r="H3405">
        <v>0.628</v>
      </c>
      <c r="I3405">
        <v>0.28299999999999997</v>
      </c>
      <c r="J3405">
        <v>0</v>
      </c>
      <c r="K3405">
        <v>0</v>
      </c>
      <c r="L3405">
        <v>0</v>
      </c>
      <c r="M3405">
        <v>3.5999999999999997E-2</v>
      </c>
      <c r="N3405">
        <v>0</v>
      </c>
      <c r="O3405">
        <v>5.2999999999999999E-2</v>
      </c>
      <c r="P3405">
        <v>0</v>
      </c>
      <c r="Q3405" s="3">
        <v>0.73899999999999999</v>
      </c>
      <c r="R3405" t="str">
        <f t="shared" si="53"/>
        <v>Baton Rouge City Parish RS2010</v>
      </c>
    </row>
    <row r="3406" spans="1:18" x14ac:dyDescent="0.35">
      <c r="A3406" t="s">
        <v>186</v>
      </c>
      <c r="B3406">
        <v>2011</v>
      </c>
      <c r="C3406">
        <v>-1.7999999999999999E-2</v>
      </c>
      <c r="D3406">
        <v>0.125</v>
      </c>
      <c r="E3406">
        <v>1.2E-2</v>
      </c>
      <c r="F3406">
        <v>5.4769999999999999E-2</v>
      </c>
      <c r="G3406">
        <v>4.793E-2</v>
      </c>
      <c r="H3406">
        <v>0.60199999999999998</v>
      </c>
      <c r="I3406">
        <v>0.33500000000000002</v>
      </c>
      <c r="J3406">
        <v>0</v>
      </c>
      <c r="K3406">
        <v>0</v>
      </c>
      <c r="L3406">
        <v>0</v>
      </c>
      <c r="M3406">
        <v>5.6000000000000001E-2</v>
      </c>
      <c r="N3406">
        <v>0</v>
      </c>
      <c r="O3406">
        <v>7.0000000000000001E-3</v>
      </c>
      <c r="P3406">
        <v>0</v>
      </c>
      <c r="Q3406" s="3">
        <v>0.72199999999999998</v>
      </c>
      <c r="R3406" t="str">
        <f t="shared" si="53"/>
        <v>Baton Rouge City Parish RS2011</v>
      </c>
    </row>
    <row r="3407" spans="1:18" x14ac:dyDescent="0.35">
      <c r="A3407" t="s">
        <v>186</v>
      </c>
      <c r="B3407">
        <v>2012</v>
      </c>
      <c r="C3407">
        <v>0.13900000000000001</v>
      </c>
      <c r="D3407">
        <v>0.09</v>
      </c>
      <c r="E3407">
        <v>0.03</v>
      </c>
      <c r="F3407">
        <v>7.7649999999999997E-2</v>
      </c>
      <c r="G3407">
        <v>5.5239999999999997E-2</v>
      </c>
      <c r="H3407">
        <v>0.59599999999999997</v>
      </c>
      <c r="I3407">
        <v>0.29099999999999998</v>
      </c>
      <c r="J3407">
        <v>0</v>
      </c>
      <c r="K3407">
        <v>0</v>
      </c>
      <c r="L3407">
        <v>0</v>
      </c>
      <c r="M3407">
        <v>9.9000000000000005E-2</v>
      </c>
      <c r="N3407">
        <v>0</v>
      </c>
      <c r="O3407">
        <v>1.4E-2</v>
      </c>
      <c r="P3407">
        <v>0</v>
      </c>
      <c r="Q3407" s="3">
        <v>0.72</v>
      </c>
      <c r="R3407" t="str">
        <f t="shared" si="53"/>
        <v>Baton Rouge City Parish RS2012</v>
      </c>
    </row>
    <row r="3408" spans="1:18" x14ac:dyDescent="0.35">
      <c r="A3408" t="s">
        <v>186</v>
      </c>
      <c r="B3408">
        <v>2013</v>
      </c>
      <c r="C3408">
        <v>0.157</v>
      </c>
      <c r="D3408">
        <v>0.09</v>
      </c>
      <c r="E3408">
        <v>0.13400000000000001</v>
      </c>
      <c r="F3408">
        <v>7.0209999999999995E-2</v>
      </c>
      <c r="G3408">
        <v>6.2740000000000004E-2</v>
      </c>
      <c r="H3408">
        <v>0.64900000000000002</v>
      </c>
      <c r="I3408">
        <v>0.245</v>
      </c>
      <c r="J3408">
        <v>0</v>
      </c>
      <c r="K3408">
        <v>4.3999999999999997E-2</v>
      </c>
      <c r="L3408">
        <v>0</v>
      </c>
      <c r="M3408">
        <v>5.0999999999999997E-2</v>
      </c>
      <c r="N3408">
        <v>0</v>
      </c>
      <c r="O3408">
        <v>1.0999999999999999E-2</v>
      </c>
      <c r="P3408">
        <v>0</v>
      </c>
      <c r="Q3408" s="3">
        <v>0.73</v>
      </c>
      <c r="R3408" t="str">
        <f t="shared" si="53"/>
        <v>Baton Rouge City Parish RS2013</v>
      </c>
    </row>
    <row r="3409" spans="1:18" x14ac:dyDescent="0.35">
      <c r="A3409" t="s">
        <v>186</v>
      </c>
      <c r="B3409">
        <v>2014</v>
      </c>
      <c r="C3409">
        <v>5.2999999999999999E-2</v>
      </c>
      <c r="D3409">
        <v>0.115</v>
      </c>
      <c r="E3409">
        <v>9.5000000000000001E-2</v>
      </c>
      <c r="F3409">
        <v>6.3820000000000002E-2</v>
      </c>
      <c r="G3409">
        <v>6.2039999999999998E-2</v>
      </c>
      <c r="H3409">
        <v>0.58599999999999997</v>
      </c>
      <c r="I3409">
        <v>0.29399999999999998</v>
      </c>
      <c r="J3409">
        <v>7.0000000000000001E-3</v>
      </c>
      <c r="K3409">
        <v>5.2999999999999999E-2</v>
      </c>
      <c r="L3409">
        <v>0</v>
      </c>
      <c r="M3409">
        <v>5.5E-2</v>
      </c>
      <c r="N3409">
        <v>0</v>
      </c>
      <c r="O3409">
        <v>5.0000000000000001E-3</v>
      </c>
      <c r="P3409">
        <v>0</v>
      </c>
      <c r="Q3409" s="3">
        <v>0.71</v>
      </c>
      <c r="R3409" t="str">
        <f t="shared" si="53"/>
        <v>Baton Rouge City Parish RS2014</v>
      </c>
    </row>
    <row r="3410" spans="1:18" x14ac:dyDescent="0.35">
      <c r="A3410" t="s">
        <v>186</v>
      </c>
      <c r="B3410">
        <v>2015</v>
      </c>
      <c r="C3410">
        <v>-5.0000000000000001E-3</v>
      </c>
      <c r="D3410">
        <v>6.6000000000000003E-2</v>
      </c>
      <c r="E3410">
        <v>6.3E-2</v>
      </c>
      <c r="F3410">
        <v>5.3969999999999997E-2</v>
      </c>
      <c r="G3410">
        <v>5.7430000000000002E-2</v>
      </c>
      <c r="H3410">
        <v>0.56200000000000006</v>
      </c>
      <c r="I3410">
        <v>0.29499999999999998</v>
      </c>
      <c r="J3410">
        <v>1.9E-2</v>
      </c>
      <c r="K3410">
        <v>5.6000000000000001E-2</v>
      </c>
      <c r="L3410">
        <v>0</v>
      </c>
      <c r="M3410">
        <v>6.4000000000000001E-2</v>
      </c>
      <c r="N3410">
        <v>0</v>
      </c>
      <c r="O3410">
        <v>4.0000000000000001E-3</v>
      </c>
      <c r="P3410">
        <v>0</v>
      </c>
      <c r="Q3410" s="3">
        <v>0.69299999999999995</v>
      </c>
      <c r="R3410" t="str">
        <f t="shared" si="53"/>
        <v>Baton Rouge City Parish RS2015</v>
      </c>
    </row>
    <row r="3411" spans="1:18" x14ac:dyDescent="0.35">
      <c r="A3411" t="s">
        <v>186</v>
      </c>
      <c r="B3411">
        <v>2016</v>
      </c>
      <c r="C3411">
        <v>8.5999999999999993E-2</v>
      </c>
      <c r="D3411">
        <v>4.3999999999999997E-2</v>
      </c>
      <c r="E3411">
        <v>8.4000000000000005E-2</v>
      </c>
      <c r="F3411">
        <v>4.777E-2</v>
      </c>
      <c r="G3411">
        <v>5.9200000000000003E-2</v>
      </c>
      <c r="H3411">
        <v>0.56799999999999995</v>
      </c>
      <c r="I3411">
        <v>0.28699999999999998</v>
      </c>
      <c r="J3411">
        <v>2.5000000000000001E-2</v>
      </c>
      <c r="K3411">
        <v>5.0999999999999997E-2</v>
      </c>
      <c r="L3411">
        <v>0</v>
      </c>
      <c r="M3411">
        <v>6.5000000000000002E-2</v>
      </c>
      <c r="N3411">
        <v>0</v>
      </c>
      <c r="O3411">
        <v>4.0000000000000001E-3</v>
      </c>
      <c r="P3411">
        <v>0</v>
      </c>
      <c r="Q3411" s="3">
        <v>0.67900000000000005</v>
      </c>
      <c r="R3411" t="str">
        <f t="shared" si="53"/>
        <v>Baton Rouge City Parish RS2016</v>
      </c>
    </row>
    <row r="3412" spans="1:18" x14ac:dyDescent="0.35">
      <c r="A3412" t="s">
        <v>186</v>
      </c>
      <c r="B3412">
        <v>2017</v>
      </c>
      <c r="C3412">
        <v>0.16700000000000001</v>
      </c>
      <c r="D3412">
        <v>8.1000000000000003E-2</v>
      </c>
      <c r="E3412">
        <v>0.09</v>
      </c>
      <c r="F3412">
        <v>5.96E-2</v>
      </c>
      <c r="G3412">
        <v>6.5250000000000002E-2</v>
      </c>
      <c r="H3412">
        <v>0.54800000000000004</v>
      </c>
      <c r="I3412">
        <v>0.26100000000000001</v>
      </c>
      <c r="J3412">
        <v>3.2000000000000001E-2</v>
      </c>
      <c r="K3412">
        <v>9.7000000000000003E-2</v>
      </c>
      <c r="L3412">
        <v>0</v>
      </c>
      <c r="M3412">
        <v>6.0999999999999999E-2</v>
      </c>
      <c r="N3412">
        <v>0</v>
      </c>
      <c r="O3412">
        <v>1E-3</v>
      </c>
      <c r="P3412">
        <v>0</v>
      </c>
      <c r="Q3412" s="3">
        <v>0.67900000000000005</v>
      </c>
      <c r="R3412" t="str">
        <f t="shared" si="53"/>
        <v>Baton Rouge City Parish RS2017</v>
      </c>
    </row>
    <row r="3413" spans="1:18" x14ac:dyDescent="0.35">
      <c r="A3413" t="s">
        <v>186</v>
      </c>
      <c r="B3413">
        <v>2018</v>
      </c>
      <c r="C3413">
        <v>-5.3999999999999999E-2</v>
      </c>
      <c r="D3413">
        <v>6.2E-2</v>
      </c>
      <c r="E3413">
        <v>4.7E-2</v>
      </c>
      <c r="F3413">
        <v>8.9690000000000006E-2</v>
      </c>
      <c r="G3413">
        <v>5.8250000000000003E-2</v>
      </c>
      <c r="H3413">
        <v>0.50800000000000001</v>
      </c>
      <c r="I3413">
        <v>0.27100000000000002</v>
      </c>
      <c r="J3413">
        <v>4.5999999999999999E-2</v>
      </c>
      <c r="K3413">
        <v>0.10199999999999999</v>
      </c>
      <c r="L3413">
        <v>0</v>
      </c>
      <c r="M3413">
        <v>7.0999999999999994E-2</v>
      </c>
      <c r="N3413">
        <v>0</v>
      </c>
      <c r="O3413">
        <v>2E-3</v>
      </c>
      <c r="P3413">
        <v>0</v>
      </c>
      <c r="Q3413" s="3">
        <v>0.66800000000000004</v>
      </c>
      <c r="R3413" t="str">
        <f t="shared" si="53"/>
        <v>Baton Rouge City Parish RS2018</v>
      </c>
    </row>
    <row r="3414" spans="1:18" x14ac:dyDescent="0.35">
      <c r="A3414" t="s">
        <v>186</v>
      </c>
      <c r="B3414">
        <v>2019</v>
      </c>
      <c r="C3414">
        <v>0.17399999999999999</v>
      </c>
      <c r="D3414">
        <v>0.09</v>
      </c>
      <c r="E3414">
        <v>7.0000000000000007E-2</v>
      </c>
      <c r="F3414">
        <v>8.2530000000000006E-2</v>
      </c>
      <c r="G3414">
        <v>6.4049999999999996E-2</v>
      </c>
      <c r="H3414">
        <v>0.50600000000000001</v>
      </c>
      <c r="I3414">
        <v>0.252</v>
      </c>
      <c r="J3414">
        <v>3.9E-2</v>
      </c>
      <c r="K3414">
        <v>0.13500000000000001</v>
      </c>
      <c r="L3414">
        <v>0</v>
      </c>
      <c r="M3414">
        <v>6.6000000000000003E-2</v>
      </c>
      <c r="N3414">
        <v>0</v>
      </c>
      <c r="O3414">
        <v>2E-3</v>
      </c>
      <c r="P3414">
        <v>0</v>
      </c>
      <c r="Q3414" s="3">
        <v>0.65300000000000002</v>
      </c>
      <c r="R3414" t="str">
        <f t="shared" si="53"/>
        <v>Baton Rouge City Parish RS2019</v>
      </c>
    </row>
    <row r="3415" spans="1:18" x14ac:dyDescent="0.35">
      <c r="A3415" t="s">
        <v>186</v>
      </c>
      <c r="B3415">
        <v>2020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 s="3">
        <v>0</v>
      </c>
      <c r="R3415" t="str">
        <f t="shared" si="53"/>
        <v>Baton Rouge City Parish RS2020</v>
      </c>
    </row>
    <row r="3416" spans="1:18" x14ac:dyDescent="0.35">
      <c r="A3416" t="s">
        <v>187</v>
      </c>
      <c r="B3416">
        <v>2001</v>
      </c>
      <c r="C3416">
        <v>-8.1000000000000003E-2</v>
      </c>
      <c r="D3416">
        <v>4.2000000000000003E-2</v>
      </c>
      <c r="E3416">
        <v>9.5000000000000001E-2</v>
      </c>
      <c r="F3416">
        <v>0.107</v>
      </c>
      <c r="G3416">
        <v>-8.1000000000000003E-2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 s="3">
        <v>0.95</v>
      </c>
      <c r="R3416" t="str">
        <f t="shared" si="53"/>
        <v>Tucson Supplemental RS2001</v>
      </c>
    </row>
    <row r="3417" spans="1:18" x14ac:dyDescent="0.35">
      <c r="A3417" t="s">
        <v>187</v>
      </c>
      <c r="B3417">
        <v>2002</v>
      </c>
      <c r="C3417">
        <v>-8.1000000000000003E-2</v>
      </c>
      <c r="D3417">
        <v>-2.1999999999999999E-2</v>
      </c>
      <c r="E3417">
        <v>4.1000000000000002E-2</v>
      </c>
      <c r="F3417">
        <v>8.5999999999999993E-2</v>
      </c>
      <c r="G3417">
        <v>-8.1000000000000003E-2</v>
      </c>
      <c r="H3417">
        <v>0.66</v>
      </c>
      <c r="I3417">
        <v>0.28699999999999998</v>
      </c>
      <c r="J3417">
        <v>0</v>
      </c>
      <c r="K3417">
        <v>0</v>
      </c>
      <c r="L3417">
        <v>0</v>
      </c>
      <c r="M3417">
        <v>4.9000000000000002E-2</v>
      </c>
      <c r="N3417">
        <v>0</v>
      </c>
      <c r="O3417">
        <v>0</v>
      </c>
      <c r="P3417">
        <v>0</v>
      </c>
      <c r="Q3417" s="3">
        <v>0.83599999999999997</v>
      </c>
      <c r="R3417" t="str">
        <f t="shared" si="53"/>
        <v>Tucson Supplemental RS2002</v>
      </c>
    </row>
    <row r="3418" spans="1:18" x14ac:dyDescent="0.35">
      <c r="A3418" t="s">
        <v>187</v>
      </c>
      <c r="B3418">
        <v>2003</v>
      </c>
      <c r="C3418">
        <v>3.3000000000000002E-2</v>
      </c>
      <c r="D3418">
        <v>-4.3999999999999997E-2</v>
      </c>
      <c r="E3418">
        <v>1.4999999999999999E-2</v>
      </c>
      <c r="F3418">
        <v>7.9000000000000001E-2</v>
      </c>
      <c r="G3418">
        <v>-4.4470000000000003E-2</v>
      </c>
      <c r="H3418">
        <v>0.66600000000000004</v>
      </c>
      <c r="I3418">
        <v>0.28199999999999997</v>
      </c>
      <c r="J3418">
        <v>0</v>
      </c>
      <c r="K3418">
        <v>0</v>
      </c>
      <c r="L3418">
        <v>0</v>
      </c>
      <c r="M3418">
        <v>5.1999999999999998E-2</v>
      </c>
      <c r="N3418">
        <v>0</v>
      </c>
      <c r="O3418">
        <v>0</v>
      </c>
      <c r="P3418">
        <v>0</v>
      </c>
      <c r="Q3418" s="3">
        <v>0.76300000000000001</v>
      </c>
      <c r="R3418" t="str">
        <f t="shared" si="53"/>
        <v>Tucson Supplemental RS2003</v>
      </c>
    </row>
    <row r="3419" spans="1:18" x14ac:dyDescent="0.35">
      <c r="A3419" t="s">
        <v>187</v>
      </c>
      <c r="B3419">
        <v>2004</v>
      </c>
      <c r="C3419">
        <v>0.17799999999999999</v>
      </c>
      <c r="D3419">
        <v>3.7999999999999999E-2</v>
      </c>
      <c r="E3419">
        <v>2.5999999999999999E-2</v>
      </c>
      <c r="F3419">
        <v>9.2999999999999999E-2</v>
      </c>
      <c r="G3419">
        <v>6.8599999999999998E-3</v>
      </c>
      <c r="H3419">
        <v>0.69699999999999995</v>
      </c>
      <c r="I3419">
        <v>0.253</v>
      </c>
      <c r="J3419">
        <v>0</v>
      </c>
      <c r="K3419">
        <v>0</v>
      </c>
      <c r="L3419">
        <v>0</v>
      </c>
      <c r="M3419">
        <v>4.9000000000000002E-2</v>
      </c>
      <c r="N3419">
        <v>0</v>
      </c>
      <c r="O3419">
        <v>0</v>
      </c>
      <c r="P3419">
        <v>0</v>
      </c>
      <c r="Q3419" s="3">
        <v>0.76700000000000002</v>
      </c>
      <c r="R3419" t="str">
        <f t="shared" si="53"/>
        <v>Tucson Supplemental RS2004</v>
      </c>
    </row>
    <row r="3420" spans="1:18" x14ac:dyDescent="0.35">
      <c r="A3420" t="s">
        <v>187</v>
      </c>
      <c r="B3420">
        <v>2005</v>
      </c>
      <c r="C3420">
        <v>9.2999999999999999E-2</v>
      </c>
      <c r="D3420">
        <v>0.1</v>
      </c>
      <c r="E3420">
        <v>2.4E-2</v>
      </c>
      <c r="F3420">
        <v>8.4000000000000005E-2</v>
      </c>
      <c r="G3420">
        <v>2.3529999999999999E-2</v>
      </c>
      <c r="H3420">
        <v>0.66100000000000003</v>
      </c>
      <c r="I3420">
        <v>0.28399999999999997</v>
      </c>
      <c r="J3420">
        <v>0</v>
      </c>
      <c r="K3420">
        <v>0</v>
      </c>
      <c r="L3420">
        <v>0</v>
      </c>
      <c r="M3420">
        <v>5.3999999999999999E-2</v>
      </c>
      <c r="N3420">
        <v>0</v>
      </c>
      <c r="O3420">
        <v>1E-3</v>
      </c>
      <c r="P3420">
        <v>0</v>
      </c>
      <c r="Q3420" s="3">
        <v>0.77600000000000002</v>
      </c>
      <c r="R3420" t="str">
        <f t="shared" si="53"/>
        <v>Tucson Supplemental RS2005</v>
      </c>
    </row>
    <row r="3421" spans="1:18" x14ac:dyDescent="0.35">
      <c r="A3421" t="s">
        <v>187</v>
      </c>
      <c r="B3421">
        <v>2006</v>
      </c>
      <c r="C3421">
        <v>0.107</v>
      </c>
      <c r="D3421">
        <v>0.125</v>
      </c>
      <c r="E3421">
        <v>6.2E-2</v>
      </c>
      <c r="F3421">
        <v>7.8E-2</v>
      </c>
      <c r="G3421">
        <v>3.6990000000000002E-2</v>
      </c>
      <c r="H3421">
        <v>0.63700000000000001</v>
      </c>
      <c r="I3421">
        <v>0.28499999999999998</v>
      </c>
      <c r="J3421">
        <v>0</v>
      </c>
      <c r="K3421">
        <v>0</v>
      </c>
      <c r="L3421">
        <v>0</v>
      </c>
      <c r="M3421">
        <v>7.8E-2</v>
      </c>
      <c r="N3421">
        <v>0</v>
      </c>
      <c r="O3421">
        <v>0</v>
      </c>
      <c r="P3421">
        <v>0</v>
      </c>
      <c r="Q3421" s="3">
        <v>0.79900000000000004</v>
      </c>
      <c r="R3421" t="str">
        <f t="shared" si="53"/>
        <v>Tucson Supplemental RS2006</v>
      </c>
    </row>
    <row r="3422" spans="1:18" x14ac:dyDescent="0.35">
      <c r="A3422" t="s">
        <v>187</v>
      </c>
      <c r="B3422">
        <v>2007</v>
      </c>
      <c r="C3422">
        <v>0.1719</v>
      </c>
      <c r="D3422">
        <v>0.123</v>
      </c>
      <c r="E3422">
        <v>0.115</v>
      </c>
      <c r="F3422">
        <v>7.8E-2</v>
      </c>
      <c r="G3422">
        <v>5.527E-2</v>
      </c>
      <c r="H3422">
        <v>0.63700000000000001</v>
      </c>
      <c r="I3422">
        <v>0.27900000000000003</v>
      </c>
      <c r="J3422">
        <v>0</v>
      </c>
      <c r="K3422">
        <v>0</v>
      </c>
      <c r="L3422">
        <v>0</v>
      </c>
      <c r="M3422">
        <v>8.4000000000000005E-2</v>
      </c>
      <c r="N3422">
        <v>0</v>
      </c>
      <c r="O3422">
        <v>0</v>
      </c>
      <c r="P3422">
        <v>0</v>
      </c>
      <c r="Q3422" s="3">
        <v>0.83099999999999996</v>
      </c>
      <c r="R3422" t="str">
        <f t="shared" si="53"/>
        <v>Tucson Supplemental RS2007</v>
      </c>
    </row>
    <row r="3423" spans="1:18" x14ac:dyDescent="0.35">
      <c r="A3423" t="s">
        <v>187</v>
      </c>
      <c r="B3423">
        <v>2008</v>
      </c>
      <c r="C3423">
        <v>-4.6300000000000001E-2</v>
      </c>
      <c r="D3423">
        <v>7.2999999999999995E-2</v>
      </c>
      <c r="E3423">
        <v>9.8000000000000004E-2</v>
      </c>
      <c r="F3423">
        <v>5.5E-2</v>
      </c>
      <c r="G3423">
        <v>4.2000000000000003E-2</v>
      </c>
      <c r="H3423">
        <v>0.63700000000000001</v>
      </c>
      <c r="I3423">
        <v>0.27900000000000003</v>
      </c>
      <c r="J3423">
        <v>0</v>
      </c>
      <c r="K3423">
        <v>0</v>
      </c>
      <c r="L3423">
        <v>0</v>
      </c>
      <c r="M3423">
        <v>8.4000000000000005E-2</v>
      </c>
      <c r="N3423">
        <v>0</v>
      </c>
      <c r="O3423">
        <v>0</v>
      </c>
      <c r="P3423">
        <v>0</v>
      </c>
      <c r="Q3423" s="3">
        <v>0.79100000000000004</v>
      </c>
      <c r="R3423" t="str">
        <f t="shared" si="53"/>
        <v>Tucson Supplemental RS2008</v>
      </c>
    </row>
    <row r="3424" spans="1:18" x14ac:dyDescent="0.35">
      <c r="A3424" t="s">
        <v>187</v>
      </c>
      <c r="B3424">
        <v>2009</v>
      </c>
      <c r="C3424">
        <v>-0.20960000000000001</v>
      </c>
      <c r="D3424">
        <v>-4.1000000000000002E-2</v>
      </c>
      <c r="E3424">
        <v>1.2999999999999999E-2</v>
      </c>
      <c r="F3424">
        <v>0.02</v>
      </c>
      <c r="G3424">
        <v>1.0489999999999999E-2</v>
      </c>
      <c r="H3424">
        <v>0.57599999999999996</v>
      </c>
      <c r="I3424">
        <v>0.28899999999999998</v>
      </c>
      <c r="J3424">
        <v>0</v>
      </c>
      <c r="K3424">
        <v>0</v>
      </c>
      <c r="L3424">
        <v>5.2999999999999999E-2</v>
      </c>
      <c r="M3424">
        <v>8.2000000000000003E-2</v>
      </c>
      <c r="N3424">
        <v>0</v>
      </c>
      <c r="O3424">
        <v>0</v>
      </c>
      <c r="P3424">
        <v>0</v>
      </c>
      <c r="Q3424" s="3">
        <v>0.77400000000000002</v>
      </c>
      <c r="R3424" t="str">
        <f t="shared" si="53"/>
        <v>Tucson Supplemental RS2009</v>
      </c>
    </row>
    <row r="3425" spans="1:18" x14ac:dyDescent="0.35">
      <c r="A3425" t="s">
        <v>187</v>
      </c>
      <c r="B3425">
        <v>2010</v>
      </c>
      <c r="C3425">
        <v>0.11600000000000001</v>
      </c>
      <c r="D3425">
        <v>-5.6000000000000001E-2</v>
      </c>
      <c r="E3425">
        <v>1.7999999999999999E-2</v>
      </c>
      <c r="F3425">
        <v>2.1000000000000001E-2</v>
      </c>
      <c r="G3425">
        <v>2.0580000000000001E-2</v>
      </c>
      <c r="H3425">
        <v>0.59199999999999997</v>
      </c>
      <c r="I3425">
        <v>0.28999999999999998</v>
      </c>
      <c r="J3425">
        <v>0</v>
      </c>
      <c r="K3425">
        <v>0</v>
      </c>
      <c r="L3425">
        <v>5.6000000000000001E-2</v>
      </c>
      <c r="M3425">
        <v>6.0999999999999999E-2</v>
      </c>
      <c r="N3425">
        <v>0</v>
      </c>
      <c r="O3425">
        <v>1E-3</v>
      </c>
      <c r="P3425">
        <v>0</v>
      </c>
      <c r="Q3425" s="3">
        <v>0.71</v>
      </c>
      <c r="R3425" t="str">
        <f t="shared" si="53"/>
        <v>Tucson Supplemental RS2010</v>
      </c>
    </row>
    <row r="3426" spans="1:18" x14ac:dyDescent="0.35">
      <c r="A3426" t="s">
        <v>187</v>
      </c>
      <c r="B3426">
        <v>2011</v>
      </c>
      <c r="C3426">
        <v>0.2319</v>
      </c>
      <c r="D3426">
        <v>2.8000000000000001E-2</v>
      </c>
      <c r="E3426">
        <v>0.04</v>
      </c>
      <c r="F3426">
        <v>5.0999999999999997E-2</v>
      </c>
      <c r="G3426">
        <v>3.8190000000000002E-2</v>
      </c>
      <c r="H3426">
        <v>0.61699999999999999</v>
      </c>
      <c r="I3426">
        <v>0.26300000000000001</v>
      </c>
      <c r="J3426">
        <v>0</v>
      </c>
      <c r="K3426">
        <v>0</v>
      </c>
      <c r="L3426">
        <v>0.06</v>
      </c>
      <c r="M3426">
        <v>5.8999999999999997E-2</v>
      </c>
      <c r="N3426">
        <v>0</v>
      </c>
      <c r="O3426">
        <v>1E-3</v>
      </c>
      <c r="P3426">
        <v>0</v>
      </c>
      <c r="Q3426" s="3">
        <v>0.67300000000000004</v>
      </c>
      <c r="R3426" t="str">
        <f t="shared" si="53"/>
        <v>Tucson Supplemental RS2011</v>
      </c>
    </row>
    <row r="3427" spans="1:18" x14ac:dyDescent="0.35">
      <c r="A3427" t="s">
        <v>187</v>
      </c>
      <c r="B3427">
        <v>2012</v>
      </c>
      <c r="C3427">
        <v>2.3900000000000001E-2</v>
      </c>
      <c r="D3427">
        <v>0.121</v>
      </c>
      <c r="E3427">
        <v>1.2E-2</v>
      </c>
      <c r="F3427">
        <v>6.2E-2</v>
      </c>
      <c r="G3427">
        <v>3.6990000000000002E-2</v>
      </c>
      <c r="H3427">
        <v>0.59199999999999997</v>
      </c>
      <c r="I3427">
        <v>0.255</v>
      </c>
      <c r="J3427">
        <v>0</v>
      </c>
      <c r="K3427">
        <v>0</v>
      </c>
      <c r="L3427">
        <v>6.7000000000000004E-2</v>
      </c>
      <c r="M3427">
        <v>8.5000000000000006E-2</v>
      </c>
      <c r="N3427">
        <v>0</v>
      </c>
      <c r="O3427">
        <v>1E-3</v>
      </c>
      <c r="P3427">
        <v>0</v>
      </c>
      <c r="Q3427" s="3">
        <v>0.63500000000000001</v>
      </c>
      <c r="R3427" t="str">
        <f t="shared" si="53"/>
        <v>Tucson Supplemental RS2012</v>
      </c>
    </row>
    <row r="3428" spans="1:18" x14ac:dyDescent="0.35">
      <c r="A3428" t="s">
        <v>187</v>
      </c>
      <c r="B3428">
        <v>2013</v>
      </c>
      <c r="C3428">
        <v>0.1484</v>
      </c>
      <c r="D3428">
        <v>0.13200000000000001</v>
      </c>
      <c r="E3428">
        <v>0.05</v>
      </c>
      <c r="F3428">
        <v>7.3999999999999996E-2</v>
      </c>
      <c r="G3428">
        <v>4.5159999999999999E-2</v>
      </c>
      <c r="H3428">
        <v>0.624</v>
      </c>
      <c r="I3428">
        <v>0.23599999999999999</v>
      </c>
      <c r="J3428">
        <v>0</v>
      </c>
      <c r="K3428">
        <v>0</v>
      </c>
      <c r="L3428">
        <v>6.2E-2</v>
      </c>
      <c r="M3428">
        <v>7.5999999999999998E-2</v>
      </c>
      <c r="N3428">
        <v>0</v>
      </c>
      <c r="O3428">
        <v>2E-3</v>
      </c>
      <c r="P3428">
        <v>0</v>
      </c>
      <c r="Q3428" s="3">
        <v>0.63300000000000001</v>
      </c>
      <c r="R3428" t="str">
        <f t="shared" si="53"/>
        <v>Tucson Supplemental RS2013</v>
      </c>
    </row>
    <row r="3429" spans="1:18" x14ac:dyDescent="0.35">
      <c r="A3429" t="s">
        <v>187</v>
      </c>
      <c r="B3429">
        <v>2014</v>
      </c>
      <c r="C3429">
        <v>0.19639999999999999</v>
      </c>
      <c r="D3429">
        <v>0.121</v>
      </c>
      <c r="E3429">
        <v>0.14099999999999999</v>
      </c>
      <c r="F3429">
        <v>7.4999999999999997E-2</v>
      </c>
      <c r="G3429">
        <v>5.5300000000000002E-2</v>
      </c>
      <c r="H3429">
        <v>0.64200000000000002</v>
      </c>
      <c r="I3429">
        <v>0.221</v>
      </c>
      <c r="J3429">
        <v>0</v>
      </c>
      <c r="K3429">
        <v>0</v>
      </c>
      <c r="L3429">
        <v>5.8999999999999997E-2</v>
      </c>
      <c r="M3429">
        <v>7.4999999999999997E-2</v>
      </c>
      <c r="N3429">
        <v>0</v>
      </c>
      <c r="O3429">
        <v>3.0000000000000001E-3</v>
      </c>
      <c r="P3429">
        <v>0</v>
      </c>
      <c r="Q3429" s="3">
        <v>0.64800000000000002</v>
      </c>
      <c r="R3429" t="str">
        <f t="shared" si="53"/>
        <v>Tucson Supplemental RS2014</v>
      </c>
    </row>
    <row r="3430" spans="1:18" x14ac:dyDescent="0.35">
      <c r="A3430" t="s">
        <v>187</v>
      </c>
      <c r="B3430">
        <v>2015</v>
      </c>
      <c r="C3430">
        <v>4.5999999999999999E-2</v>
      </c>
      <c r="D3430">
        <v>0.129</v>
      </c>
      <c r="E3430">
        <v>0.126</v>
      </c>
      <c r="F3430">
        <v>7.0999999999999994E-2</v>
      </c>
      <c r="G3430">
        <v>5.4679999999999999E-2</v>
      </c>
      <c r="H3430">
        <v>0.64300000000000002</v>
      </c>
      <c r="I3430">
        <v>0.222</v>
      </c>
      <c r="J3430">
        <v>0</v>
      </c>
      <c r="K3430">
        <v>0</v>
      </c>
      <c r="L3430">
        <v>5.3999999999999999E-2</v>
      </c>
      <c r="M3430">
        <v>0.08</v>
      </c>
      <c r="N3430">
        <v>0</v>
      </c>
      <c r="O3430">
        <v>1E-3</v>
      </c>
      <c r="P3430">
        <v>0</v>
      </c>
      <c r="Q3430" s="3">
        <v>0.69199999999999995</v>
      </c>
      <c r="R3430" t="str">
        <f t="shared" si="53"/>
        <v>Tucson Supplemental RS2015</v>
      </c>
    </row>
    <row r="3431" spans="1:18" x14ac:dyDescent="0.35">
      <c r="A3431" t="s">
        <v>187</v>
      </c>
      <c r="B3431">
        <v>2016</v>
      </c>
      <c r="C3431">
        <v>2.3300000000000001E-2</v>
      </c>
      <c r="D3431">
        <v>8.1299999999999997E-2</v>
      </c>
      <c r="E3431">
        <v>8.0100000000000005E-2</v>
      </c>
      <c r="F3431">
        <v>5.7000000000000002E-2</v>
      </c>
      <c r="G3431">
        <v>5.2690000000000001E-2</v>
      </c>
      <c r="H3431">
        <v>0.57399999999999995</v>
      </c>
      <c r="I3431">
        <v>0.26700000000000002</v>
      </c>
      <c r="J3431">
        <v>0</v>
      </c>
      <c r="K3431">
        <v>0</v>
      </c>
      <c r="L3431">
        <v>6.8000000000000005E-2</v>
      </c>
      <c r="M3431">
        <v>8.7999999999999995E-2</v>
      </c>
      <c r="N3431">
        <v>0</v>
      </c>
      <c r="O3431">
        <v>3.0000000000000001E-3</v>
      </c>
      <c r="P3431">
        <v>0</v>
      </c>
      <c r="Q3431" s="3">
        <v>0.71099999999999997</v>
      </c>
      <c r="R3431" t="str">
        <f t="shared" si="53"/>
        <v>Tucson Supplemental RS2016</v>
      </c>
    </row>
    <row r="3432" spans="1:18" x14ac:dyDescent="0.35">
      <c r="A3432" t="s">
        <v>187</v>
      </c>
      <c r="B3432">
        <v>2017</v>
      </c>
      <c r="C3432">
        <v>0.1477</v>
      </c>
      <c r="D3432">
        <v>7.1099999999999997E-2</v>
      </c>
      <c r="E3432">
        <v>0.1104</v>
      </c>
      <c r="F3432">
        <v>0.06</v>
      </c>
      <c r="G3432">
        <v>5.8049999999999997E-2</v>
      </c>
      <c r="H3432">
        <v>0.58799999999999997</v>
      </c>
      <c r="I3432">
        <v>0.255</v>
      </c>
      <c r="J3432">
        <v>0</v>
      </c>
      <c r="K3432">
        <v>0</v>
      </c>
      <c r="L3432">
        <v>0.06</v>
      </c>
      <c r="M3432">
        <v>9.5000000000000001E-2</v>
      </c>
      <c r="N3432">
        <v>0</v>
      </c>
      <c r="O3432">
        <v>2E-3</v>
      </c>
      <c r="P3432">
        <v>0</v>
      </c>
      <c r="Q3432" s="3">
        <v>0.74099999999999999</v>
      </c>
      <c r="R3432" t="str">
        <f t="shared" si="53"/>
        <v>Tucson Supplemental RS2017</v>
      </c>
    </row>
    <row r="3433" spans="1:18" x14ac:dyDescent="0.35">
      <c r="A3433" t="s">
        <v>187</v>
      </c>
      <c r="B3433">
        <v>2018</v>
      </c>
      <c r="C3433">
        <v>9.9000000000000005E-2</v>
      </c>
      <c r="D3433">
        <v>8.8999999999999996E-2</v>
      </c>
      <c r="E3433">
        <v>0.10100000000000001</v>
      </c>
      <c r="F3433">
        <v>7.4999999999999997E-2</v>
      </c>
      <c r="G3433">
        <v>6.0290000000000003E-2</v>
      </c>
      <c r="H3433">
        <v>0.60499999999999998</v>
      </c>
      <c r="I3433">
        <v>0.25600000000000001</v>
      </c>
      <c r="J3433">
        <v>0</v>
      </c>
      <c r="K3433">
        <v>0</v>
      </c>
      <c r="L3433">
        <v>4.2999999999999997E-2</v>
      </c>
      <c r="M3433">
        <v>9.5000000000000001E-2</v>
      </c>
      <c r="N3433">
        <v>0</v>
      </c>
      <c r="O3433">
        <v>1E-3</v>
      </c>
      <c r="P3433">
        <v>0</v>
      </c>
      <c r="Q3433" s="3">
        <v>0.76200000000000001</v>
      </c>
      <c r="R3433" t="str">
        <f t="shared" si="53"/>
        <v>Tucson Supplemental RS2018</v>
      </c>
    </row>
    <row r="3434" spans="1:18" x14ac:dyDescent="0.35">
      <c r="A3434" t="s">
        <v>187</v>
      </c>
      <c r="B3434">
        <v>2019</v>
      </c>
      <c r="C3434">
        <v>6.2E-2</v>
      </c>
      <c r="D3434">
        <v>9.7000000000000003E-2</v>
      </c>
      <c r="E3434">
        <v>7.0000000000000007E-2</v>
      </c>
      <c r="F3434">
        <v>0.10199999999999999</v>
      </c>
      <c r="G3434">
        <v>6.0380000000000003E-2</v>
      </c>
      <c r="H3434">
        <v>0.58899999999999997</v>
      </c>
      <c r="I3434">
        <v>0.27</v>
      </c>
      <c r="J3434">
        <v>0</v>
      </c>
      <c r="K3434">
        <v>0</v>
      </c>
      <c r="L3434">
        <v>4.7E-2</v>
      </c>
      <c r="M3434">
        <v>9.2999999999999999E-2</v>
      </c>
      <c r="N3434">
        <v>0</v>
      </c>
      <c r="O3434">
        <v>1E-3</v>
      </c>
      <c r="P3434">
        <v>0</v>
      </c>
      <c r="Q3434" s="3">
        <v>0.72799999999999998</v>
      </c>
      <c r="R3434" t="str">
        <f t="shared" si="53"/>
        <v>Tucson Supplemental RS2019</v>
      </c>
    </row>
    <row r="3435" spans="1:18" x14ac:dyDescent="0.35">
      <c r="A3435" t="s">
        <v>187</v>
      </c>
      <c r="B3435">
        <v>2020</v>
      </c>
      <c r="C3435">
        <v>4.2000000000000003E-2</v>
      </c>
      <c r="D3435">
        <v>6.4000000000000001E-2</v>
      </c>
      <c r="E3435">
        <v>7.0000000000000007E-2</v>
      </c>
      <c r="F3435">
        <v>9.5000000000000001E-2</v>
      </c>
      <c r="G3435">
        <v>5.9450000000000003E-2</v>
      </c>
      <c r="H3435">
        <v>0.60299999999999998</v>
      </c>
      <c r="I3435">
        <v>0.28199999999999997</v>
      </c>
      <c r="J3435">
        <v>0</v>
      </c>
      <c r="K3435">
        <v>0</v>
      </c>
      <c r="L3435">
        <v>1E-3</v>
      </c>
      <c r="M3435">
        <v>9.2999999999999999E-2</v>
      </c>
      <c r="N3435">
        <v>0</v>
      </c>
      <c r="O3435">
        <v>0.02</v>
      </c>
      <c r="P3435">
        <v>0</v>
      </c>
      <c r="Q3435" s="3">
        <v>0.73299999999999998</v>
      </c>
      <c r="R3435" t="str">
        <f t="shared" si="53"/>
        <v>Tucson Supplemental RS2020</v>
      </c>
    </row>
    <row r="3436" spans="1:18" x14ac:dyDescent="0.35">
      <c r="A3436" t="s">
        <v>188</v>
      </c>
      <c r="B3436">
        <v>2001</v>
      </c>
      <c r="C3436">
        <v>-2E-3</v>
      </c>
      <c r="D3436">
        <v>4.9000000000000002E-2</v>
      </c>
      <c r="E3436">
        <v>0.104</v>
      </c>
      <c r="F3436">
        <v>0.11700000000000001</v>
      </c>
      <c r="G3436">
        <v>-2E-3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 s="3">
        <v>0.97309999999999997</v>
      </c>
      <c r="R3436" t="str">
        <f t="shared" si="53"/>
        <v>Fairfax County ERS2001</v>
      </c>
    </row>
    <row r="3437" spans="1:18" x14ac:dyDescent="0.35">
      <c r="A3437" t="s">
        <v>188</v>
      </c>
      <c r="B3437">
        <v>2002</v>
      </c>
      <c r="C3437">
        <v>-3.9E-2</v>
      </c>
      <c r="D3437">
        <v>6.0000000000000001E-3</v>
      </c>
      <c r="E3437">
        <v>5.5E-2</v>
      </c>
      <c r="F3437">
        <v>9.9000000000000005E-2</v>
      </c>
      <c r="G3437">
        <v>-2.068E-2</v>
      </c>
      <c r="H3437">
        <v>0.51200000000000001</v>
      </c>
      <c r="I3437">
        <v>0.38900000000000001</v>
      </c>
      <c r="J3437">
        <v>0</v>
      </c>
      <c r="K3437">
        <v>0</v>
      </c>
      <c r="L3437">
        <v>0</v>
      </c>
      <c r="M3437">
        <v>9.9000000000000005E-2</v>
      </c>
      <c r="N3437">
        <v>0</v>
      </c>
      <c r="O3437">
        <v>0</v>
      </c>
      <c r="P3437">
        <v>0</v>
      </c>
      <c r="Q3437" s="3">
        <v>0.90369999999999995</v>
      </c>
      <c r="R3437" t="str">
        <f t="shared" si="53"/>
        <v>Fairfax County ERS2002</v>
      </c>
    </row>
    <row r="3438" spans="1:18" x14ac:dyDescent="0.35">
      <c r="A3438" t="s">
        <v>188</v>
      </c>
      <c r="B3438">
        <v>2003</v>
      </c>
      <c r="C3438">
        <v>5.8799999999999998E-2</v>
      </c>
      <c r="D3438">
        <v>5.1999999999999998E-3</v>
      </c>
      <c r="E3438">
        <v>3.2800000000000003E-2</v>
      </c>
      <c r="F3438">
        <v>8.77E-2</v>
      </c>
      <c r="G3438">
        <v>5.13E-3</v>
      </c>
      <c r="H3438">
        <v>0.61399999999999999</v>
      </c>
      <c r="I3438">
        <v>0.28000000000000003</v>
      </c>
      <c r="J3438">
        <v>0</v>
      </c>
      <c r="K3438">
        <v>0</v>
      </c>
      <c r="L3438">
        <v>0</v>
      </c>
      <c r="M3438">
        <v>0.106</v>
      </c>
      <c r="N3438">
        <v>0</v>
      </c>
      <c r="O3438">
        <v>0</v>
      </c>
      <c r="P3438">
        <v>0</v>
      </c>
      <c r="Q3438" s="3">
        <v>0.8458</v>
      </c>
      <c r="R3438" t="str">
        <f t="shared" si="53"/>
        <v>Fairfax County ERS2003</v>
      </c>
    </row>
    <row r="3439" spans="1:18" x14ac:dyDescent="0.35">
      <c r="A3439" t="s">
        <v>188</v>
      </c>
      <c r="B3439">
        <v>2004</v>
      </c>
      <c r="C3439">
        <v>0.184</v>
      </c>
      <c r="D3439">
        <v>6.4000000000000001E-2</v>
      </c>
      <c r="E3439">
        <v>0.05</v>
      </c>
      <c r="F3439">
        <v>0.10100000000000001</v>
      </c>
      <c r="G3439">
        <v>4.7140000000000001E-2</v>
      </c>
      <c r="H3439">
        <v>0.55500000000000005</v>
      </c>
      <c r="I3439">
        <v>0.33800000000000002</v>
      </c>
      <c r="J3439">
        <v>0</v>
      </c>
      <c r="K3439">
        <v>0</v>
      </c>
      <c r="L3439">
        <v>0</v>
      </c>
      <c r="M3439">
        <v>0.107</v>
      </c>
      <c r="N3439">
        <v>0</v>
      </c>
      <c r="O3439">
        <v>0</v>
      </c>
      <c r="P3439">
        <v>0</v>
      </c>
      <c r="Q3439" s="3">
        <v>0.84219999999999995</v>
      </c>
      <c r="R3439" t="str">
        <f t="shared" si="53"/>
        <v>Fairfax County ERS2004</v>
      </c>
    </row>
    <row r="3440" spans="1:18" x14ac:dyDescent="0.35">
      <c r="A3440" t="s">
        <v>188</v>
      </c>
      <c r="B3440">
        <v>2005</v>
      </c>
      <c r="C3440">
        <v>0.13600000000000001</v>
      </c>
      <c r="D3440">
        <v>0.125</v>
      </c>
      <c r="E3440">
        <v>6.4000000000000001E-2</v>
      </c>
      <c r="F3440">
        <v>0.10100000000000001</v>
      </c>
      <c r="G3440">
        <v>6.4339999999999994E-2</v>
      </c>
      <c r="H3440">
        <v>0.52</v>
      </c>
      <c r="I3440">
        <v>0.378</v>
      </c>
      <c r="J3440">
        <v>0</v>
      </c>
      <c r="K3440">
        <v>0</v>
      </c>
      <c r="L3440">
        <v>0</v>
      </c>
      <c r="M3440">
        <v>0.10199999999999999</v>
      </c>
      <c r="N3440">
        <v>0</v>
      </c>
      <c r="O3440">
        <v>0</v>
      </c>
      <c r="P3440">
        <v>0</v>
      </c>
      <c r="Q3440" s="3">
        <v>0.82289999999999996</v>
      </c>
      <c r="R3440" t="str">
        <f t="shared" si="53"/>
        <v>Fairfax County ERS2005</v>
      </c>
    </row>
    <row r="3441" spans="1:18" x14ac:dyDescent="0.35">
      <c r="A3441" t="s">
        <v>188</v>
      </c>
      <c r="B3441">
        <v>2006</v>
      </c>
      <c r="C3441">
        <v>9.4E-2</v>
      </c>
      <c r="D3441">
        <v>0.13700000000000001</v>
      </c>
      <c r="E3441">
        <v>8.4000000000000005E-2</v>
      </c>
      <c r="F3441">
        <v>9.4E-2</v>
      </c>
      <c r="G3441">
        <v>6.923E-2</v>
      </c>
      <c r="H3441">
        <v>0.44</v>
      </c>
      <c r="I3441">
        <v>0.45500000000000002</v>
      </c>
      <c r="J3441">
        <v>0</v>
      </c>
      <c r="K3441">
        <v>0</v>
      </c>
      <c r="L3441">
        <v>0</v>
      </c>
      <c r="M3441">
        <v>0.105</v>
      </c>
      <c r="N3441">
        <v>0</v>
      </c>
      <c r="O3441">
        <v>0</v>
      </c>
      <c r="P3441">
        <v>0</v>
      </c>
      <c r="Q3441" s="3">
        <v>0.82030000000000003</v>
      </c>
      <c r="R3441" t="str">
        <f t="shared" si="53"/>
        <v>Fairfax County ERS2006</v>
      </c>
    </row>
    <row r="3442" spans="1:18" x14ac:dyDescent="0.35">
      <c r="A3442" t="s">
        <v>188</v>
      </c>
      <c r="B3442">
        <v>2007</v>
      </c>
      <c r="C3442">
        <v>0.152</v>
      </c>
      <c r="D3442">
        <v>0.127</v>
      </c>
      <c r="E3442">
        <v>0.124</v>
      </c>
      <c r="F3442">
        <v>8.8999999999999996E-2</v>
      </c>
      <c r="G3442">
        <v>8.0680000000000002E-2</v>
      </c>
      <c r="H3442">
        <v>0.48152</v>
      </c>
      <c r="I3442">
        <v>0.27572000000000002</v>
      </c>
      <c r="J3442">
        <v>0</v>
      </c>
      <c r="K3442">
        <v>0</v>
      </c>
      <c r="L3442">
        <v>0</v>
      </c>
      <c r="M3442">
        <v>9.8900000000000002E-2</v>
      </c>
      <c r="N3442">
        <v>0.14385999999999999</v>
      </c>
      <c r="O3442">
        <v>0</v>
      </c>
      <c r="P3442">
        <v>0</v>
      </c>
      <c r="Q3442" s="3">
        <v>0.82720000000000005</v>
      </c>
      <c r="R3442" t="str">
        <f t="shared" si="53"/>
        <v>Fairfax County ERS2007</v>
      </c>
    </row>
    <row r="3443" spans="1:18" x14ac:dyDescent="0.35">
      <c r="A3443" t="s">
        <v>188</v>
      </c>
      <c r="B3443">
        <v>2008</v>
      </c>
      <c r="C3443">
        <v>8.3300000000000006E-3</v>
      </c>
      <c r="E3443">
        <v>0.11317000000000001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 s="3">
        <v>0.82699999999999996</v>
      </c>
      <c r="R3443" t="str">
        <f t="shared" si="53"/>
        <v>Fairfax County ERS2008</v>
      </c>
    </row>
    <row r="3444" spans="1:18" x14ac:dyDescent="0.35">
      <c r="A3444" t="s">
        <v>188</v>
      </c>
      <c r="B3444">
        <v>2009</v>
      </c>
      <c r="C3444">
        <v>-0.23300000000000001</v>
      </c>
      <c r="D3444">
        <v>-3.6999999999999998E-2</v>
      </c>
      <c r="E3444">
        <v>2.1000000000000001E-2</v>
      </c>
      <c r="F3444">
        <v>3.5999999999999997E-2</v>
      </c>
      <c r="H3444">
        <v>0.27600000000000002</v>
      </c>
      <c r="I3444">
        <v>0.42</v>
      </c>
      <c r="J3444">
        <v>0</v>
      </c>
      <c r="K3444">
        <v>0.161</v>
      </c>
      <c r="L3444">
        <v>5.7000000000000002E-2</v>
      </c>
      <c r="M3444">
        <v>8.5999999999999993E-2</v>
      </c>
      <c r="N3444">
        <v>0</v>
      </c>
      <c r="O3444">
        <v>0</v>
      </c>
      <c r="P3444">
        <v>0</v>
      </c>
      <c r="Q3444" s="3">
        <v>0.73619999999999997</v>
      </c>
      <c r="R3444" t="str">
        <f t="shared" si="53"/>
        <v>Fairfax County ERS2009</v>
      </c>
    </row>
    <row r="3445" spans="1:18" x14ac:dyDescent="0.35">
      <c r="A3445" t="s">
        <v>188</v>
      </c>
      <c r="B3445">
        <v>2010</v>
      </c>
      <c r="C3445">
        <v>0.25700000000000001</v>
      </c>
      <c r="D3445">
        <v>-8.0000000000000002E-3</v>
      </c>
      <c r="E3445">
        <v>4.2000000000000003E-2</v>
      </c>
      <c r="F3445">
        <v>5.2999999999999999E-2</v>
      </c>
      <c r="H3445">
        <v>0.22600000000000001</v>
      </c>
      <c r="I3445">
        <v>0.48299999999999998</v>
      </c>
      <c r="J3445">
        <v>0</v>
      </c>
      <c r="K3445">
        <v>0</v>
      </c>
      <c r="L3445">
        <v>6.0999999999999999E-2</v>
      </c>
      <c r="M3445">
        <v>7.1999999999999995E-2</v>
      </c>
      <c r="N3445">
        <v>0</v>
      </c>
      <c r="O3445">
        <v>3.5999999999999997E-2</v>
      </c>
      <c r="P3445">
        <v>0.121</v>
      </c>
      <c r="Q3445" s="3">
        <v>0.69899999999999995</v>
      </c>
      <c r="R3445" t="str">
        <f t="shared" si="53"/>
        <v>Fairfax County ERS2010</v>
      </c>
    </row>
    <row r="3446" spans="1:18" x14ac:dyDescent="0.35">
      <c r="A3446" t="s">
        <v>188</v>
      </c>
      <c r="B3446">
        <v>2011</v>
      </c>
      <c r="C3446">
        <v>0.24099999999999999</v>
      </c>
      <c r="D3446">
        <v>6.0999999999999999E-2</v>
      </c>
      <c r="E3446">
        <v>6.8000000000000005E-2</v>
      </c>
      <c r="F3446">
        <v>7.5999999999999998E-2</v>
      </c>
      <c r="H3446">
        <v>0.246</v>
      </c>
      <c r="I3446">
        <v>0.46100000000000002</v>
      </c>
      <c r="J3446">
        <v>0</v>
      </c>
      <c r="K3446">
        <v>0</v>
      </c>
      <c r="L3446">
        <v>7.0000000000000007E-2</v>
      </c>
      <c r="M3446">
        <v>0.08</v>
      </c>
      <c r="N3446">
        <v>0</v>
      </c>
      <c r="O3446">
        <v>3.5000000000000003E-2</v>
      </c>
      <c r="P3446">
        <v>0.108</v>
      </c>
      <c r="Q3446" s="3">
        <v>0.70699999999999996</v>
      </c>
      <c r="R3446" t="str">
        <f t="shared" si="53"/>
        <v>Fairfax County ERS2011</v>
      </c>
    </row>
    <row r="3447" spans="1:18" x14ac:dyDescent="0.35">
      <c r="A3447" t="s">
        <v>188</v>
      </c>
      <c r="B3447">
        <v>2012</v>
      </c>
      <c r="C3447">
        <v>8.8999999999999996E-2</v>
      </c>
      <c r="D3447">
        <v>0.193</v>
      </c>
      <c r="E3447">
        <v>5.6000000000000001E-2</v>
      </c>
      <c r="F3447">
        <v>0.09</v>
      </c>
      <c r="H3447">
        <v>0.24299999999999999</v>
      </c>
      <c r="I3447">
        <v>0.46899999999999997</v>
      </c>
      <c r="J3447">
        <v>0</v>
      </c>
      <c r="K3447">
        <v>0.104</v>
      </c>
      <c r="L3447">
        <v>5.3999999999999999E-2</v>
      </c>
      <c r="M3447">
        <v>0.08</v>
      </c>
      <c r="N3447">
        <v>0</v>
      </c>
      <c r="O3447">
        <v>0.05</v>
      </c>
      <c r="P3447">
        <v>0</v>
      </c>
      <c r="Q3447" s="3">
        <v>0.71609999999999996</v>
      </c>
      <c r="R3447" t="str">
        <f t="shared" si="53"/>
        <v>Fairfax County ERS2012</v>
      </c>
    </row>
    <row r="3448" spans="1:18" x14ac:dyDescent="0.35">
      <c r="A3448" t="s">
        <v>188</v>
      </c>
      <c r="B3448">
        <v>2013</v>
      </c>
      <c r="C3448">
        <v>8.1000000000000003E-2</v>
      </c>
      <c r="D3448">
        <v>0.13500000000000001</v>
      </c>
      <c r="E3448">
        <v>7.0999999999999994E-2</v>
      </c>
      <c r="F3448">
        <v>9.1999999999999998E-2</v>
      </c>
      <c r="H3448">
        <v>0.28899999999999998</v>
      </c>
      <c r="I3448">
        <v>0.41699999999999998</v>
      </c>
      <c r="J3448">
        <v>0</v>
      </c>
      <c r="K3448">
        <v>0.11899999999999999</v>
      </c>
      <c r="L3448">
        <v>2.4E-2</v>
      </c>
      <c r="M3448">
        <v>8.4000000000000005E-2</v>
      </c>
      <c r="N3448">
        <v>0</v>
      </c>
      <c r="O3448">
        <v>6.7000000000000004E-2</v>
      </c>
      <c r="P3448">
        <v>0</v>
      </c>
      <c r="Q3448" s="3">
        <v>0.72909999999999997</v>
      </c>
      <c r="R3448" t="str">
        <f t="shared" si="53"/>
        <v>Fairfax County ERS2013</v>
      </c>
    </row>
    <row r="3449" spans="1:18" x14ac:dyDescent="0.35">
      <c r="A3449" t="s">
        <v>188</v>
      </c>
      <c r="B3449">
        <v>2014</v>
      </c>
      <c r="C3449">
        <v>0.152</v>
      </c>
      <c r="D3449">
        <v>0.107</v>
      </c>
      <c r="E3449">
        <v>0.16200000000000001</v>
      </c>
      <c r="F3449">
        <v>8.8999999999999996E-2</v>
      </c>
      <c r="H3449">
        <v>0.318</v>
      </c>
      <c r="I3449">
        <v>0.45300000000000001</v>
      </c>
      <c r="J3449">
        <v>0</v>
      </c>
      <c r="K3449">
        <v>0.11799999999999999</v>
      </c>
      <c r="L3449">
        <v>2.5000000000000001E-2</v>
      </c>
      <c r="M3449">
        <v>8.5999999999999993E-2</v>
      </c>
      <c r="N3449">
        <v>0</v>
      </c>
      <c r="O3449">
        <v>0</v>
      </c>
      <c r="P3449">
        <v>0</v>
      </c>
      <c r="Q3449" s="3">
        <v>0.753</v>
      </c>
      <c r="R3449" t="str">
        <f t="shared" si="53"/>
        <v>Fairfax County ERS2014</v>
      </c>
    </row>
    <row r="3450" spans="1:18" x14ac:dyDescent="0.35">
      <c r="A3450" t="s">
        <v>188</v>
      </c>
      <c r="B3450">
        <v>2015</v>
      </c>
      <c r="C3450">
        <v>8.0000000000000002E-3</v>
      </c>
      <c r="D3450">
        <v>7.9000000000000001E-2</v>
      </c>
      <c r="E3450">
        <v>0.112</v>
      </c>
      <c r="F3450">
        <v>7.5999999999999998E-2</v>
      </c>
      <c r="H3450">
        <v>0.29399999999999998</v>
      </c>
      <c r="I3450">
        <v>0.47599999999999998</v>
      </c>
      <c r="J3450">
        <v>0</v>
      </c>
      <c r="K3450">
        <v>0.13200000000000001</v>
      </c>
      <c r="L3450">
        <v>2.3E-2</v>
      </c>
      <c r="M3450">
        <v>7.4999999999999997E-2</v>
      </c>
      <c r="N3450">
        <v>0</v>
      </c>
      <c r="O3450">
        <v>0</v>
      </c>
      <c r="P3450">
        <v>0</v>
      </c>
      <c r="Q3450" s="3">
        <v>0.74199999999999999</v>
      </c>
      <c r="R3450" t="str">
        <f t="shared" si="53"/>
        <v>Fairfax County ERS2015</v>
      </c>
    </row>
    <row r="3451" spans="1:18" x14ac:dyDescent="0.35">
      <c r="A3451" t="s">
        <v>188</v>
      </c>
      <c r="B3451">
        <v>2016</v>
      </c>
      <c r="C3451">
        <v>0</v>
      </c>
      <c r="D3451">
        <v>5.0999999999999997E-2</v>
      </c>
      <c r="E3451">
        <v>6.5000000000000002E-2</v>
      </c>
      <c r="F3451">
        <v>6.6000000000000003E-2</v>
      </c>
      <c r="H3451">
        <v>0.27800000000000002</v>
      </c>
      <c r="I3451">
        <v>0.28199999999999997</v>
      </c>
      <c r="J3451">
        <v>0</v>
      </c>
      <c r="K3451">
        <v>0.29499999999999998</v>
      </c>
      <c r="L3451">
        <v>0.02</v>
      </c>
      <c r="M3451">
        <v>8.7999999999999995E-2</v>
      </c>
      <c r="N3451">
        <v>0</v>
      </c>
      <c r="O3451">
        <v>3.6999999999999998E-2</v>
      </c>
      <c r="P3451">
        <v>0</v>
      </c>
      <c r="Q3451" s="3">
        <v>0.70199999999999996</v>
      </c>
      <c r="R3451" t="str">
        <f t="shared" si="53"/>
        <v>Fairfax County ERS2016</v>
      </c>
    </row>
    <row r="3452" spans="1:18" x14ac:dyDescent="0.35">
      <c r="A3452" t="s">
        <v>188</v>
      </c>
      <c r="B3452">
        <v>2017</v>
      </c>
      <c r="C3452">
        <v>7.4999999999999997E-2</v>
      </c>
      <c r="D3452">
        <v>2.7E-2</v>
      </c>
      <c r="E3452">
        <v>6.2E-2</v>
      </c>
      <c r="F3452">
        <v>5.8999999999999997E-2</v>
      </c>
      <c r="H3452">
        <v>0.27200000000000002</v>
      </c>
      <c r="I3452">
        <v>0.26600000000000001</v>
      </c>
      <c r="J3452">
        <v>0</v>
      </c>
      <c r="K3452">
        <v>0.30299999999999999</v>
      </c>
      <c r="L3452">
        <v>0</v>
      </c>
      <c r="M3452">
        <v>0.109</v>
      </c>
      <c r="N3452">
        <v>0</v>
      </c>
      <c r="O3452">
        <v>0.05</v>
      </c>
      <c r="P3452">
        <v>0</v>
      </c>
      <c r="Q3452" s="3">
        <v>0.69899999999999995</v>
      </c>
      <c r="R3452" t="str">
        <f t="shared" si="53"/>
        <v>Fairfax County ERS2017</v>
      </c>
    </row>
    <row r="3453" spans="1:18" x14ac:dyDescent="0.35">
      <c r="A3453" t="s">
        <v>188</v>
      </c>
      <c r="B3453">
        <v>2018</v>
      </c>
      <c r="C3453">
        <v>7.2999999999999995E-2</v>
      </c>
      <c r="D3453">
        <v>4.4999999999999998E-2</v>
      </c>
      <c r="E3453">
        <v>5.7000000000000002E-2</v>
      </c>
      <c r="F3453">
        <v>6.0999999999999999E-2</v>
      </c>
      <c r="H3453">
        <v>0.2402</v>
      </c>
      <c r="I3453">
        <v>0.26860000000000001</v>
      </c>
      <c r="J3453">
        <v>0</v>
      </c>
      <c r="K3453">
        <v>0.34449999999999997</v>
      </c>
      <c r="L3453">
        <v>0</v>
      </c>
      <c r="M3453">
        <v>0.1042</v>
      </c>
      <c r="N3453">
        <v>0</v>
      </c>
      <c r="O3453">
        <v>4.2500000000000003E-2</v>
      </c>
      <c r="P3453">
        <v>0</v>
      </c>
      <c r="Q3453" s="3">
        <v>0.70499999999999996</v>
      </c>
      <c r="R3453" t="str">
        <f t="shared" si="53"/>
        <v>Fairfax County ERS2018</v>
      </c>
    </row>
    <row r="3454" spans="1:18" x14ac:dyDescent="0.35">
      <c r="A3454" t="s">
        <v>188</v>
      </c>
      <c r="B3454">
        <v>2019</v>
      </c>
      <c r="C3454">
        <v>6.3E-2</v>
      </c>
      <c r="D3454">
        <v>6.8000000000000005E-2</v>
      </c>
      <c r="E3454">
        <v>4.1000000000000002E-2</v>
      </c>
      <c r="F3454">
        <v>9.7000000000000003E-2</v>
      </c>
      <c r="H3454">
        <v>0.2329</v>
      </c>
      <c r="I3454">
        <v>0.2792</v>
      </c>
      <c r="J3454">
        <v>0</v>
      </c>
      <c r="K3454">
        <v>0.34439999999999998</v>
      </c>
      <c r="L3454">
        <v>0</v>
      </c>
      <c r="M3454">
        <v>0.1027</v>
      </c>
      <c r="N3454">
        <v>0</v>
      </c>
      <c r="O3454">
        <v>4.0800000000000003E-2</v>
      </c>
      <c r="P3454">
        <v>0</v>
      </c>
      <c r="Q3454" s="3">
        <v>0.70799999999999996</v>
      </c>
      <c r="R3454" t="str">
        <f t="shared" si="53"/>
        <v>Fairfax County ERS2019</v>
      </c>
    </row>
    <row r="3455" spans="1:18" x14ac:dyDescent="0.35">
      <c r="A3455" t="s">
        <v>188</v>
      </c>
      <c r="B3455">
        <v>2020</v>
      </c>
      <c r="C3455">
        <v>2.9000000000000001E-2</v>
      </c>
      <c r="D3455">
        <v>5.5E-2</v>
      </c>
      <c r="E3455">
        <v>4.5999999999999999E-2</v>
      </c>
      <c r="F3455">
        <v>7.5999999999999998E-2</v>
      </c>
      <c r="H3455">
        <v>0.23699999999999999</v>
      </c>
      <c r="I3455">
        <v>0.32700000000000001</v>
      </c>
      <c r="J3455">
        <v>0</v>
      </c>
      <c r="K3455">
        <v>0.29399999999999998</v>
      </c>
      <c r="L3455">
        <v>0</v>
      </c>
      <c r="M3455">
        <v>8.8999999999999996E-2</v>
      </c>
      <c r="N3455">
        <v>0</v>
      </c>
      <c r="O3455">
        <v>5.2999999999999999E-2</v>
      </c>
      <c r="P3455">
        <v>0</v>
      </c>
      <c r="Q3455" s="3">
        <v>0.70799999999999996</v>
      </c>
      <c r="R3455" t="str">
        <f t="shared" si="53"/>
        <v>Fairfax County ERS2020</v>
      </c>
    </row>
    <row r="3456" spans="1:18" x14ac:dyDescent="0.35">
      <c r="A3456" t="s">
        <v>189</v>
      </c>
      <c r="B3456">
        <v>2001</v>
      </c>
      <c r="C3456">
        <v>-6.4829999999999999E-2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 s="3">
        <v>1.0840000000000001</v>
      </c>
      <c r="R3456" t="str">
        <f t="shared" si="53"/>
        <v>Oklahoma City ERS2001</v>
      </c>
    </row>
    <row r="3457" spans="1:18" x14ac:dyDescent="0.35">
      <c r="A3457" t="s">
        <v>189</v>
      </c>
      <c r="B3457">
        <v>2002</v>
      </c>
      <c r="C3457">
        <v>-9.0999999999999998E-2</v>
      </c>
      <c r="D3457">
        <v>-1E-3</v>
      </c>
      <c r="E3457">
        <v>6.3E-2</v>
      </c>
      <c r="H3457">
        <v>0.55589999999999995</v>
      </c>
      <c r="I3457">
        <v>0.43269999999999997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1.14E-2</v>
      </c>
      <c r="Q3457" s="3">
        <v>1.0820000000000001</v>
      </c>
      <c r="R3457" t="str">
        <f t="shared" si="53"/>
        <v>Oklahoma City ERS2002</v>
      </c>
    </row>
    <row r="3458" spans="1:18" x14ac:dyDescent="0.35">
      <c r="A3458" t="s">
        <v>189</v>
      </c>
      <c r="B3458">
        <v>2003</v>
      </c>
      <c r="C3458">
        <v>0.14699999999999999</v>
      </c>
      <c r="D3458">
        <v>3.5999999999999997E-2</v>
      </c>
      <c r="E3458">
        <v>4.1000000000000002E-2</v>
      </c>
      <c r="H3458">
        <v>0.59340000000000004</v>
      </c>
      <c r="I3458">
        <v>0.39860000000000001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8.0000000000000002E-3</v>
      </c>
      <c r="Q3458" s="3">
        <v>1.008</v>
      </c>
      <c r="R3458" t="str">
        <f t="shared" si="53"/>
        <v>Oklahoma City ERS2003</v>
      </c>
    </row>
    <row r="3459" spans="1:18" x14ac:dyDescent="0.35">
      <c r="A3459" t="s">
        <v>189</v>
      </c>
      <c r="B3459">
        <v>2004</v>
      </c>
      <c r="C3459">
        <v>0.14360999999999999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 s="3">
        <v>0.95699999999999996</v>
      </c>
      <c r="R3459" t="str">
        <f t="shared" ref="R3459:R3522" si="54">A3459&amp;B3459</f>
        <v>Oklahoma City ERS2004</v>
      </c>
    </row>
    <row r="3460" spans="1:18" x14ac:dyDescent="0.35">
      <c r="A3460" t="s">
        <v>189</v>
      </c>
      <c r="B3460">
        <v>2005</v>
      </c>
      <c r="C3460">
        <v>8.5999999999999993E-2</v>
      </c>
      <c r="D3460">
        <v>9.9000000000000005E-2</v>
      </c>
      <c r="E3460">
        <v>2.5000000000000001E-2</v>
      </c>
      <c r="H3460">
        <v>0.52990000000000004</v>
      </c>
      <c r="I3460">
        <v>0.37790000000000001</v>
      </c>
      <c r="J3460">
        <v>0</v>
      </c>
      <c r="K3460">
        <v>8.8599999999999998E-2</v>
      </c>
      <c r="L3460">
        <v>0</v>
      </c>
      <c r="M3460">
        <v>0</v>
      </c>
      <c r="N3460">
        <v>0</v>
      </c>
      <c r="O3460">
        <v>0</v>
      </c>
      <c r="P3460">
        <v>3.5999999999999999E-3</v>
      </c>
      <c r="Q3460" s="3">
        <v>0.91900000000000004</v>
      </c>
      <c r="R3460" t="str">
        <f t="shared" si="54"/>
        <v>Oklahoma City ERS2005</v>
      </c>
    </row>
    <row r="3461" spans="1:18" x14ac:dyDescent="0.35">
      <c r="A3461" t="s">
        <v>189</v>
      </c>
      <c r="B3461">
        <v>2006</v>
      </c>
      <c r="C3461">
        <v>7.9000000000000001E-2</v>
      </c>
      <c r="D3461">
        <v>0.104</v>
      </c>
      <c r="E3461">
        <v>5.3999999999999999E-2</v>
      </c>
      <c r="H3461">
        <v>0.53759999999999997</v>
      </c>
      <c r="I3461">
        <v>0.3674</v>
      </c>
      <c r="J3461">
        <v>0</v>
      </c>
      <c r="K3461">
        <v>8.9200000000000002E-2</v>
      </c>
      <c r="L3461">
        <v>0</v>
      </c>
      <c r="M3461">
        <v>0</v>
      </c>
      <c r="N3461">
        <v>0</v>
      </c>
      <c r="O3461">
        <v>0</v>
      </c>
      <c r="P3461">
        <v>5.7999999999999996E-3</v>
      </c>
      <c r="Q3461" s="3">
        <v>0.97099999999999997</v>
      </c>
      <c r="R3461" t="str">
        <f t="shared" si="54"/>
        <v>Oklahoma City ERS2006</v>
      </c>
    </row>
    <row r="3462" spans="1:18" x14ac:dyDescent="0.35">
      <c r="A3462" t="s">
        <v>189</v>
      </c>
      <c r="B3462">
        <v>2007</v>
      </c>
      <c r="C3462">
        <v>0.154</v>
      </c>
      <c r="D3462">
        <v>0.106</v>
      </c>
      <c r="E3462">
        <v>0.106</v>
      </c>
      <c r="H3462">
        <v>0.51039999999999996</v>
      </c>
      <c r="I3462">
        <v>0.34460000000000002</v>
      </c>
      <c r="J3462">
        <v>0</v>
      </c>
      <c r="K3462">
        <v>0.12920000000000001</v>
      </c>
      <c r="L3462">
        <v>0</v>
      </c>
      <c r="M3462">
        <v>0</v>
      </c>
      <c r="N3462">
        <v>0</v>
      </c>
      <c r="O3462">
        <v>0</v>
      </c>
      <c r="P3462">
        <v>1.5800000000000002E-2</v>
      </c>
      <c r="Q3462" s="3">
        <v>1.042</v>
      </c>
      <c r="R3462" t="str">
        <f t="shared" si="54"/>
        <v>Oklahoma City ERS2007</v>
      </c>
    </row>
    <row r="3463" spans="1:18" x14ac:dyDescent="0.35">
      <c r="A3463" t="s">
        <v>189</v>
      </c>
      <c r="B3463">
        <v>2008</v>
      </c>
      <c r="C3463">
        <v>-4.9000000000000002E-2</v>
      </c>
      <c r="D3463">
        <v>5.8000000000000003E-2</v>
      </c>
      <c r="E3463">
        <v>8.1000000000000003E-2</v>
      </c>
      <c r="H3463">
        <v>0.44879999999999998</v>
      </c>
      <c r="I3463">
        <v>0.3453</v>
      </c>
      <c r="J3463">
        <v>0</v>
      </c>
      <c r="K3463">
        <v>0.15079999999999999</v>
      </c>
      <c r="L3463">
        <v>0</v>
      </c>
      <c r="M3463">
        <v>4.7899999999999998E-2</v>
      </c>
      <c r="N3463">
        <v>0</v>
      </c>
      <c r="O3463">
        <v>0</v>
      </c>
      <c r="P3463">
        <v>7.1999999999999998E-3</v>
      </c>
      <c r="Q3463" s="3">
        <v>1.0840000000000001</v>
      </c>
      <c r="R3463" t="str">
        <f t="shared" si="54"/>
        <v>Oklahoma City ERS2008</v>
      </c>
    </row>
    <row r="3464" spans="1:18" x14ac:dyDescent="0.35">
      <c r="A3464" t="s">
        <v>189</v>
      </c>
      <c r="B3464">
        <v>2009</v>
      </c>
      <c r="C3464">
        <v>-0.159</v>
      </c>
      <c r="D3464">
        <v>-2.5999999999999999E-2</v>
      </c>
      <c r="E3464">
        <v>1.6E-2</v>
      </c>
      <c r="H3464">
        <v>0.42309999999999998</v>
      </c>
      <c r="I3464">
        <v>0.3468</v>
      </c>
      <c r="J3464">
        <v>8.0000000000000002E-3</v>
      </c>
      <c r="K3464">
        <v>0.17199999999999999</v>
      </c>
      <c r="L3464">
        <v>0</v>
      </c>
      <c r="M3464">
        <v>4.2299999999999997E-2</v>
      </c>
      <c r="N3464">
        <v>0</v>
      </c>
      <c r="O3464">
        <v>0</v>
      </c>
      <c r="P3464">
        <v>7.7999999999999996E-3</v>
      </c>
      <c r="Q3464" s="3">
        <v>1.018</v>
      </c>
      <c r="R3464" t="str">
        <f t="shared" si="54"/>
        <v>Oklahoma City ERS2009</v>
      </c>
    </row>
    <row r="3465" spans="1:18" x14ac:dyDescent="0.35">
      <c r="A3465" t="s">
        <v>189</v>
      </c>
      <c r="B3465">
        <v>2010</v>
      </c>
      <c r="C3465">
        <v>0.11899999999999999</v>
      </c>
      <c r="D3465">
        <v>-3.5999999999999997E-2</v>
      </c>
      <c r="E3465">
        <v>2.1999999999999999E-2</v>
      </c>
      <c r="F3465">
        <v>3.0419999999999999E-2</v>
      </c>
      <c r="H3465">
        <v>0.43966</v>
      </c>
      <c r="I3465">
        <v>0.33867000000000003</v>
      </c>
      <c r="J3465">
        <v>1.2999999999999999E-2</v>
      </c>
      <c r="K3465">
        <v>0.16238</v>
      </c>
      <c r="L3465">
        <v>0</v>
      </c>
      <c r="M3465">
        <v>3.61E-2</v>
      </c>
      <c r="N3465">
        <v>0</v>
      </c>
      <c r="O3465">
        <v>0</v>
      </c>
      <c r="P3465">
        <v>1.0200000000000001E-2</v>
      </c>
      <c r="Q3465" s="3">
        <v>0.95099999999999996</v>
      </c>
      <c r="R3465" t="str">
        <f t="shared" si="54"/>
        <v>Oklahoma City ERS2010</v>
      </c>
    </row>
    <row r="3466" spans="1:18" x14ac:dyDescent="0.35">
      <c r="A3466" t="s">
        <v>189</v>
      </c>
      <c r="B3466">
        <v>2011</v>
      </c>
      <c r="C3466">
        <v>0.19400000000000001</v>
      </c>
      <c r="D3466">
        <v>0.04</v>
      </c>
      <c r="E3466">
        <v>4.2999999999999997E-2</v>
      </c>
      <c r="F3466">
        <v>5.5910000000000001E-2</v>
      </c>
      <c r="H3466">
        <v>0.48985000000000001</v>
      </c>
      <c r="I3466">
        <v>0.29126999999999997</v>
      </c>
      <c r="J3466">
        <v>1.35E-2</v>
      </c>
      <c r="K3466">
        <v>0.15049000000000001</v>
      </c>
      <c r="L3466">
        <v>0</v>
      </c>
      <c r="M3466">
        <v>4.9700000000000001E-2</v>
      </c>
      <c r="N3466">
        <v>0</v>
      </c>
      <c r="O3466">
        <v>0</v>
      </c>
      <c r="P3466">
        <v>5.1999999999999998E-3</v>
      </c>
      <c r="Q3466" s="3">
        <v>0.92600000000000005</v>
      </c>
      <c r="R3466" t="str">
        <f t="shared" si="54"/>
        <v>Oklahoma City ERS2011</v>
      </c>
    </row>
    <row r="3467" spans="1:18" x14ac:dyDescent="0.35">
      <c r="A3467" t="s">
        <v>189</v>
      </c>
      <c r="B3467">
        <v>2012</v>
      </c>
      <c r="C3467">
        <v>2.4E-2</v>
      </c>
      <c r="D3467">
        <v>0.11</v>
      </c>
      <c r="E3467">
        <v>1.9E-2</v>
      </c>
      <c r="F3467">
        <v>6.8570000000000006E-2</v>
      </c>
      <c r="H3467">
        <v>0.44159999999999999</v>
      </c>
      <c r="I3467">
        <v>0.29380000000000001</v>
      </c>
      <c r="J3467">
        <v>2.01E-2</v>
      </c>
      <c r="K3467">
        <v>0.1467</v>
      </c>
      <c r="L3467">
        <v>0</v>
      </c>
      <c r="M3467">
        <v>5.7500000000000002E-2</v>
      </c>
      <c r="N3467">
        <v>0</v>
      </c>
      <c r="O3467">
        <v>0</v>
      </c>
      <c r="P3467">
        <v>4.5999999999999999E-3</v>
      </c>
      <c r="Q3467" s="3">
        <v>0.86599999999999999</v>
      </c>
      <c r="R3467" t="str">
        <f t="shared" si="54"/>
        <v>Oklahoma City ERS2012</v>
      </c>
    </row>
    <row r="3468" spans="1:18" x14ac:dyDescent="0.35">
      <c r="A3468" t="s">
        <v>189</v>
      </c>
      <c r="B3468">
        <v>2013</v>
      </c>
      <c r="C3468">
        <v>0.127</v>
      </c>
      <c r="D3468">
        <v>0.113</v>
      </c>
      <c r="E3468">
        <v>5.3999999999999999E-2</v>
      </c>
      <c r="F3468">
        <v>6.6689999999999999E-2</v>
      </c>
      <c r="H3468">
        <v>0.50575000000000003</v>
      </c>
      <c r="I3468">
        <v>0.25208000000000003</v>
      </c>
      <c r="J3468">
        <v>2.5499999999999998E-2</v>
      </c>
      <c r="K3468">
        <v>0.14979000000000001</v>
      </c>
      <c r="L3468">
        <v>0</v>
      </c>
      <c r="M3468">
        <v>6.0290000000000003E-2</v>
      </c>
      <c r="N3468">
        <v>0</v>
      </c>
      <c r="O3468">
        <v>0</v>
      </c>
      <c r="P3468">
        <v>6.6E-3</v>
      </c>
      <c r="Q3468" s="3">
        <v>0.98899999999999999</v>
      </c>
      <c r="R3468" t="str">
        <f t="shared" si="54"/>
        <v>Oklahoma City ERS2013</v>
      </c>
    </row>
    <row r="3469" spans="1:18" x14ac:dyDescent="0.35">
      <c r="A3469" t="s">
        <v>189</v>
      </c>
      <c r="B3469">
        <v>2014</v>
      </c>
      <c r="C3469">
        <v>0.17</v>
      </c>
      <c r="D3469">
        <v>0.105</v>
      </c>
      <c r="E3469">
        <v>0.125</v>
      </c>
      <c r="F3469">
        <v>6.9120000000000001E-2</v>
      </c>
      <c r="H3469">
        <v>0.52988999999999997</v>
      </c>
      <c r="I3469">
        <v>0.22316</v>
      </c>
      <c r="J3469">
        <v>2.9389999999999999E-2</v>
      </c>
      <c r="K3469">
        <v>0.14857000000000001</v>
      </c>
      <c r="L3469">
        <v>0</v>
      </c>
      <c r="M3469">
        <v>6.4990000000000006E-2</v>
      </c>
      <c r="N3469">
        <v>0</v>
      </c>
      <c r="O3469">
        <v>0</v>
      </c>
      <c r="P3469">
        <v>4.0000000000000001E-3</v>
      </c>
      <c r="Q3469" s="3">
        <v>1.0129999999999999</v>
      </c>
      <c r="R3469" t="str">
        <f t="shared" si="54"/>
        <v>Oklahoma City ERS2014</v>
      </c>
    </row>
    <row r="3470" spans="1:18" x14ac:dyDescent="0.35">
      <c r="A3470" t="s">
        <v>189</v>
      </c>
      <c r="B3470">
        <v>2015</v>
      </c>
      <c r="C3470">
        <v>4.2999999999999997E-2</v>
      </c>
      <c r="D3470">
        <v>0.115</v>
      </c>
      <c r="E3470">
        <v>0.112</v>
      </c>
      <c r="F3470">
        <v>6.4810000000000006E-2</v>
      </c>
      <c r="H3470">
        <v>0.47639999999999999</v>
      </c>
      <c r="I3470">
        <v>0.2082</v>
      </c>
      <c r="J3470">
        <v>3.4700000000000002E-2</v>
      </c>
      <c r="K3470">
        <v>0.1545</v>
      </c>
      <c r="L3470">
        <v>0.12089999999999999</v>
      </c>
      <c r="M3470">
        <v>0</v>
      </c>
      <c r="N3470">
        <v>0</v>
      </c>
      <c r="O3470">
        <v>0</v>
      </c>
      <c r="P3470">
        <v>5.3E-3</v>
      </c>
      <c r="Q3470" s="3">
        <v>1.0349999999999999</v>
      </c>
      <c r="R3470" t="str">
        <f t="shared" si="54"/>
        <v>Oklahoma City ERS2015</v>
      </c>
    </row>
    <row r="3471" spans="1:18" x14ac:dyDescent="0.35">
      <c r="A3471" t="s">
        <v>189</v>
      </c>
      <c r="B3471">
        <v>2016</v>
      </c>
      <c r="C3471">
        <v>3.0000000000000001E-3</v>
      </c>
      <c r="D3471">
        <v>7.0000000000000007E-2</v>
      </c>
      <c r="E3471">
        <v>7.2999999999999995E-2</v>
      </c>
      <c r="F3471">
        <v>5.706E-2</v>
      </c>
      <c r="H3471">
        <v>0.47789999999999999</v>
      </c>
      <c r="I3471">
        <v>0.20780000000000001</v>
      </c>
      <c r="J3471">
        <v>4.1200000000000001E-2</v>
      </c>
      <c r="K3471">
        <v>0.14399999999999999</v>
      </c>
      <c r="L3471">
        <v>0.12540000000000001</v>
      </c>
      <c r="M3471">
        <v>0</v>
      </c>
      <c r="N3471">
        <v>0</v>
      </c>
      <c r="O3471">
        <v>0</v>
      </c>
      <c r="P3471">
        <v>3.7000000000000002E-3</v>
      </c>
      <c r="Q3471" s="3">
        <v>1.0489999999999999</v>
      </c>
      <c r="R3471" t="str">
        <f t="shared" si="54"/>
        <v>Oklahoma City ERS2016</v>
      </c>
    </row>
    <row r="3472" spans="1:18" x14ac:dyDescent="0.35">
      <c r="A3472" t="s">
        <v>189</v>
      </c>
      <c r="B3472">
        <v>2017</v>
      </c>
      <c r="C3472">
        <v>8.1000000000000003E-2</v>
      </c>
      <c r="D3472">
        <v>5.3999999999999999E-2</v>
      </c>
      <c r="E3472">
        <v>9.2999999999999999E-2</v>
      </c>
      <c r="F3472">
        <v>5.0180000000000002E-2</v>
      </c>
      <c r="H3472">
        <v>0.4758</v>
      </c>
      <c r="I3472">
        <v>0.20349999999999999</v>
      </c>
      <c r="J3472">
        <v>4.1200000000000001E-2</v>
      </c>
      <c r="K3472">
        <v>0.14499999999999999</v>
      </c>
      <c r="L3472">
        <v>0.11940000000000001</v>
      </c>
      <c r="M3472">
        <v>0</v>
      </c>
      <c r="N3472">
        <v>0</v>
      </c>
      <c r="O3472">
        <v>0</v>
      </c>
      <c r="P3472">
        <v>1.5100000000000001E-2</v>
      </c>
      <c r="Q3472" s="3">
        <v>1.0469999999999999</v>
      </c>
      <c r="R3472" t="str">
        <f t="shared" si="54"/>
        <v>Oklahoma City ERS2017</v>
      </c>
    </row>
    <row r="3473" spans="1:18" x14ac:dyDescent="0.35">
      <c r="A3473" t="s">
        <v>189</v>
      </c>
      <c r="B3473">
        <v>2018</v>
      </c>
      <c r="C3473">
        <v>8.4000000000000005E-2</v>
      </c>
      <c r="D3473">
        <v>6.3E-2</v>
      </c>
      <c r="E3473">
        <v>7.9000000000000001E-2</v>
      </c>
      <c r="F3473">
        <v>6.4019999999999994E-2</v>
      </c>
      <c r="H3473">
        <v>0.4884</v>
      </c>
      <c r="I3473">
        <v>0.19650000000000001</v>
      </c>
      <c r="J3473">
        <v>4.2200000000000001E-2</v>
      </c>
      <c r="K3473">
        <v>0.14180000000000001</v>
      </c>
      <c r="L3473">
        <v>0.1225</v>
      </c>
      <c r="M3473">
        <v>0</v>
      </c>
      <c r="N3473">
        <v>0</v>
      </c>
      <c r="O3473">
        <v>0</v>
      </c>
      <c r="P3473">
        <v>8.6E-3</v>
      </c>
      <c r="Q3473" s="3">
        <v>1.0349999999999999</v>
      </c>
      <c r="R3473" t="str">
        <f t="shared" si="54"/>
        <v>Oklahoma City ERS2018</v>
      </c>
    </row>
    <row r="3474" spans="1:18" x14ac:dyDescent="0.35">
      <c r="A3474" t="s">
        <v>189</v>
      </c>
      <c r="B3474">
        <v>2019</v>
      </c>
      <c r="C3474">
        <v>5.5E-2</v>
      </c>
      <c r="D3474">
        <v>8.5000000000000006E-2</v>
      </c>
      <c r="E3474">
        <v>5.7000000000000002E-2</v>
      </c>
      <c r="F3474">
        <v>8.8410000000000002E-2</v>
      </c>
      <c r="H3474">
        <v>0.47099999999999997</v>
      </c>
      <c r="I3474">
        <v>0.2016</v>
      </c>
      <c r="J3474">
        <v>4.9000000000000002E-2</v>
      </c>
      <c r="K3474">
        <v>0.1351</v>
      </c>
      <c r="L3474">
        <v>0.1212</v>
      </c>
      <c r="M3474">
        <v>0</v>
      </c>
      <c r="N3474">
        <v>0</v>
      </c>
      <c r="O3474">
        <v>0</v>
      </c>
      <c r="P3474">
        <v>2.2100000000000002E-2</v>
      </c>
      <c r="Q3474" s="3">
        <v>0.996</v>
      </c>
      <c r="R3474" t="str">
        <f t="shared" si="54"/>
        <v>Oklahoma City ERS2019</v>
      </c>
    </row>
    <row r="3475" spans="1:18" x14ac:dyDescent="0.35">
      <c r="A3475" t="s">
        <v>189</v>
      </c>
      <c r="B3475">
        <v>2020</v>
      </c>
      <c r="C3475">
        <v>3.9E-2</v>
      </c>
      <c r="D3475">
        <v>6.0999999999999999E-2</v>
      </c>
      <c r="E3475">
        <v>5.8000000000000003E-2</v>
      </c>
      <c r="F3475">
        <v>8.0369999999999997E-2</v>
      </c>
      <c r="H3475">
        <v>0.48080000000000001</v>
      </c>
      <c r="I3475">
        <v>0.20960000000000001</v>
      </c>
      <c r="J3475">
        <v>5.1999999999999998E-2</v>
      </c>
      <c r="K3475">
        <v>0.1439</v>
      </c>
      <c r="L3475">
        <v>0.10100000000000001</v>
      </c>
      <c r="M3475">
        <v>0</v>
      </c>
      <c r="N3475">
        <v>0</v>
      </c>
      <c r="O3475">
        <v>0</v>
      </c>
      <c r="P3475">
        <v>1.2699999999999999E-2</v>
      </c>
      <c r="Q3475" s="3">
        <v>0.96099999999999997</v>
      </c>
      <c r="R3475" t="str">
        <f t="shared" si="54"/>
        <v>Oklahoma City ERS2020</v>
      </c>
    </row>
    <row r="3476" spans="1:18" x14ac:dyDescent="0.35">
      <c r="A3476" t="s">
        <v>190</v>
      </c>
      <c r="B3476">
        <v>2001</v>
      </c>
      <c r="C3476">
        <v>-6.3E-2</v>
      </c>
      <c r="D3476">
        <v>4.2000000000000003E-2</v>
      </c>
      <c r="E3476">
        <v>0.109</v>
      </c>
      <c r="G3476">
        <v>-6.3E-2</v>
      </c>
      <c r="H3476">
        <v>0.71287</v>
      </c>
      <c r="I3476">
        <v>0.24753</v>
      </c>
      <c r="J3476">
        <v>0</v>
      </c>
      <c r="K3476">
        <v>0</v>
      </c>
      <c r="L3476">
        <v>0</v>
      </c>
      <c r="M3476">
        <v>3.9600000000000003E-2</v>
      </c>
      <c r="N3476">
        <v>0</v>
      </c>
      <c r="O3476">
        <v>0</v>
      </c>
      <c r="P3476">
        <v>0</v>
      </c>
      <c r="Q3476" s="3">
        <v>1.0009999999999999</v>
      </c>
      <c r="R3476" t="str">
        <f t="shared" si="54"/>
        <v>Baltimore Fire and Police2001</v>
      </c>
    </row>
    <row r="3477" spans="1:18" x14ac:dyDescent="0.35">
      <c r="A3477" t="s">
        <v>190</v>
      </c>
      <c r="B3477">
        <v>2002</v>
      </c>
      <c r="C3477">
        <v>-8.5999999999999993E-2</v>
      </c>
      <c r="D3477">
        <v>-2.5000000000000001E-2</v>
      </c>
      <c r="E3477">
        <v>4.4999999999999998E-2</v>
      </c>
      <c r="G3477">
        <v>-7.4569999999999997E-2</v>
      </c>
      <c r="H3477">
        <v>0.69</v>
      </c>
      <c r="I3477">
        <v>0.26</v>
      </c>
      <c r="J3477">
        <v>0</v>
      </c>
      <c r="K3477">
        <v>0</v>
      </c>
      <c r="L3477">
        <v>0</v>
      </c>
      <c r="M3477">
        <v>0.05</v>
      </c>
      <c r="N3477">
        <v>0</v>
      </c>
      <c r="O3477">
        <v>0</v>
      </c>
      <c r="P3477">
        <v>0</v>
      </c>
      <c r="Q3477" s="3">
        <v>0.97899999999999998</v>
      </c>
      <c r="R3477" t="str">
        <f t="shared" si="54"/>
        <v>Baltimore Fire and Police2002</v>
      </c>
    </row>
    <row r="3478" spans="1:18" x14ac:dyDescent="0.35">
      <c r="A3478" t="s">
        <v>190</v>
      </c>
      <c r="B3478">
        <v>2003</v>
      </c>
      <c r="C3478">
        <v>8.0000000000000002E-3</v>
      </c>
      <c r="D3478">
        <v>-4.8000000000000001E-2</v>
      </c>
      <c r="E3478">
        <v>8.0000000000000002E-3</v>
      </c>
      <c r="G3478">
        <v>-4.7829999999999998E-2</v>
      </c>
      <c r="H3478">
        <v>0.69</v>
      </c>
      <c r="I3478">
        <v>0.27</v>
      </c>
      <c r="J3478">
        <v>0</v>
      </c>
      <c r="K3478">
        <v>0</v>
      </c>
      <c r="L3478">
        <v>0</v>
      </c>
      <c r="M3478">
        <v>0.04</v>
      </c>
      <c r="N3478">
        <v>0</v>
      </c>
      <c r="O3478">
        <v>0</v>
      </c>
      <c r="P3478">
        <v>0</v>
      </c>
      <c r="Q3478" s="3">
        <v>0.96399999999999997</v>
      </c>
      <c r="R3478" t="str">
        <f t="shared" si="54"/>
        <v>Baltimore Fire and Police2003</v>
      </c>
    </row>
    <row r="3479" spans="1:18" x14ac:dyDescent="0.35">
      <c r="A3479" t="s">
        <v>190</v>
      </c>
      <c r="B3479">
        <v>2004</v>
      </c>
      <c r="C3479">
        <v>0.16200000000000001</v>
      </c>
      <c r="D3479">
        <v>2.3E-2</v>
      </c>
      <c r="E3479">
        <v>1.6E-2</v>
      </c>
      <c r="G3479">
        <v>7.7999999999999999E-4</v>
      </c>
      <c r="H3479">
        <v>0.67</v>
      </c>
      <c r="I3479">
        <v>0.24</v>
      </c>
      <c r="J3479">
        <v>0.01</v>
      </c>
      <c r="K3479">
        <v>0</v>
      </c>
      <c r="L3479">
        <v>0</v>
      </c>
      <c r="M3479">
        <v>0.08</v>
      </c>
      <c r="N3479">
        <v>0</v>
      </c>
      <c r="O3479">
        <v>0</v>
      </c>
      <c r="P3479">
        <v>0</v>
      </c>
      <c r="Q3479" s="3">
        <v>0.96799999999999997</v>
      </c>
      <c r="R3479" t="str">
        <f t="shared" si="54"/>
        <v>Baltimore Fire and Police2004</v>
      </c>
    </row>
    <row r="3480" spans="1:18" x14ac:dyDescent="0.35">
      <c r="A3480" t="s">
        <v>190</v>
      </c>
      <c r="B3480">
        <v>2005</v>
      </c>
      <c r="C3480">
        <v>0.121</v>
      </c>
      <c r="D3480">
        <v>9.5000000000000001E-2</v>
      </c>
      <c r="E3480">
        <v>2.4E-2</v>
      </c>
      <c r="G3480">
        <v>2.375E-2</v>
      </c>
      <c r="H3480">
        <v>0.66</v>
      </c>
      <c r="I3480">
        <v>0.19</v>
      </c>
      <c r="J3480">
        <v>0</v>
      </c>
      <c r="K3480">
        <v>0.05</v>
      </c>
      <c r="L3480">
        <v>0</v>
      </c>
      <c r="M3480">
        <v>0.1</v>
      </c>
      <c r="N3480">
        <v>0</v>
      </c>
      <c r="O3480">
        <v>0</v>
      </c>
      <c r="P3480">
        <v>0</v>
      </c>
      <c r="Q3480" s="3">
        <v>0.96199999999999997</v>
      </c>
      <c r="R3480" t="str">
        <f t="shared" si="54"/>
        <v>Baltimore Fire and Police2005</v>
      </c>
    </row>
    <row r="3481" spans="1:18" x14ac:dyDescent="0.35">
      <c r="A3481" t="s">
        <v>190</v>
      </c>
      <c r="B3481">
        <v>2006</v>
      </c>
      <c r="C3481">
        <v>0.12</v>
      </c>
      <c r="D3481">
        <v>0.13400000000000001</v>
      </c>
      <c r="E3481">
        <v>6.0999999999999999E-2</v>
      </c>
      <c r="G3481">
        <v>3.9190000000000003E-2</v>
      </c>
      <c r="H3481">
        <v>0.66</v>
      </c>
      <c r="I3481">
        <v>0.19</v>
      </c>
      <c r="J3481">
        <v>0</v>
      </c>
      <c r="K3481">
        <v>0.05</v>
      </c>
      <c r="L3481">
        <v>0</v>
      </c>
      <c r="M3481">
        <v>0.1</v>
      </c>
      <c r="N3481">
        <v>0</v>
      </c>
      <c r="O3481">
        <v>0</v>
      </c>
      <c r="P3481">
        <v>0</v>
      </c>
      <c r="Q3481" s="3">
        <v>0.92500000000000004</v>
      </c>
      <c r="R3481" t="str">
        <f t="shared" si="54"/>
        <v>Baltimore Fire and Police2006</v>
      </c>
    </row>
    <row r="3482" spans="1:18" x14ac:dyDescent="0.35">
      <c r="A3482" t="s">
        <v>190</v>
      </c>
      <c r="B3482">
        <v>2007</v>
      </c>
      <c r="C3482">
        <v>0.19800000000000001</v>
      </c>
      <c r="D3482">
        <v>0.14599999999999999</v>
      </c>
      <c r="E3482">
        <v>0.12</v>
      </c>
      <c r="F3482">
        <v>8.2000000000000003E-2</v>
      </c>
      <c r="G3482">
        <v>6.0519999999999997E-2</v>
      </c>
      <c r="H3482">
        <v>0.65</v>
      </c>
      <c r="I3482">
        <v>0.17</v>
      </c>
      <c r="J3482">
        <v>0.01</v>
      </c>
      <c r="K3482">
        <v>7.0000000000000007E-2</v>
      </c>
      <c r="L3482">
        <v>0</v>
      </c>
      <c r="M3482">
        <v>0.1</v>
      </c>
      <c r="N3482">
        <v>0</v>
      </c>
      <c r="O3482">
        <v>0</v>
      </c>
      <c r="P3482">
        <v>0</v>
      </c>
      <c r="Q3482" s="3">
        <v>0.91900000000000004</v>
      </c>
      <c r="R3482" t="str">
        <f t="shared" si="54"/>
        <v>Baltimore Fire and Police2007</v>
      </c>
    </row>
    <row r="3483" spans="1:18" x14ac:dyDescent="0.35">
      <c r="A3483" t="s">
        <v>190</v>
      </c>
      <c r="B3483">
        <v>2008</v>
      </c>
      <c r="C3483">
        <v>-7.0000000000000007E-2</v>
      </c>
      <c r="D3483">
        <v>7.5999999999999998E-2</v>
      </c>
      <c r="E3483">
        <v>0.10199999999999999</v>
      </c>
      <c r="F3483">
        <v>5.3999999999999999E-2</v>
      </c>
      <c r="G3483">
        <v>4.3249999999999997E-2</v>
      </c>
      <c r="H3483">
        <v>0.59</v>
      </c>
      <c r="I3483">
        <v>0.17</v>
      </c>
      <c r="J3483">
        <v>0.03</v>
      </c>
      <c r="K3483">
        <v>0.08</v>
      </c>
      <c r="L3483">
        <v>0</v>
      </c>
      <c r="M3483">
        <v>0.13</v>
      </c>
      <c r="N3483">
        <v>0</v>
      </c>
      <c r="O3483">
        <v>0</v>
      </c>
      <c r="P3483">
        <v>0</v>
      </c>
      <c r="Q3483" s="3">
        <v>0.89400000000000002</v>
      </c>
      <c r="R3483" t="str">
        <f t="shared" si="54"/>
        <v>Baltimore Fire and Police2008</v>
      </c>
    </row>
    <row r="3484" spans="1:18" x14ac:dyDescent="0.35">
      <c r="A3484" t="s">
        <v>190</v>
      </c>
      <c r="B3484">
        <v>2009</v>
      </c>
      <c r="C3484">
        <v>-0.219</v>
      </c>
      <c r="D3484">
        <v>-4.4999999999999998E-2</v>
      </c>
      <c r="E3484">
        <v>1.7999999999999999E-2</v>
      </c>
      <c r="F3484">
        <v>1.7000000000000001E-2</v>
      </c>
      <c r="G3484">
        <v>1.023E-2</v>
      </c>
      <c r="H3484">
        <v>0.59</v>
      </c>
      <c r="I3484">
        <v>0.14000000000000001</v>
      </c>
      <c r="J3484">
        <v>0.05</v>
      </c>
      <c r="K3484">
        <v>0.08</v>
      </c>
      <c r="L3484">
        <v>0</v>
      </c>
      <c r="M3484">
        <v>0.14000000000000001</v>
      </c>
      <c r="N3484">
        <v>0</v>
      </c>
      <c r="O3484">
        <v>0</v>
      </c>
      <c r="P3484">
        <v>0</v>
      </c>
      <c r="Q3484" s="3">
        <v>0.873</v>
      </c>
      <c r="R3484" t="str">
        <f t="shared" si="54"/>
        <v>Baltimore Fire and Police2009</v>
      </c>
    </row>
    <row r="3485" spans="1:18" x14ac:dyDescent="0.35">
      <c r="A3485" t="s">
        <v>190</v>
      </c>
      <c r="B3485">
        <v>2010</v>
      </c>
      <c r="C3485">
        <v>0.153</v>
      </c>
      <c r="D3485">
        <v>-5.8999999999999997E-2</v>
      </c>
      <c r="E3485">
        <v>2.3E-2</v>
      </c>
      <c r="F3485">
        <v>2.3E-2</v>
      </c>
      <c r="G3485">
        <v>2.367E-2</v>
      </c>
      <c r="H3485">
        <v>0.62</v>
      </c>
      <c r="I3485">
        <v>0.16</v>
      </c>
      <c r="J3485">
        <v>0.06</v>
      </c>
      <c r="K3485">
        <v>0.06</v>
      </c>
      <c r="L3485">
        <v>0</v>
      </c>
      <c r="M3485">
        <v>0.1</v>
      </c>
      <c r="N3485">
        <v>0</v>
      </c>
      <c r="O3485">
        <v>0</v>
      </c>
      <c r="P3485">
        <v>0</v>
      </c>
      <c r="Q3485" s="3">
        <v>0.83199999999999996</v>
      </c>
      <c r="R3485" t="str">
        <f t="shared" si="54"/>
        <v>Baltimore Fire and Police2010</v>
      </c>
    </row>
    <row r="3486" spans="1:18" x14ac:dyDescent="0.35">
      <c r="A3486" t="s">
        <v>190</v>
      </c>
      <c r="B3486">
        <v>2011</v>
      </c>
      <c r="C3486">
        <v>0.25600000000000001</v>
      </c>
      <c r="D3486">
        <v>0.04</v>
      </c>
      <c r="E3486">
        <v>4.5999999999999999E-2</v>
      </c>
      <c r="F3486">
        <v>5.3999999999999999E-2</v>
      </c>
      <c r="G3486">
        <v>4.2880000000000001E-2</v>
      </c>
      <c r="H3486">
        <v>0.6</v>
      </c>
      <c r="I3486">
        <v>0.14000000000000001</v>
      </c>
      <c r="J3486">
        <v>0.12</v>
      </c>
      <c r="K3486">
        <v>0.04</v>
      </c>
      <c r="L3486">
        <v>0</v>
      </c>
      <c r="M3486">
        <v>0.1</v>
      </c>
      <c r="N3486">
        <v>0</v>
      </c>
      <c r="O3486">
        <v>0</v>
      </c>
      <c r="P3486">
        <v>0</v>
      </c>
      <c r="Q3486" s="3">
        <v>0.82</v>
      </c>
      <c r="R3486" t="str">
        <f t="shared" si="54"/>
        <v>Baltimore Fire and Police2011</v>
      </c>
    </row>
    <row r="3487" spans="1:18" x14ac:dyDescent="0.35">
      <c r="A3487" t="s">
        <v>190</v>
      </c>
      <c r="B3487">
        <v>2012</v>
      </c>
      <c r="C3487">
        <v>8.0000000000000002E-3</v>
      </c>
      <c r="D3487">
        <v>0.13400000000000001</v>
      </c>
      <c r="E3487">
        <v>1.0999999999999999E-2</v>
      </c>
      <c r="F3487">
        <v>6.4000000000000001E-2</v>
      </c>
      <c r="G3487">
        <v>3.993E-2</v>
      </c>
      <c r="H3487">
        <v>0.42</v>
      </c>
      <c r="I3487">
        <v>0.18</v>
      </c>
      <c r="J3487">
        <v>0.13</v>
      </c>
      <c r="K3487">
        <v>0.16</v>
      </c>
      <c r="L3487">
        <v>0</v>
      </c>
      <c r="M3487">
        <v>0.11</v>
      </c>
      <c r="N3487">
        <v>0</v>
      </c>
      <c r="O3487">
        <v>0</v>
      </c>
      <c r="P3487">
        <v>0</v>
      </c>
      <c r="Q3487" s="3">
        <v>0.77600000000000002</v>
      </c>
      <c r="R3487" t="str">
        <f t="shared" si="54"/>
        <v>Baltimore Fire and Police2012</v>
      </c>
    </row>
    <row r="3488" spans="1:18" x14ac:dyDescent="0.35">
      <c r="A3488" t="s">
        <v>190</v>
      </c>
      <c r="B3488">
        <v>2013</v>
      </c>
      <c r="C3488">
        <v>0.13200000000000001</v>
      </c>
      <c r="D3488">
        <v>0.128</v>
      </c>
      <c r="E3488">
        <v>5.0999999999999997E-2</v>
      </c>
      <c r="F3488">
        <v>7.6999999999999999E-2</v>
      </c>
      <c r="G3488">
        <v>4.6739999999999997E-2</v>
      </c>
      <c r="H3488">
        <v>0.42</v>
      </c>
      <c r="I3488">
        <v>0.18</v>
      </c>
      <c r="J3488">
        <v>0.15</v>
      </c>
      <c r="K3488">
        <v>0.15</v>
      </c>
      <c r="L3488">
        <v>0</v>
      </c>
      <c r="M3488">
        <v>0.1</v>
      </c>
      <c r="N3488">
        <v>0</v>
      </c>
      <c r="O3488">
        <v>0</v>
      </c>
      <c r="P3488">
        <v>0</v>
      </c>
      <c r="Q3488" s="3">
        <v>0.76600000000000001</v>
      </c>
      <c r="R3488" t="str">
        <f t="shared" si="54"/>
        <v>Baltimore Fire and Police2013</v>
      </c>
    </row>
    <row r="3489" spans="1:18" x14ac:dyDescent="0.35">
      <c r="A3489" t="s">
        <v>190</v>
      </c>
      <c r="B3489">
        <v>2014</v>
      </c>
      <c r="C3489">
        <v>0.16500000000000001</v>
      </c>
      <c r="D3489">
        <v>0.1</v>
      </c>
      <c r="E3489">
        <v>0.14000000000000001</v>
      </c>
      <c r="F3489">
        <v>7.6999999999999999E-2</v>
      </c>
      <c r="G3489">
        <v>5.4769999999999999E-2</v>
      </c>
      <c r="H3489">
        <v>0.4</v>
      </c>
      <c r="I3489">
        <v>0.17</v>
      </c>
      <c r="J3489">
        <v>0.18</v>
      </c>
      <c r="K3489">
        <v>0.15</v>
      </c>
      <c r="L3489">
        <v>0</v>
      </c>
      <c r="M3489">
        <v>0.1</v>
      </c>
      <c r="N3489">
        <v>0</v>
      </c>
      <c r="O3489">
        <v>0</v>
      </c>
      <c r="P3489">
        <v>0</v>
      </c>
      <c r="Q3489" s="3">
        <v>0.74199999999999999</v>
      </c>
      <c r="R3489" t="str">
        <f t="shared" si="54"/>
        <v>Baltimore Fire and Police2014</v>
      </c>
    </row>
    <row r="3490" spans="1:18" x14ac:dyDescent="0.35">
      <c r="A3490" t="s">
        <v>190</v>
      </c>
      <c r="B3490">
        <v>2015</v>
      </c>
      <c r="C3490">
        <v>2.3E-2</v>
      </c>
      <c r="D3490">
        <v>0.105</v>
      </c>
      <c r="E3490">
        <v>0.113</v>
      </c>
      <c r="F3490">
        <v>6.7000000000000004E-2</v>
      </c>
      <c r="G3490">
        <v>5.262E-2</v>
      </c>
      <c r="H3490">
        <v>0.39</v>
      </c>
      <c r="I3490">
        <v>0.17</v>
      </c>
      <c r="J3490">
        <v>0.17</v>
      </c>
      <c r="K3490">
        <v>0.16</v>
      </c>
      <c r="L3490">
        <v>0</v>
      </c>
      <c r="M3490">
        <v>0.11</v>
      </c>
      <c r="N3490">
        <v>0</v>
      </c>
      <c r="O3490">
        <v>0</v>
      </c>
      <c r="P3490">
        <v>0</v>
      </c>
      <c r="Q3490" s="3">
        <v>0.72799999999999998</v>
      </c>
      <c r="R3490" t="str">
        <f t="shared" si="54"/>
        <v>Baltimore Fire and Police2015</v>
      </c>
    </row>
    <row r="3491" spans="1:18" x14ac:dyDescent="0.35">
      <c r="A3491" t="s">
        <v>190</v>
      </c>
      <c r="B3491">
        <v>2016</v>
      </c>
      <c r="C3491">
        <v>6.0000000000000001E-3</v>
      </c>
      <c r="D3491">
        <v>5.6000000000000001E-2</v>
      </c>
      <c r="E3491">
        <v>6.0999999999999999E-2</v>
      </c>
      <c r="F3491">
        <v>5.8000000000000003E-2</v>
      </c>
      <c r="G3491">
        <v>4.965E-2</v>
      </c>
      <c r="H3491">
        <v>0.42</v>
      </c>
      <c r="I3491">
        <v>0.22</v>
      </c>
      <c r="J3491">
        <v>0.14000000000000001</v>
      </c>
      <c r="K3491">
        <v>0.1</v>
      </c>
      <c r="L3491">
        <v>0</v>
      </c>
      <c r="M3491">
        <v>0.11</v>
      </c>
      <c r="N3491">
        <v>0</v>
      </c>
      <c r="O3491">
        <v>0.01</v>
      </c>
      <c r="P3491">
        <v>0</v>
      </c>
      <c r="Q3491" s="3">
        <v>0.71499999999999997</v>
      </c>
      <c r="R3491" t="str">
        <f t="shared" si="54"/>
        <v>Baltimore Fire and Police2016</v>
      </c>
    </row>
    <row r="3492" spans="1:18" x14ac:dyDescent="0.35">
      <c r="A3492" t="s">
        <v>190</v>
      </c>
      <c r="B3492">
        <v>2017</v>
      </c>
      <c r="C3492">
        <v>0.121</v>
      </c>
      <c r="D3492">
        <v>0.05</v>
      </c>
      <c r="E3492">
        <v>7.6999999999999999E-2</v>
      </c>
      <c r="F3492">
        <v>5.2999999999999999E-2</v>
      </c>
      <c r="G3492">
        <v>5.3719999999999997E-2</v>
      </c>
      <c r="H3492">
        <v>0.43</v>
      </c>
      <c r="I3492">
        <v>0.22</v>
      </c>
      <c r="J3492">
        <v>0.15</v>
      </c>
      <c r="K3492">
        <v>0.1</v>
      </c>
      <c r="L3492">
        <v>0</v>
      </c>
      <c r="M3492">
        <v>0.09</v>
      </c>
      <c r="N3492">
        <v>0</v>
      </c>
      <c r="O3492">
        <v>0.01</v>
      </c>
      <c r="P3492">
        <v>0</v>
      </c>
      <c r="Q3492" s="3">
        <v>0.71099999999999997</v>
      </c>
      <c r="R3492" t="str">
        <f t="shared" si="54"/>
        <v>Baltimore Fire and Police2017</v>
      </c>
    </row>
    <row r="3493" spans="1:18" x14ac:dyDescent="0.35">
      <c r="A3493" t="s">
        <v>190</v>
      </c>
      <c r="B3493">
        <v>2018</v>
      </c>
      <c r="C3493">
        <v>8.5000000000000006E-2</v>
      </c>
      <c r="D3493">
        <v>6.9000000000000006E-2</v>
      </c>
      <c r="E3493">
        <v>7.4999999999999997E-2</v>
      </c>
      <c r="F3493">
        <v>6.6000000000000003E-2</v>
      </c>
      <c r="G3493">
        <v>5.543E-2</v>
      </c>
      <c r="H3493">
        <v>0.5</v>
      </c>
      <c r="I3493">
        <v>0.17</v>
      </c>
      <c r="J3493">
        <v>0.15</v>
      </c>
      <c r="K3493">
        <v>7.0000000000000007E-2</v>
      </c>
      <c r="L3493">
        <v>0</v>
      </c>
      <c r="M3493">
        <v>0.1</v>
      </c>
      <c r="N3493">
        <v>0</v>
      </c>
      <c r="O3493">
        <v>0.01</v>
      </c>
      <c r="P3493">
        <v>0</v>
      </c>
      <c r="Q3493" s="3">
        <v>0.69799999999999995</v>
      </c>
      <c r="R3493" t="str">
        <f t="shared" si="54"/>
        <v>Baltimore Fire and Police2018</v>
      </c>
    </row>
    <row r="3494" spans="1:18" x14ac:dyDescent="0.35">
      <c r="A3494" t="s">
        <v>190</v>
      </c>
      <c r="B3494">
        <v>2019</v>
      </c>
      <c r="C3494">
        <v>5.7000000000000002E-2</v>
      </c>
      <c r="D3494">
        <v>8.6999999999999994E-2</v>
      </c>
      <c r="E3494">
        <v>5.8000000000000003E-2</v>
      </c>
      <c r="F3494">
        <v>0.09</v>
      </c>
      <c r="G3494">
        <v>5.5509999999999997E-2</v>
      </c>
      <c r="H3494">
        <v>0.48</v>
      </c>
      <c r="I3494">
        <v>0.14000000000000001</v>
      </c>
      <c r="J3494">
        <v>0.13</v>
      </c>
      <c r="K3494">
        <v>0.11</v>
      </c>
      <c r="L3494">
        <v>0</v>
      </c>
      <c r="M3494">
        <v>0.09</v>
      </c>
      <c r="N3494">
        <v>0</v>
      </c>
      <c r="O3494">
        <v>0.02</v>
      </c>
      <c r="P3494">
        <v>0.03</v>
      </c>
      <c r="Q3494" s="3">
        <v>0.69799999999999995</v>
      </c>
      <c r="R3494" t="str">
        <f t="shared" si="54"/>
        <v>Baltimore Fire and Police2019</v>
      </c>
    </row>
    <row r="3495" spans="1:18" x14ac:dyDescent="0.35">
      <c r="A3495" t="s">
        <v>190</v>
      </c>
      <c r="B3495">
        <v>2020</v>
      </c>
      <c r="C3495">
        <v>-2E-3</v>
      </c>
      <c r="D3495">
        <v>4.5999999999999999E-2</v>
      </c>
      <c r="E3495">
        <v>5.1999999999999998E-2</v>
      </c>
      <c r="F3495">
        <v>7.4999999999999997E-2</v>
      </c>
      <c r="G3495">
        <v>5.2560000000000003E-2</v>
      </c>
      <c r="H3495">
        <v>0.41899999999999998</v>
      </c>
      <c r="I3495">
        <v>0.184</v>
      </c>
      <c r="J3495">
        <v>0.14199999999999999</v>
      </c>
      <c r="K3495">
        <v>8.2000000000000003E-2</v>
      </c>
      <c r="L3495">
        <v>0</v>
      </c>
      <c r="M3495">
        <v>9.5000000000000001E-2</v>
      </c>
      <c r="N3495">
        <v>0</v>
      </c>
      <c r="O3495">
        <v>4.7E-2</v>
      </c>
      <c r="P3495">
        <v>3.1E-2</v>
      </c>
      <c r="Q3495" s="3">
        <v>0.69099999999999995</v>
      </c>
      <c r="R3495" t="str">
        <f t="shared" si="54"/>
        <v>Baltimore Fire and Police2020</v>
      </c>
    </row>
    <row r="3496" spans="1:18" x14ac:dyDescent="0.35">
      <c r="A3496" t="s">
        <v>191</v>
      </c>
      <c r="B3496">
        <v>2001</v>
      </c>
      <c r="C3496">
        <v>-1.7590000000000001E-2</v>
      </c>
      <c r="H3496">
        <v>0.80205000000000004</v>
      </c>
      <c r="I3496">
        <v>0.15803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3.9919999999999997E-2</v>
      </c>
      <c r="P3496">
        <v>0</v>
      </c>
      <c r="Q3496" s="3">
        <v>1.0871</v>
      </c>
      <c r="R3496" t="str">
        <f t="shared" si="54"/>
        <v>Kansas City Missouri ERS2001</v>
      </c>
    </row>
    <row r="3497" spans="1:18" x14ac:dyDescent="0.35">
      <c r="A3497" t="s">
        <v>191</v>
      </c>
      <c r="B3497">
        <v>2002</v>
      </c>
      <c r="C3497">
        <v>-6.0000000000000001E-3</v>
      </c>
      <c r="H3497">
        <v>0.4531</v>
      </c>
      <c r="I3497">
        <v>0.49109999999999998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5.5599999999999997E-2</v>
      </c>
      <c r="P3497">
        <v>2.0000000000000001E-4</v>
      </c>
      <c r="Q3497" s="3">
        <v>1.0053000000000001</v>
      </c>
      <c r="R3497" t="str">
        <f t="shared" si="54"/>
        <v>Kansas City Missouri ERS2002</v>
      </c>
    </row>
    <row r="3498" spans="1:18" x14ac:dyDescent="0.35">
      <c r="A3498" t="s">
        <v>191</v>
      </c>
      <c r="B3498">
        <v>2003</v>
      </c>
      <c r="C3498">
        <v>-5.1999999999999998E-2</v>
      </c>
      <c r="D3498">
        <v>-2.5999999999999999E-2</v>
      </c>
      <c r="H3498">
        <v>0.61944999999999995</v>
      </c>
      <c r="I3498">
        <v>0.31809999999999999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6.2449999999999999E-2</v>
      </c>
      <c r="P3498">
        <v>0</v>
      </c>
      <c r="Q3498" s="3">
        <v>0.88319999999999999</v>
      </c>
      <c r="R3498" t="str">
        <f t="shared" si="54"/>
        <v>Kansas City Missouri ERS2003</v>
      </c>
    </row>
    <row r="3499" spans="1:18" x14ac:dyDescent="0.35">
      <c r="A3499" t="s">
        <v>191</v>
      </c>
      <c r="B3499">
        <v>2004</v>
      </c>
      <c r="C3499">
        <v>0.186</v>
      </c>
      <c r="D3499">
        <v>3.7999999999999999E-2</v>
      </c>
      <c r="H3499">
        <v>0.57340999999999998</v>
      </c>
      <c r="I3499">
        <v>0.42659000000000002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 s="3">
        <v>0.84719999999999995</v>
      </c>
      <c r="R3499" t="str">
        <f t="shared" si="54"/>
        <v>Kansas City Missouri ERS2004</v>
      </c>
    </row>
    <row r="3500" spans="1:18" x14ac:dyDescent="0.35">
      <c r="A3500" t="s">
        <v>191</v>
      </c>
      <c r="B3500">
        <v>2005</v>
      </c>
      <c r="C3500">
        <v>9.5000000000000001E-2</v>
      </c>
      <c r="D3500">
        <v>7.2999999999999995E-2</v>
      </c>
      <c r="E3500">
        <v>3.7519999999999998E-2</v>
      </c>
      <c r="H3500">
        <v>0.70189000000000001</v>
      </c>
      <c r="I3500">
        <v>0.29785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2.5999999999999998E-4</v>
      </c>
      <c r="Q3500" s="3">
        <v>0.82569999999999999</v>
      </c>
      <c r="R3500" t="str">
        <f t="shared" si="54"/>
        <v>Kansas City Missouri ERS2005</v>
      </c>
    </row>
    <row r="3501" spans="1:18" x14ac:dyDescent="0.35">
      <c r="A3501" t="s">
        <v>191</v>
      </c>
      <c r="B3501">
        <v>2006</v>
      </c>
      <c r="C3501">
        <v>0.182</v>
      </c>
      <c r="E3501">
        <v>7.6619999999999994E-2</v>
      </c>
      <c r="H3501">
        <v>0.65146999999999999</v>
      </c>
      <c r="I3501">
        <v>0.30026999999999998</v>
      </c>
      <c r="J3501">
        <v>0</v>
      </c>
      <c r="K3501">
        <v>0</v>
      </c>
      <c r="L3501">
        <v>0</v>
      </c>
      <c r="M3501">
        <v>4.8079999999999998E-2</v>
      </c>
      <c r="N3501">
        <v>0</v>
      </c>
      <c r="O3501">
        <v>0</v>
      </c>
      <c r="P3501">
        <v>1.9000000000000001E-4</v>
      </c>
      <c r="Q3501" s="3">
        <v>0.93120000000000003</v>
      </c>
      <c r="R3501" t="str">
        <f t="shared" si="54"/>
        <v>Kansas City Missouri ERS2006</v>
      </c>
    </row>
    <row r="3502" spans="1:18" x14ac:dyDescent="0.35">
      <c r="A3502" t="s">
        <v>191</v>
      </c>
      <c r="B3502">
        <v>2007</v>
      </c>
      <c r="C3502">
        <v>0.124</v>
      </c>
      <c r="E3502">
        <v>0.10341</v>
      </c>
      <c r="H3502">
        <v>0.65712000000000004</v>
      </c>
      <c r="I3502">
        <v>0.29477999999999999</v>
      </c>
      <c r="J3502">
        <v>1.627E-2</v>
      </c>
      <c r="K3502">
        <v>0</v>
      </c>
      <c r="L3502">
        <v>0</v>
      </c>
      <c r="M3502">
        <v>3.1370000000000002E-2</v>
      </c>
      <c r="N3502">
        <v>0</v>
      </c>
      <c r="O3502">
        <v>0</v>
      </c>
      <c r="P3502">
        <v>4.6999999999999999E-4</v>
      </c>
      <c r="Q3502" s="3">
        <v>0.97119999999999995</v>
      </c>
      <c r="R3502" t="str">
        <f t="shared" si="54"/>
        <v>Kansas City Missouri ERS2007</v>
      </c>
    </row>
    <row r="3503" spans="1:18" x14ac:dyDescent="0.35">
      <c r="A3503" t="s">
        <v>191</v>
      </c>
      <c r="B3503">
        <v>2008</v>
      </c>
      <c r="C3503">
        <v>-2.7E-2</v>
      </c>
      <c r="E3503">
        <v>0.10917</v>
      </c>
      <c r="H3503">
        <v>0.61882000000000004</v>
      </c>
      <c r="I3503">
        <v>0.32855000000000001</v>
      </c>
      <c r="J3503">
        <v>1.7430000000000001E-2</v>
      </c>
      <c r="K3503">
        <v>0</v>
      </c>
      <c r="L3503">
        <v>0</v>
      </c>
      <c r="M3503">
        <v>3.5209999999999998E-2</v>
      </c>
      <c r="N3503">
        <v>0</v>
      </c>
      <c r="O3503">
        <v>0</v>
      </c>
      <c r="P3503">
        <v>0</v>
      </c>
      <c r="Q3503" s="3">
        <v>0.93510000000000004</v>
      </c>
      <c r="R3503" t="str">
        <f t="shared" si="54"/>
        <v>Kansas City Missouri ERS2008</v>
      </c>
    </row>
    <row r="3504" spans="1:18" x14ac:dyDescent="0.35">
      <c r="A3504" t="s">
        <v>191</v>
      </c>
      <c r="B3504">
        <v>2009</v>
      </c>
      <c r="C3504">
        <v>-0.25700000000000001</v>
      </c>
      <c r="E3504">
        <v>1.014E-2</v>
      </c>
      <c r="H3504">
        <v>0.62446999999999997</v>
      </c>
      <c r="I3504">
        <v>0.32406000000000001</v>
      </c>
      <c r="J3504">
        <v>1.4489999999999999E-2</v>
      </c>
      <c r="K3504">
        <v>0</v>
      </c>
      <c r="L3504">
        <v>0</v>
      </c>
      <c r="M3504">
        <v>3.6979999999999999E-2</v>
      </c>
      <c r="N3504">
        <v>0</v>
      </c>
      <c r="O3504">
        <v>0</v>
      </c>
      <c r="P3504">
        <v>0</v>
      </c>
      <c r="Q3504" s="3">
        <v>0.72829999999999995</v>
      </c>
      <c r="R3504" t="str">
        <f t="shared" si="54"/>
        <v>Kansas City Missouri ERS2009</v>
      </c>
    </row>
    <row r="3505" spans="1:18" x14ac:dyDescent="0.35">
      <c r="A3505" t="s">
        <v>191</v>
      </c>
      <c r="B3505">
        <v>2010</v>
      </c>
      <c r="C3505">
        <v>0.27800000000000002</v>
      </c>
      <c r="E3505">
        <v>4.1849999999999998E-2</v>
      </c>
      <c r="F3505">
        <v>3.968E-2</v>
      </c>
      <c r="H3505">
        <v>0.51300000000000001</v>
      </c>
      <c r="I3505">
        <v>0.32600000000000001</v>
      </c>
      <c r="J3505">
        <v>0</v>
      </c>
      <c r="K3505">
        <v>0.113</v>
      </c>
      <c r="L3505">
        <v>0</v>
      </c>
      <c r="M3505">
        <v>3.2000000000000001E-2</v>
      </c>
      <c r="N3505">
        <v>0</v>
      </c>
      <c r="O3505">
        <v>1.4999999999999999E-2</v>
      </c>
      <c r="P3505">
        <v>0</v>
      </c>
      <c r="Q3505" s="3">
        <v>0.75349999999999995</v>
      </c>
      <c r="R3505" t="str">
        <f t="shared" si="54"/>
        <v>Kansas City Missouri ERS2010</v>
      </c>
    </row>
    <row r="3506" spans="1:18" x14ac:dyDescent="0.35">
      <c r="A3506" t="s">
        <v>191</v>
      </c>
      <c r="B3506">
        <v>2011</v>
      </c>
      <c r="C3506">
        <v>0.14699999999999999</v>
      </c>
      <c r="E3506">
        <v>3.56E-2</v>
      </c>
      <c r="F3506">
        <v>5.5910000000000001E-2</v>
      </c>
      <c r="H3506">
        <v>0.54800000000000004</v>
      </c>
      <c r="I3506">
        <v>0.30099999999999999</v>
      </c>
      <c r="J3506">
        <v>0</v>
      </c>
      <c r="K3506">
        <v>0.11</v>
      </c>
      <c r="L3506">
        <v>0</v>
      </c>
      <c r="M3506">
        <v>3.2000000000000001E-2</v>
      </c>
      <c r="N3506">
        <v>0</v>
      </c>
      <c r="O3506">
        <v>8.9999999999999993E-3</v>
      </c>
      <c r="P3506">
        <v>0</v>
      </c>
      <c r="Q3506" s="3">
        <v>0.79800000000000004</v>
      </c>
      <c r="R3506" t="str">
        <f t="shared" si="54"/>
        <v>Kansas City Missouri ERS2011</v>
      </c>
    </row>
    <row r="3507" spans="1:18" x14ac:dyDescent="0.35">
      <c r="A3507" t="s">
        <v>191</v>
      </c>
      <c r="B3507">
        <v>2012</v>
      </c>
      <c r="C3507">
        <v>7.0000000000000001E-3</v>
      </c>
      <c r="E3507">
        <v>1.308E-2</v>
      </c>
      <c r="F3507">
        <v>5.7279999999999998E-2</v>
      </c>
      <c r="H3507">
        <v>0.52800000000000002</v>
      </c>
      <c r="I3507">
        <v>0.29499999999999998</v>
      </c>
      <c r="J3507">
        <v>0</v>
      </c>
      <c r="K3507">
        <v>0.111</v>
      </c>
      <c r="L3507">
        <v>0</v>
      </c>
      <c r="M3507">
        <v>5.0999999999999997E-2</v>
      </c>
      <c r="N3507">
        <v>0</v>
      </c>
      <c r="O3507">
        <v>1.4999999999999999E-2</v>
      </c>
      <c r="P3507">
        <v>0</v>
      </c>
      <c r="Q3507" s="3">
        <v>0.79110000000000003</v>
      </c>
      <c r="R3507" t="str">
        <f t="shared" si="54"/>
        <v>Kansas City Missouri ERS2012</v>
      </c>
    </row>
    <row r="3508" spans="1:18" x14ac:dyDescent="0.35">
      <c r="A3508" t="s">
        <v>191</v>
      </c>
      <c r="B3508">
        <v>2013</v>
      </c>
      <c r="C3508">
        <v>0.124</v>
      </c>
      <c r="E3508">
        <v>4.274E-2</v>
      </c>
      <c r="F3508">
        <v>7.5439999999999993E-2</v>
      </c>
      <c r="H3508">
        <v>0.55800000000000005</v>
      </c>
      <c r="I3508">
        <v>0.26600000000000001</v>
      </c>
      <c r="J3508">
        <v>0</v>
      </c>
      <c r="K3508">
        <v>0.112</v>
      </c>
      <c r="L3508">
        <v>0</v>
      </c>
      <c r="M3508">
        <v>5.1999999999999998E-2</v>
      </c>
      <c r="N3508">
        <v>0</v>
      </c>
      <c r="O3508">
        <v>1.2E-2</v>
      </c>
      <c r="P3508">
        <v>0</v>
      </c>
      <c r="Q3508" s="3">
        <v>0.80710000000000004</v>
      </c>
      <c r="R3508" t="str">
        <f t="shared" si="54"/>
        <v>Kansas City Missouri ERS2013</v>
      </c>
    </row>
    <row r="3509" spans="1:18" x14ac:dyDescent="0.35">
      <c r="A3509" t="s">
        <v>191</v>
      </c>
      <c r="B3509">
        <v>2014</v>
      </c>
      <c r="C3509">
        <v>0.115</v>
      </c>
      <c r="E3509">
        <v>0.13092000000000001</v>
      </c>
      <c r="F3509">
        <v>6.8830000000000002E-2</v>
      </c>
      <c r="H3509">
        <v>0.59040999999999999</v>
      </c>
      <c r="I3509">
        <v>0.24376</v>
      </c>
      <c r="J3509">
        <v>0</v>
      </c>
      <c r="K3509">
        <v>9.8900000000000002E-2</v>
      </c>
      <c r="L3509">
        <v>0</v>
      </c>
      <c r="M3509">
        <v>5.0950000000000002E-2</v>
      </c>
      <c r="N3509">
        <v>0</v>
      </c>
      <c r="O3509">
        <v>1.5980000000000001E-2</v>
      </c>
      <c r="P3509">
        <v>0</v>
      </c>
      <c r="Q3509" s="3">
        <v>0.8367</v>
      </c>
      <c r="R3509" t="str">
        <f t="shared" si="54"/>
        <v>Kansas City Missouri ERS2014</v>
      </c>
    </row>
    <row r="3510" spans="1:18" x14ac:dyDescent="0.35">
      <c r="A3510" t="s">
        <v>191</v>
      </c>
      <c r="B3510">
        <v>2015</v>
      </c>
      <c r="C3510">
        <v>8.3599999999999994E-2</v>
      </c>
      <c r="E3510">
        <v>9.4210000000000002E-2</v>
      </c>
      <c r="F3510">
        <v>6.7710000000000006E-2</v>
      </c>
      <c r="H3510">
        <v>0.57899999999999996</v>
      </c>
      <c r="I3510">
        <v>0.247</v>
      </c>
      <c r="J3510">
        <v>0</v>
      </c>
      <c r="K3510">
        <v>0.11</v>
      </c>
      <c r="L3510">
        <v>0</v>
      </c>
      <c r="M3510">
        <v>5.1999999999999998E-2</v>
      </c>
      <c r="N3510">
        <v>0</v>
      </c>
      <c r="O3510">
        <v>0.01</v>
      </c>
      <c r="P3510">
        <v>0</v>
      </c>
      <c r="Q3510" s="3">
        <v>0.86529999999999996</v>
      </c>
      <c r="R3510" t="str">
        <f t="shared" si="54"/>
        <v>Kansas City Missouri ERS2015</v>
      </c>
    </row>
    <row r="3511" spans="1:18" x14ac:dyDescent="0.35">
      <c r="A3511" t="s">
        <v>191</v>
      </c>
      <c r="B3511">
        <v>2016</v>
      </c>
      <c r="C3511">
        <v>-2.5000000000000001E-2</v>
      </c>
      <c r="E3511">
        <v>5.9229999999999998E-2</v>
      </c>
      <c r="F3511">
        <v>4.7350000000000003E-2</v>
      </c>
      <c r="H3511">
        <v>0.52300000000000002</v>
      </c>
      <c r="I3511">
        <v>0.26</v>
      </c>
      <c r="J3511">
        <v>0</v>
      </c>
      <c r="K3511">
        <v>0.112</v>
      </c>
      <c r="L3511">
        <v>0</v>
      </c>
      <c r="M3511">
        <v>9.2999999999999999E-2</v>
      </c>
      <c r="N3511">
        <v>0</v>
      </c>
      <c r="O3511">
        <v>1.2E-2</v>
      </c>
      <c r="P3511">
        <v>0</v>
      </c>
      <c r="Q3511" s="3">
        <v>0.83260000000000001</v>
      </c>
      <c r="R3511" t="str">
        <f t="shared" si="54"/>
        <v>Kansas City Missouri ERS2016</v>
      </c>
    </row>
    <row r="3512" spans="1:18" x14ac:dyDescent="0.35">
      <c r="A3512" t="s">
        <v>191</v>
      </c>
      <c r="B3512">
        <v>2017</v>
      </c>
      <c r="C3512">
        <v>0.1046</v>
      </c>
      <c r="E3512">
        <v>7.9009999999999997E-2</v>
      </c>
      <c r="F3512">
        <v>4.5530000000000001E-2</v>
      </c>
      <c r="H3512">
        <v>0.53100000000000003</v>
      </c>
      <c r="I3512">
        <v>0.248</v>
      </c>
      <c r="J3512">
        <v>0</v>
      </c>
      <c r="K3512">
        <v>0.1125</v>
      </c>
      <c r="L3512">
        <v>0</v>
      </c>
      <c r="M3512">
        <v>9.9400000000000002E-2</v>
      </c>
      <c r="N3512">
        <v>0</v>
      </c>
      <c r="O3512">
        <v>8.9999999999999993E-3</v>
      </c>
      <c r="P3512">
        <v>0</v>
      </c>
      <c r="Q3512" s="3">
        <v>0.83520000000000005</v>
      </c>
      <c r="R3512" t="str">
        <f t="shared" si="54"/>
        <v>Kansas City Missouri ERS2017</v>
      </c>
    </row>
    <row r="3513" spans="1:18" x14ac:dyDescent="0.35">
      <c r="A3513" t="s">
        <v>191</v>
      </c>
      <c r="B3513">
        <v>2018</v>
      </c>
      <c r="C3513">
        <v>9.2799999999999994E-2</v>
      </c>
      <c r="E3513">
        <v>7.2950000000000001E-2</v>
      </c>
      <c r="F3513">
        <v>5.774E-2</v>
      </c>
      <c r="G3513">
        <v>0</v>
      </c>
      <c r="H3513">
        <v>0.54295000000000004</v>
      </c>
      <c r="I3513">
        <v>0.23368</v>
      </c>
      <c r="J3513">
        <v>0</v>
      </c>
      <c r="K3513">
        <v>0.11049</v>
      </c>
      <c r="L3513">
        <v>0</v>
      </c>
      <c r="M3513">
        <v>9.8089999999999997E-2</v>
      </c>
      <c r="N3513">
        <v>0</v>
      </c>
      <c r="O3513">
        <v>1.4800000000000001E-2</v>
      </c>
      <c r="P3513">
        <v>0</v>
      </c>
      <c r="Q3513" s="3">
        <v>0.84409999999999996</v>
      </c>
      <c r="R3513" t="str">
        <f t="shared" si="54"/>
        <v>Kansas City Missouri ERS2018</v>
      </c>
    </row>
    <row r="3514" spans="1:18" x14ac:dyDescent="0.35">
      <c r="A3514" t="s">
        <v>191</v>
      </c>
      <c r="B3514">
        <v>2019</v>
      </c>
      <c r="C3514">
        <v>5.3199999999999997E-2</v>
      </c>
      <c r="E3514">
        <v>6.0780000000000001E-2</v>
      </c>
      <c r="F3514">
        <v>9.529E-2</v>
      </c>
      <c r="G3514">
        <v>0</v>
      </c>
      <c r="H3514">
        <v>0.44750000000000001</v>
      </c>
      <c r="I3514">
        <v>0.33439999999999998</v>
      </c>
      <c r="J3514">
        <v>0</v>
      </c>
      <c r="K3514">
        <v>0.1114</v>
      </c>
      <c r="L3514">
        <v>2.1299999999999999E-2</v>
      </c>
      <c r="M3514">
        <v>7.4999999999999997E-2</v>
      </c>
      <c r="N3514">
        <v>0</v>
      </c>
      <c r="O3514">
        <v>1.03E-2</v>
      </c>
      <c r="P3514">
        <v>0</v>
      </c>
      <c r="Q3514" s="3">
        <v>0.85429999999999995</v>
      </c>
      <c r="R3514" t="str">
        <f t="shared" si="54"/>
        <v>Kansas City Missouri ERS2019</v>
      </c>
    </row>
    <row r="3515" spans="1:18" x14ac:dyDescent="0.35">
      <c r="A3515" t="s">
        <v>191</v>
      </c>
      <c r="B3515">
        <v>2020</v>
      </c>
      <c r="C3515">
        <v>-2.1600000000000001E-2</v>
      </c>
      <c r="E3515">
        <v>3.934E-2</v>
      </c>
      <c r="F3515">
        <v>6.6420000000000007E-2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 s="3">
        <v>0.83760000000000001</v>
      </c>
      <c r="R3515" t="str">
        <f t="shared" si="54"/>
        <v>Kansas City Missouri ERS2020</v>
      </c>
    </row>
    <row r="3516" spans="1:18" x14ac:dyDescent="0.35">
      <c r="A3516" t="s">
        <v>192</v>
      </c>
      <c r="B3516">
        <v>2001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 s="3">
        <v>0.94299999999999995</v>
      </c>
      <c r="R3516" t="str">
        <f t="shared" si="54"/>
        <v>Montgomery County Maryland ERS2001</v>
      </c>
    </row>
    <row r="3517" spans="1:18" x14ac:dyDescent="0.35">
      <c r="A3517" t="s">
        <v>192</v>
      </c>
      <c r="B3517">
        <v>2002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 s="3">
        <v>0.89600000000000002</v>
      </c>
      <c r="R3517" t="str">
        <f t="shared" si="54"/>
        <v>Montgomery County Maryland ERS2002</v>
      </c>
    </row>
    <row r="3518" spans="1:18" x14ac:dyDescent="0.35">
      <c r="A3518" t="s">
        <v>192</v>
      </c>
      <c r="B3518">
        <v>2003</v>
      </c>
      <c r="C3518">
        <v>4.9480000000000003E-2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 s="3">
        <v>0.84199999999999997</v>
      </c>
      <c r="R3518" t="str">
        <f t="shared" si="54"/>
        <v>Montgomery County Maryland ERS2003</v>
      </c>
    </row>
    <row r="3519" spans="1:18" x14ac:dyDescent="0.35">
      <c r="A3519" t="s">
        <v>192</v>
      </c>
      <c r="B3519">
        <v>2004</v>
      </c>
      <c r="C3519">
        <v>0.16800999999999999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 s="3">
        <v>0.79800000000000004</v>
      </c>
      <c r="R3519" t="str">
        <f t="shared" si="54"/>
        <v>Montgomery County Maryland ERS2004</v>
      </c>
    </row>
    <row r="3520" spans="1:18" x14ac:dyDescent="0.35">
      <c r="A3520" t="s">
        <v>192</v>
      </c>
      <c r="B3520">
        <v>2005</v>
      </c>
      <c r="C3520">
        <v>0.10066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 s="3">
        <v>0.75700000000000001</v>
      </c>
      <c r="R3520" t="str">
        <f t="shared" si="54"/>
        <v>Montgomery County Maryland ERS2005</v>
      </c>
    </row>
    <row r="3521" spans="1:18" x14ac:dyDescent="0.35">
      <c r="A3521" t="s">
        <v>192</v>
      </c>
      <c r="B3521">
        <v>2006</v>
      </c>
      <c r="C3521">
        <v>9.1800000000000007E-2</v>
      </c>
      <c r="D3521">
        <v>0.12239999999999999</v>
      </c>
      <c r="E3521">
        <v>6.83E-2</v>
      </c>
      <c r="F3521">
        <v>8.7400000000000005E-2</v>
      </c>
      <c r="H3521">
        <v>0.65300000000000002</v>
      </c>
      <c r="I3521">
        <v>0.31900000000000001</v>
      </c>
      <c r="J3521">
        <v>1.9E-2</v>
      </c>
      <c r="K3521">
        <v>0</v>
      </c>
      <c r="L3521">
        <v>0</v>
      </c>
      <c r="M3521">
        <v>3.0000000000000001E-3</v>
      </c>
      <c r="N3521">
        <v>0</v>
      </c>
      <c r="O3521">
        <v>6.0000000000000001E-3</v>
      </c>
      <c r="P3521">
        <v>0</v>
      </c>
      <c r="Q3521" s="3">
        <v>0.76200000000000001</v>
      </c>
      <c r="R3521" t="str">
        <f t="shared" si="54"/>
        <v>Montgomery County Maryland ERS2006</v>
      </c>
    </row>
    <row r="3522" spans="1:18" x14ac:dyDescent="0.35">
      <c r="A3522" t="s">
        <v>192</v>
      </c>
      <c r="B3522">
        <v>2007</v>
      </c>
      <c r="C3522">
        <v>0.18790000000000001</v>
      </c>
      <c r="D3522">
        <v>0.12759999999999999</v>
      </c>
      <c r="E3522">
        <v>0.1211</v>
      </c>
      <c r="H3522">
        <v>0.62</v>
      </c>
      <c r="I3522">
        <v>0.32700000000000001</v>
      </c>
      <c r="J3522">
        <v>4.1000000000000002E-2</v>
      </c>
      <c r="K3522">
        <v>0</v>
      </c>
      <c r="L3522">
        <v>0</v>
      </c>
      <c r="M3522">
        <v>1.0999999999999999E-2</v>
      </c>
      <c r="N3522">
        <v>0</v>
      </c>
      <c r="O3522">
        <v>0</v>
      </c>
      <c r="P3522">
        <v>1E-3</v>
      </c>
      <c r="Q3522" s="3">
        <v>0.79700000000000004</v>
      </c>
      <c r="R3522" t="str">
        <f t="shared" si="54"/>
        <v>Montgomery County Maryland ERS2007</v>
      </c>
    </row>
    <row r="3523" spans="1:18" x14ac:dyDescent="0.35">
      <c r="A3523" t="s">
        <v>192</v>
      </c>
      <c r="B3523">
        <v>2008</v>
      </c>
      <c r="C3523">
        <v>-2.2599999999999999E-2</v>
      </c>
      <c r="D3523">
        <v>8.2199999999999995E-2</v>
      </c>
      <c r="E3523">
        <v>0.1042</v>
      </c>
      <c r="H3523">
        <v>0.55100000000000005</v>
      </c>
      <c r="I3523">
        <v>0.36599999999999999</v>
      </c>
      <c r="J3523">
        <v>5.5E-2</v>
      </c>
      <c r="K3523">
        <v>0</v>
      </c>
      <c r="L3523">
        <v>0</v>
      </c>
      <c r="M3523">
        <v>2.8000000000000001E-2</v>
      </c>
      <c r="N3523">
        <v>0</v>
      </c>
      <c r="O3523">
        <v>0</v>
      </c>
      <c r="P3523">
        <v>0</v>
      </c>
      <c r="Q3523" s="3">
        <v>0.80800000000000005</v>
      </c>
      <c r="R3523" t="str">
        <f t="shared" ref="R3523:R3586" si="55">A3523&amp;B3523</f>
        <v>Montgomery County Maryland ERS2008</v>
      </c>
    </row>
    <row r="3524" spans="1:18" x14ac:dyDescent="0.35">
      <c r="A3524" t="s">
        <v>192</v>
      </c>
      <c r="B3524">
        <v>2009</v>
      </c>
      <c r="C3524">
        <v>-0.15809999999999999</v>
      </c>
      <c r="D3524">
        <v>-7.6E-3</v>
      </c>
      <c r="E3524">
        <v>3.3599999999999998E-2</v>
      </c>
      <c r="H3524">
        <v>0.47599999999999998</v>
      </c>
      <c r="I3524">
        <v>0.38900000000000001</v>
      </c>
      <c r="J3524">
        <v>6.4000000000000001E-2</v>
      </c>
      <c r="K3524">
        <v>0</v>
      </c>
      <c r="L3524">
        <v>3.3000000000000002E-2</v>
      </c>
      <c r="M3524">
        <v>3.7999999999999999E-2</v>
      </c>
      <c r="N3524">
        <v>0</v>
      </c>
      <c r="O3524">
        <v>0</v>
      </c>
      <c r="P3524">
        <v>0</v>
      </c>
      <c r="Q3524" s="3">
        <v>0.78400000000000003</v>
      </c>
      <c r="R3524" t="str">
        <f t="shared" si="55"/>
        <v>Montgomery County Maryland ERS2009</v>
      </c>
    </row>
    <row r="3525" spans="1:18" x14ac:dyDescent="0.35">
      <c r="A3525" t="s">
        <v>192</v>
      </c>
      <c r="B3525">
        <v>2010</v>
      </c>
      <c r="C3525">
        <v>0.14449999999999999</v>
      </c>
      <c r="D3525">
        <v>-1.9800000000000002E-2</v>
      </c>
      <c r="E3525">
        <v>4.0800000000000003E-2</v>
      </c>
      <c r="H3525">
        <v>0.442</v>
      </c>
      <c r="I3525">
        <v>0.377</v>
      </c>
      <c r="J3525">
        <v>6.9000000000000006E-2</v>
      </c>
      <c r="K3525">
        <v>3.2000000000000001E-2</v>
      </c>
      <c r="L3525">
        <v>4.9000000000000002E-2</v>
      </c>
      <c r="M3525">
        <v>3.1E-2</v>
      </c>
      <c r="N3525">
        <v>0</v>
      </c>
      <c r="O3525">
        <v>0</v>
      </c>
      <c r="P3525">
        <v>0</v>
      </c>
      <c r="Q3525" s="3">
        <v>0.76600000000000001</v>
      </c>
      <c r="R3525" t="str">
        <f t="shared" si="55"/>
        <v>Montgomery County Maryland ERS2010</v>
      </c>
    </row>
    <row r="3526" spans="1:18" x14ac:dyDescent="0.35">
      <c r="A3526" t="s">
        <v>192</v>
      </c>
      <c r="B3526">
        <v>2011</v>
      </c>
      <c r="C3526">
        <v>0.2177</v>
      </c>
      <c r="D3526">
        <v>5.4699999999999999E-2</v>
      </c>
      <c r="E3526">
        <v>6.3799999999999996E-2</v>
      </c>
      <c r="H3526">
        <v>0.44800000000000001</v>
      </c>
      <c r="I3526">
        <v>0.35599999999999998</v>
      </c>
      <c r="J3526">
        <v>7.2999999999999995E-2</v>
      </c>
      <c r="K3526">
        <v>2.8000000000000001E-2</v>
      </c>
      <c r="L3526">
        <v>5.2999999999999999E-2</v>
      </c>
      <c r="M3526">
        <v>4.2000000000000003E-2</v>
      </c>
      <c r="N3526">
        <v>0</v>
      </c>
      <c r="O3526">
        <v>0</v>
      </c>
      <c r="P3526">
        <v>0</v>
      </c>
      <c r="Q3526" s="3">
        <v>0.76600000000000001</v>
      </c>
      <c r="R3526" t="str">
        <f t="shared" si="55"/>
        <v>Montgomery County Maryland ERS2011</v>
      </c>
    </row>
    <row r="3527" spans="1:18" x14ac:dyDescent="0.35">
      <c r="A3527" t="s">
        <v>192</v>
      </c>
      <c r="B3527">
        <v>2012</v>
      </c>
      <c r="C3527">
        <v>5.2999999999999999E-2</v>
      </c>
      <c r="D3527">
        <v>0.13639999999999999</v>
      </c>
      <c r="E3527">
        <v>3.8399999999999997E-2</v>
      </c>
      <c r="F3527">
        <v>7.7679999999999999E-2</v>
      </c>
      <c r="H3527">
        <v>0.40799999999999997</v>
      </c>
      <c r="I3527">
        <v>0.38</v>
      </c>
      <c r="J3527">
        <v>7.8E-2</v>
      </c>
      <c r="K3527">
        <v>3.6999999999999998E-2</v>
      </c>
      <c r="L3527">
        <v>4.5999999999999999E-2</v>
      </c>
      <c r="M3527">
        <v>5.0999999999999997E-2</v>
      </c>
      <c r="N3527">
        <v>0</v>
      </c>
      <c r="O3527">
        <v>0</v>
      </c>
      <c r="P3527">
        <v>0</v>
      </c>
      <c r="Q3527" s="3">
        <v>0.76700000000000002</v>
      </c>
      <c r="R3527" t="str">
        <f t="shared" si="55"/>
        <v>Montgomery County Maryland ERS2012</v>
      </c>
    </row>
    <row r="3528" spans="1:18" x14ac:dyDescent="0.35">
      <c r="A3528" t="s">
        <v>192</v>
      </c>
      <c r="B3528">
        <v>2013</v>
      </c>
      <c r="C3528">
        <v>0.1085</v>
      </c>
      <c r="D3528">
        <v>0.1244</v>
      </c>
      <c r="E3528">
        <v>6.4899999999999999E-2</v>
      </c>
      <c r="F3528">
        <v>8.3599999999999994E-2</v>
      </c>
      <c r="H3528">
        <v>0.42399999999999999</v>
      </c>
      <c r="I3528">
        <v>0.34499999999999997</v>
      </c>
      <c r="J3528">
        <v>7.4999999999999997E-2</v>
      </c>
      <c r="K3528">
        <v>3.7999999999999999E-2</v>
      </c>
      <c r="L3528">
        <v>4.2999999999999997E-2</v>
      </c>
      <c r="M3528">
        <v>7.4999999999999997E-2</v>
      </c>
      <c r="N3528">
        <v>0</v>
      </c>
      <c r="O3528">
        <v>0</v>
      </c>
      <c r="P3528">
        <v>0</v>
      </c>
      <c r="Q3528" s="3">
        <v>0.79</v>
      </c>
      <c r="R3528" t="str">
        <f t="shared" si="55"/>
        <v>Montgomery County Maryland ERS2013</v>
      </c>
    </row>
    <row r="3529" spans="1:18" x14ac:dyDescent="0.35">
      <c r="A3529" t="s">
        <v>192</v>
      </c>
      <c r="B3529">
        <v>2014</v>
      </c>
      <c r="C3529">
        <v>0.17660000000000001</v>
      </c>
      <c r="D3529">
        <v>0.1116</v>
      </c>
      <c r="E3529">
        <v>0.13869999999999999</v>
      </c>
      <c r="F3529">
        <v>8.4390000000000007E-2</v>
      </c>
      <c r="H3529">
        <v>0.38500000000000001</v>
      </c>
      <c r="I3529">
        <v>0.34699999999999998</v>
      </c>
      <c r="J3529">
        <v>7.0999999999999994E-2</v>
      </c>
      <c r="K3529">
        <v>3.5000000000000003E-2</v>
      </c>
      <c r="L3529">
        <v>5.5E-2</v>
      </c>
      <c r="M3529">
        <v>0.107</v>
      </c>
      <c r="N3529">
        <v>0</v>
      </c>
      <c r="O3529">
        <v>0</v>
      </c>
      <c r="P3529">
        <v>0</v>
      </c>
      <c r="Q3529" s="3">
        <v>0.84</v>
      </c>
      <c r="R3529" t="str">
        <f t="shared" si="55"/>
        <v>Montgomery County Maryland ERS2014</v>
      </c>
    </row>
    <row r="3530" spans="1:18" x14ac:dyDescent="0.35">
      <c r="A3530" t="s">
        <v>192</v>
      </c>
      <c r="B3530">
        <v>2015</v>
      </c>
      <c r="C3530">
        <v>2.8199999999999999E-2</v>
      </c>
      <c r="D3530">
        <v>0.1028</v>
      </c>
      <c r="E3530">
        <v>0.1145</v>
      </c>
      <c r="F3530">
        <v>7.7030000000000001E-2</v>
      </c>
      <c r="H3530">
        <v>0.39500000000000002</v>
      </c>
      <c r="I3530">
        <v>0.35499999999999998</v>
      </c>
      <c r="J3530">
        <v>7.0999999999999994E-2</v>
      </c>
      <c r="K3530">
        <v>3.3000000000000002E-2</v>
      </c>
      <c r="L3530">
        <v>3.2000000000000001E-2</v>
      </c>
      <c r="M3530">
        <v>0.114</v>
      </c>
      <c r="N3530">
        <v>0</v>
      </c>
      <c r="O3530">
        <v>0</v>
      </c>
      <c r="P3530">
        <v>0</v>
      </c>
      <c r="Q3530" s="3">
        <v>0.89600000000000002</v>
      </c>
      <c r="R3530" t="str">
        <f t="shared" si="55"/>
        <v>Montgomery County Maryland ERS2015</v>
      </c>
    </row>
    <row r="3531" spans="1:18" x14ac:dyDescent="0.35">
      <c r="A3531" t="s">
        <v>192</v>
      </c>
      <c r="B3531">
        <v>2016</v>
      </c>
      <c r="C3531">
        <v>1.9E-2</v>
      </c>
      <c r="D3531">
        <v>7.2499999999999995E-2</v>
      </c>
      <c r="E3531">
        <v>7.5700000000000003E-2</v>
      </c>
      <c r="F3531">
        <v>6.9629999999999997E-2</v>
      </c>
      <c r="H3531">
        <v>0.371</v>
      </c>
      <c r="I3531">
        <v>0.36899999999999999</v>
      </c>
      <c r="J3531">
        <v>7.8E-2</v>
      </c>
      <c r="K3531">
        <v>3.3000000000000002E-2</v>
      </c>
      <c r="L3531">
        <v>9.5000000000000001E-2</v>
      </c>
      <c r="M3531">
        <v>5.3999999999999999E-2</v>
      </c>
      <c r="N3531">
        <v>0</v>
      </c>
      <c r="O3531">
        <v>0</v>
      </c>
      <c r="P3531">
        <v>0</v>
      </c>
      <c r="Q3531" s="3">
        <v>0.91700000000000004</v>
      </c>
      <c r="R3531" t="str">
        <f t="shared" si="55"/>
        <v>Montgomery County Maryland ERS2016</v>
      </c>
    </row>
    <row r="3532" spans="1:18" x14ac:dyDescent="0.35">
      <c r="A3532" t="s">
        <v>192</v>
      </c>
      <c r="B3532">
        <v>2017</v>
      </c>
      <c r="C3532">
        <v>0.121</v>
      </c>
      <c r="D3532">
        <v>5.5E-2</v>
      </c>
      <c r="E3532">
        <v>8.8999999999999996E-2</v>
      </c>
      <c r="F3532">
        <v>6.3439999999999996E-2</v>
      </c>
      <c r="H3532">
        <v>0.38600000000000001</v>
      </c>
      <c r="I3532">
        <v>0.35499999999999998</v>
      </c>
      <c r="J3532">
        <v>8.5999999999999993E-2</v>
      </c>
      <c r="K3532">
        <v>2.9000000000000001E-2</v>
      </c>
      <c r="L3532">
        <v>9.5000000000000001E-2</v>
      </c>
      <c r="M3532">
        <v>4.9000000000000002E-2</v>
      </c>
      <c r="N3532">
        <v>0</v>
      </c>
      <c r="O3532">
        <v>0</v>
      </c>
      <c r="P3532">
        <v>0</v>
      </c>
      <c r="Q3532" s="3">
        <v>0.94399999999999995</v>
      </c>
      <c r="R3532" t="str">
        <f t="shared" si="55"/>
        <v>Montgomery County Maryland ERS2017</v>
      </c>
    </row>
    <row r="3533" spans="1:18" x14ac:dyDescent="0.35">
      <c r="A3533" t="s">
        <v>192</v>
      </c>
      <c r="B3533">
        <v>2018</v>
      </c>
      <c r="C3533">
        <v>9.0999999999999998E-2</v>
      </c>
      <c r="D3533">
        <v>7.5999999999999998E-2</v>
      </c>
      <c r="E3533">
        <v>8.5999999999999993E-2</v>
      </c>
      <c r="F3533">
        <v>7.5200000000000003E-2</v>
      </c>
      <c r="H3533">
        <v>0.35699999999999998</v>
      </c>
      <c r="I3533">
        <v>0.35399999999999998</v>
      </c>
      <c r="J3533">
        <v>0.1</v>
      </c>
      <c r="K3533">
        <v>3.1E-2</v>
      </c>
      <c r="L3533">
        <v>0.11</v>
      </c>
      <c r="M3533">
        <v>4.8000000000000001E-2</v>
      </c>
      <c r="N3533">
        <v>0</v>
      </c>
      <c r="O3533">
        <v>0</v>
      </c>
      <c r="P3533">
        <v>0</v>
      </c>
      <c r="Q3533" s="3">
        <v>0.95699999999999996</v>
      </c>
      <c r="R3533" t="str">
        <f t="shared" si="55"/>
        <v>Montgomery County Maryland ERS2018</v>
      </c>
    </row>
    <row r="3534" spans="1:18" x14ac:dyDescent="0.35">
      <c r="A3534" t="s">
        <v>192</v>
      </c>
      <c r="B3534">
        <v>2019</v>
      </c>
      <c r="C3534">
        <v>8.6999999999999994E-2</v>
      </c>
      <c r="E3534">
        <v>6.8519999999999998E-2</v>
      </c>
      <c r="F3534">
        <v>0.10303</v>
      </c>
      <c r="H3534">
        <v>0.30199999999999999</v>
      </c>
      <c r="I3534">
        <v>0.371</v>
      </c>
      <c r="J3534">
        <v>0.10199999999999999</v>
      </c>
      <c r="K3534">
        <v>4.5999999999999999E-2</v>
      </c>
      <c r="L3534">
        <v>0.128</v>
      </c>
      <c r="M3534">
        <v>5.0999999999999997E-2</v>
      </c>
      <c r="N3534">
        <v>0</v>
      </c>
      <c r="O3534">
        <v>0</v>
      </c>
      <c r="P3534">
        <v>0</v>
      </c>
      <c r="Q3534" s="3">
        <v>0.98699999999999999</v>
      </c>
      <c r="R3534" t="str">
        <f t="shared" si="55"/>
        <v>Montgomery County Maryland ERS2019</v>
      </c>
    </row>
    <row r="3535" spans="1:18" x14ac:dyDescent="0.35">
      <c r="A3535" t="s">
        <v>192</v>
      </c>
      <c r="B3535">
        <v>2020</v>
      </c>
      <c r="C3535">
        <v>3.7999999999999999E-2</v>
      </c>
      <c r="E3535">
        <v>7.0550000000000002E-2</v>
      </c>
      <c r="F3535">
        <v>9.2310000000000003E-2</v>
      </c>
      <c r="H3535">
        <v>0.28399999999999997</v>
      </c>
      <c r="I3535">
        <v>0.35399999999999998</v>
      </c>
      <c r="J3535">
        <v>0.11899999999999999</v>
      </c>
      <c r="K3535">
        <v>7.1999999999999995E-2</v>
      </c>
      <c r="L3535">
        <v>0.113</v>
      </c>
      <c r="M3535">
        <v>5.8000000000000003E-2</v>
      </c>
      <c r="N3535">
        <v>0</v>
      </c>
      <c r="O3535">
        <v>0</v>
      </c>
      <c r="P3535">
        <v>0</v>
      </c>
      <c r="Q3535" s="3">
        <v>0.99199999999999999</v>
      </c>
      <c r="R3535" t="str">
        <f t="shared" si="55"/>
        <v>Montgomery County Maryland ERS2020</v>
      </c>
    </row>
    <row r="3536" spans="1:18" x14ac:dyDescent="0.35">
      <c r="A3536" t="s">
        <v>193</v>
      </c>
      <c r="B3536">
        <v>2001</v>
      </c>
      <c r="C3536">
        <v>-5.1749999999999997E-2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 s="3">
        <v>0</v>
      </c>
      <c r="R3536" t="str">
        <f t="shared" si="55"/>
        <v>Anchorage Police and Fire2001</v>
      </c>
    </row>
    <row r="3537" spans="1:18" x14ac:dyDescent="0.35">
      <c r="A3537" t="s">
        <v>193</v>
      </c>
      <c r="B3537">
        <v>2002</v>
      </c>
      <c r="C3537">
        <v>-8.3909999999999998E-2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 s="3">
        <v>0</v>
      </c>
      <c r="R3537" t="str">
        <f t="shared" si="55"/>
        <v>Anchorage Police and Fire2002</v>
      </c>
    </row>
    <row r="3538" spans="1:18" x14ac:dyDescent="0.35">
      <c r="A3538" t="s">
        <v>193</v>
      </c>
      <c r="B3538">
        <v>2003</v>
      </c>
      <c r="C3538">
        <v>0.22692999999999999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 s="3">
        <v>1.0351399999999999</v>
      </c>
      <c r="R3538" t="str">
        <f t="shared" si="55"/>
        <v>Anchorage Police and Fire2003</v>
      </c>
    </row>
    <row r="3539" spans="1:18" x14ac:dyDescent="0.35">
      <c r="A3539" t="s">
        <v>193</v>
      </c>
      <c r="B3539">
        <v>2004</v>
      </c>
      <c r="C3539">
        <v>0.11539000000000001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 s="3">
        <v>1.0668200000000001</v>
      </c>
      <c r="R3539" t="str">
        <f t="shared" si="55"/>
        <v>Anchorage Police and Fire2004</v>
      </c>
    </row>
    <row r="3540" spans="1:18" x14ac:dyDescent="0.35">
      <c r="A3540" t="s">
        <v>193</v>
      </c>
      <c r="B3540">
        <v>2005</v>
      </c>
      <c r="C3540">
        <v>6.5949999999999995E-2</v>
      </c>
      <c r="E3540">
        <v>4.8500000000000001E-2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 s="3">
        <v>1.0650200000000001</v>
      </c>
      <c r="R3540" t="str">
        <f t="shared" si="55"/>
        <v>Anchorage Police and Fire2005</v>
      </c>
    </row>
    <row r="3541" spans="1:18" x14ac:dyDescent="0.35">
      <c r="A3541" t="s">
        <v>193</v>
      </c>
      <c r="B3541">
        <v>2006</v>
      </c>
      <c r="C3541">
        <v>0.13250999999999999</v>
      </c>
      <c r="E3541">
        <v>8.6410000000000001E-2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 s="3">
        <v>1.1208199999999999</v>
      </c>
      <c r="R3541" t="str">
        <f t="shared" si="55"/>
        <v>Anchorage Police and Fire2006</v>
      </c>
    </row>
    <row r="3542" spans="1:18" x14ac:dyDescent="0.35">
      <c r="A3542" t="s">
        <v>193</v>
      </c>
      <c r="B3542">
        <v>2007</v>
      </c>
      <c r="C3542">
        <v>5.1979999999999998E-2</v>
      </c>
      <c r="E3542">
        <v>0.11688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 s="3">
        <v>1.1214500000000001</v>
      </c>
      <c r="R3542" t="str">
        <f t="shared" si="55"/>
        <v>Anchorage Police and Fire2007</v>
      </c>
    </row>
    <row r="3543" spans="1:18" x14ac:dyDescent="0.35">
      <c r="A3543" t="s">
        <v>193</v>
      </c>
      <c r="B3543">
        <v>2008</v>
      </c>
      <c r="C3543">
        <v>-0.2712</v>
      </c>
      <c r="E3543">
        <v>6.3899999999999998E-3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 s="3">
        <v>0.74512</v>
      </c>
      <c r="R3543" t="str">
        <f t="shared" si="55"/>
        <v>Anchorage Police and Fire2008</v>
      </c>
    </row>
    <row r="3544" spans="1:18" x14ac:dyDescent="0.35">
      <c r="A3544" t="s">
        <v>193</v>
      </c>
      <c r="B3544">
        <v>2009</v>
      </c>
      <c r="C3544">
        <v>0.2036</v>
      </c>
      <c r="E3544">
        <v>2.1819999999999999E-2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 s="3">
        <v>0.79227000000000003</v>
      </c>
      <c r="R3544" t="str">
        <f t="shared" si="55"/>
        <v>Anchorage Police and Fire2009</v>
      </c>
    </row>
    <row r="3545" spans="1:18" x14ac:dyDescent="0.35">
      <c r="A3545" t="s">
        <v>193</v>
      </c>
      <c r="B3545">
        <v>2010</v>
      </c>
      <c r="C3545">
        <v>0.14580000000000001</v>
      </c>
      <c r="E3545">
        <v>3.669E-2</v>
      </c>
      <c r="F3545">
        <v>4.258E-2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 s="3">
        <v>0.85092999999999996</v>
      </c>
      <c r="R3545" t="str">
        <f t="shared" si="55"/>
        <v>Anchorage Police and Fire2010</v>
      </c>
    </row>
    <row r="3546" spans="1:18" x14ac:dyDescent="0.35">
      <c r="A3546" t="s">
        <v>193</v>
      </c>
      <c r="B3546">
        <v>2011</v>
      </c>
      <c r="C3546">
        <v>-3.3E-3</v>
      </c>
      <c r="E3546">
        <v>1.0540000000000001E-2</v>
      </c>
      <c r="F3546">
        <v>4.7789999999999999E-2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 s="3">
        <v>0.76634999999999998</v>
      </c>
      <c r="R3546" t="str">
        <f t="shared" si="55"/>
        <v>Anchorage Police and Fire2011</v>
      </c>
    </row>
    <row r="3547" spans="1:18" x14ac:dyDescent="0.35">
      <c r="A3547" t="s">
        <v>193</v>
      </c>
      <c r="B3547">
        <v>2012</v>
      </c>
      <c r="C3547">
        <v>0.13950000000000001</v>
      </c>
      <c r="E3547">
        <v>2.682E-2</v>
      </c>
      <c r="F3547">
        <v>7.0910000000000001E-2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 s="3">
        <v>0.81444000000000005</v>
      </c>
      <c r="R3547" t="str">
        <f t="shared" si="55"/>
        <v>Anchorage Police and Fire2012</v>
      </c>
    </row>
    <row r="3548" spans="1:18" x14ac:dyDescent="0.35">
      <c r="A3548" t="s">
        <v>194</v>
      </c>
      <c r="B3548">
        <v>2001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 s="3">
        <v>0.77600000000000002</v>
      </c>
      <c r="R3548" t="str">
        <f t="shared" si="55"/>
        <v>Lexington-Fayette County Police and Fire2001</v>
      </c>
    </row>
    <row r="3549" spans="1:18" x14ac:dyDescent="0.35">
      <c r="A3549" t="s">
        <v>194</v>
      </c>
      <c r="B3549">
        <v>2002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 s="3">
        <v>0.73099999999999998</v>
      </c>
      <c r="R3549" t="str">
        <f t="shared" si="55"/>
        <v>Lexington-Fayette County Police and Fire2002</v>
      </c>
    </row>
    <row r="3550" spans="1:18" x14ac:dyDescent="0.35">
      <c r="A3550" t="s">
        <v>194</v>
      </c>
      <c r="B3550">
        <v>2003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 s="3">
        <v>0.66100000000000003</v>
      </c>
      <c r="R3550" t="str">
        <f t="shared" si="55"/>
        <v>Lexington-Fayette County Police and Fire2003</v>
      </c>
    </row>
    <row r="3551" spans="1:18" x14ac:dyDescent="0.35">
      <c r="A3551" t="s">
        <v>194</v>
      </c>
      <c r="B3551">
        <v>2004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 s="3">
        <v>0.70499999999999996</v>
      </c>
      <c r="R3551" t="str">
        <f t="shared" si="55"/>
        <v>Lexington-Fayette County Police and Fire2004</v>
      </c>
    </row>
    <row r="3552" spans="1:18" x14ac:dyDescent="0.35">
      <c r="A3552" t="s">
        <v>194</v>
      </c>
      <c r="B3552">
        <v>2005</v>
      </c>
      <c r="C3552">
        <v>0.11101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 s="3">
        <v>0.68300000000000005</v>
      </c>
      <c r="R3552" t="str">
        <f t="shared" si="55"/>
        <v>Lexington-Fayette County Police and Fire2005</v>
      </c>
    </row>
    <row r="3553" spans="1:18" x14ac:dyDescent="0.35">
      <c r="A3553" t="s">
        <v>194</v>
      </c>
      <c r="B3553">
        <v>2006</v>
      </c>
      <c r="C3553">
        <v>7.238E-2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 s="3">
        <v>0.628</v>
      </c>
      <c r="R3553" t="str">
        <f t="shared" si="55"/>
        <v>Lexington-Fayette County Police and Fire2006</v>
      </c>
    </row>
    <row r="3554" spans="1:18" x14ac:dyDescent="0.35">
      <c r="A3554" t="s">
        <v>194</v>
      </c>
      <c r="B3554">
        <v>2007</v>
      </c>
      <c r="C3554">
        <v>0.13103999999999999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 s="3">
        <v>0.63300000000000001</v>
      </c>
      <c r="R3554" t="str">
        <f t="shared" si="55"/>
        <v>Lexington-Fayette County Police and Fire2007</v>
      </c>
    </row>
    <row r="3555" spans="1:18" x14ac:dyDescent="0.35">
      <c r="A3555" t="s">
        <v>194</v>
      </c>
      <c r="B3555">
        <v>2008</v>
      </c>
      <c r="C3555">
        <v>-8.5000000000000006E-3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 s="3">
        <v>0.629</v>
      </c>
      <c r="R3555" t="str">
        <f t="shared" si="55"/>
        <v>Lexington-Fayette County Police and Fire2008</v>
      </c>
    </row>
    <row r="3556" spans="1:18" x14ac:dyDescent="0.35">
      <c r="A3556" t="s">
        <v>194</v>
      </c>
      <c r="B3556">
        <v>2009</v>
      </c>
      <c r="C3556">
        <v>-0.20241000000000001</v>
      </c>
      <c r="E3556">
        <v>1.2800000000000001E-2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 s="3">
        <v>0.63100000000000001</v>
      </c>
      <c r="R3556" t="str">
        <f t="shared" si="55"/>
        <v>Lexington-Fayette County Police and Fire2009</v>
      </c>
    </row>
    <row r="3557" spans="1:18" x14ac:dyDescent="0.35">
      <c r="A3557" t="s">
        <v>194</v>
      </c>
      <c r="B3557">
        <v>2010</v>
      </c>
      <c r="C3557">
        <v>8.9050000000000004E-2</v>
      </c>
      <c r="E3557">
        <v>8.77E-3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 s="3">
        <v>0.69399999999999995</v>
      </c>
      <c r="R3557" t="str">
        <f t="shared" si="55"/>
        <v>Lexington-Fayette County Police and Fire2010</v>
      </c>
    </row>
    <row r="3558" spans="1:18" x14ac:dyDescent="0.35">
      <c r="A3558" t="s">
        <v>194</v>
      </c>
      <c r="B3558">
        <v>2011</v>
      </c>
      <c r="C3558">
        <v>0.21287</v>
      </c>
      <c r="E3558">
        <v>3.3910000000000003E-2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 s="3">
        <v>0.66</v>
      </c>
      <c r="R3558" t="str">
        <f t="shared" si="55"/>
        <v>Lexington-Fayette County Police and Fire2011</v>
      </c>
    </row>
    <row r="3559" spans="1:18" x14ac:dyDescent="0.35">
      <c r="A3559" t="s">
        <v>194</v>
      </c>
      <c r="B3559">
        <v>2012</v>
      </c>
      <c r="C3559">
        <v>1.38E-2</v>
      </c>
      <c r="E3559">
        <v>1.153E-2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 s="3">
        <v>0.76500000000000001</v>
      </c>
      <c r="R3559" t="str">
        <f t="shared" si="55"/>
        <v>Lexington-Fayette County Police and Fire2012</v>
      </c>
    </row>
    <row r="3560" spans="1:18" x14ac:dyDescent="0.35">
      <c r="A3560" t="s">
        <v>194</v>
      </c>
      <c r="B3560">
        <v>2013</v>
      </c>
      <c r="C3560">
        <v>0.12647</v>
      </c>
      <c r="E3560">
        <v>3.7679999999999998E-2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 s="3">
        <v>0.72299999999999998</v>
      </c>
      <c r="R3560" t="str">
        <f t="shared" si="55"/>
        <v>Lexington-Fayette County Police and Fire2013</v>
      </c>
    </row>
    <row r="3561" spans="1:18" x14ac:dyDescent="0.35">
      <c r="A3561" t="s">
        <v>194</v>
      </c>
      <c r="B3561">
        <v>2014</v>
      </c>
      <c r="C3561">
        <v>7.4499999999999997E-2</v>
      </c>
      <c r="E3561">
        <v>0.10141</v>
      </c>
      <c r="F3561">
        <v>5.6180000000000001E-2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 s="3">
        <v>0.76200000000000001</v>
      </c>
      <c r="R3561" t="str">
        <f t="shared" si="55"/>
        <v>Lexington-Fayette County Police and Fire2014</v>
      </c>
    </row>
    <row r="3562" spans="1:18" x14ac:dyDescent="0.35">
      <c r="A3562" t="s">
        <v>194</v>
      </c>
      <c r="B3562">
        <v>2015</v>
      </c>
      <c r="C3562">
        <v>3.0800000000000001E-2</v>
      </c>
      <c r="E3562">
        <v>8.9359999999999995E-2</v>
      </c>
      <c r="F3562">
        <v>4.829E-2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 s="3">
        <v>0.78400000000000003</v>
      </c>
      <c r="R3562" t="str">
        <f t="shared" si="55"/>
        <v>Lexington-Fayette County Police and Fire2015</v>
      </c>
    </row>
    <row r="3563" spans="1:18" x14ac:dyDescent="0.35">
      <c r="A3563" t="s">
        <v>194</v>
      </c>
      <c r="B3563">
        <v>2016</v>
      </c>
      <c r="C3563">
        <v>-2.3E-3</v>
      </c>
      <c r="E3563">
        <v>4.7640000000000002E-2</v>
      </c>
      <c r="F3563">
        <v>4.0750000000000001E-2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 s="3">
        <v>0.77800000000000002</v>
      </c>
      <c r="R3563" t="str">
        <f t="shared" si="55"/>
        <v>Lexington-Fayette County Police and Fire2016</v>
      </c>
    </row>
    <row r="3564" spans="1:18" x14ac:dyDescent="0.35">
      <c r="A3564" t="s">
        <v>194</v>
      </c>
      <c r="B3564">
        <v>2017</v>
      </c>
      <c r="C3564">
        <v>6.2E-2</v>
      </c>
      <c r="E3564">
        <v>5.7410000000000003E-2</v>
      </c>
      <c r="F3564">
        <v>3.422E-2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 s="3">
        <v>0.72399999999999998</v>
      </c>
      <c r="R3564" t="str">
        <f t="shared" si="55"/>
        <v>Lexington-Fayette County Police and Fire2017</v>
      </c>
    </row>
    <row r="3565" spans="1:18" x14ac:dyDescent="0.35">
      <c r="A3565" t="s">
        <v>194</v>
      </c>
      <c r="B3565">
        <v>2018</v>
      </c>
      <c r="C3565">
        <v>0.1837</v>
      </c>
      <c r="E3565">
        <v>6.7949999999999997E-2</v>
      </c>
      <c r="F3565">
        <v>5.2699999999999997E-2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 s="3">
        <v>0.74099999999999999</v>
      </c>
      <c r="R3565" t="str">
        <f t="shared" si="55"/>
        <v>Lexington-Fayette County Police and Fire2018</v>
      </c>
    </row>
    <row r="3566" spans="1:18" x14ac:dyDescent="0.35">
      <c r="A3566" t="s">
        <v>194</v>
      </c>
      <c r="B3566">
        <v>2019</v>
      </c>
      <c r="C3566">
        <v>0.1109</v>
      </c>
      <c r="E3566">
        <v>7.5090000000000004E-2</v>
      </c>
      <c r="F3566">
        <v>8.8169999999999998E-2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 s="3">
        <v>0.74199999999999999</v>
      </c>
      <c r="R3566" t="str">
        <f t="shared" si="55"/>
        <v>Lexington-Fayette County Police and Fire2019</v>
      </c>
    </row>
    <row r="3567" spans="1:18" x14ac:dyDescent="0.35">
      <c r="A3567" t="s">
        <v>194</v>
      </c>
      <c r="B3567">
        <v>2020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 s="3">
        <v>0.75</v>
      </c>
      <c r="R3567" t="str">
        <f t="shared" si="55"/>
        <v>Lexington-Fayette County Police and Fire2020</v>
      </c>
    </row>
    <row r="3568" spans="1:18" x14ac:dyDescent="0.35">
      <c r="A3568" t="s">
        <v>195</v>
      </c>
      <c r="B3568">
        <v>2001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 s="3">
        <v>0</v>
      </c>
      <c r="R3568" t="str">
        <f t="shared" si="55"/>
        <v>Charleston, WV Firemen's Pension2001</v>
      </c>
    </row>
    <row r="3569" spans="1:18" x14ac:dyDescent="0.35">
      <c r="A3569" t="s">
        <v>195</v>
      </c>
      <c r="B3569">
        <v>2002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 s="3">
        <v>7.9299999999999995E-2</v>
      </c>
      <c r="R3569" t="str">
        <f t="shared" si="55"/>
        <v>Charleston, WV Firemen's Pension2002</v>
      </c>
    </row>
    <row r="3570" spans="1:18" x14ac:dyDescent="0.35">
      <c r="A3570" t="s">
        <v>195</v>
      </c>
      <c r="B3570">
        <v>2003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 s="3">
        <v>7.6399999999999996E-2</v>
      </c>
      <c r="R3570" t="str">
        <f t="shared" si="55"/>
        <v>Charleston, WV Firemen's Pension2003</v>
      </c>
    </row>
    <row r="3571" spans="1:18" x14ac:dyDescent="0.35">
      <c r="A3571" t="s">
        <v>195</v>
      </c>
      <c r="B3571">
        <v>2004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 s="3">
        <v>7.3800000000000004E-2</v>
      </c>
      <c r="R3571" t="str">
        <f t="shared" si="55"/>
        <v>Charleston, WV Firemen's Pension2004</v>
      </c>
    </row>
    <row r="3572" spans="1:18" x14ac:dyDescent="0.35">
      <c r="A3572" t="s">
        <v>195</v>
      </c>
      <c r="B3572">
        <v>2005</v>
      </c>
      <c r="C3572">
        <v>2.9260000000000001E-2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 s="3">
        <v>7.3349999999999999E-2</v>
      </c>
      <c r="R3572" t="str">
        <f t="shared" si="55"/>
        <v>Charleston, WV Firemen's Pension2005</v>
      </c>
    </row>
    <row r="3573" spans="1:18" x14ac:dyDescent="0.35">
      <c r="A3573" t="s">
        <v>195</v>
      </c>
      <c r="B3573">
        <v>2006</v>
      </c>
      <c r="C3573">
        <v>4.5409999999999999E-2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 s="3">
        <v>7.2999999999999995E-2</v>
      </c>
      <c r="R3573" t="str">
        <f t="shared" si="55"/>
        <v>Charleston, WV Firemen's Pension2006</v>
      </c>
    </row>
    <row r="3574" spans="1:18" x14ac:dyDescent="0.35">
      <c r="A3574" t="s">
        <v>195</v>
      </c>
      <c r="B3574">
        <v>2007</v>
      </c>
      <c r="C3574">
        <v>0.14330000000000001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 s="3">
        <v>7.6990000000000003E-2</v>
      </c>
      <c r="R3574" t="str">
        <f t="shared" si="55"/>
        <v>Charleston, WV Firemen's Pension2007</v>
      </c>
    </row>
    <row r="3575" spans="1:18" x14ac:dyDescent="0.35">
      <c r="A3575" t="s">
        <v>195</v>
      </c>
      <c r="B3575">
        <v>2008</v>
      </c>
      <c r="C3575">
        <v>-5.706E-2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 s="3">
        <v>8.1000000000000003E-2</v>
      </c>
      <c r="R3575" t="str">
        <f t="shared" si="55"/>
        <v>Charleston, WV Firemen's Pension2008</v>
      </c>
    </row>
    <row r="3576" spans="1:18" x14ac:dyDescent="0.35">
      <c r="A3576" t="s">
        <v>195</v>
      </c>
      <c r="B3576">
        <v>2009</v>
      </c>
      <c r="C3576">
        <v>-0.1653</v>
      </c>
      <c r="E3576">
        <v>-6.43E-3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 s="3">
        <v>5.6500000000000002E-2</v>
      </c>
      <c r="R3576" t="str">
        <f t="shared" si="55"/>
        <v>Charleston, WV Firemen's Pension2009</v>
      </c>
    </row>
    <row r="3577" spans="1:18" x14ac:dyDescent="0.35">
      <c r="A3577" t="s">
        <v>195</v>
      </c>
      <c r="B3577">
        <v>2010</v>
      </c>
      <c r="C3577">
        <v>0.12422999999999999</v>
      </c>
      <c r="E3577">
        <v>1.1259999999999999E-2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 s="3">
        <v>4.9700000000000001E-2</v>
      </c>
      <c r="R3577" t="str">
        <f t="shared" si="55"/>
        <v>Charleston, WV Firemen's Pension2010</v>
      </c>
    </row>
    <row r="3578" spans="1:18" x14ac:dyDescent="0.35">
      <c r="A3578" t="s">
        <v>195</v>
      </c>
      <c r="B3578">
        <v>2011</v>
      </c>
      <c r="C3578">
        <v>0.1724</v>
      </c>
      <c r="E3578">
        <v>3.4709999999999998E-2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 s="3">
        <v>5.79E-2</v>
      </c>
      <c r="R3578" t="str">
        <f t="shared" si="55"/>
        <v>Charleston, WV Firemen's Pension2011</v>
      </c>
    </row>
    <row r="3579" spans="1:18" x14ac:dyDescent="0.35">
      <c r="A3579" t="s">
        <v>195</v>
      </c>
      <c r="B3579">
        <v>2012</v>
      </c>
      <c r="C3579">
        <v>2.051E-2</v>
      </c>
      <c r="E3579">
        <v>1.1469999999999999E-2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 s="3">
        <v>6.1699999999999998E-2</v>
      </c>
      <c r="R3579" t="str">
        <f t="shared" si="55"/>
        <v>Charleston, WV Firemen's Pension2012</v>
      </c>
    </row>
    <row r="3580" spans="1:18" x14ac:dyDescent="0.35">
      <c r="A3580" t="s">
        <v>195</v>
      </c>
      <c r="B3580">
        <v>2013</v>
      </c>
      <c r="C3580">
        <v>0.11249000000000001</v>
      </c>
      <c r="E3580">
        <v>4.548E-2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 s="3">
        <v>7.3300000000000004E-2</v>
      </c>
      <c r="R3580" t="str">
        <f t="shared" si="55"/>
        <v>Charleston, WV Firemen's Pension2013</v>
      </c>
    </row>
    <row r="3581" spans="1:18" x14ac:dyDescent="0.35">
      <c r="A3581" t="s">
        <v>195</v>
      </c>
      <c r="B3581">
        <v>2014</v>
      </c>
      <c r="C3581">
        <v>0.11169999999999999</v>
      </c>
      <c r="E3581">
        <v>0.10715</v>
      </c>
      <c r="F3581">
        <v>4.8820000000000002E-2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 s="3">
        <v>8.3900000000000002E-2</v>
      </c>
      <c r="R3581" t="str">
        <f t="shared" si="55"/>
        <v>Charleston, WV Firemen's Pension2014</v>
      </c>
    </row>
    <row r="3582" spans="1:18" x14ac:dyDescent="0.35">
      <c r="A3582" t="s">
        <v>195</v>
      </c>
      <c r="B3582">
        <v>2015</v>
      </c>
      <c r="C3582">
        <v>5.04E-2</v>
      </c>
      <c r="E3582">
        <v>9.221E-2</v>
      </c>
      <c r="F3582">
        <v>5.0959999999999998E-2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 s="3">
        <v>7.8700000000000006E-2</v>
      </c>
      <c r="R3582" t="str">
        <f t="shared" si="55"/>
        <v>Charleston, WV Firemen's Pension2015</v>
      </c>
    </row>
    <row r="3583" spans="1:18" x14ac:dyDescent="0.35">
      <c r="A3583" t="s">
        <v>195</v>
      </c>
      <c r="B3583">
        <v>2016</v>
      </c>
      <c r="C3583">
        <v>5.1499999999999997E-2</v>
      </c>
      <c r="E3583">
        <v>6.8690000000000001E-2</v>
      </c>
      <c r="F3583">
        <v>5.1569999999999998E-2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 s="3">
        <v>8.2799999999999999E-2</v>
      </c>
      <c r="R3583" t="str">
        <f t="shared" si="55"/>
        <v>Charleston, WV Firemen's Pension2016</v>
      </c>
    </row>
    <row r="3584" spans="1:18" x14ac:dyDescent="0.35">
      <c r="A3584" t="s">
        <v>195</v>
      </c>
      <c r="B3584">
        <v>2017</v>
      </c>
      <c r="C3584">
        <v>0.1125</v>
      </c>
      <c r="E3584">
        <v>8.7300000000000003E-2</v>
      </c>
      <c r="F3584">
        <v>4.87E-2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 s="3">
        <v>9.6199999999999994E-2</v>
      </c>
      <c r="R3584" t="str">
        <f t="shared" si="55"/>
        <v>Charleston, WV Firemen's Pension2017</v>
      </c>
    </row>
    <row r="3585" spans="1:18" x14ac:dyDescent="0.35">
      <c r="A3585" t="s">
        <v>195</v>
      </c>
      <c r="B3585">
        <v>2018</v>
      </c>
      <c r="C3585">
        <v>8.0699999999999994E-2</v>
      </c>
      <c r="E3585">
        <v>8.1009999999999999E-2</v>
      </c>
      <c r="F3585">
        <v>6.3100000000000003E-2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 s="3">
        <v>0.106</v>
      </c>
      <c r="R3585" t="str">
        <f t="shared" si="55"/>
        <v>Charleston, WV Firemen's Pension2018</v>
      </c>
    </row>
    <row r="3586" spans="1:18" x14ac:dyDescent="0.35">
      <c r="A3586" t="s">
        <v>195</v>
      </c>
      <c r="B3586">
        <v>2019</v>
      </c>
      <c r="C3586">
        <v>6.2600000000000003E-2</v>
      </c>
      <c r="E3586">
        <v>7.1290000000000006E-2</v>
      </c>
      <c r="F3586">
        <v>8.9069999999999996E-2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 s="3">
        <v>9.6199999999999994E-2</v>
      </c>
      <c r="R3586" t="str">
        <f t="shared" si="55"/>
        <v>Charleston, WV Firemen's Pension2019</v>
      </c>
    </row>
    <row r="3587" spans="1:18" x14ac:dyDescent="0.35">
      <c r="A3587" t="s">
        <v>195</v>
      </c>
      <c r="B3587">
        <v>2020</v>
      </c>
      <c r="C3587">
        <v>1.8200000000000001E-2</v>
      </c>
      <c r="E3587">
        <v>6.4640000000000003E-2</v>
      </c>
      <c r="F3587">
        <v>7.8340000000000007E-2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 s="3">
        <v>9.6199999999999994E-2</v>
      </c>
      <c r="R3587" t="str">
        <f t="shared" ref="R3587:R3650" si="56">A3587&amp;B3587</f>
        <v>Charleston, WV Firemen's Pension2020</v>
      </c>
    </row>
    <row r="3588" spans="1:18" x14ac:dyDescent="0.35">
      <c r="A3588" t="s">
        <v>196</v>
      </c>
      <c r="B3588">
        <v>2001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 s="3">
        <v>0</v>
      </c>
      <c r="R3588" t="str">
        <f t="shared" si="56"/>
        <v>Des Moines Water Works2001</v>
      </c>
    </row>
    <row r="3589" spans="1:18" x14ac:dyDescent="0.35">
      <c r="A3589" t="s">
        <v>196</v>
      </c>
      <c r="B3589">
        <v>2002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 s="3">
        <v>0</v>
      </c>
      <c r="R3589" t="str">
        <f t="shared" si="56"/>
        <v>Des Moines Water Works2002</v>
      </c>
    </row>
    <row r="3590" spans="1:18" x14ac:dyDescent="0.35">
      <c r="A3590" t="s">
        <v>196</v>
      </c>
      <c r="B3590">
        <v>2003</v>
      </c>
      <c r="C3590">
        <v>7.4099999999999999E-2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 s="3">
        <v>0</v>
      </c>
      <c r="R3590" t="str">
        <f t="shared" si="56"/>
        <v>Des Moines Water Works2003</v>
      </c>
    </row>
    <row r="3591" spans="1:18" x14ac:dyDescent="0.35">
      <c r="A3591" t="s">
        <v>196</v>
      </c>
      <c r="B3591">
        <v>2004</v>
      </c>
      <c r="C3591">
        <v>0.32278000000000001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 s="3">
        <v>0</v>
      </c>
      <c r="R3591" t="str">
        <f t="shared" si="56"/>
        <v>Des Moines Water Works2004</v>
      </c>
    </row>
    <row r="3592" spans="1:18" x14ac:dyDescent="0.35">
      <c r="A3592" t="s">
        <v>196</v>
      </c>
      <c r="B3592">
        <v>2005</v>
      </c>
      <c r="C3592">
        <v>1.1479299999999999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 s="3">
        <v>0</v>
      </c>
      <c r="R3592" t="str">
        <f t="shared" si="56"/>
        <v>Des Moines Water Works2005</v>
      </c>
    </row>
    <row r="3593" spans="1:18" x14ac:dyDescent="0.35">
      <c r="A3593" t="s">
        <v>196</v>
      </c>
      <c r="B3593">
        <v>2006</v>
      </c>
      <c r="C3593">
        <v>0.13297999999999999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 s="3">
        <v>0</v>
      </c>
      <c r="R3593" t="str">
        <f t="shared" si="56"/>
        <v>Des Moines Water Works2006</v>
      </c>
    </row>
    <row r="3594" spans="1:18" x14ac:dyDescent="0.35">
      <c r="A3594" t="s">
        <v>196</v>
      </c>
      <c r="B3594">
        <v>2007</v>
      </c>
      <c r="C3594">
        <v>6.3530000000000003E-2</v>
      </c>
      <c r="E3594">
        <v>0.29748999999999998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 s="3">
        <v>1.07</v>
      </c>
      <c r="R3594" t="str">
        <f t="shared" si="56"/>
        <v>Des Moines Water Works2007</v>
      </c>
    </row>
    <row r="3595" spans="1:18" x14ac:dyDescent="0.35">
      <c r="A3595" t="s">
        <v>196</v>
      </c>
      <c r="B3595">
        <v>2008</v>
      </c>
      <c r="C3595">
        <v>-0.31558999999999998</v>
      </c>
      <c r="E3595">
        <v>0.18565999999999999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 s="3">
        <v>0.98</v>
      </c>
      <c r="R3595" t="str">
        <f t="shared" si="56"/>
        <v>Des Moines Water Works2008</v>
      </c>
    </row>
    <row r="3596" spans="1:18" x14ac:dyDescent="0.35">
      <c r="A3596" t="s">
        <v>196</v>
      </c>
      <c r="B3596">
        <v>2009</v>
      </c>
      <c r="C3596">
        <v>0.18976999999999999</v>
      </c>
      <c r="E3596">
        <v>0.16078999999999999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 s="3">
        <v>0.9</v>
      </c>
      <c r="R3596" t="str">
        <f t="shared" si="56"/>
        <v>Des Moines Water Works2009</v>
      </c>
    </row>
    <row r="3597" spans="1:18" x14ac:dyDescent="0.35">
      <c r="A3597" t="s">
        <v>196</v>
      </c>
      <c r="B3597">
        <v>2010</v>
      </c>
      <c r="C3597">
        <v>0.13536999999999999</v>
      </c>
      <c r="E3597">
        <v>2.1829999999999999E-2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 s="3">
        <v>0.81</v>
      </c>
      <c r="R3597" t="str">
        <f t="shared" si="56"/>
        <v>Des Moines Water Works2010</v>
      </c>
    </row>
    <row r="3598" spans="1:18" x14ac:dyDescent="0.35">
      <c r="A3598" t="s">
        <v>196</v>
      </c>
      <c r="B3598">
        <v>2011</v>
      </c>
      <c r="C3598">
        <v>-1.2E-4</v>
      </c>
      <c r="E3598">
        <v>-3.3999999999999998E-3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 s="3">
        <v>0.74</v>
      </c>
      <c r="R3598" t="str">
        <f t="shared" si="56"/>
        <v>Des Moines Water Works2011</v>
      </c>
    </row>
    <row r="3599" spans="1:18" x14ac:dyDescent="0.35">
      <c r="A3599" t="s">
        <v>196</v>
      </c>
      <c r="B3599">
        <v>2012</v>
      </c>
      <c r="C3599">
        <v>0.12709999999999999</v>
      </c>
      <c r="E3599">
        <v>8.2400000000000008E-3</v>
      </c>
      <c r="F3599">
        <v>0.14376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 s="3">
        <v>0.73</v>
      </c>
      <c r="R3599" t="str">
        <f t="shared" si="56"/>
        <v>Des Moines Water Works2012</v>
      </c>
    </row>
    <row r="3600" spans="1:18" x14ac:dyDescent="0.35">
      <c r="A3600" t="s">
        <v>196</v>
      </c>
      <c r="B3600">
        <v>2013</v>
      </c>
      <c r="C3600">
        <v>0.14696000000000001</v>
      </c>
      <c r="E3600">
        <v>0.11792999999999999</v>
      </c>
      <c r="F3600">
        <v>0.15129000000000001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 s="3">
        <v>0.85</v>
      </c>
      <c r="R3600" t="str">
        <f t="shared" si="56"/>
        <v>Des Moines Water Works2013</v>
      </c>
    </row>
    <row r="3601" spans="1:18" x14ac:dyDescent="0.35">
      <c r="A3601" t="s">
        <v>196</v>
      </c>
      <c r="B3601">
        <v>2014</v>
      </c>
      <c r="C3601">
        <v>5.5100000000000003E-2</v>
      </c>
      <c r="E3601">
        <v>9.1389999999999999E-2</v>
      </c>
      <c r="F3601">
        <v>0.12556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 s="3">
        <v>0.86423000000000005</v>
      </c>
      <c r="R3601" t="str">
        <f t="shared" si="56"/>
        <v>Des Moines Water Works2014</v>
      </c>
    </row>
    <row r="3602" spans="1:18" x14ac:dyDescent="0.35">
      <c r="A3602" t="s">
        <v>196</v>
      </c>
      <c r="B3602">
        <v>2015</v>
      </c>
      <c r="C3602">
        <v>-1.2699999999999999E-2</v>
      </c>
      <c r="E3602">
        <v>6.1310000000000003E-2</v>
      </c>
      <c r="F3602">
        <v>4.138E-2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 s="3">
        <v>0.89</v>
      </c>
      <c r="R3602" t="str">
        <f t="shared" si="56"/>
        <v>Des Moines Water Works2015</v>
      </c>
    </row>
    <row r="3603" spans="1:18" x14ac:dyDescent="0.35">
      <c r="A3603" t="s">
        <v>196</v>
      </c>
      <c r="B3603">
        <v>2016</v>
      </c>
      <c r="C3603">
        <v>7.0000000000000007E-2</v>
      </c>
      <c r="E3603">
        <v>7.5789999999999996E-2</v>
      </c>
      <c r="F3603">
        <v>3.5439999999999999E-2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 s="3">
        <v>0.87</v>
      </c>
      <c r="R3603" t="str">
        <f t="shared" si="56"/>
        <v>Des Moines Water Works2016</v>
      </c>
    </row>
    <row r="3604" spans="1:18" x14ac:dyDescent="0.35">
      <c r="A3604" t="s">
        <v>196</v>
      </c>
      <c r="B3604">
        <v>2017</v>
      </c>
      <c r="C3604">
        <v>0.14399999999999999</v>
      </c>
      <c r="E3604">
        <v>7.9000000000000001E-2</v>
      </c>
      <c r="F3604">
        <v>4.3020000000000003E-2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 s="3">
        <v>0.85</v>
      </c>
      <c r="R3604" t="str">
        <f t="shared" si="56"/>
        <v>Des Moines Water Works2017</v>
      </c>
    </row>
    <row r="3605" spans="1:18" x14ac:dyDescent="0.35">
      <c r="A3605" t="s">
        <v>196</v>
      </c>
      <c r="B3605">
        <v>2018</v>
      </c>
      <c r="C3605">
        <v>-4.87E-2</v>
      </c>
      <c r="E3605">
        <v>3.9379999999999998E-2</v>
      </c>
      <c r="F3605">
        <v>7.7939999999999995E-2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 s="3">
        <v>0.85</v>
      </c>
      <c r="R3605" t="str">
        <f t="shared" si="56"/>
        <v>Des Moines Water Works2018</v>
      </c>
    </row>
    <row r="3606" spans="1:18" x14ac:dyDescent="0.35">
      <c r="A3606" t="s">
        <v>196</v>
      </c>
      <c r="B3606">
        <v>2019</v>
      </c>
      <c r="C3606">
        <v>0.17979999999999999</v>
      </c>
      <c r="E3606">
        <v>6.2859999999999999E-2</v>
      </c>
      <c r="F3606">
        <v>7.7030000000000001E-2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 s="3">
        <v>0.85</v>
      </c>
      <c r="R3606" t="str">
        <f t="shared" si="56"/>
        <v>Des Moines Water Works2019</v>
      </c>
    </row>
    <row r="3607" spans="1:18" x14ac:dyDescent="0.35">
      <c r="A3607" t="s">
        <v>196</v>
      </c>
      <c r="B3607">
        <v>2020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 s="3">
        <v>0</v>
      </c>
      <c r="R3607" t="str">
        <f t="shared" si="56"/>
        <v>Des Moines Water Works2020</v>
      </c>
    </row>
    <row r="3608" spans="1:18" x14ac:dyDescent="0.35">
      <c r="A3608" t="s">
        <v>197</v>
      </c>
      <c r="B3608">
        <v>2001</v>
      </c>
      <c r="C3608">
        <v>-5.0999999999999997E-2</v>
      </c>
      <c r="E3608">
        <v>0.113</v>
      </c>
      <c r="F3608">
        <v>0.127</v>
      </c>
      <c r="G3608">
        <v>-5.0999999999999997E-2</v>
      </c>
      <c r="H3608">
        <v>0.56399999999999995</v>
      </c>
      <c r="I3608">
        <v>0.309</v>
      </c>
      <c r="J3608">
        <v>0.104</v>
      </c>
      <c r="K3608">
        <v>0</v>
      </c>
      <c r="L3608">
        <v>0</v>
      </c>
      <c r="M3608">
        <v>0</v>
      </c>
      <c r="N3608">
        <v>0</v>
      </c>
      <c r="O3608">
        <v>2.3E-2</v>
      </c>
      <c r="P3608">
        <v>0</v>
      </c>
      <c r="Q3608" s="3">
        <v>1.123</v>
      </c>
      <c r="R3608" t="str">
        <f t="shared" si="56"/>
        <v>Delaware County and Municipal Employees2001</v>
      </c>
    </row>
    <row r="3609" spans="1:18" x14ac:dyDescent="0.35">
      <c r="A3609" t="s">
        <v>197</v>
      </c>
      <c r="B3609">
        <v>2002</v>
      </c>
      <c r="C3609">
        <v>-6.3E-2</v>
      </c>
      <c r="E3609">
        <v>6.4000000000000001E-2</v>
      </c>
      <c r="F3609">
        <v>0.106</v>
      </c>
      <c r="G3609">
        <v>-5.7020000000000001E-2</v>
      </c>
      <c r="H3609">
        <v>0.60099999999999998</v>
      </c>
      <c r="I3609">
        <v>0.28100000000000003</v>
      </c>
      <c r="J3609">
        <v>9.9000000000000005E-2</v>
      </c>
      <c r="K3609">
        <v>0</v>
      </c>
      <c r="L3609">
        <v>0</v>
      </c>
      <c r="M3609">
        <v>0</v>
      </c>
      <c r="N3609">
        <v>0</v>
      </c>
      <c r="O3609">
        <v>1.9E-2</v>
      </c>
      <c r="P3609">
        <v>0</v>
      </c>
      <c r="Q3609" s="3">
        <v>1.077</v>
      </c>
      <c r="R3609" t="str">
        <f t="shared" si="56"/>
        <v>Delaware County and Municipal Employees2002</v>
      </c>
    </row>
    <row r="3610" spans="1:18" x14ac:dyDescent="0.35">
      <c r="A3610" t="s">
        <v>197</v>
      </c>
      <c r="B3610">
        <v>2003</v>
      </c>
      <c r="C3610">
        <v>3.1E-2</v>
      </c>
      <c r="E3610">
        <v>3.5000000000000003E-2</v>
      </c>
      <c r="F3610">
        <v>9.2999999999999999E-2</v>
      </c>
      <c r="G3610">
        <v>-2.8549999999999999E-2</v>
      </c>
      <c r="H3610">
        <v>0.65900000000000003</v>
      </c>
      <c r="I3610">
        <v>0.20100000000000001</v>
      </c>
      <c r="J3610">
        <v>0.114</v>
      </c>
      <c r="K3610">
        <v>0</v>
      </c>
      <c r="L3610">
        <v>0</v>
      </c>
      <c r="M3610">
        <v>0</v>
      </c>
      <c r="N3610">
        <v>0</v>
      </c>
      <c r="O3610">
        <v>2.5999999999999999E-2</v>
      </c>
      <c r="P3610">
        <v>0</v>
      </c>
      <c r="Q3610" s="3">
        <v>1.081</v>
      </c>
      <c r="R3610" t="str">
        <f t="shared" si="56"/>
        <v>Delaware County and Municipal Employees2003</v>
      </c>
    </row>
    <row r="3611" spans="1:18" x14ac:dyDescent="0.35">
      <c r="A3611" t="s">
        <v>197</v>
      </c>
      <c r="B3611">
        <v>2004</v>
      </c>
      <c r="C3611">
        <v>0.159</v>
      </c>
      <c r="E3611">
        <v>4.3999999999999997E-2</v>
      </c>
      <c r="F3611">
        <v>0.106</v>
      </c>
      <c r="G3611">
        <v>1.528E-2</v>
      </c>
      <c r="H3611">
        <v>0.63300000000000001</v>
      </c>
      <c r="I3611">
        <v>0.23</v>
      </c>
      <c r="J3611">
        <v>0.11</v>
      </c>
      <c r="K3611">
        <v>0</v>
      </c>
      <c r="L3611">
        <v>0</v>
      </c>
      <c r="M3611">
        <v>0</v>
      </c>
      <c r="N3611">
        <v>0</v>
      </c>
      <c r="O3611">
        <v>2.7E-2</v>
      </c>
      <c r="P3611">
        <v>0</v>
      </c>
      <c r="Q3611" s="3">
        <v>1.28</v>
      </c>
      <c r="R3611" t="str">
        <f t="shared" si="56"/>
        <v>Delaware County and Municipal Employees2004</v>
      </c>
    </row>
    <row r="3612" spans="1:18" x14ac:dyDescent="0.35">
      <c r="A3612" t="s">
        <v>197</v>
      </c>
      <c r="B3612">
        <v>2005</v>
      </c>
      <c r="C3612">
        <v>9.6000000000000002E-2</v>
      </c>
      <c r="E3612">
        <v>3.1E-2</v>
      </c>
      <c r="F3612">
        <v>9.7000000000000003E-2</v>
      </c>
      <c r="G3612">
        <v>3.0939999999999999E-2</v>
      </c>
      <c r="H3612">
        <v>0.66400000000000003</v>
      </c>
      <c r="I3612">
        <v>0.192</v>
      </c>
      <c r="J3612">
        <v>0.104</v>
      </c>
      <c r="K3612">
        <v>0</v>
      </c>
      <c r="L3612">
        <v>0</v>
      </c>
      <c r="M3612">
        <v>0</v>
      </c>
      <c r="N3612">
        <v>0</v>
      </c>
      <c r="O3612">
        <v>0.04</v>
      </c>
      <c r="P3612">
        <v>0</v>
      </c>
      <c r="Q3612" s="3">
        <v>1.048</v>
      </c>
      <c r="R3612" t="str">
        <f t="shared" si="56"/>
        <v>Delaware County and Municipal Employees2005</v>
      </c>
    </row>
    <row r="3613" spans="1:18" x14ac:dyDescent="0.35">
      <c r="A3613" t="s">
        <v>197</v>
      </c>
      <c r="B3613">
        <v>2006</v>
      </c>
      <c r="C3613">
        <v>0.124</v>
      </c>
      <c r="E3613">
        <v>6.9000000000000006E-2</v>
      </c>
      <c r="F3613">
        <v>9.1999999999999998E-2</v>
      </c>
      <c r="G3613">
        <v>4.589E-2</v>
      </c>
      <c r="H3613">
        <v>0.65800000000000003</v>
      </c>
      <c r="I3613">
        <v>0.20899999999999999</v>
      </c>
      <c r="J3613">
        <v>0.11899999999999999</v>
      </c>
      <c r="K3613">
        <v>0</v>
      </c>
      <c r="L3613">
        <v>0</v>
      </c>
      <c r="M3613">
        <v>0</v>
      </c>
      <c r="N3613">
        <v>0</v>
      </c>
      <c r="O3613">
        <v>1.4E-2</v>
      </c>
      <c r="P3613">
        <v>0</v>
      </c>
      <c r="Q3613" s="3">
        <v>0.92500000000000004</v>
      </c>
      <c r="R3613" t="str">
        <f t="shared" si="56"/>
        <v>Delaware County and Municipal Employees2006</v>
      </c>
    </row>
    <row r="3614" spans="1:18" x14ac:dyDescent="0.35">
      <c r="A3614" t="s">
        <v>197</v>
      </c>
      <c r="B3614">
        <v>2007</v>
      </c>
      <c r="C3614">
        <v>0.159</v>
      </c>
      <c r="E3614">
        <v>0.115</v>
      </c>
      <c r="F3614">
        <v>0.09</v>
      </c>
      <c r="G3614">
        <v>6.1350000000000002E-2</v>
      </c>
      <c r="H3614">
        <v>0.55000000000000004</v>
      </c>
      <c r="I3614">
        <v>0.32600000000000001</v>
      </c>
      <c r="J3614">
        <v>0.124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 s="3">
        <v>0.89900000000000002</v>
      </c>
      <c r="R3614" t="str">
        <f t="shared" si="56"/>
        <v>Delaware County and Municipal Employees2007</v>
      </c>
    </row>
    <row r="3615" spans="1:18" x14ac:dyDescent="0.35">
      <c r="A3615" t="s">
        <v>197</v>
      </c>
      <c r="B3615">
        <v>2008</v>
      </c>
      <c r="C3615">
        <v>-1.2999999999999999E-2</v>
      </c>
      <c r="E3615">
        <v>0.105</v>
      </c>
      <c r="F3615">
        <v>7.0999999999999994E-2</v>
      </c>
      <c r="G3615">
        <v>5.176E-2</v>
      </c>
      <c r="H3615">
        <v>0.54600000000000004</v>
      </c>
      <c r="I3615">
        <v>0.27300000000000002</v>
      </c>
      <c r="J3615">
        <v>0.18099999999999999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 s="3">
        <v>0.90700000000000003</v>
      </c>
      <c r="R3615" t="str">
        <f t="shared" si="56"/>
        <v>Delaware County and Municipal Employees2008</v>
      </c>
    </row>
    <row r="3616" spans="1:18" x14ac:dyDescent="0.35">
      <c r="A3616" t="s">
        <v>197</v>
      </c>
      <c r="B3616">
        <v>2009</v>
      </c>
      <c r="C3616">
        <v>-0.158</v>
      </c>
      <c r="E3616">
        <v>3.5999999999999997E-2</v>
      </c>
      <c r="F3616">
        <v>4.2000000000000003E-2</v>
      </c>
      <c r="G3616">
        <v>2.6079999999999999E-2</v>
      </c>
      <c r="H3616">
        <v>0.47799999999999998</v>
      </c>
      <c r="I3616">
        <v>0.28899999999999998</v>
      </c>
      <c r="J3616">
        <v>0.23300000000000001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 s="3">
        <v>0.89800000000000002</v>
      </c>
      <c r="R3616" t="str">
        <f t="shared" si="56"/>
        <v>Delaware County and Municipal Employees2009</v>
      </c>
    </row>
    <row r="3617" spans="1:18" x14ac:dyDescent="0.35">
      <c r="A3617" t="s">
        <v>197</v>
      </c>
      <c r="B3617">
        <v>2010</v>
      </c>
      <c r="C3617">
        <v>0.14099999999999999</v>
      </c>
      <c r="E3617">
        <v>4.2999999999999997E-2</v>
      </c>
      <c r="F3617">
        <v>3.9E-2</v>
      </c>
      <c r="G3617">
        <v>3.703E-2</v>
      </c>
      <c r="H3617">
        <v>0.44600000000000001</v>
      </c>
      <c r="I3617">
        <v>0.29799999999999999</v>
      </c>
      <c r="J3617">
        <v>0.25600000000000001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 s="3">
        <v>0.88700000000000001</v>
      </c>
      <c r="R3617" t="str">
        <f t="shared" si="56"/>
        <v>Delaware County and Municipal Employees2010</v>
      </c>
    </row>
    <row r="3618" spans="1:18" x14ac:dyDescent="0.35">
      <c r="A3618" t="s">
        <v>197</v>
      </c>
      <c r="B3618">
        <v>2011</v>
      </c>
      <c r="C3618">
        <v>0.24299999999999999</v>
      </c>
      <c r="E3618">
        <v>6.6000000000000003E-2</v>
      </c>
      <c r="F3618">
        <v>6.7000000000000004E-2</v>
      </c>
      <c r="G3618">
        <v>5.425E-2</v>
      </c>
      <c r="H3618">
        <v>0.48099999999999998</v>
      </c>
      <c r="I3618">
        <v>0.27400000000000002</v>
      </c>
      <c r="J3618">
        <v>0.245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 s="3">
        <v>0.90400000000000003</v>
      </c>
      <c r="R3618" t="str">
        <f t="shared" si="56"/>
        <v>Delaware County and Municipal Employees2011</v>
      </c>
    </row>
    <row r="3619" spans="1:18" x14ac:dyDescent="0.35">
      <c r="A3619" t="s">
        <v>197</v>
      </c>
      <c r="B3619">
        <v>2012</v>
      </c>
      <c r="C3619">
        <v>0.02</v>
      </c>
      <c r="E3619">
        <v>3.9E-2</v>
      </c>
      <c r="F3619">
        <v>7.5999999999999998E-2</v>
      </c>
      <c r="G3619">
        <v>5.1360000000000003E-2</v>
      </c>
      <c r="H3619">
        <v>0.44900000000000001</v>
      </c>
      <c r="I3619">
        <v>0.29899999999999999</v>
      </c>
      <c r="J3619">
        <v>0.252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 s="3">
        <v>0.94699999999999995</v>
      </c>
      <c r="R3619" t="str">
        <f t="shared" si="56"/>
        <v>Delaware County and Municipal Employees2012</v>
      </c>
    </row>
    <row r="3620" spans="1:18" x14ac:dyDescent="0.35">
      <c r="A3620" t="s">
        <v>197</v>
      </c>
      <c r="B3620">
        <v>2013</v>
      </c>
      <c r="C3620">
        <v>0.111</v>
      </c>
      <c r="E3620">
        <v>6.4000000000000001E-2</v>
      </c>
      <c r="F3620">
        <v>8.4000000000000005E-2</v>
      </c>
      <c r="G3620">
        <v>5.5829999999999998E-2</v>
      </c>
      <c r="H3620">
        <v>0.54100000000000004</v>
      </c>
      <c r="I3620">
        <v>0.27</v>
      </c>
      <c r="J3620">
        <v>0.189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 s="3">
        <v>0.93799999999999994</v>
      </c>
      <c r="R3620" t="str">
        <f t="shared" si="56"/>
        <v>Delaware County and Municipal Employees2013</v>
      </c>
    </row>
    <row r="3621" spans="1:18" x14ac:dyDescent="0.35">
      <c r="A3621" t="s">
        <v>197</v>
      </c>
      <c r="B3621">
        <v>2014</v>
      </c>
      <c r="C3621">
        <v>0.17299999999999999</v>
      </c>
      <c r="E3621">
        <v>0.13519999999999999</v>
      </c>
      <c r="F3621">
        <v>8.3839999999999998E-2</v>
      </c>
      <c r="G3621">
        <v>6.3789999999999999E-2</v>
      </c>
      <c r="H3621">
        <v>0.46500000000000002</v>
      </c>
      <c r="I3621">
        <v>0.34499999999999997</v>
      </c>
      <c r="J3621">
        <v>0.19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 s="3">
        <v>0.98399999999999999</v>
      </c>
      <c r="R3621" t="str">
        <f t="shared" si="56"/>
        <v>Delaware County and Municipal Employees2014</v>
      </c>
    </row>
    <row r="3622" spans="1:18" x14ac:dyDescent="0.35">
      <c r="A3622" t="s">
        <v>197</v>
      </c>
      <c r="B3622">
        <v>2015</v>
      </c>
      <c r="C3622">
        <v>3.5999999999999997E-2</v>
      </c>
      <c r="E3622">
        <v>0.1135</v>
      </c>
      <c r="F3622">
        <v>7.7759999999999996E-2</v>
      </c>
      <c r="G3622">
        <v>6.1920000000000003E-2</v>
      </c>
      <c r="H3622">
        <v>0.47299999999999998</v>
      </c>
      <c r="I3622">
        <v>0.30499999999999999</v>
      </c>
      <c r="J3622">
        <v>0.222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 s="3">
        <v>0.94199999999999995</v>
      </c>
      <c r="R3622" t="str">
        <f t="shared" si="56"/>
        <v>Delaware County and Municipal Employees2015</v>
      </c>
    </row>
    <row r="3623" spans="1:18" x14ac:dyDescent="0.35">
      <c r="A3623" t="s">
        <v>197</v>
      </c>
      <c r="B3623">
        <v>2016</v>
      </c>
      <c r="C3623">
        <v>-1.4999999999999999E-2</v>
      </c>
      <c r="E3623">
        <v>6.2869999999999995E-2</v>
      </c>
      <c r="F3623">
        <v>6.3619999999999996E-2</v>
      </c>
      <c r="G3623">
        <v>5.6939999999999998E-2</v>
      </c>
      <c r="H3623">
        <v>0.438</v>
      </c>
      <c r="I3623">
        <v>0.34</v>
      </c>
      <c r="J3623">
        <v>0.222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 s="3">
        <v>0.90900000000000003</v>
      </c>
      <c r="R3623" t="str">
        <f t="shared" si="56"/>
        <v>Delaware County and Municipal Employees2016</v>
      </c>
    </row>
    <row r="3624" spans="1:18" x14ac:dyDescent="0.35">
      <c r="A3624" t="s">
        <v>197</v>
      </c>
      <c r="B3624">
        <v>2017</v>
      </c>
      <c r="C3624">
        <v>0.11</v>
      </c>
      <c r="E3624">
        <v>8.1000000000000003E-2</v>
      </c>
      <c r="F3624">
        <v>5.9040000000000002E-2</v>
      </c>
      <c r="G3624">
        <v>5.9990000000000002E-2</v>
      </c>
      <c r="H3624">
        <v>0.47199999999999998</v>
      </c>
      <c r="I3624">
        <v>0.30099999999999999</v>
      </c>
      <c r="J3624">
        <v>0.22700000000000001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 s="3">
        <v>0.92100000000000004</v>
      </c>
      <c r="R3624" t="str">
        <f t="shared" si="56"/>
        <v>Delaware County and Municipal Employees2017</v>
      </c>
    </row>
    <row r="3625" spans="1:18" x14ac:dyDescent="0.35">
      <c r="A3625" t="s">
        <v>197</v>
      </c>
      <c r="B3625">
        <v>2018</v>
      </c>
      <c r="C3625">
        <v>0.104</v>
      </c>
      <c r="E3625">
        <v>7.9640000000000002E-2</v>
      </c>
      <c r="F3625">
        <v>7.0970000000000005E-2</v>
      </c>
      <c r="G3625">
        <v>6.2390000000000001E-2</v>
      </c>
      <c r="H3625">
        <v>0.44600000000000001</v>
      </c>
      <c r="I3625">
        <v>0.31</v>
      </c>
      <c r="J3625">
        <v>0.24399999999999999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 s="3">
        <v>0.92500000000000004</v>
      </c>
      <c r="R3625" t="str">
        <f t="shared" si="56"/>
        <v>Delaware County and Municipal Employees2018</v>
      </c>
    </row>
    <row r="3626" spans="1:18" x14ac:dyDescent="0.35">
      <c r="A3626" t="s">
        <v>197</v>
      </c>
      <c r="B3626">
        <v>2019</v>
      </c>
      <c r="C3626">
        <v>4.8000000000000001E-2</v>
      </c>
      <c r="E3626">
        <v>5.5579999999999997E-2</v>
      </c>
      <c r="F3626">
        <v>9.4670000000000004E-2</v>
      </c>
      <c r="G3626">
        <v>6.1629999999999997E-2</v>
      </c>
      <c r="H3626">
        <v>0.43</v>
      </c>
      <c r="I3626">
        <v>0.34599999999999997</v>
      </c>
      <c r="J3626">
        <v>0.224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 s="3">
        <v>0.94</v>
      </c>
      <c r="R3626" t="str">
        <f t="shared" si="56"/>
        <v>Delaware County and Municipal Employees2019</v>
      </c>
    </row>
    <row r="3627" spans="1:18" x14ac:dyDescent="0.35">
      <c r="A3627" t="s">
        <v>197</v>
      </c>
      <c r="B3627">
        <v>2020</v>
      </c>
      <c r="C3627">
        <v>5.8000000000000003E-2</v>
      </c>
      <c r="E3627">
        <v>6.0019999999999997E-2</v>
      </c>
      <c r="F3627">
        <v>8.6430000000000007E-2</v>
      </c>
      <c r="G3627">
        <v>6.1440000000000002E-2</v>
      </c>
      <c r="H3627">
        <v>0.437</v>
      </c>
      <c r="I3627">
        <v>0.33300000000000002</v>
      </c>
      <c r="J3627">
        <v>0.23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 s="3">
        <v>0.92500000000000004</v>
      </c>
      <c r="R3627" t="str">
        <f t="shared" si="56"/>
        <v>Delaware County and Municipal Employees2020</v>
      </c>
    </row>
    <row r="3628" spans="1:18" x14ac:dyDescent="0.35">
      <c r="A3628" t="s">
        <v>198</v>
      </c>
      <c r="B3628">
        <v>2001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 s="3">
        <v>0</v>
      </c>
      <c r="R3628" t="str">
        <f t="shared" si="56"/>
        <v>Pittsburgh Municipal2001</v>
      </c>
    </row>
    <row r="3629" spans="1:18" x14ac:dyDescent="0.35">
      <c r="A3629" t="s">
        <v>198</v>
      </c>
      <c r="B3629">
        <v>2002</v>
      </c>
      <c r="C3629">
        <v>-0.1061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 s="3">
        <v>0.43169999999999997</v>
      </c>
      <c r="R3629" t="str">
        <f t="shared" si="56"/>
        <v>Pittsburgh Municipal2002</v>
      </c>
    </row>
    <row r="3630" spans="1:18" x14ac:dyDescent="0.35">
      <c r="A3630" t="s">
        <v>198</v>
      </c>
      <c r="B3630">
        <v>2003</v>
      </c>
      <c r="C3630">
        <v>0.245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 s="3">
        <v>0.45121</v>
      </c>
      <c r="R3630" t="str">
        <f t="shared" si="56"/>
        <v>Pittsburgh Municipal2003</v>
      </c>
    </row>
    <row r="3631" spans="1:18" x14ac:dyDescent="0.35">
      <c r="A3631" t="s">
        <v>198</v>
      </c>
      <c r="B3631">
        <v>2004</v>
      </c>
      <c r="C3631">
        <v>0.111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 s="3">
        <v>0.46889999999999998</v>
      </c>
      <c r="R3631" t="str">
        <f t="shared" si="56"/>
        <v>Pittsburgh Municipal2004</v>
      </c>
    </row>
    <row r="3632" spans="1:18" x14ac:dyDescent="0.35">
      <c r="A3632" t="s">
        <v>198</v>
      </c>
      <c r="B3632">
        <v>2005</v>
      </c>
      <c r="C3632">
        <v>7.5999999999999998E-2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 s="3">
        <v>0.48252</v>
      </c>
      <c r="R3632" t="str">
        <f t="shared" si="56"/>
        <v>Pittsburgh Municipal2005</v>
      </c>
    </row>
    <row r="3633" spans="1:18" x14ac:dyDescent="0.35">
      <c r="A3633" t="s">
        <v>198</v>
      </c>
      <c r="B3633">
        <v>2006</v>
      </c>
      <c r="C3633">
        <v>0.121</v>
      </c>
      <c r="E3633">
        <v>8.3220000000000002E-2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 s="3">
        <v>0.49590000000000001</v>
      </c>
      <c r="R3633" t="str">
        <f t="shared" si="56"/>
        <v>Pittsburgh Municipal2006</v>
      </c>
    </row>
    <row r="3634" spans="1:18" x14ac:dyDescent="0.35">
      <c r="A3634" t="s">
        <v>198</v>
      </c>
      <c r="B3634">
        <v>2007</v>
      </c>
      <c r="C3634">
        <v>0.11600000000000001</v>
      </c>
      <c r="E3634">
        <v>0.13238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 s="3">
        <v>0.46148</v>
      </c>
      <c r="R3634" t="str">
        <f t="shared" si="56"/>
        <v>Pittsburgh Municipal2007</v>
      </c>
    </row>
    <row r="3635" spans="1:18" x14ac:dyDescent="0.35">
      <c r="A3635" t="s">
        <v>198</v>
      </c>
      <c r="B3635">
        <v>2008</v>
      </c>
      <c r="C3635">
        <v>-0.27</v>
      </c>
      <c r="E3635">
        <v>1.771E-2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 s="3">
        <v>0.43090000000000001</v>
      </c>
      <c r="R3635" t="str">
        <f t="shared" si="56"/>
        <v>Pittsburgh Municipal2008</v>
      </c>
    </row>
    <row r="3636" spans="1:18" x14ac:dyDescent="0.35">
      <c r="A3636" t="s">
        <v>198</v>
      </c>
      <c r="B3636">
        <v>2009</v>
      </c>
      <c r="C3636">
        <v>0.23300000000000001</v>
      </c>
      <c r="E3636">
        <v>3.9140000000000001E-2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 s="3">
        <v>0.45027</v>
      </c>
      <c r="R3636" t="str">
        <f t="shared" si="56"/>
        <v>Pittsburgh Municipal2009</v>
      </c>
    </row>
    <row r="3637" spans="1:18" x14ac:dyDescent="0.35">
      <c r="A3637" t="s">
        <v>198</v>
      </c>
      <c r="B3637">
        <v>2010</v>
      </c>
      <c r="C3637">
        <v>5.6000000000000001E-2</v>
      </c>
      <c r="E3637">
        <v>3.5249999999999997E-2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 s="3">
        <v>0.46860000000000002</v>
      </c>
      <c r="R3637" t="str">
        <f t="shared" si="56"/>
        <v>Pittsburgh Municipal2010</v>
      </c>
    </row>
    <row r="3638" spans="1:18" x14ac:dyDescent="0.35">
      <c r="A3638" t="s">
        <v>198</v>
      </c>
      <c r="B3638">
        <v>2011</v>
      </c>
      <c r="C3638">
        <v>-2.5000000000000001E-2</v>
      </c>
      <c r="E3638">
        <v>6.7600000000000004E-3</v>
      </c>
      <c r="F3638">
        <v>4.4290000000000003E-2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 s="3">
        <v>0.55152999999999996</v>
      </c>
      <c r="R3638" t="str">
        <f t="shared" si="56"/>
        <v>Pittsburgh Municipal2011</v>
      </c>
    </row>
    <row r="3639" spans="1:18" x14ac:dyDescent="0.35">
      <c r="A3639" t="s">
        <v>198</v>
      </c>
      <c r="B3639">
        <v>2012</v>
      </c>
      <c r="C3639">
        <v>0.14099999999999999</v>
      </c>
      <c r="E3639">
        <v>1.123E-2</v>
      </c>
      <c r="F3639">
        <v>7.009E-2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 s="3">
        <v>0.62380000000000002</v>
      </c>
      <c r="R3639" t="str">
        <f t="shared" si="56"/>
        <v>Pittsburgh Municipal2012</v>
      </c>
    </row>
    <row r="3640" spans="1:18" x14ac:dyDescent="0.35">
      <c r="A3640" t="s">
        <v>198</v>
      </c>
      <c r="B3640">
        <v>2013</v>
      </c>
      <c r="C3640">
        <v>0.17599999999999999</v>
      </c>
      <c r="E3640">
        <v>0.11241</v>
      </c>
      <c r="F3640">
        <v>6.4009999999999997E-2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 s="3">
        <v>0.61551999999999996</v>
      </c>
      <c r="R3640" t="str">
        <f t="shared" si="56"/>
        <v>Pittsburgh Municipal2013</v>
      </c>
    </row>
    <row r="3641" spans="1:18" x14ac:dyDescent="0.35">
      <c r="A3641" t="s">
        <v>198</v>
      </c>
      <c r="B3641">
        <v>2014</v>
      </c>
      <c r="C3641">
        <v>6.4799999999999996E-2</v>
      </c>
      <c r="E3641">
        <v>8.0250000000000002E-2</v>
      </c>
      <c r="F3641">
        <v>5.9499999999999997E-2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 s="3">
        <v>0.60799999999999998</v>
      </c>
      <c r="R3641" t="str">
        <f t="shared" si="56"/>
        <v>Pittsburgh Municipal2014</v>
      </c>
    </row>
    <row r="3642" spans="1:18" x14ac:dyDescent="0.35">
      <c r="A3642" t="s">
        <v>198</v>
      </c>
      <c r="B3642">
        <v>2015</v>
      </c>
      <c r="C3642">
        <v>4.0000000000000002E-4</v>
      </c>
      <c r="E3642">
        <v>6.8629999999999997E-2</v>
      </c>
      <c r="F3642">
        <v>5.1810000000000002E-2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 s="3">
        <v>0.60546</v>
      </c>
      <c r="R3642" t="str">
        <f t="shared" si="56"/>
        <v>Pittsburgh Municipal2015</v>
      </c>
    </row>
    <row r="3643" spans="1:18" x14ac:dyDescent="0.35">
      <c r="A3643" t="s">
        <v>198</v>
      </c>
      <c r="B3643">
        <v>2016</v>
      </c>
      <c r="C3643">
        <v>8.43E-2</v>
      </c>
      <c r="E3643">
        <v>9.1579999999999995E-2</v>
      </c>
      <c r="F3643">
        <v>4.8309999999999999E-2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 s="3">
        <v>0.60329999999999995</v>
      </c>
      <c r="R3643" t="str">
        <f t="shared" si="56"/>
        <v>Pittsburgh Municipal2016</v>
      </c>
    </row>
    <row r="3644" spans="1:18" x14ac:dyDescent="0.35">
      <c r="A3644" t="s">
        <v>198</v>
      </c>
      <c r="B3644">
        <v>2017</v>
      </c>
      <c r="C3644">
        <v>0.14960000000000001</v>
      </c>
      <c r="E3644">
        <v>9.3219999999999997E-2</v>
      </c>
      <c r="F3644">
        <v>5.1429999999999997E-2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 s="3">
        <v>0.61121000000000003</v>
      </c>
      <c r="R3644" t="str">
        <f t="shared" si="56"/>
        <v>Pittsburgh Municipal2017</v>
      </c>
    </row>
    <row r="3645" spans="1:18" x14ac:dyDescent="0.35">
      <c r="A3645" t="s">
        <v>198</v>
      </c>
      <c r="B3645">
        <v>2018</v>
      </c>
      <c r="C3645">
        <v>-5.0299999999999997E-2</v>
      </c>
      <c r="E3645">
        <v>4.7480000000000001E-2</v>
      </c>
      <c r="F3645">
        <v>7.9460000000000003E-2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 s="3">
        <v>0.61880000000000002</v>
      </c>
      <c r="R3645" t="str">
        <f t="shared" si="56"/>
        <v>Pittsburgh Municipal2018</v>
      </c>
    </row>
    <row r="3646" spans="1:18" x14ac:dyDescent="0.35">
      <c r="A3646" t="s">
        <v>198</v>
      </c>
      <c r="B3646">
        <v>2019</v>
      </c>
      <c r="C3646">
        <v>0.19339999999999999</v>
      </c>
      <c r="E3646">
        <v>7.1639999999999995E-2</v>
      </c>
      <c r="F3646">
        <v>7.5939999999999994E-2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 s="3">
        <v>0</v>
      </c>
      <c r="R3646" t="str">
        <f t="shared" si="56"/>
        <v>Pittsburgh Municipal2019</v>
      </c>
    </row>
    <row r="3647" spans="1:18" x14ac:dyDescent="0.35">
      <c r="A3647" t="s">
        <v>198</v>
      </c>
      <c r="B3647">
        <v>2020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 s="3">
        <v>0</v>
      </c>
      <c r="R3647" t="str">
        <f t="shared" si="56"/>
        <v>Pittsburgh Municipal2020</v>
      </c>
    </row>
    <row r="3648" spans="1:18" x14ac:dyDescent="0.35">
      <c r="A3648" t="s">
        <v>199</v>
      </c>
      <c r="B3648">
        <v>2001</v>
      </c>
      <c r="C3648">
        <v>-3.3369999999999997E-2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 s="3">
        <v>0.77</v>
      </c>
      <c r="R3648" t="str">
        <f t="shared" si="56"/>
        <v>Little Rock Firemen’s Fund2001</v>
      </c>
    </row>
    <row r="3649" spans="1:18" x14ac:dyDescent="0.35">
      <c r="A3649" t="s">
        <v>199</v>
      </c>
      <c r="B3649">
        <v>2002</v>
      </c>
      <c r="C3649">
        <v>-4.7719999999999999E-2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 s="3">
        <v>0.78405000000000002</v>
      </c>
      <c r="R3649" t="str">
        <f t="shared" si="56"/>
        <v>Little Rock Firemen’s Fund2002</v>
      </c>
    </row>
    <row r="3650" spans="1:18" x14ac:dyDescent="0.35">
      <c r="A3650" t="s">
        <v>199</v>
      </c>
      <c r="B3650">
        <v>2003</v>
      </c>
      <c r="C3650">
        <v>0.15489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 s="3">
        <v>0.79</v>
      </c>
      <c r="R3650" t="str">
        <f t="shared" si="56"/>
        <v>Little Rock Firemen’s Fund2003</v>
      </c>
    </row>
    <row r="3651" spans="1:18" x14ac:dyDescent="0.35">
      <c r="A3651" t="s">
        <v>199</v>
      </c>
      <c r="B3651">
        <v>2004</v>
      </c>
      <c r="C3651">
        <v>5.4080000000000003E-2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 s="3">
        <v>0.73817999999999995</v>
      </c>
      <c r="R3651" t="str">
        <f t="shared" ref="R3651:R3714" si="57">A3651&amp;B3651</f>
        <v>Little Rock Firemen’s Fund2004</v>
      </c>
    </row>
    <row r="3652" spans="1:18" x14ac:dyDescent="0.35">
      <c r="A3652" t="s">
        <v>199</v>
      </c>
      <c r="B3652">
        <v>2005</v>
      </c>
      <c r="C3652">
        <v>3.9739999999999998E-2</v>
      </c>
      <c r="E3652">
        <v>3.1029999999999999E-2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 s="3">
        <v>0.69</v>
      </c>
      <c r="R3652" t="str">
        <f t="shared" si="57"/>
        <v>Little Rock Firemen’s Fund2005</v>
      </c>
    </row>
    <row r="3653" spans="1:18" x14ac:dyDescent="0.35">
      <c r="A3653" t="s">
        <v>199</v>
      </c>
      <c r="B3653">
        <v>2006</v>
      </c>
      <c r="C3653">
        <v>9.5649999999999999E-2</v>
      </c>
      <c r="E3653">
        <v>5.7189999999999998E-2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 s="3">
        <v>0.68545</v>
      </c>
      <c r="R3653" t="str">
        <f t="shared" si="57"/>
        <v>Little Rock Firemen’s Fund2006</v>
      </c>
    </row>
    <row r="3654" spans="1:18" x14ac:dyDescent="0.35">
      <c r="A3654" t="s">
        <v>199</v>
      </c>
      <c r="B3654">
        <v>2007</v>
      </c>
      <c r="C3654">
        <v>5.8000000000000003E-2</v>
      </c>
      <c r="E3654">
        <v>7.9689999999999997E-2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 s="3">
        <v>0.68</v>
      </c>
      <c r="R3654" t="str">
        <f t="shared" si="57"/>
        <v>Little Rock Firemen’s Fund2007</v>
      </c>
    </row>
    <row r="3655" spans="1:18" x14ac:dyDescent="0.35">
      <c r="A3655" t="s">
        <v>199</v>
      </c>
      <c r="B3655">
        <v>2008</v>
      </c>
      <c r="C3655">
        <v>-0.16259999999999999</v>
      </c>
      <c r="E3655">
        <v>1.2460000000000001E-2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 s="3">
        <v>0.56999999999999995</v>
      </c>
      <c r="R3655" t="str">
        <f t="shared" si="57"/>
        <v>Little Rock Firemen’s Fund2008</v>
      </c>
    </row>
    <row r="3656" spans="1:18" x14ac:dyDescent="0.35">
      <c r="A3656" t="s">
        <v>199</v>
      </c>
      <c r="B3656">
        <v>2009</v>
      </c>
      <c r="C3656">
        <v>0.14449999999999999</v>
      </c>
      <c r="E3656">
        <v>2.9260000000000001E-2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 s="3">
        <v>0.5</v>
      </c>
      <c r="R3656" t="str">
        <f t="shared" si="57"/>
        <v>Little Rock Firemen’s Fund2009</v>
      </c>
    </row>
    <row r="3657" spans="1:18" x14ac:dyDescent="0.35">
      <c r="A3657" t="s">
        <v>199</v>
      </c>
      <c r="B3657">
        <v>2010</v>
      </c>
      <c r="C3657">
        <v>9.8100000000000007E-2</v>
      </c>
      <c r="E3657">
        <v>4.0570000000000002E-2</v>
      </c>
      <c r="F3657">
        <v>3.5790000000000002E-2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 s="3">
        <v>0.5</v>
      </c>
      <c r="R3657" t="str">
        <f t="shared" si="57"/>
        <v>Little Rock Firemen’s Fund2010</v>
      </c>
    </row>
    <row r="3658" spans="1:18" x14ac:dyDescent="0.35">
      <c r="A3658" t="s">
        <v>199</v>
      </c>
      <c r="B3658">
        <v>2011</v>
      </c>
      <c r="C3658">
        <v>-1.55E-2</v>
      </c>
      <c r="E3658">
        <v>1.8540000000000001E-2</v>
      </c>
      <c r="F3658">
        <v>3.7690000000000001E-2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 s="3">
        <v>0.46</v>
      </c>
      <c r="R3658" t="str">
        <f t="shared" si="57"/>
        <v>Little Rock Firemen’s Fund2011</v>
      </c>
    </row>
    <row r="3659" spans="1:18" x14ac:dyDescent="0.35">
      <c r="A3659" t="s">
        <v>199</v>
      </c>
      <c r="B3659">
        <v>2012</v>
      </c>
      <c r="C3659">
        <v>0.10249999999999999</v>
      </c>
      <c r="E3659">
        <v>2.6970000000000001E-2</v>
      </c>
      <c r="F3659">
        <v>5.2999999999999999E-2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 s="3">
        <v>0.48</v>
      </c>
      <c r="R3659" t="str">
        <f t="shared" si="57"/>
        <v>Little Rock Firemen’s Fund2012</v>
      </c>
    </row>
    <row r="3660" spans="1:18" x14ac:dyDescent="0.35">
      <c r="A3660" t="s">
        <v>199</v>
      </c>
      <c r="B3660">
        <v>2013</v>
      </c>
      <c r="C3660">
        <v>0.12970000000000001</v>
      </c>
      <c r="E3660">
        <v>9.0340000000000004E-2</v>
      </c>
      <c r="F3660">
        <v>5.0680000000000003E-2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 s="3">
        <v>0.51</v>
      </c>
      <c r="R3660" t="str">
        <f t="shared" si="57"/>
        <v>Little Rock Firemen’s Fund2013</v>
      </c>
    </row>
    <row r="3661" spans="1:18" x14ac:dyDescent="0.35">
      <c r="A3661" t="s">
        <v>199</v>
      </c>
      <c r="B3661">
        <v>2014</v>
      </c>
      <c r="C3661">
        <v>3.8699999999999998E-2</v>
      </c>
      <c r="E3661">
        <v>6.9389999999999993E-2</v>
      </c>
      <c r="F3661">
        <v>4.9140000000000003E-2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 s="3">
        <v>0.49</v>
      </c>
      <c r="R3661" t="str">
        <f t="shared" si="57"/>
        <v>Little Rock Firemen’s Fund2014</v>
      </c>
    </row>
    <row r="3662" spans="1:18" x14ac:dyDescent="0.35">
      <c r="A3662" t="s">
        <v>199</v>
      </c>
      <c r="B3662">
        <v>2015</v>
      </c>
      <c r="C3662">
        <v>-4.2999999999999997E-2</v>
      </c>
      <c r="E3662">
        <v>4.0379999999999999E-2</v>
      </c>
      <c r="F3662">
        <v>4.0469999999999999E-2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 s="3">
        <v>0.48376000000000002</v>
      </c>
      <c r="R3662" t="str">
        <f t="shared" si="57"/>
        <v>Little Rock Firemen’s Fund2015</v>
      </c>
    </row>
    <row r="3663" spans="1:18" x14ac:dyDescent="0.35">
      <c r="A3663" t="s">
        <v>199</v>
      </c>
      <c r="B3663">
        <v>2016</v>
      </c>
      <c r="C3663">
        <v>2.4199999999999999E-2</v>
      </c>
      <c r="E3663">
        <v>4.8640000000000003E-2</v>
      </c>
      <c r="F3663">
        <v>3.3480000000000003E-2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 s="3">
        <v>0.48</v>
      </c>
      <c r="R3663" t="str">
        <f t="shared" si="57"/>
        <v>Little Rock Firemen’s Fund2016</v>
      </c>
    </row>
    <row r="3664" spans="1:18" x14ac:dyDescent="0.35">
      <c r="A3664" t="s">
        <v>199</v>
      </c>
      <c r="B3664">
        <v>2017</v>
      </c>
      <c r="C3664">
        <v>0.1076</v>
      </c>
      <c r="E3664">
        <v>4.9610000000000001E-2</v>
      </c>
      <c r="F3664">
        <v>3.823E-2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 s="3">
        <v>0.47534999999999999</v>
      </c>
      <c r="R3664" t="str">
        <f t="shared" si="57"/>
        <v>Little Rock Firemen’s Fund2017</v>
      </c>
    </row>
    <row r="3665" spans="1:18" x14ac:dyDescent="0.35">
      <c r="A3665" t="s">
        <v>199</v>
      </c>
      <c r="B3665">
        <v>2018</v>
      </c>
      <c r="C3665">
        <v>1.4449999999999999E-2</v>
      </c>
      <c r="E3665">
        <v>2.726E-2</v>
      </c>
      <c r="F3665">
        <v>5.833E-2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 s="3">
        <v>0.49067</v>
      </c>
      <c r="R3665" t="str">
        <f t="shared" si="57"/>
        <v>Little Rock Firemen’s Fund2018</v>
      </c>
    </row>
    <row r="3666" spans="1:18" x14ac:dyDescent="0.35">
      <c r="A3666" t="s">
        <v>199</v>
      </c>
      <c r="B3666">
        <v>2019</v>
      </c>
      <c r="C3666">
        <v>-1.7899999999999999E-3</v>
      </c>
      <c r="E3666">
        <v>1.9120000000000002E-2</v>
      </c>
      <c r="F3666">
        <v>4.3959999999999999E-2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 s="3">
        <v>0.48407</v>
      </c>
      <c r="R3666" t="str">
        <f t="shared" si="57"/>
        <v>Little Rock Firemen’s Fund2019</v>
      </c>
    </row>
    <row r="3667" spans="1:18" x14ac:dyDescent="0.35">
      <c r="A3667" t="s">
        <v>199</v>
      </c>
      <c r="B3667">
        <v>2020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 s="3">
        <v>0</v>
      </c>
      <c r="R3667" t="str">
        <f t="shared" si="57"/>
        <v>Little Rock Firemen’s Fund2020</v>
      </c>
    </row>
    <row r="3668" spans="1:18" x14ac:dyDescent="0.35">
      <c r="A3668" t="s">
        <v>200</v>
      </c>
      <c r="B3668">
        <v>2001</v>
      </c>
      <c r="C3668">
        <v>-5.28E-2</v>
      </c>
      <c r="D3668">
        <v>2.3E-2</v>
      </c>
      <c r="E3668">
        <v>8.5999999999999993E-2</v>
      </c>
      <c r="G3668">
        <v>-5.28E-2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 s="3">
        <v>0.88600000000000001</v>
      </c>
      <c r="R3668" t="str">
        <f t="shared" si="57"/>
        <v>Dallas ERS2001</v>
      </c>
    </row>
    <row r="3669" spans="1:18" x14ac:dyDescent="0.35">
      <c r="A3669" t="s">
        <v>200</v>
      </c>
      <c r="B3669">
        <v>2002</v>
      </c>
      <c r="C3669">
        <v>-9.7199999999999995E-2</v>
      </c>
      <c r="D3669">
        <v>-6.1600000000000002E-2</v>
      </c>
      <c r="E3669">
        <v>2.46E-2</v>
      </c>
      <c r="G3669">
        <v>-7.5270000000000004E-2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 s="3">
        <v>0.77669999999999995</v>
      </c>
      <c r="R3669" t="str">
        <f t="shared" si="57"/>
        <v>Dallas ERS2002</v>
      </c>
    </row>
    <row r="3670" spans="1:18" x14ac:dyDescent="0.35">
      <c r="A3670" t="s">
        <v>200</v>
      </c>
      <c r="B3670">
        <v>2003</v>
      </c>
      <c r="C3670">
        <v>0.2666</v>
      </c>
      <c r="D3670">
        <v>2.69E-2</v>
      </c>
      <c r="E3670">
        <v>4.1000000000000002E-2</v>
      </c>
      <c r="G3670">
        <v>2.6970000000000001E-2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 s="3">
        <v>0.74050000000000005</v>
      </c>
      <c r="R3670" t="str">
        <f t="shared" si="57"/>
        <v>Dallas ERS2003</v>
      </c>
    </row>
    <row r="3671" spans="1:18" x14ac:dyDescent="0.35">
      <c r="A3671" t="s">
        <v>200</v>
      </c>
      <c r="B3671">
        <v>2004</v>
      </c>
      <c r="C3671">
        <v>0.15609999999999999</v>
      </c>
      <c r="D3671">
        <v>9.7500000000000003E-2</v>
      </c>
      <c r="E3671">
        <v>3.8899999999999997E-2</v>
      </c>
      <c r="G3671">
        <v>5.7829999999999999E-2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 s="3">
        <v>0.99750000000000005</v>
      </c>
      <c r="R3671" t="str">
        <f t="shared" si="57"/>
        <v>Dallas ERS2004</v>
      </c>
    </row>
    <row r="3672" spans="1:18" x14ac:dyDescent="0.35">
      <c r="A3672" t="s">
        <v>200</v>
      </c>
      <c r="B3672">
        <v>2005</v>
      </c>
      <c r="C3672">
        <v>8.2699999999999996E-2</v>
      </c>
      <c r="D3672">
        <v>0.1661</v>
      </c>
      <c r="E3672">
        <v>6.2799999999999995E-2</v>
      </c>
      <c r="G3672">
        <v>6.2759999999999996E-2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 s="3">
        <v>1.0510999999999999</v>
      </c>
      <c r="R3672" t="str">
        <f t="shared" si="57"/>
        <v>Dallas ERS2005</v>
      </c>
    </row>
    <row r="3673" spans="1:18" x14ac:dyDescent="0.35">
      <c r="A3673" t="s">
        <v>200</v>
      </c>
      <c r="B3673">
        <v>2006</v>
      </c>
      <c r="C3673">
        <v>0.17330000000000001</v>
      </c>
      <c r="D3673">
        <v>0.13669999999999999</v>
      </c>
      <c r="E3673">
        <v>0.10929999999999999</v>
      </c>
      <c r="G3673">
        <v>8.0430000000000001E-2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 s="3">
        <v>1.0857000000000001</v>
      </c>
      <c r="R3673" t="str">
        <f t="shared" si="57"/>
        <v>Dallas ERS2006</v>
      </c>
    </row>
    <row r="3674" spans="1:18" x14ac:dyDescent="0.35">
      <c r="A3674" t="s">
        <v>200</v>
      </c>
      <c r="B3674">
        <v>2007</v>
      </c>
      <c r="C3674">
        <v>3.73E-2</v>
      </c>
      <c r="D3674">
        <v>9.64E-2</v>
      </c>
      <c r="E3674">
        <v>0.14050000000000001</v>
      </c>
      <c r="G3674">
        <v>7.4160000000000004E-2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 s="3">
        <v>1.0920000000000001</v>
      </c>
      <c r="R3674" t="str">
        <f t="shared" si="57"/>
        <v>Dallas ERS2007</v>
      </c>
    </row>
    <row r="3675" spans="1:18" x14ac:dyDescent="0.35">
      <c r="A3675" t="s">
        <v>200</v>
      </c>
      <c r="B3675">
        <v>2008</v>
      </c>
      <c r="C3675">
        <v>-0.3085</v>
      </c>
      <c r="D3675">
        <v>-5.5899999999999998E-2</v>
      </c>
      <c r="E3675">
        <v>1.0500000000000001E-2</v>
      </c>
      <c r="G3675">
        <v>1.6619999999999999E-2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 s="3">
        <v>0.9617</v>
      </c>
      <c r="R3675" t="str">
        <f t="shared" si="57"/>
        <v>Dallas ERS2008</v>
      </c>
    </row>
    <row r="3676" spans="1:18" x14ac:dyDescent="0.35">
      <c r="A3676" t="s">
        <v>200</v>
      </c>
      <c r="B3676">
        <v>2009</v>
      </c>
      <c r="C3676">
        <v>0.30620000000000003</v>
      </c>
      <c r="D3676">
        <v>-2.1499999999999998E-2</v>
      </c>
      <c r="E3676">
        <v>3.5400000000000001E-2</v>
      </c>
      <c r="G3676">
        <v>4.5330000000000002E-2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 s="3">
        <v>0.94969999999999999</v>
      </c>
      <c r="R3676" t="str">
        <f t="shared" si="57"/>
        <v>Dallas ERS2009</v>
      </c>
    </row>
    <row r="3677" spans="1:18" x14ac:dyDescent="0.35">
      <c r="A3677" t="s">
        <v>200</v>
      </c>
      <c r="B3677">
        <v>2010</v>
      </c>
      <c r="C3677">
        <v>0.15770000000000001</v>
      </c>
      <c r="D3677">
        <v>1.4999999999999999E-2</v>
      </c>
      <c r="E3677">
        <v>4.9399999999999999E-2</v>
      </c>
      <c r="F3677">
        <v>5.6059999999999999E-2</v>
      </c>
      <c r="G3677">
        <v>5.6059999999999999E-2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 s="3">
        <v>0.9224</v>
      </c>
      <c r="R3677" t="str">
        <f t="shared" si="57"/>
        <v>Dallas ERS2010</v>
      </c>
    </row>
    <row r="3678" spans="1:18" x14ac:dyDescent="0.35">
      <c r="A3678" t="s">
        <v>200</v>
      </c>
      <c r="B3678">
        <v>2011</v>
      </c>
      <c r="C3678">
        <v>8.8000000000000005E-3</v>
      </c>
      <c r="D3678">
        <v>0.15140000000000001</v>
      </c>
      <c r="E3678">
        <v>1.83E-2</v>
      </c>
      <c r="F3678">
        <v>6.2740000000000004E-2</v>
      </c>
      <c r="G3678">
        <v>5.1670000000000001E-2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 s="3">
        <v>0.86</v>
      </c>
      <c r="R3678" t="str">
        <f t="shared" si="57"/>
        <v>Dallas ERS2011</v>
      </c>
    </row>
    <row r="3679" spans="1:18" x14ac:dyDescent="0.35">
      <c r="A3679" t="s">
        <v>200</v>
      </c>
      <c r="B3679">
        <v>2012</v>
      </c>
      <c r="C3679">
        <v>0.1429</v>
      </c>
      <c r="D3679">
        <v>0.1013</v>
      </c>
      <c r="E3679">
        <v>3.85E-2</v>
      </c>
      <c r="F3679">
        <v>8.8099999999999998E-2</v>
      </c>
      <c r="G3679">
        <v>5.8990000000000001E-2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 s="3">
        <v>0.80889999999999995</v>
      </c>
      <c r="R3679" t="str">
        <f t="shared" si="57"/>
        <v>Dallas ERS2012</v>
      </c>
    </row>
    <row r="3680" spans="1:18" x14ac:dyDescent="0.35">
      <c r="A3680" t="s">
        <v>200</v>
      </c>
      <c r="B3680">
        <v>2013</v>
      </c>
      <c r="C3680">
        <v>0.16900000000000001</v>
      </c>
      <c r="D3680">
        <v>0.1047</v>
      </c>
      <c r="E3680">
        <v>0.1535</v>
      </c>
      <c r="F3680">
        <v>7.9409999999999994E-2</v>
      </c>
      <c r="G3680">
        <v>6.7070000000000005E-2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 s="3">
        <v>0.85140000000000005</v>
      </c>
      <c r="R3680" t="str">
        <f t="shared" si="57"/>
        <v>Dallas ERS2013</v>
      </c>
    </row>
    <row r="3681" spans="1:18" x14ac:dyDescent="0.35">
      <c r="A3681" t="s">
        <v>200</v>
      </c>
      <c r="B3681">
        <v>2014</v>
      </c>
      <c r="C3681">
        <v>6.4699999999999994E-2</v>
      </c>
      <c r="D3681">
        <v>0.12479999999999999</v>
      </c>
      <c r="E3681">
        <v>0.1071</v>
      </c>
      <c r="F3681">
        <v>7.0550000000000002E-2</v>
      </c>
      <c r="G3681">
        <v>6.6900000000000001E-2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 s="3">
        <v>0.80940000000000001</v>
      </c>
      <c r="R3681" t="str">
        <f t="shared" si="57"/>
        <v>Dallas ERS2014</v>
      </c>
    </row>
    <row r="3682" spans="1:18" x14ac:dyDescent="0.35">
      <c r="A3682" t="s">
        <v>200</v>
      </c>
      <c r="B3682">
        <v>2015</v>
      </c>
      <c r="C3682">
        <v>-1.77E-2</v>
      </c>
      <c r="D3682">
        <v>6.9500000000000006E-2</v>
      </c>
      <c r="E3682">
        <v>7.1199999999999999E-2</v>
      </c>
      <c r="F3682">
        <v>6.0179999999999997E-2</v>
      </c>
      <c r="G3682">
        <v>6.1039999999999997E-2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 s="3">
        <v>0.80410000000000004</v>
      </c>
      <c r="R3682" t="str">
        <f t="shared" si="57"/>
        <v>Dallas ERS2015</v>
      </c>
    </row>
    <row r="3683" spans="1:18" x14ac:dyDescent="0.35">
      <c r="A3683" t="s">
        <v>200</v>
      </c>
      <c r="B3683">
        <v>2016</v>
      </c>
      <c r="C3683">
        <v>9.1700000000000004E-2</v>
      </c>
      <c r="D3683">
        <v>4.5499999999999999E-2</v>
      </c>
      <c r="E3683">
        <v>8.8400000000000006E-2</v>
      </c>
      <c r="F3683">
        <v>5.2569999999999999E-2</v>
      </c>
      <c r="G3683">
        <v>6.293E-2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 s="3">
        <v>0.80420000000000003</v>
      </c>
      <c r="R3683" t="str">
        <f t="shared" si="57"/>
        <v>Dallas ERS2016</v>
      </c>
    </row>
    <row r="3684" spans="1:18" x14ac:dyDescent="0.35">
      <c r="A3684" t="s">
        <v>200</v>
      </c>
      <c r="B3684">
        <v>2017</v>
      </c>
      <c r="C3684">
        <v>0.13289999999999999</v>
      </c>
      <c r="D3684">
        <v>6.7400000000000002E-2</v>
      </c>
      <c r="E3684">
        <v>8.6499999999999994E-2</v>
      </c>
      <c r="F3684">
        <v>6.1890000000000001E-2</v>
      </c>
      <c r="G3684">
        <v>6.6930000000000003E-2</v>
      </c>
      <c r="H3684">
        <v>0.56999999999999995</v>
      </c>
      <c r="I3684">
        <v>0.26</v>
      </c>
      <c r="J3684">
        <v>0.09</v>
      </c>
      <c r="K3684">
        <v>0</v>
      </c>
      <c r="L3684">
        <v>0</v>
      </c>
      <c r="M3684">
        <v>0.08</v>
      </c>
      <c r="N3684">
        <v>0</v>
      </c>
      <c r="O3684">
        <v>0</v>
      </c>
      <c r="P3684">
        <v>0</v>
      </c>
      <c r="Q3684" s="3">
        <v>0.82269999999999999</v>
      </c>
      <c r="R3684" t="str">
        <f t="shared" si="57"/>
        <v>Dallas ERS2017</v>
      </c>
    </row>
    <row r="3685" spans="1:18" x14ac:dyDescent="0.35">
      <c r="A3685" t="s">
        <v>200</v>
      </c>
      <c r="B3685">
        <v>2018</v>
      </c>
      <c r="C3685">
        <v>-4.4299999999999999E-2</v>
      </c>
      <c r="D3685">
        <v>5.7500000000000002E-2</v>
      </c>
      <c r="E3685">
        <v>4.36E-2</v>
      </c>
      <c r="F3685">
        <v>9.6809999999999993E-2</v>
      </c>
      <c r="G3685">
        <v>6.0420000000000001E-2</v>
      </c>
      <c r="H3685">
        <v>0.34</v>
      </c>
      <c r="I3685">
        <v>0.25</v>
      </c>
      <c r="J3685">
        <v>0.13</v>
      </c>
      <c r="K3685">
        <v>0.15</v>
      </c>
      <c r="L3685">
        <v>0</v>
      </c>
      <c r="M3685">
        <v>0.12</v>
      </c>
      <c r="N3685">
        <v>0</v>
      </c>
      <c r="O3685">
        <v>0.01</v>
      </c>
      <c r="P3685">
        <v>0</v>
      </c>
      <c r="Q3685" s="3">
        <v>0.79969999999999997</v>
      </c>
      <c r="R3685" t="str">
        <f t="shared" si="57"/>
        <v>Dallas ERS2018</v>
      </c>
    </row>
    <row r="3686" spans="1:18" x14ac:dyDescent="0.35">
      <c r="A3686" t="s">
        <v>200</v>
      </c>
      <c r="B3686">
        <v>2019</v>
      </c>
      <c r="C3686">
        <v>0.17580000000000001</v>
      </c>
      <c r="D3686">
        <v>8.3900000000000002E-2</v>
      </c>
      <c r="E3686">
        <v>6.4500000000000002E-2</v>
      </c>
      <c r="F3686">
        <v>8.5339999999999999E-2</v>
      </c>
      <c r="G3686">
        <v>6.6199999999999995E-2</v>
      </c>
      <c r="H3686">
        <v>0.35</v>
      </c>
      <c r="I3686">
        <v>0.24</v>
      </c>
      <c r="J3686">
        <v>0.14000000000000001</v>
      </c>
      <c r="K3686">
        <v>0.05</v>
      </c>
      <c r="L3686">
        <v>0</v>
      </c>
      <c r="M3686">
        <v>0.11</v>
      </c>
      <c r="N3686">
        <v>0</v>
      </c>
      <c r="O3686">
        <v>0.01</v>
      </c>
      <c r="P3686">
        <v>0</v>
      </c>
      <c r="Q3686" s="3">
        <v>0.75729999999999997</v>
      </c>
      <c r="R3686" t="str">
        <f t="shared" si="57"/>
        <v>Dallas ERS2019</v>
      </c>
    </row>
    <row r="3687" spans="1:18" x14ac:dyDescent="0.35">
      <c r="A3687" t="s">
        <v>200</v>
      </c>
      <c r="B3687">
        <v>2020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 s="3">
        <v>0</v>
      </c>
      <c r="R3687" t="str">
        <f t="shared" si="57"/>
        <v>Dallas ERS2020</v>
      </c>
    </row>
    <row r="3688" spans="1:18" x14ac:dyDescent="0.35">
      <c r="A3688" t="s">
        <v>201</v>
      </c>
      <c r="B3688">
        <v>2001</v>
      </c>
      <c r="C3688">
        <v>-4.0800000000000003E-2</v>
      </c>
      <c r="D3688">
        <v>6.83E-2</v>
      </c>
      <c r="E3688">
        <v>9.2499999999999999E-2</v>
      </c>
      <c r="G3688">
        <v>-4.0800000000000003E-2</v>
      </c>
      <c r="H3688">
        <v>0.52500000000000002</v>
      </c>
      <c r="I3688">
        <v>0.19400000000000001</v>
      </c>
      <c r="J3688">
        <v>0</v>
      </c>
      <c r="K3688">
        <v>0</v>
      </c>
      <c r="L3688">
        <v>0</v>
      </c>
      <c r="M3688">
        <v>0.12</v>
      </c>
      <c r="N3688">
        <v>0.11799999999999999</v>
      </c>
      <c r="O3688">
        <v>4.2999999999999997E-2</v>
      </c>
      <c r="P3688">
        <v>0</v>
      </c>
      <c r="Q3688" s="3">
        <v>0.76200000000000001</v>
      </c>
      <c r="R3688" t="str">
        <f t="shared" si="57"/>
        <v>Houston Municipal2001</v>
      </c>
    </row>
    <row r="3689" spans="1:18" x14ac:dyDescent="0.35">
      <c r="A3689" t="s">
        <v>201</v>
      </c>
      <c r="B3689">
        <v>2002</v>
      </c>
      <c r="C3689">
        <v>-6.9699999999999998E-2</v>
      </c>
      <c r="D3689">
        <v>3.1300000000000001E-2</v>
      </c>
      <c r="E3689">
        <v>4.3700000000000003E-2</v>
      </c>
      <c r="G3689">
        <v>-5.5359999999999999E-2</v>
      </c>
      <c r="H3689">
        <v>0.47799999999999998</v>
      </c>
      <c r="I3689">
        <v>0.20499999999999999</v>
      </c>
      <c r="J3689">
        <v>0</v>
      </c>
      <c r="K3689">
        <v>0</v>
      </c>
      <c r="L3689">
        <v>0</v>
      </c>
      <c r="M3689">
        <v>0.18099999999999999</v>
      </c>
      <c r="N3689">
        <v>0.13200000000000001</v>
      </c>
      <c r="O3689">
        <v>4.0000000000000001E-3</v>
      </c>
      <c r="P3689">
        <v>0</v>
      </c>
      <c r="Q3689" s="3">
        <v>0.60399999999999998</v>
      </c>
      <c r="R3689" t="str">
        <f t="shared" si="57"/>
        <v>Houston Municipal2002</v>
      </c>
    </row>
    <row r="3690" spans="1:18" x14ac:dyDescent="0.35">
      <c r="A3690" t="s">
        <v>201</v>
      </c>
      <c r="B3690">
        <v>2003</v>
      </c>
      <c r="C3690">
        <v>3.5499999999999997E-2</v>
      </c>
      <c r="D3690">
        <v>-2.5999999999999999E-2</v>
      </c>
      <c r="E3690">
        <v>3.27E-2</v>
      </c>
      <c r="F3690">
        <v>7.8200000000000006E-2</v>
      </c>
      <c r="G3690">
        <v>-2.5999999999999999E-2</v>
      </c>
      <c r="H3690">
        <v>0.49351</v>
      </c>
      <c r="I3690">
        <v>0.17582</v>
      </c>
      <c r="J3690">
        <v>0</v>
      </c>
      <c r="K3690">
        <v>0</v>
      </c>
      <c r="L3690">
        <v>0</v>
      </c>
      <c r="M3690">
        <v>0.17483000000000001</v>
      </c>
      <c r="N3690">
        <v>0.15384999999999999</v>
      </c>
      <c r="O3690">
        <v>2E-3</v>
      </c>
      <c r="P3690">
        <v>0</v>
      </c>
      <c r="Q3690" s="3">
        <v>0.46100000000000002</v>
      </c>
      <c r="R3690" t="str">
        <f t="shared" si="57"/>
        <v>Houston Municipal2003</v>
      </c>
    </row>
    <row r="3691" spans="1:18" x14ac:dyDescent="0.35">
      <c r="A3691" t="s">
        <v>201</v>
      </c>
      <c r="B3691">
        <v>2004</v>
      </c>
      <c r="C3691">
        <v>0.18640000000000001</v>
      </c>
      <c r="D3691">
        <v>4.5499999999999999E-2</v>
      </c>
      <c r="E3691">
        <v>6.1499999999999999E-2</v>
      </c>
      <c r="F3691">
        <v>9.4600000000000004E-2</v>
      </c>
      <c r="G3691">
        <v>2.324E-2</v>
      </c>
      <c r="H3691">
        <v>0.52900000000000003</v>
      </c>
      <c r="I3691">
        <v>0.161</v>
      </c>
      <c r="J3691">
        <v>0</v>
      </c>
      <c r="K3691">
        <v>0</v>
      </c>
      <c r="L3691">
        <v>0</v>
      </c>
      <c r="M3691">
        <v>0.16500000000000001</v>
      </c>
      <c r="N3691">
        <v>0.13800000000000001</v>
      </c>
      <c r="O3691">
        <v>7.0000000000000001E-3</v>
      </c>
      <c r="P3691">
        <v>0</v>
      </c>
      <c r="Q3691" s="3">
        <v>0.56999999999999995</v>
      </c>
      <c r="R3691" t="str">
        <f t="shared" si="57"/>
        <v>Houston Municipal2004</v>
      </c>
    </row>
    <row r="3692" spans="1:18" x14ac:dyDescent="0.35">
      <c r="A3692" t="s">
        <v>201</v>
      </c>
      <c r="B3692">
        <v>2005</v>
      </c>
      <c r="C3692">
        <v>0.13850000000000001</v>
      </c>
      <c r="D3692">
        <v>0.1183</v>
      </c>
      <c r="E3692">
        <v>4.53E-2</v>
      </c>
      <c r="F3692">
        <v>9.4E-2</v>
      </c>
      <c r="G3692">
        <v>4.5319999999999999E-2</v>
      </c>
      <c r="H3692">
        <v>0.54</v>
      </c>
      <c r="I3692">
        <v>0.16</v>
      </c>
      <c r="J3692">
        <v>0</v>
      </c>
      <c r="K3692">
        <v>0</v>
      </c>
      <c r="L3692">
        <v>0</v>
      </c>
      <c r="M3692">
        <v>0.14699999999999999</v>
      </c>
      <c r="N3692">
        <v>0.14399999999999999</v>
      </c>
      <c r="O3692">
        <v>8.9999999999999993E-3</v>
      </c>
      <c r="P3692">
        <v>0</v>
      </c>
      <c r="Q3692" s="3">
        <v>0.65200000000000002</v>
      </c>
      <c r="R3692" t="str">
        <f t="shared" si="57"/>
        <v>Houston Municipal2005</v>
      </c>
    </row>
    <row r="3693" spans="1:18" x14ac:dyDescent="0.35">
      <c r="A3693" t="s">
        <v>201</v>
      </c>
      <c r="B3693">
        <v>2006</v>
      </c>
      <c r="C3693">
        <v>0.18110000000000001</v>
      </c>
      <c r="D3693">
        <v>0.16900000000000001</v>
      </c>
      <c r="E3693">
        <v>0.09</v>
      </c>
      <c r="F3693">
        <v>9.0999999999999998E-2</v>
      </c>
      <c r="G3693">
        <v>6.6809999999999994E-2</v>
      </c>
      <c r="H3693">
        <v>0.48599999999999999</v>
      </c>
      <c r="I3693">
        <v>0.184</v>
      </c>
      <c r="J3693">
        <v>0</v>
      </c>
      <c r="K3693">
        <v>0</v>
      </c>
      <c r="L3693">
        <v>0</v>
      </c>
      <c r="M3693">
        <v>0.16300000000000001</v>
      </c>
      <c r="N3693">
        <v>0.152</v>
      </c>
      <c r="O3693">
        <v>1.4999999999999999E-2</v>
      </c>
      <c r="P3693">
        <v>0</v>
      </c>
      <c r="Q3693" s="3">
        <v>0.64500000000000002</v>
      </c>
      <c r="R3693" t="str">
        <f t="shared" si="57"/>
        <v>Houston Municipal2006</v>
      </c>
    </row>
    <row r="3694" spans="1:18" x14ac:dyDescent="0.35">
      <c r="A3694" t="s">
        <v>201</v>
      </c>
      <c r="B3694">
        <v>2007</v>
      </c>
      <c r="C3694">
        <v>0.18640000000000001</v>
      </c>
      <c r="D3694">
        <v>0.16900000000000001</v>
      </c>
      <c r="E3694">
        <v>0.14399999999999999</v>
      </c>
      <c r="F3694">
        <v>9.2999999999999999E-2</v>
      </c>
      <c r="G3694">
        <v>8.3129999999999996E-2</v>
      </c>
      <c r="H3694">
        <v>0.51600000000000001</v>
      </c>
      <c r="I3694">
        <v>0.17299999999999999</v>
      </c>
      <c r="J3694">
        <v>0</v>
      </c>
      <c r="K3694">
        <v>0</v>
      </c>
      <c r="L3694">
        <v>0</v>
      </c>
      <c r="M3694">
        <v>0.152</v>
      </c>
      <c r="N3694">
        <v>0.14899999999999999</v>
      </c>
      <c r="O3694">
        <v>0.01</v>
      </c>
      <c r="P3694">
        <v>0</v>
      </c>
      <c r="Q3694" s="3">
        <v>0.70099999999999996</v>
      </c>
      <c r="R3694" t="str">
        <f t="shared" si="57"/>
        <v>Houston Municipal2007</v>
      </c>
    </row>
    <row r="3695" spans="1:18" x14ac:dyDescent="0.35">
      <c r="A3695" t="s">
        <v>201</v>
      </c>
      <c r="B3695">
        <v>2008</v>
      </c>
      <c r="C3695">
        <v>4.7000000000000002E-3</v>
      </c>
      <c r="D3695">
        <v>0.121</v>
      </c>
      <c r="E3695">
        <v>0.13700000000000001</v>
      </c>
      <c r="F3695">
        <v>8.4000000000000005E-2</v>
      </c>
      <c r="G3695">
        <v>7.2999999999999995E-2</v>
      </c>
      <c r="H3695">
        <v>0.435</v>
      </c>
      <c r="I3695">
        <v>0.186</v>
      </c>
      <c r="J3695">
        <v>0</v>
      </c>
      <c r="K3695">
        <v>0</v>
      </c>
      <c r="L3695">
        <v>0</v>
      </c>
      <c r="M3695">
        <v>0.189</v>
      </c>
      <c r="N3695">
        <v>0.19</v>
      </c>
      <c r="O3695">
        <v>0</v>
      </c>
      <c r="P3695">
        <v>0</v>
      </c>
      <c r="Q3695" s="3">
        <v>0.70099999999999996</v>
      </c>
      <c r="R3695" t="str">
        <f t="shared" si="57"/>
        <v>Houston Municipal2008</v>
      </c>
    </row>
    <row r="3696" spans="1:18" x14ac:dyDescent="0.35">
      <c r="A3696" t="s">
        <v>201</v>
      </c>
      <c r="B3696">
        <v>2009</v>
      </c>
      <c r="C3696">
        <v>-0.16</v>
      </c>
      <c r="D3696">
        <v>0</v>
      </c>
      <c r="E3696">
        <v>6.0999999999999999E-2</v>
      </c>
      <c r="F3696">
        <v>6.0999999999999999E-2</v>
      </c>
      <c r="G3696">
        <v>4.4209999999999999E-2</v>
      </c>
      <c r="H3696">
        <v>0.45400000000000001</v>
      </c>
      <c r="I3696">
        <v>0.23899999999999999</v>
      </c>
      <c r="J3696">
        <v>0.13700000000000001</v>
      </c>
      <c r="K3696">
        <v>0</v>
      </c>
      <c r="L3696">
        <v>0</v>
      </c>
      <c r="M3696">
        <v>0.14099999999999999</v>
      </c>
      <c r="N3696">
        <v>0</v>
      </c>
      <c r="O3696">
        <v>2.9000000000000001E-2</v>
      </c>
      <c r="P3696">
        <v>0</v>
      </c>
      <c r="Q3696" s="3">
        <v>0.66200000000000003</v>
      </c>
      <c r="R3696" t="str">
        <f t="shared" si="57"/>
        <v>Houston Municipal2009</v>
      </c>
    </row>
    <row r="3697" spans="1:18" x14ac:dyDescent="0.35">
      <c r="A3697" t="s">
        <v>201</v>
      </c>
      <c r="B3697">
        <v>2010</v>
      </c>
      <c r="C3697">
        <v>0.122</v>
      </c>
      <c r="D3697">
        <v>-1.7999999999999999E-2</v>
      </c>
      <c r="E3697">
        <v>5.8000000000000003E-2</v>
      </c>
      <c r="F3697">
        <v>5.1999999999999998E-2</v>
      </c>
      <c r="G3697">
        <v>5.1740000000000001E-2</v>
      </c>
      <c r="H3697">
        <v>0.46300000000000002</v>
      </c>
      <c r="I3697">
        <v>0.28499999999999998</v>
      </c>
      <c r="J3697">
        <v>0.14499999999999999</v>
      </c>
      <c r="K3697">
        <v>1.0999999999999999E-2</v>
      </c>
      <c r="L3697">
        <v>0</v>
      </c>
      <c r="M3697">
        <v>9.2999999999999999E-2</v>
      </c>
      <c r="N3697">
        <v>0</v>
      </c>
      <c r="O3697">
        <v>3.0000000000000001E-3</v>
      </c>
      <c r="P3697">
        <v>0</v>
      </c>
      <c r="Q3697" s="3">
        <v>0.626</v>
      </c>
      <c r="R3697" t="str">
        <f t="shared" si="57"/>
        <v>Houston Municipal2010</v>
      </c>
    </row>
    <row r="3698" spans="1:18" x14ac:dyDescent="0.35">
      <c r="A3698" t="s">
        <v>201</v>
      </c>
      <c r="B3698">
        <v>2011</v>
      </c>
      <c r="C3698">
        <v>0.222</v>
      </c>
      <c r="D3698">
        <v>4.8000000000000001E-2</v>
      </c>
      <c r="E3698">
        <v>6.5000000000000002E-2</v>
      </c>
      <c r="F3698">
        <v>7.8E-2</v>
      </c>
      <c r="G3698">
        <v>6.6180000000000003E-2</v>
      </c>
      <c r="H3698">
        <v>0.48699999999999999</v>
      </c>
      <c r="I3698">
        <v>0.26200000000000001</v>
      </c>
      <c r="J3698">
        <v>0.126</v>
      </c>
      <c r="K3698">
        <v>2.5000000000000001E-2</v>
      </c>
      <c r="L3698">
        <v>0</v>
      </c>
      <c r="M3698">
        <v>0.09</v>
      </c>
      <c r="N3698">
        <v>0</v>
      </c>
      <c r="O3698">
        <v>0.01</v>
      </c>
      <c r="P3698">
        <v>0</v>
      </c>
      <c r="Q3698" s="3">
        <v>0.61399999999999999</v>
      </c>
      <c r="R3698" t="str">
        <f t="shared" si="57"/>
        <v>Houston Municipal2011</v>
      </c>
    </row>
    <row r="3699" spans="1:18" x14ac:dyDescent="0.35">
      <c r="A3699" t="s">
        <v>201</v>
      </c>
      <c r="B3699">
        <v>2012</v>
      </c>
      <c r="C3699">
        <v>-1E-3</v>
      </c>
      <c r="D3699">
        <v>0.111</v>
      </c>
      <c r="E3699">
        <v>2.9000000000000001E-2</v>
      </c>
      <c r="F3699">
        <v>8.5000000000000006E-2</v>
      </c>
      <c r="G3699">
        <v>6.0420000000000001E-2</v>
      </c>
      <c r="H3699">
        <v>0.44800000000000001</v>
      </c>
      <c r="I3699">
        <v>0.254</v>
      </c>
      <c r="J3699">
        <v>0.154</v>
      </c>
      <c r="K3699">
        <v>4.7E-2</v>
      </c>
      <c r="L3699">
        <v>0</v>
      </c>
      <c r="M3699">
        <v>9.0999999999999998E-2</v>
      </c>
      <c r="N3699">
        <v>0</v>
      </c>
      <c r="O3699">
        <v>6.0000000000000001E-3</v>
      </c>
      <c r="P3699">
        <v>0</v>
      </c>
      <c r="Q3699" s="3">
        <v>0.59899999999999998</v>
      </c>
      <c r="R3699" t="str">
        <f t="shared" si="57"/>
        <v>Houston Municipal2012</v>
      </c>
    </row>
    <row r="3700" spans="1:18" x14ac:dyDescent="0.35">
      <c r="A3700" t="s">
        <v>201</v>
      </c>
      <c r="B3700">
        <v>2013</v>
      </c>
      <c r="C3700">
        <v>0.13600000000000001</v>
      </c>
      <c r="D3700">
        <v>0.115</v>
      </c>
      <c r="E3700">
        <v>5.5E-2</v>
      </c>
      <c r="F3700">
        <v>9.5000000000000001E-2</v>
      </c>
      <c r="G3700">
        <v>6.6049999999999998E-2</v>
      </c>
      <c r="H3700">
        <v>0.45100000000000001</v>
      </c>
      <c r="I3700">
        <v>0.24</v>
      </c>
      <c r="J3700">
        <v>0.14000000000000001</v>
      </c>
      <c r="K3700">
        <v>7.0999999999999994E-2</v>
      </c>
      <c r="L3700">
        <v>0</v>
      </c>
      <c r="M3700">
        <v>8.7999999999999995E-2</v>
      </c>
      <c r="N3700">
        <v>0</v>
      </c>
      <c r="O3700">
        <v>7.0000000000000001E-3</v>
      </c>
      <c r="P3700">
        <v>0</v>
      </c>
      <c r="Q3700" s="3">
        <v>0.57699999999999996</v>
      </c>
      <c r="R3700" t="str">
        <f t="shared" si="57"/>
        <v>Houston Municipal2013</v>
      </c>
    </row>
    <row r="3701" spans="1:18" x14ac:dyDescent="0.35">
      <c r="A3701" t="s">
        <v>201</v>
      </c>
      <c r="B3701">
        <v>2014</v>
      </c>
      <c r="C3701">
        <v>0.16400000000000001</v>
      </c>
      <c r="D3701">
        <v>9.7000000000000003E-2</v>
      </c>
      <c r="E3701">
        <v>0.126</v>
      </c>
      <c r="F3701">
        <v>9.2999999999999999E-2</v>
      </c>
      <c r="G3701">
        <v>7.2760000000000005E-2</v>
      </c>
      <c r="H3701">
        <v>0.40959000000000001</v>
      </c>
      <c r="I3701">
        <v>0.25474999999999998</v>
      </c>
      <c r="J3701">
        <v>0.14485999999999999</v>
      </c>
      <c r="K3701">
        <v>8.6910000000000001E-2</v>
      </c>
      <c r="L3701">
        <v>0</v>
      </c>
      <c r="M3701">
        <v>9.7900000000000001E-2</v>
      </c>
      <c r="N3701">
        <v>0</v>
      </c>
      <c r="O3701">
        <v>5.9899999999999997E-3</v>
      </c>
      <c r="P3701">
        <v>0</v>
      </c>
      <c r="Q3701" s="3">
        <v>0.58099999999999996</v>
      </c>
      <c r="R3701" t="str">
        <f t="shared" si="57"/>
        <v>Houston Municipal2014</v>
      </c>
    </row>
    <row r="3702" spans="1:18" x14ac:dyDescent="0.35">
      <c r="A3702" t="s">
        <v>201</v>
      </c>
      <c r="B3702">
        <v>2015</v>
      </c>
      <c r="C3702">
        <v>3.4000000000000002E-2</v>
      </c>
      <c r="D3702">
        <v>0.11</v>
      </c>
      <c r="E3702">
        <v>0.108</v>
      </c>
      <c r="F3702">
        <v>8.3000000000000004E-2</v>
      </c>
      <c r="G3702">
        <v>7.0129999999999998E-2</v>
      </c>
      <c r="H3702">
        <v>0.33466000000000001</v>
      </c>
      <c r="I3702">
        <v>0.29282999999999998</v>
      </c>
      <c r="J3702">
        <v>0.17430000000000001</v>
      </c>
      <c r="K3702">
        <v>8.566E-2</v>
      </c>
      <c r="L3702">
        <v>0</v>
      </c>
      <c r="M3702">
        <v>9.7610000000000002E-2</v>
      </c>
      <c r="N3702">
        <v>0</v>
      </c>
      <c r="O3702">
        <v>1.494E-2</v>
      </c>
      <c r="P3702">
        <v>0</v>
      </c>
      <c r="Q3702" s="3">
        <v>0.54200000000000004</v>
      </c>
      <c r="R3702" t="str">
        <f t="shared" si="57"/>
        <v>Houston Municipal2015</v>
      </c>
    </row>
    <row r="3703" spans="1:18" x14ac:dyDescent="0.35">
      <c r="A3703" t="s">
        <v>201</v>
      </c>
      <c r="B3703">
        <v>2016</v>
      </c>
      <c r="C3703">
        <v>1.6E-2</v>
      </c>
      <c r="D3703">
        <v>6.9000000000000006E-2</v>
      </c>
      <c r="E3703">
        <v>6.8000000000000005E-2</v>
      </c>
      <c r="F3703">
        <v>6.7000000000000004E-2</v>
      </c>
      <c r="G3703">
        <v>6.6669999999999993E-2</v>
      </c>
      <c r="H3703">
        <v>0.33600000000000002</v>
      </c>
      <c r="I3703">
        <v>0.23699999999999999</v>
      </c>
      <c r="J3703">
        <v>0.19800000000000001</v>
      </c>
      <c r="K3703">
        <v>8.1000000000000003E-2</v>
      </c>
      <c r="L3703">
        <v>0</v>
      </c>
      <c r="M3703">
        <v>0.121</v>
      </c>
      <c r="N3703">
        <v>0</v>
      </c>
      <c r="O3703">
        <v>2.7E-2</v>
      </c>
      <c r="P3703">
        <v>0</v>
      </c>
      <c r="Q3703" s="3">
        <v>0.55500000000000005</v>
      </c>
      <c r="R3703" t="str">
        <f t="shared" si="57"/>
        <v>Houston Municipal2016</v>
      </c>
    </row>
    <row r="3704" spans="1:18" x14ac:dyDescent="0.35">
      <c r="A3704" t="s">
        <v>201</v>
      </c>
      <c r="B3704">
        <v>2017</v>
      </c>
      <c r="C3704">
        <v>0.127</v>
      </c>
      <c r="D3704">
        <v>5.8000000000000003E-2</v>
      </c>
      <c r="E3704">
        <v>9.4E-2</v>
      </c>
      <c r="F3704">
        <v>6.0999999999999999E-2</v>
      </c>
      <c r="G3704">
        <v>7.0120000000000002E-2</v>
      </c>
      <c r="H3704">
        <v>0.35699999999999998</v>
      </c>
      <c r="I3704">
        <v>0.252</v>
      </c>
      <c r="J3704">
        <v>0.20599999999999999</v>
      </c>
      <c r="K3704">
        <v>7.0999999999999994E-2</v>
      </c>
      <c r="L3704">
        <v>0</v>
      </c>
      <c r="M3704">
        <v>0.104</v>
      </c>
      <c r="N3704">
        <v>0</v>
      </c>
      <c r="O3704">
        <v>0.01</v>
      </c>
      <c r="P3704">
        <v>0</v>
      </c>
      <c r="Q3704" s="3">
        <v>0.56399999999999995</v>
      </c>
      <c r="R3704" t="str">
        <f t="shared" si="57"/>
        <v>Houston Municipal2017</v>
      </c>
    </row>
    <row r="3705" spans="1:18" x14ac:dyDescent="0.35">
      <c r="A3705" t="s">
        <v>201</v>
      </c>
      <c r="B3705">
        <v>2018</v>
      </c>
      <c r="C3705">
        <v>9.3299999999999994E-2</v>
      </c>
      <c r="D3705">
        <v>7.8E-2</v>
      </c>
      <c r="E3705">
        <v>8.5999999999999993E-2</v>
      </c>
      <c r="F3705">
        <v>7.0000000000000007E-2</v>
      </c>
      <c r="G3705">
        <v>7.1400000000000005E-2</v>
      </c>
      <c r="H3705">
        <v>0.33</v>
      </c>
      <c r="I3705">
        <v>0.28100000000000003</v>
      </c>
      <c r="J3705">
        <v>0.21199999999999999</v>
      </c>
      <c r="K3705">
        <v>5.7000000000000002E-2</v>
      </c>
      <c r="L3705">
        <v>0</v>
      </c>
      <c r="M3705">
        <v>0.10299999999999999</v>
      </c>
      <c r="N3705">
        <v>0</v>
      </c>
      <c r="O3705">
        <v>1.6E-2</v>
      </c>
      <c r="P3705">
        <v>0</v>
      </c>
      <c r="Q3705" s="3">
        <v>0.57699999999999996</v>
      </c>
      <c r="R3705" t="str">
        <f t="shared" si="57"/>
        <v>Houston Municipal2018</v>
      </c>
    </row>
    <row r="3706" spans="1:18" x14ac:dyDescent="0.35">
      <c r="A3706" t="s">
        <v>201</v>
      </c>
      <c r="B3706">
        <v>2019</v>
      </c>
      <c r="C3706">
        <v>7.1999999999999995E-2</v>
      </c>
      <c r="D3706">
        <v>9.7000000000000003E-2</v>
      </c>
      <c r="E3706">
        <v>6.8000000000000005E-2</v>
      </c>
      <c r="F3706">
        <v>9.7000000000000003E-2</v>
      </c>
      <c r="G3706">
        <v>7.1429999999999993E-2</v>
      </c>
      <c r="H3706">
        <v>0.32300000000000001</v>
      </c>
      <c r="I3706">
        <v>0.27500000000000002</v>
      </c>
      <c r="J3706">
        <v>0.22900000000000001</v>
      </c>
      <c r="K3706">
        <v>5.8000000000000003E-2</v>
      </c>
      <c r="L3706">
        <v>0</v>
      </c>
      <c r="M3706">
        <v>0.106</v>
      </c>
      <c r="N3706">
        <v>0</v>
      </c>
      <c r="O3706">
        <v>7.0000000000000001E-3</v>
      </c>
      <c r="P3706">
        <v>0</v>
      </c>
      <c r="Q3706" s="3">
        <v>0.59299999999999997</v>
      </c>
      <c r="R3706" t="str">
        <f t="shared" si="57"/>
        <v>Houston Municipal2019</v>
      </c>
    </row>
    <row r="3707" spans="1:18" x14ac:dyDescent="0.35">
      <c r="A3707" t="s">
        <v>201</v>
      </c>
      <c r="B3707">
        <v>2020</v>
      </c>
      <c r="C3707">
        <v>-8.9999999999999993E-3</v>
      </c>
      <c r="D3707">
        <v>5.0999999999999997E-2</v>
      </c>
      <c r="E3707">
        <v>5.8999999999999997E-2</v>
      </c>
      <c r="F3707">
        <v>8.3000000000000004E-2</v>
      </c>
      <c r="G3707">
        <v>0</v>
      </c>
      <c r="H3707">
        <v>0.316</v>
      </c>
      <c r="I3707">
        <v>0.22800000000000001</v>
      </c>
      <c r="J3707">
        <v>0.26500000000000001</v>
      </c>
      <c r="K3707">
        <v>7.3999999999999996E-2</v>
      </c>
      <c r="L3707">
        <v>0</v>
      </c>
      <c r="M3707">
        <v>0.112</v>
      </c>
      <c r="N3707">
        <v>0</v>
      </c>
      <c r="O3707">
        <v>5.0000000000000001E-3</v>
      </c>
      <c r="P3707">
        <v>0</v>
      </c>
      <c r="Q3707" s="3">
        <v>0.59199999999999997</v>
      </c>
      <c r="R3707" t="str">
        <f t="shared" si="57"/>
        <v>Houston Municipal2020</v>
      </c>
    </row>
    <row r="3708" spans="1:18" x14ac:dyDescent="0.35">
      <c r="A3708" t="s">
        <v>202</v>
      </c>
      <c r="B3708">
        <v>2001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 s="3">
        <v>0.95</v>
      </c>
      <c r="R3708" t="str">
        <f t="shared" si="57"/>
        <v>Greenville Fire Pension Plan2001</v>
      </c>
    </row>
    <row r="3709" spans="1:18" x14ac:dyDescent="0.35">
      <c r="A3709" t="s">
        <v>202</v>
      </c>
      <c r="B3709">
        <v>2002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 s="3">
        <v>0.94199999999999995</v>
      </c>
      <c r="R3709" t="str">
        <f t="shared" si="57"/>
        <v>Greenville Fire Pension Plan2002</v>
      </c>
    </row>
    <row r="3710" spans="1:18" x14ac:dyDescent="0.35">
      <c r="A3710" t="s">
        <v>202</v>
      </c>
      <c r="B3710">
        <v>2003</v>
      </c>
      <c r="C3710">
        <v>3.3790000000000001E-2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 s="3">
        <v>0.90600000000000003</v>
      </c>
      <c r="R3710" t="str">
        <f t="shared" si="57"/>
        <v>Greenville Fire Pension Plan2003</v>
      </c>
    </row>
    <row r="3711" spans="1:18" x14ac:dyDescent="0.35">
      <c r="A3711" t="s">
        <v>202</v>
      </c>
      <c r="B3711">
        <v>2004</v>
      </c>
      <c r="C3711">
        <v>7.7109999999999998E-2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 s="3">
        <v>0.95099999999999996</v>
      </c>
      <c r="R3711" t="str">
        <f t="shared" si="57"/>
        <v>Greenville Fire Pension Plan2004</v>
      </c>
    </row>
    <row r="3712" spans="1:18" x14ac:dyDescent="0.35">
      <c r="A3712" t="s">
        <v>202</v>
      </c>
      <c r="B3712">
        <v>2005</v>
      </c>
      <c r="C3712">
        <v>7.2090000000000001E-2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 s="3">
        <v>0.90100000000000002</v>
      </c>
      <c r="R3712" t="str">
        <f t="shared" si="57"/>
        <v>Greenville Fire Pension Plan2005</v>
      </c>
    </row>
    <row r="3713" spans="1:18" x14ac:dyDescent="0.35">
      <c r="A3713" t="s">
        <v>202</v>
      </c>
      <c r="B3713">
        <v>2006</v>
      </c>
      <c r="C3713">
        <v>4.8910000000000002E-2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 s="3">
        <v>0.91200000000000003</v>
      </c>
      <c r="R3713" t="str">
        <f t="shared" si="57"/>
        <v>Greenville Fire Pension Plan2006</v>
      </c>
    </row>
    <row r="3714" spans="1:18" x14ac:dyDescent="0.35">
      <c r="A3714" t="s">
        <v>202</v>
      </c>
      <c r="B3714">
        <v>2007</v>
      </c>
      <c r="C3714">
        <v>0.12695999999999999</v>
      </c>
      <c r="E3714">
        <v>7.1309999999999998E-2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 s="3">
        <v>1.0029999999999999</v>
      </c>
      <c r="R3714" t="str">
        <f t="shared" si="57"/>
        <v>Greenville Fire Pension Plan2007</v>
      </c>
    </row>
    <row r="3715" spans="1:18" x14ac:dyDescent="0.35">
      <c r="A3715" t="s">
        <v>202</v>
      </c>
      <c r="B3715">
        <v>2008</v>
      </c>
      <c r="C3715">
        <v>-2.0809999999999999E-2</v>
      </c>
      <c r="E3715">
        <v>5.9740000000000001E-2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 s="3">
        <v>0.91400000000000003</v>
      </c>
      <c r="R3715" t="str">
        <f t="shared" ref="R3715:R3778" si="58">A3715&amp;B3715</f>
        <v>Greenville Fire Pension Plan2008</v>
      </c>
    </row>
    <row r="3716" spans="1:18" x14ac:dyDescent="0.35">
      <c r="A3716" t="s">
        <v>202</v>
      </c>
      <c r="B3716">
        <v>2009</v>
      </c>
      <c r="C3716">
        <v>-0.13</v>
      </c>
      <c r="E3716">
        <v>1.5440000000000001E-2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 s="3">
        <v>0.752</v>
      </c>
      <c r="R3716" t="str">
        <f t="shared" si="58"/>
        <v>Greenville Fire Pension Plan2009</v>
      </c>
    </row>
    <row r="3717" spans="1:18" x14ac:dyDescent="0.35">
      <c r="A3717" t="s">
        <v>202</v>
      </c>
      <c r="B3717">
        <v>2010</v>
      </c>
      <c r="C3717">
        <v>0.11</v>
      </c>
      <c r="E3717">
        <v>2.2519999999999998E-2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 s="3">
        <v>0.79300000000000004</v>
      </c>
      <c r="R3717" t="str">
        <f t="shared" si="58"/>
        <v>Greenville Fire Pension Plan2010</v>
      </c>
    </row>
    <row r="3718" spans="1:18" x14ac:dyDescent="0.35">
      <c r="A3718" t="s">
        <v>202</v>
      </c>
      <c r="B3718">
        <v>2011</v>
      </c>
      <c r="C3718">
        <v>0.1867</v>
      </c>
      <c r="E3718">
        <v>4.8070000000000002E-2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 s="3">
        <v>0.85699999999999998</v>
      </c>
      <c r="R3718" t="str">
        <f t="shared" si="58"/>
        <v>Greenville Fire Pension Plan2011</v>
      </c>
    </row>
    <row r="3719" spans="1:18" x14ac:dyDescent="0.35">
      <c r="A3719" t="s">
        <v>202</v>
      </c>
      <c r="B3719">
        <v>2012</v>
      </c>
      <c r="C3719">
        <v>2.5999999999999999E-2</v>
      </c>
      <c r="E3719">
        <v>2.8580000000000001E-2</v>
      </c>
      <c r="F3719">
        <v>4.9730000000000003E-2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 s="3">
        <v>0.82699999999999996</v>
      </c>
      <c r="R3719" t="str">
        <f t="shared" si="58"/>
        <v>Greenville Fire Pension Plan2012</v>
      </c>
    </row>
    <row r="3720" spans="1:18" x14ac:dyDescent="0.35">
      <c r="A3720" t="s">
        <v>202</v>
      </c>
      <c r="B3720">
        <v>2013</v>
      </c>
      <c r="C3720">
        <v>9.9400000000000002E-2</v>
      </c>
      <c r="E3720">
        <v>5.2679999999999998E-2</v>
      </c>
      <c r="F3720">
        <v>5.6210000000000003E-2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 s="3">
        <v>0.86199999999999999</v>
      </c>
      <c r="R3720" t="str">
        <f t="shared" si="58"/>
        <v>Greenville Fire Pension Plan2013</v>
      </c>
    </row>
    <row r="3721" spans="1:18" x14ac:dyDescent="0.35">
      <c r="A3721" t="s">
        <v>202</v>
      </c>
      <c r="B3721">
        <v>2014</v>
      </c>
      <c r="C3721">
        <v>0.13819999999999999</v>
      </c>
      <c r="E3721">
        <v>0.1108</v>
      </c>
      <c r="F3721">
        <v>6.2050000000000001E-2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 s="3">
        <v>0.86599999999999999</v>
      </c>
      <c r="R3721" t="str">
        <f t="shared" si="58"/>
        <v>Greenville Fire Pension Plan2014</v>
      </c>
    </row>
    <row r="3722" spans="1:18" x14ac:dyDescent="0.35">
      <c r="A3722" t="s">
        <v>202</v>
      </c>
      <c r="B3722">
        <v>2015</v>
      </c>
      <c r="C3722">
        <v>3.1E-2</v>
      </c>
      <c r="E3722">
        <v>9.4520000000000007E-2</v>
      </c>
      <c r="F3722">
        <v>5.7910000000000003E-2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 s="3">
        <v>0.84099999999999997</v>
      </c>
      <c r="R3722" t="str">
        <f t="shared" si="58"/>
        <v>Greenville Fire Pension Plan2015</v>
      </c>
    </row>
    <row r="3723" spans="1:18" x14ac:dyDescent="0.35">
      <c r="A3723" t="s">
        <v>202</v>
      </c>
      <c r="B3723">
        <v>2016</v>
      </c>
      <c r="C3723">
        <v>1.0999999999999999E-2</v>
      </c>
      <c r="E3723">
        <v>0.06</v>
      </c>
      <c r="F3723">
        <v>5.4019999999999999E-2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 s="3">
        <v>0.80981000000000003</v>
      </c>
      <c r="R3723" t="str">
        <f t="shared" si="58"/>
        <v>Greenville Fire Pension Plan2016</v>
      </c>
    </row>
    <row r="3724" spans="1:18" x14ac:dyDescent="0.35">
      <c r="A3724" t="s">
        <v>202</v>
      </c>
      <c r="B3724">
        <v>2017</v>
      </c>
      <c r="C3724">
        <v>9.0999999999999998E-2</v>
      </c>
      <c r="E3724">
        <v>7.3099999999999998E-2</v>
      </c>
      <c r="F3724">
        <v>5.0610000000000002E-2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 s="3">
        <v>0.85328000000000004</v>
      </c>
      <c r="R3724" t="str">
        <f t="shared" si="58"/>
        <v>Greenville Fire Pension Plan2017</v>
      </c>
    </row>
    <row r="3725" spans="1:18" x14ac:dyDescent="0.35">
      <c r="A3725" t="s">
        <v>202</v>
      </c>
      <c r="B3725">
        <v>2018</v>
      </c>
      <c r="C3725">
        <v>8.4000000000000005E-2</v>
      </c>
      <c r="E3725">
        <v>7.0080000000000003E-2</v>
      </c>
      <c r="F3725">
        <v>6.1350000000000002E-2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 s="3">
        <v>0.85202999999999995</v>
      </c>
      <c r="R3725" t="str">
        <f t="shared" si="58"/>
        <v>Greenville Fire Pension Plan2018</v>
      </c>
    </row>
    <row r="3726" spans="1:18" x14ac:dyDescent="0.35">
      <c r="A3726" t="s">
        <v>202</v>
      </c>
      <c r="B3726">
        <v>2019</v>
      </c>
      <c r="C3726">
        <v>7.0999999999999994E-2</v>
      </c>
      <c r="E3726">
        <v>5.7140000000000003E-2</v>
      </c>
      <c r="F3726">
        <v>8.3640000000000006E-2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 s="3">
        <v>0.88053999999999999</v>
      </c>
      <c r="R3726" t="str">
        <f t="shared" si="58"/>
        <v>Greenville Fire Pension Plan2019</v>
      </c>
    </row>
    <row r="3727" spans="1:18" x14ac:dyDescent="0.35">
      <c r="A3727" t="s">
        <v>202</v>
      </c>
      <c r="B3727">
        <v>2020</v>
      </c>
      <c r="C3727">
        <v>6.5000000000000002E-2</v>
      </c>
      <c r="E3727">
        <v>6.4019999999999994E-2</v>
      </c>
      <c r="F3727">
        <v>7.9159999999999994E-2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 s="3">
        <v>0.88053999999999999</v>
      </c>
      <c r="R3727" t="str">
        <f t="shared" si="58"/>
        <v>Greenville Fire Pension Plan2020</v>
      </c>
    </row>
    <row r="3728" spans="1:18" x14ac:dyDescent="0.35">
      <c r="A3728" t="s">
        <v>203</v>
      </c>
      <c r="B3728">
        <v>2001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 s="3">
        <v>0.73709999999999998</v>
      </c>
      <c r="R3728" t="str">
        <f t="shared" si="58"/>
        <v>Omaha ERS2001</v>
      </c>
    </row>
    <row r="3729" spans="1:18" x14ac:dyDescent="0.35">
      <c r="A3729" t="s">
        <v>203</v>
      </c>
      <c r="B3729">
        <v>2002</v>
      </c>
      <c r="C3729">
        <v>-5.1479999999999998E-2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 s="3">
        <v>0.73099999999999998</v>
      </c>
      <c r="R3729" t="str">
        <f t="shared" si="58"/>
        <v>Omaha ERS2002</v>
      </c>
    </row>
    <row r="3730" spans="1:18" x14ac:dyDescent="0.35">
      <c r="A3730" t="s">
        <v>203</v>
      </c>
      <c r="B3730">
        <v>2003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 s="3">
        <v>0.79</v>
      </c>
      <c r="R3730" t="str">
        <f t="shared" si="58"/>
        <v>Omaha ERS2003</v>
      </c>
    </row>
    <row r="3731" spans="1:18" x14ac:dyDescent="0.35">
      <c r="A3731" t="s">
        <v>203</v>
      </c>
      <c r="B3731">
        <v>2004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 s="3">
        <v>0.73843000000000003</v>
      </c>
      <c r="R3731" t="str">
        <f t="shared" si="58"/>
        <v>Omaha ERS2004</v>
      </c>
    </row>
    <row r="3732" spans="1:18" x14ac:dyDescent="0.35">
      <c r="A3732" t="s">
        <v>203</v>
      </c>
      <c r="B3732">
        <v>2005</v>
      </c>
      <c r="C3732">
        <v>6.1420000000000002E-2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 s="3">
        <v>0.78700000000000003</v>
      </c>
      <c r="R3732" t="str">
        <f t="shared" si="58"/>
        <v>Omaha ERS2005</v>
      </c>
    </row>
    <row r="3733" spans="1:18" x14ac:dyDescent="0.35">
      <c r="A3733" t="s">
        <v>203</v>
      </c>
      <c r="B3733">
        <v>2006</v>
      </c>
      <c r="C3733">
        <v>0.1071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 s="3">
        <v>0.76</v>
      </c>
      <c r="R3733" t="str">
        <f t="shared" si="58"/>
        <v>Omaha ERS2006</v>
      </c>
    </row>
    <row r="3734" spans="1:18" x14ac:dyDescent="0.35">
      <c r="A3734" t="s">
        <v>203</v>
      </c>
      <c r="B3734">
        <v>2007</v>
      </c>
      <c r="C3734">
        <v>5.3659999999999999E-2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 s="3">
        <v>0.755</v>
      </c>
      <c r="R3734" t="str">
        <f t="shared" si="58"/>
        <v>Omaha ERS2007</v>
      </c>
    </row>
    <row r="3735" spans="1:18" x14ac:dyDescent="0.35">
      <c r="A3735" t="s">
        <v>203</v>
      </c>
      <c r="B3735">
        <v>2008</v>
      </c>
      <c r="C3735">
        <v>-0.26382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 s="3">
        <v>0.629</v>
      </c>
      <c r="R3735" t="str">
        <f t="shared" si="58"/>
        <v>Omaha ERS2008</v>
      </c>
    </row>
    <row r="3736" spans="1:18" x14ac:dyDescent="0.35">
      <c r="A3736" t="s">
        <v>203</v>
      </c>
      <c r="B3736">
        <v>2009</v>
      </c>
      <c r="C3736">
        <v>0.12229</v>
      </c>
      <c r="E3736">
        <v>4.5500000000000002E-3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 s="3">
        <v>0.59799999999999998</v>
      </c>
      <c r="R3736" t="str">
        <f t="shared" si="58"/>
        <v>Omaha ERS2009</v>
      </c>
    </row>
    <row r="3737" spans="1:18" x14ac:dyDescent="0.35">
      <c r="A3737" t="s">
        <v>203</v>
      </c>
      <c r="B3737">
        <v>2010</v>
      </c>
      <c r="C3737">
        <v>0.16991000000000001</v>
      </c>
      <c r="E3737">
        <v>2.4289999999999999E-2</v>
      </c>
      <c r="H3737">
        <v>0.44900000000000001</v>
      </c>
      <c r="I3737">
        <v>0.29699999999999999</v>
      </c>
      <c r="J3737">
        <v>1.7000000000000001E-2</v>
      </c>
      <c r="K3737">
        <v>0</v>
      </c>
      <c r="L3737">
        <v>0.108</v>
      </c>
      <c r="M3737">
        <v>0.128</v>
      </c>
      <c r="N3737">
        <v>0</v>
      </c>
      <c r="O3737">
        <v>1E-3</v>
      </c>
      <c r="P3737">
        <v>0</v>
      </c>
      <c r="Q3737" s="3">
        <v>0.58699999999999997</v>
      </c>
      <c r="R3737" t="str">
        <f t="shared" si="58"/>
        <v>Omaha ERS2010</v>
      </c>
    </row>
    <row r="3738" spans="1:18" x14ac:dyDescent="0.35">
      <c r="A3738" t="s">
        <v>203</v>
      </c>
      <c r="B3738">
        <v>2011</v>
      </c>
      <c r="C3738">
        <v>-8.1499999999999993E-3</v>
      </c>
      <c r="E3738">
        <v>2.0200000000000001E-3</v>
      </c>
      <c r="H3738">
        <v>0.40959000000000001</v>
      </c>
      <c r="I3738">
        <v>0.28971000000000002</v>
      </c>
      <c r="J3738">
        <v>3.5959999999999999E-2</v>
      </c>
      <c r="K3738">
        <v>0</v>
      </c>
      <c r="L3738">
        <v>0.10390000000000001</v>
      </c>
      <c r="M3738">
        <v>0.16084000000000001</v>
      </c>
      <c r="N3738">
        <v>0</v>
      </c>
      <c r="O3738">
        <v>0</v>
      </c>
      <c r="P3738">
        <v>0</v>
      </c>
      <c r="Q3738" s="3">
        <v>0.56299999999999994</v>
      </c>
      <c r="R3738" t="str">
        <f t="shared" si="58"/>
        <v>Omaha ERS2011</v>
      </c>
    </row>
    <row r="3739" spans="1:18" x14ac:dyDescent="0.35">
      <c r="A3739" t="s">
        <v>203</v>
      </c>
      <c r="B3739">
        <v>2012</v>
      </c>
      <c r="C3739">
        <v>0.11151</v>
      </c>
      <c r="E3739">
        <v>1.2789999999999999E-2</v>
      </c>
      <c r="H3739">
        <v>0.46899999999999997</v>
      </c>
      <c r="I3739">
        <v>0.16400000000000001</v>
      </c>
      <c r="J3739">
        <v>5.3999999999999999E-2</v>
      </c>
      <c r="K3739">
        <v>0</v>
      </c>
      <c r="L3739">
        <v>0.1</v>
      </c>
      <c r="M3739">
        <v>0.16500000000000001</v>
      </c>
      <c r="N3739">
        <v>0</v>
      </c>
      <c r="O3739">
        <v>4.8000000000000001E-2</v>
      </c>
      <c r="P3739">
        <v>0</v>
      </c>
      <c r="Q3739" s="3">
        <v>0.54</v>
      </c>
      <c r="R3739" t="str">
        <f t="shared" si="58"/>
        <v>Omaha ERS2012</v>
      </c>
    </row>
    <row r="3740" spans="1:18" x14ac:dyDescent="0.35">
      <c r="A3740" t="s">
        <v>203</v>
      </c>
      <c r="B3740">
        <v>2013</v>
      </c>
      <c r="C3740">
        <v>0.15939999999999999</v>
      </c>
      <c r="E3740">
        <v>0.1091</v>
      </c>
      <c r="H3740">
        <v>0.40300000000000002</v>
      </c>
      <c r="I3740">
        <v>0.20599999999999999</v>
      </c>
      <c r="J3740">
        <v>6.7000000000000004E-2</v>
      </c>
      <c r="K3740">
        <v>8.1000000000000003E-2</v>
      </c>
      <c r="L3740">
        <v>3.3000000000000002E-2</v>
      </c>
      <c r="M3740">
        <v>0.17199999999999999</v>
      </c>
      <c r="N3740">
        <v>0</v>
      </c>
      <c r="O3740">
        <v>3.7999999999999999E-2</v>
      </c>
      <c r="P3740">
        <v>0</v>
      </c>
      <c r="Q3740" s="3">
        <v>0.53700000000000003</v>
      </c>
      <c r="R3740" t="str">
        <f t="shared" si="58"/>
        <v>Omaha ERS2013</v>
      </c>
    </row>
    <row r="3741" spans="1:18" x14ac:dyDescent="0.35">
      <c r="A3741" t="s">
        <v>203</v>
      </c>
      <c r="B3741">
        <v>2014</v>
      </c>
      <c r="C3741">
        <v>5.2560000000000003E-2</v>
      </c>
      <c r="E3741">
        <v>9.4960000000000003E-2</v>
      </c>
      <c r="F3741">
        <v>4.8779999999999997E-2</v>
      </c>
      <c r="H3741">
        <v>0.39400000000000002</v>
      </c>
      <c r="I3741">
        <v>0.193</v>
      </c>
      <c r="J3741">
        <v>9.0999999999999998E-2</v>
      </c>
      <c r="K3741">
        <v>8.2000000000000003E-2</v>
      </c>
      <c r="L3741">
        <v>2.9000000000000001E-2</v>
      </c>
      <c r="M3741">
        <v>0.19800000000000001</v>
      </c>
      <c r="N3741">
        <v>0</v>
      </c>
      <c r="O3741">
        <v>1.2999999999999999E-2</v>
      </c>
      <c r="P3741">
        <v>0</v>
      </c>
      <c r="Q3741" s="3">
        <v>0.56200000000000006</v>
      </c>
      <c r="R3741" t="str">
        <f t="shared" si="58"/>
        <v>Omaha ERS2014</v>
      </c>
    </row>
    <row r="3742" spans="1:18" x14ac:dyDescent="0.35">
      <c r="A3742" t="s">
        <v>203</v>
      </c>
      <c r="B3742">
        <v>2015</v>
      </c>
      <c r="C3742">
        <v>3.4029999999999998E-2</v>
      </c>
      <c r="E3742">
        <v>6.8250000000000005E-2</v>
      </c>
      <c r="F3742">
        <v>4.6039999999999998E-2</v>
      </c>
      <c r="H3742">
        <v>0.38</v>
      </c>
      <c r="I3742">
        <v>0.193</v>
      </c>
      <c r="J3742">
        <v>0.107</v>
      </c>
      <c r="K3742">
        <v>7.3999999999999996E-2</v>
      </c>
      <c r="L3742">
        <v>0.03</v>
      </c>
      <c r="M3742">
        <v>0.215</v>
      </c>
      <c r="N3742">
        <v>0</v>
      </c>
      <c r="O3742">
        <v>0</v>
      </c>
      <c r="P3742">
        <v>0</v>
      </c>
      <c r="Q3742" s="3">
        <v>0.55700000000000005</v>
      </c>
      <c r="R3742" t="str">
        <f t="shared" si="58"/>
        <v>Omaha ERS2015</v>
      </c>
    </row>
    <row r="3743" spans="1:18" x14ac:dyDescent="0.35">
      <c r="A3743" t="s">
        <v>203</v>
      </c>
      <c r="B3743">
        <v>2016</v>
      </c>
      <c r="C3743">
        <v>0.10247000000000001</v>
      </c>
      <c r="E3743">
        <v>9.1090000000000004E-2</v>
      </c>
      <c r="F3743">
        <v>4.5609999999999998E-2</v>
      </c>
      <c r="H3743">
        <v>0.371</v>
      </c>
      <c r="I3743">
        <v>0.16800000000000001</v>
      </c>
      <c r="J3743">
        <v>0.128</v>
      </c>
      <c r="K3743">
        <v>9.8000000000000004E-2</v>
      </c>
      <c r="L3743">
        <v>3.2000000000000001E-2</v>
      </c>
      <c r="M3743">
        <v>0.20200000000000001</v>
      </c>
      <c r="N3743">
        <v>0</v>
      </c>
      <c r="O3743">
        <v>0</v>
      </c>
      <c r="P3743">
        <v>0</v>
      </c>
      <c r="Q3743" s="3">
        <v>0.55500000000000005</v>
      </c>
      <c r="R3743" t="str">
        <f t="shared" si="58"/>
        <v>Omaha ERS2016</v>
      </c>
    </row>
    <row r="3744" spans="1:18" x14ac:dyDescent="0.35">
      <c r="A3744" t="s">
        <v>203</v>
      </c>
      <c r="B3744">
        <v>2017</v>
      </c>
      <c r="C3744">
        <v>0.13131999999999999</v>
      </c>
      <c r="E3744">
        <v>9.4950000000000007E-2</v>
      </c>
      <c r="F3744">
        <v>5.3069999999999999E-2</v>
      </c>
      <c r="H3744">
        <v>0.39800000000000002</v>
      </c>
      <c r="I3744">
        <v>0.16600000000000001</v>
      </c>
      <c r="J3744">
        <v>0.114</v>
      </c>
      <c r="K3744">
        <v>9.4E-2</v>
      </c>
      <c r="L3744">
        <v>3.1E-2</v>
      </c>
      <c r="M3744">
        <v>0.19600000000000001</v>
      </c>
      <c r="N3744">
        <v>0</v>
      </c>
      <c r="O3744">
        <v>0</v>
      </c>
      <c r="P3744">
        <v>0</v>
      </c>
      <c r="Q3744" s="3">
        <v>0.53</v>
      </c>
      <c r="R3744" t="str">
        <f t="shared" si="58"/>
        <v>Omaha ERS2017</v>
      </c>
    </row>
    <row r="3745" spans="1:18" x14ac:dyDescent="0.35">
      <c r="A3745" t="s">
        <v>203</v>
      </c>
      <c r="B3745">
        <v>2018</v>
      </c>
      <c r="C3745">
        <v>-5.5500000000000002E-3</v>
      </c>
      <c r="E3745">
        <v>6.1850000000000002E-2</v>
      </c>
      <c r="F3745">
        <v>8.5220000000000004E-2</v>
      </c>
      <c r="H3745">
        <v>0.36099999999999999</v>
      </c>
      <c r="I3745">
        <v>0.17399999999999999</v>
      </c>
      <c r="J3745">
        <v>0.122</v>
      </c>
      <c r="K3745">
        <v>0.10199999999999999</v>
      </c>
      <c r="L3745">
        <v>2.9000000000000001E-2</v>
      </c>
      <c r="M3745">
        <v>0.21199999999999999</v>
      </c>
      <c r="N3745">
        <v>0</v>
      </c>
      <c r="O3745">
        <v>0</v>
      </c>
      <c r="P3745">
        <v>0</v>
      </c>
      <c r="Q3745" s="3">
        <v>0.51800000000000002</v>
      </c>
      <c r="R3745" t="str">
        <f t="shared" si="58"/>
        <v>Omaha ERS2018</v>
      </c>
    </row>
    <row r="3746" spans="1:18" x14ac:dyDescent="0.35">
      <c r="A3746" t="s">
        <v>203</v>
      </c>
      <c r="B3746">
        <v>2019</v>
      </c>
      <c r="C3746">
        <v>0.1472</v>
      </c>
      <c r="E3746">
        <v>8.029E-2</v>
      </c>
      <c r="F3746">
        <v>8.7599999999999997E-2</v>
      </c>
      <c r="H3746">
        <v>0.39400000000000002</v>
      </c>
      <c r="I3746">
        <v>0.129</v>
      </c>
      <c r="J3746">
        <v>0.126</v>
      </c>
      <c r="K3746">
        <v>9.2999999999999999E-2</v>
      </c>
      <c r="L3746">
        <v>0</v>
      </c>
      <c r="M3746">
        <v>0.252</v>
      </c>
      <c r="N3746">
        <v>0</v>
      </c>
      <c r="O3746">
        <v>6.0000000000000001E-3</v>
      </c>
      <c r="P3746">
        <v>0</v>
      </c>
      <c r="Q3746" s="3">
        <v>0.52400000000000002</v>
      </c>
      <c r="R3746" t="str">
        <f t="shared" si="58"/>
        <v>Omaha ERS2019</v>
      </c>
    </row>
    <row r="3747" spans="1:18" x14ac:dyDescent="0.35">
      <c r="A3747" t="s">
        <v>203</v>
      </c>
      <c r="B3747">
        <v>2020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 s="3">
        <v>0</v>
      </c>
      <c r="R3747" t="str">
        <f t="shared" si="58"/>
        <v>Omaha ERS2020</v>
      </c>
    </row>
    <row r="3748" spans="1:18" x14ac:dyDescent="0.35">
      <c r="A3748" t="s">
        <v>204</v>
      </c>
      <c r="B3748">
        <v>2001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 s="3">
        <v>1.1229</v>
      </c>
      <c r="R3748" t="str">
        <f t="shared" si="58"/>
        <v>Burlington ERS2001</v>
      </c>
    </row>
    <row r="3749" spans="1:18" x14ac:dyDescent="0.35">
      <c r="A3749" t="s">
        <v>204</v>
      </c>
      <c r="B3749">
        <v>2002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 s="3">
        <v>1.0354000000000001</v>
      </c>
      <c r="R3749" t="str">
        <f t="shared" si="58"/>
        <v>Burlington ERS2002</v>
      </c>
    </row>
    <row r="3750" spans="1:18" x14ac:dyDescent="0.35">
      <c r="A3750" t="s">
        <v>204</v>
      </c>
      <c r="B3750">
        <v>2003</v>
      </c>
      <c r="C3750">
        <v>-1.3500000000000001E-3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 s="3">
        <v>0.93569999999999998</v>
      </c>
      <c r="R3750" t="str">
        <f t="shared" si="58"/>
        <v>Burlington ERS2003</v>
      </c>
    </row>
    <row r="3751" spans="1:18" x14ac:dyDescent="0.35">
      <c r="A3751" t="s">
        <v>204</v>
      </c>
      <c r="B3751">
        <v>2004</v>
      </c>
      <c r="C3751">
        <v>0.13630999999999999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 s="3">
        <v>0.91479999999999995</v>
      </c>
      <c r="R3751" t="str">
        <f t="shared" si="58"/>
        <v>Burlington ERS2004</v>
      </c>
    </row>
    <row r="3752" spans="1:18" x14ac:dyDescent="0.35">
      <c r="A3752" t="s">
        <v>204</v>
      </c>
      <c r="B3752">
        <v>2005</v>
      </c>
      <c r="C3752">
        <v>7.3469999999999994E-2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 s="3">
        <v>0.81699999999999995</v>
      </c>
      <c r="R3752" t="str">
        <f t="shared" si="58"/>
        <v>Burlington ERS2005</v>
      </c>
    </row>
    <row r="3753" spans="1:18" x14ac:dyDescent="0.35">
      <c r="A3753" t="s">
        <v>204</v>
      </c>
      <c r="B3753">
        <v>2006</v>
      </c>
      <c r="C3753">
        <v>8.9789999999999995E-2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 s="3">
        <v>0.77049999999999996</v>
      </c>
      <c r="R3753" t="str">
        <f t="shared" si="58"/>
        <v>Burlington ERS2006</v>
      </c>
    </row>
    <row r="3754" spans="1:18" x14ac:dyDescent="0.35">
      <c r="A3754" t="s">
        <v>204</v>
      </c>
      <c r="B3754">
        <v>2007</v>
      </c>
      <c r="C3754">
        <v>0.16889000000000001</v>
      </c>
      <c r="E3754">
        <v>9.1850000000000001E-2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 s="3">
        <v>0.79859999999999998</v>
      </c>
      <c r="R3754" t="str">
        <f t="shared" si="58"/>
        <v>Burlington ERS2007</v>
      </c>
    </row>
    <row r="3755" spans="1:18" x14ac:dyDescent="0.35">
      <c r="A3755" t="s">
        <v>204</v>
      </c>
      <c r="B3755">
        <v>2008</v>
      </c>
      <c r="C3755">
        <v>-7.6910000000000006E-2</v>
      </c>
      <c r="E3755">
        <v>7.4800000000000005E-2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 s="3">
        <v>0.82589999999999997</v>
      </c>
      <c r="R3755" t="str">
        <f t="shared" si="58"/>
        <v>Burlington ERS2008</v>
      </c>
    </row>
    <row r="3756" spans="1:18" x14ac:dyDescent="0.35">
      <c r="A3756" t="s">
        <v>204</v>
      </c>
      <c r="B3756">
        <v>2009</v>
      </c>
      <c r="C3756">
        <v>-0.19500000000000001</v>
      </c>
      <c r="D3756">
        <v>-4.2000000000000003E-2</v>
      </c>
      <c r="E3756">
        <v>3.2000000000000002E-3</v>
      </c>
      <c r="H3756">
        <v>0.60799999999999998</v>
      </c>
      <c r="I3756">
        <v>0.22800000000000001</v>
      </c>
      <c r="J3756">
        <v>6.0000000000000001E-3</v>
      </c>
      <c r="K3756">
        <v>9.9000000000000005E-2</v>
      </c>
      <c r="L3756">
        <v>6.0000000000000001E-3</v>
      </c>
      <c r="M3756">
        <v>5.1999999999999998E-2</v>
      </c>
      <c r="N3756">
        <v>0</v>
      </c>
      <c r="O3756">
        <v>1E-3</v>
      </c>
      <c r="P3756">
        <v>0</v>
      </c>
      <c r="Q3756" s="3">
        <v>0.76680000000000004</v>
      </c>
      <c r="R3756" t="str">
        <f t="shared" si="58"/>
        <v>Burlington ERS2009</v>
      </c>
    </row>
    <row r="3757" spans="1:18" x14ac:dyDescent="0.35">
      <c r="A3757" t="s">
        <v>204</v>
      </c>
      <c r="B3757">
        <v>2010</v>
      </c>
      <c r="C3757">
        <v>0.187</v>
      </c>
      <c r="D3757">
        <v>-3.9E-2</v>
      </c>
      <c r="E3757">
        <v>2.358E-2</v>
      </c>
      <c r="H3757">
        <v>0.38600000000000001</v>
      </c>
      <c r="I3757">
        <v>0.433</v>
      </c>
      <c r="J3757">
        <v>7.0000000000000001E-3</v>
      </c>
      <c r="K3757">
        <v>7.2999999999999995E-2</v>
      </c>
      <c r="L3757">
        <v>4.8000000000000001E-2</v>
      </c>
      <c r="M3757">
        <v>0.04</v>
      </c>
      <c r="N3757">
        <v>0</v>
      </c>
      <c r="O3757">
        <v>1.2999999999999999E-2</v>
      </c>
      <c r="P3757">
        <v>0</v>
      </c>
      <c r="Q3757" s="3">
        <v>0.72829999999999995</v>
      </c>
      <c r="R3757" t="str">
        <f t="shared" si="58"/>
        <v>Burlington ERS2010</v>
      </c>
    </row>
    <row r="3758" spans="1:18" x14ac:dyDescent="0.35">
      <c r="A3758" t="s">
        <v>204</v>
      </c>
      <c r="B3758">
        <v>2011</v>
      </c>
      <c r="C3758">
        <v>0.20699999999999999</v>
      </c>
      <c r="D3758">
        <v>4.9000000000000002E-2</v>
      </c>
      <c r="E3758">
        <v>4.471E-2</v>
      </c>
      <c r="H3758">
        <v>0.35699999999999998</v>
      </c>
      <c r="I3758">
        <v>0.34</v>
      </c>
      <c r="J3758">
        <v>1.2999999999999999E-2</v>
      </c>
      <c r="K3758">
        <v>0.185</v>
      </c>
      <c r="L3758">
        <v>4.5999999999999999E-2</v>
      </c>
      <c r="M3758">
        <v>0.04</v>
      </c>
      <c r="N3758">
        <v>0</v>
      </c>
      <c r="O3758">
        <v>1.9E-2</v>
      </c>
      <c r="P3758">
        <v>0</v>
      </c>
      <c r="Q3758" s="3">
        <v>0.71030000000000004</v>
      </c>
      <c r="R3758" t="str">
        <f t="shared" si="58"/>
        <v>Burlington ERS2011</v>
      </c>
    </row>
    <row r="3759" spans="1:18" x14ac:dyDescent="0.35">
      <c r="A3759" t="s">
        <v>204</v>
      </c>
      <c r="B3759">
        <v>2012</v>
      </c>
      <c r="C3759">
        <v>1.9E-2</v>
      </c>
      <c r="D3759">
        <v>0.13500000000000001</v>
      </c>
      <c r="E3759">
        <v>1.6420000000000001E-2</v>
      </c>
      <c r="F3759">
        <v>5.8000000000000003E-2</v>
      </c>
      <c r="H3759">
        <v>0.34799999999999998</v>
      </c>
      <c r="I3759">
        <v>0.33500000000000002</v>
      </c>
      <c r="J3759">
        <v>0</v>
      </c>
      <c r="K3759">
        <v>0.223</v>
      </c>
      <c r="L3759">
        <v>8.5000000000000006E-2</v>
      </c>
      <c r="M3759">
        <v>0</v>
      </c>
      <c r="N3759">
        <v>0</v>
      </c>
      <c r="O3759">
        <v>8.0000000000000002E-3</v>
      </c>
      <c r="P3759">
        <v>0</v>
      </c>
      <c r="Q3759" s="3">
        <v>0.70199999999999996</v>
      </c>
      <c r="R3759" t="str">
        <f t="shared" si="58"/>
        <v>Burlington ERS2012</v>
      </c>
    </row>
    <row r="3760" spans="1:18" x14ac:dyDescent="0.35">
      <c r="A3760" t="s">
        <v>204</v>
      </c>
      <c r="B3760">
        <v>2013</v>
      </c>
      <c r="C3760">
        <v>8.2000000000000003E-2</v>
      </c>
      <c r="D3760">
        <v>0.10100000000000001</v>
      </c>
      <c r="E3760">
        <v>4.9230000000000003E-2</v>
      </c>
      <c r="F3760">
        <v>6.6000000000000003E-2</v>
      </c>
      <c r="H3760">
        <v>0.37</v>
      </c>
      <c r="I3760">
        <v>0.29499999999999998</v>
      </c>
      <c r="J3760">
        <v>0</v>
      </c>
      <c r="K3760">
        <v>0.22500000000000001</v>
      </c>
      <c r="L3760">
        <v>0.10199999999999999</v>
      </c>
      <c r="M3760">
        <v>0</v>
      </c>
      <c r="N3760">
        <v>0</v>
      </c>
      <c r="O3760">
        <v>8.0000000000000002E-3</v>
      </c>
      <c r="P3760">
        <v>0</v>
      </c>
      <c r="Q3760" s="3">
        <v>0.69399999999999995</v>
      </c>
      <c r="R3760" t="str">
        <f t="shared" si="58"/>
        <v>Burlington ERS2013</v>
      </c>
    </row>
    <row r="3761" spans="1:18" x14ac:dyDescent="0.35">
      <c r="A3761" t="s">
        <v>204</v>
      </c>
      <c r="B3761">
        <v>2014</v>
      </c>
      <c r="C3761">
        <v>0.13619999999999999</v>
      </c>
      <c r="E3761">
        <v>0.1241</v>
      </c>
      <c r="F3761">
        <v>6.1929999999999999E-2</v>
      </c>
      <c r="H3761">
        <v>0.36048000000000002</v>
      </c>
      <c r="I3761">
        <v>0.2999</v>
      </c>
      <c r="J3761">
        <v>0</v>
      </c>
      <c r="K3761">
        <v>0.23535</v>
      </c>
      <c r="L3761">
        <v>0.10427</v>
      </c>
      <c r="M3761">
        <v>0</v>
      </c>
      <c r="N3761">
        <v>0</v>
      </c>
      <c r="O3761">
        <v>0</v>
      </c>
      <c r="P3761">
        <v>0</v>
      </c>
      <c r="Q3761" s="3">
        <v>0.71050000000000002</v>
      </c>
      <c r="R3761" t="str">
        <f t="shared" si="58"/>
        <v>Burlington ERS2014</v>
      </c>
    </row>
    <row r="3762" spans="1:18" x14ac:dyDescent="0.35">
      <c r="A3762" t="s">
        <v>204</v>
      </c>
      <c r="B3762">
        <v>2015</v>
      </c>
      <c r="C3762">
        <v>-1.5E-3</v>
      </c>
      <c r="E3762">
        <v>8.5879999999999998E-2</v>
      </c>
      <c r="F3762">
        <v>5.4269999999999999E-2</v>
      </c>
      <c r="H3762">
        <v>0.35729</v>
      </c>
      <c r="I3762">
        <v>0.34531000000000001</v>
      </c>
      <c r="J3762">
        <v>0</v>
      </c>
      <c r="K3762">
        <v>0.19561000000000001</v>
      </c>
      <c r="L3762">
        <v>0.1018</v>
      </c>
      <c r="M3762">
        <v>0</v>
      </c>
      <c r="N3762">
        <v>0</v>
      </c>
      <c r="O3762">
        <v>0</v>
      </c>
      <c r="P3762">
        <v>0</v>
      </c>
      <c r="Q3762" s="3">
        <v>0.73340000000000005</v>
      </c>
      <c r="R3762" t="str">
        <f t="shared" si="58"/>
        <v>Burlington ERS2015</v>
      </c>
    </row>
    <row r="3763" spans="1:18" x14ac:dyDescent="0.35">
      <c r="A3763" t="s">
        <v>204</v>
      </c>
      <c r="B3763">
        <v>2016</v>
      </c>
      <c r="C3763">
        <v>-1.5E-3</v>
      </c>
      <c r="E3763">
        <v>4.5469999999999997E-2</v>
      </c>
      <c r="F3763">
        <v>4.5089999999999998E-2</v>
      </c>
      <c r="H3763">
        <v>0.69899999999999995</v>
      </c>
      <c r="I3763">
        <v>0.27200000000000002</v>
      </c>
      <c r="J3763">
        <v>0</v>
      </c>
      <c r="K3763">
        <v>0</v>
      </c>
      <c r="L3763">
        <v>2.1000000000000001E-2</v>
      </c>
      <c r="M3763">
        <v>0</v>
      </c>
      <c r="N3763">
        <v>0</v>
      </c>
      <c r="O3763">
        <v>7.0000000000000001E-3</v>
      </c>
      <c r="P3763">
        <v>0</v>
      </c>
      <c r="Q3763" s="3">
        <v>0.71450000000000002</v>
      </c>
      <c r="R3763" t="str">
        <f t="shared" si="58"/>
        <v>Burlington ERS2016</v>
      </c>
    </row>
    <row r="3764" spans="1:18" x14ac:dyDescent="0.35">
      <c r="A3764" t="s">
        <v>204</v>
      </c>
      <c r="B3764">
        <v>2017</v>
      </c>
      <c r="C3764">
        <v>-1.2999999999999999E-2</v>
      </c>
      <c r="E3764">
        <v>3.882E-2</v>
      </c>
      <c r="F3764">
        <v>2.7560000000000001E-2</v>
      </c>
      <c r="H3764">
        <v>0.71599999999999997</v>
      </c>
      <c r="I3764">
        <v>0.17399999999999999</v>
      </c>
      <c r="J3764">
        <v>0</v>
      </c>
      <c r="K3764">
        <v>0</v>
      </c>
      <c r="L3764">
        <v>0.106</v>
      </c>
      <c r="M3764">
        <v>0</v>
      </c>
      <c r="N3764">
        <v>0</v>
      </c>
      <c r="O3764">
        <v>4.0000000000000001E-3</v>
      </c>
      <c r="P3764">
        <v>0</v>
      </c>
      <c r="Q3764" s="3">
        <v>0.72799999999999998</v>
      </c>
      <c r="R3764" t="str">
        <f t="shared" si="58"/>
        <v>Burlington ERS2017</v>
      </c>
    </row>
    <row r="3765" spans="1:18" x14ac:dyDescent="0.35">
      <c r="A3765" t="s">
        <v>204</v>
      </c>
      <c r="B3765">
        <v>2018</v>
      </c>
      <c r="C3765">
        <v>0.10249999999999999</v>
      </c>
      <c r="E3765">
        <v>4.2720000000000001E-2</v>
      </c>
      <c r="F3765">
        <v>4.5969999999999997E-2</v>
      </c>
      <c r="H3765">
        <v>0.68899999999999995</v>
      </c>
      <c r="I3765">
        <v>0.193</v>
      </c>
      <c r="J3765">
        <v>0</v>
      </c>
      <c r="K3765">
        <v>0</v>
      </c>
      <c r="L3765">
        <v>0.10100000000000001</v>
      </c>
      <c r="M3765">
        <v>0</v>
      </c>
      <c r="N3765">
        <v>0</v>
      </c>
      <c r="O3765">
        <v>1.6E-2</v>
      </c>
      <c r="P3765">
        <v>0</v>
      </c>
      <c r="Q3765" s="3">
        <v>0.73199999999999998</v>
      </c>
      <c r="R3765" t="str">
        <f t="shared" si="58"/>
        <v>Burlington ERS2018</v>
      </c>
    </row>
    <row r="3766" spans="1:18" x14ac:dyDescent="0.35">
      <c r="A3766" t="s">
        <v>204</v>
      </c>
      <c r="B3766">
        <v>2019</v>
      </c>
      <c r="C3766">
        <v>5.1999999999999998E-2</v>
      </c>
      <c r="E3766">
        <v>2.6790000000000001E-2</v>
      </c>
      <c r="F3766">
        <v>7.4340000000000003E-2</v>
      </c>
      <c r="H3766">
        <v>0.69399999999999995</v>
      </c>
      <c r="I3766">
        <v>0.20399999999999999</v>
      </c>
      <c r="J3766">
        <v>0</v>
      </c>
      <c r="K3766">
        <v>0</v>
      </c>
      <c r="L3766">
        <v>9.9000000000000005E-2</v>
      </c>
      <c r="M3766">
        <v>0</v>
      </c>
      <c r="N3766">
        <v>0</v>
      </c>
      <c r="O3766">
        <v>3.0000000000000001E-3</v>
      </c>
      <c r="P3766">
        <v>0</v>
      </c>
      <c r="Q3766" s="3">
        <v>0.72799999999999998</v>
      </c>
      <c r="R3766" t="str">
        <f t="shared" si="58"/>
        <v>Burlington ERS2019</v>
      </c>
    </row>
    <row r="3767" spans="1:18" x14ac:dyDescent="0.35">
      <c r="A3767" t="s">
        <v>204</v>
      </c>
      <c r="B3767">
        <v>2020</v>
      </c>
      <c r="C3767">
        <v>5.2499999999999998E-2</v>
      </c>
      <c r="E3767">
        <v>3.7659999999999999E-2</v>
      </c>
      <c r="F3767">
        <v>6.1499999999999999E-2</v>
      </c>
      <c r="H3767">
        <v>0.70230000000000004</v>
      </c>
      <c r="I3767">
        <v>0.20180000000000001</v>
      </c>
      <c r="J3767">
        <v>0</v>
      </c>
      <c r="K3767">
        <v>0</v>
      </c>
      <c r="L3767">
        <v>8.9910000000000004E-2</v>
      </c>
      <c r="M3767">
        <v>0</v>
      </c>
      <c r="N3767">
        <v>0</v>
      </c>
      <c r="O3767">
        <v>5.9899999999999997E-3</v>
      </c>
      <c r="P3767">
        <v>0</v>
      </c>
      <c r="Q3767" s="3">
        <v>0.71599999999999997</v>
      </c>
      <c r="R3767" t="str">
        <f t="shared" si="58"/>
        <v>Burlington ERS2020</v>
      </c>
    </row>
    <row r="3768" spans="1:18" x14ac:dyDescent="0.35">
      <c r="A3768" t="s">
        <v>205</v>
      </c>
      <c r="B3768">
        <v>2001</v>
      </c>
      <c r="C3768">
        <v>-1.0840000000000001E-2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 s="3">
        <v>0.98299999999999998</v>
      </c>
      <c r="R3768" t="str">
        <f t="shared" si="58"/>
        <v>Sioux Falls ERS2001</v>
      </c>
    </row>
    <row r="3769" spans="1:18" x14ac:dyDescent="0.35">
      <c r="A3769" t="s">
        <v>205</v>
      </c>
      <c r="B3769">
        <v>2002</v>
      </c>
      <c r="C3769">
        <v>-9.8489999999999994E-2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 s="3">
        <v>0.95599999999999996</v>
      </c>
      <c r="R3769" t="str">
        <f t="shared" si="58"/>
        <v>Sioux Falls ERS2002</v>
      </c>
    </row>
    <row r="3770" spans="1:18" x14ac:dyDescent="0.35">
      <c r="A3770" t="s">
        <v>205</v>
      </c>
      <c r="B3770">
        <v>2003</v>
      </c>
      <c r="C3770">
        <v>0.26375999999999999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 s="3">
        <v>0.95099999999999996</v>
      </c>
      <c r="R3770" t="str">
        <f t="shared" si="58"/>
        <v>Sioux Falls ERS2003</v>
      </c>
    </row>
    <row r="3771" spans="1:18" x14ac:dyDescent="0.35">
      <c r="A3771" t="s">
        <v>205</v>
      </c>
      <c r="B3771">
        <v>2004</v>
      </c>
      <c r="C3771">
        <v>0.14293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 s="3">
        <v>0.93300000000000005</v>
      </c>
      <c r="R3771" t="str">
        <f t="shared" si="58"/>
        <v>Sioux Falls ERS2004</v>
      </c>
    </row>
    <row r="3772" spans="1:18" x14ac:dyDescent="0.35">
      <c r="A3772" t="s">
        <v>205</v>
      </c>
      <c r="B3772">
        <v>2005</v>
      </c>
      <c r="C3772">
        <v>8.5830000000000004E-2</v>
      </c>
      <c r="E3772">
        <v>6.9389999999999993E-2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 s="3">
        <v>0.92500000000000004</v>
      </c>
      <c r="R3772" t="str">
        <f t="shared" si="58"/>
        <v>Sioux Falls ERS2005</v>
      </c>
    </row>
    <row r="3773" spans="1:18" x14ac:dyDescent="0.35">
      <c r="A3773" t="s">
        <v>205</v>
      </c>
      <c r="B3773">
        <v>2006</v>
      </c>
      <c r="C3773">
        <v>0.15540999999999999</v>
      </c>
      <c r="E3773">
        <v>0.10314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 s="3">
        <v>0.95799999999999996</v>
      </c>
      <c r="R3773" t="str">
        <f t="shared" si="58"/>
        <v>Sioux Falls ERS2006</v>
      </c>
    </row>
    <row r="3774" spans="1:18" x14ac:dyDescent="0.35">
      <c r="A3774" t="s">
        <v>205</v>
      </c>
      <c r="B3774">
        <v>2007</v>
      </c>
      <c r="C3774">
        <v>8.0530000000000004E-2</v>
      </c>
      <c r="E3774">
        <v>0.14384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 s="3">
        <v>0.96699999999999997</v>
      </c>
      <c r="R3774" t="str">
        <f t="shared" si="58"/>
        <v>Sioux Falls ERS2007</v>
      </c>
    </row>
    <row r="3775" spans="1:18" x14ac:dyDescent="0.35">
      <c r="A3775" t="s">
        <v>205</v>
      </c>
      <c r="B3775">
        <v>2008</v>
      </c>
      <c r="C3775">
        <v>-0.27585999999999999</v>
      </c>
      <c r="E3775">
        <v>2.3279999999999999E-2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 s="3">
        <v>0.92600000000000005</v>
      </c>
      <c r="R3775" t="str">
        <f t="shared" si="58"/>
        <v>Sioux Falls ERS2008</v>
      </c>
    </row>
    <row r="3776" spans="1:18" x14ac:dyDescent="0.35">
      <c r="A3776" t="s">
        <v>205</v>
      </c>
      <c r="B3776">
        <v>2009</v>
      </c>
      <c r="C3776">
        <v>0.18361</v>
      </c>
      <c r="E3776">
        <v>3.0460000000000001E-2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 s="3">
        <v>0.877</v>
      </c>
      <c r="R3776" t="str">
        <f t="shared" si="58"/>
        <v>Sioux Falls ERS2009</v>
      </c>
    </row>
    <row r="3777" spans="1:18" x14ac:dyDescent="0.35">
      <c r="A3777" t="s">
        <v>205</v>
      </c>
      <c r="B3777">
        <v>2010</v>
      </c>
      <c r="C3777">
        <v>0.14074999999999999</v>
      </c>
      <c r="E3777">
        <v>4.0680000000000001E-2</v>
      </c>
      <c r="F3777">
        <v>5.4940000000000003E-2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 s="3">
        <v>0.89500000000000002</v>
      </c>
      <c r="R3777" t="str">
        <f t="shared" si="58"/>
        <v>Sioux Falls ERS2010</v>
      </c>
    </row>
    <row r="3778" spans="1:18" x14ac:dyDescent="0.35">
      <c r="A3778" t="s">
        <v>205</v>
      </c>
      <c r="B3778">
        <v>2011</v>
      </c>
      <c r="C3778">
        <v>1.9230000000000001E-2</v>
      </c>
      <c r="E3778">
        <v>1.491E-2</v>
      </c>
      <c r="F3778">
        <v>5.8099999999999999E-2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 s="3">
        <v>0.874</v>
      </c>
      <c r="R3778" t="str">
        <f t="shared" si="58"/>
        <v>Sioux Falls ERS2011</v>
      </c>
    </row>
    <row r="3779" spans="1:18" x14ac:dyDescent="0.35">
      <c r="A3779" t="s">
        <v>205</v>
      </c>
      <c r="B3779">
        <v>2012</v>
      </c>
      <c r="C3779">
        <v>0.14832999999999999</v>
      </c>
      <c r="E3779">
        <v>2.733E-2</v>
      </c>
      <c r="F3779">
        <v>8.4019999999999997E-2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 s="3">
        <v>0.81299999999999994</v>
      </c>
      <c r="R3779" t="str">
        <f t="shared" ref="R3779:R3842" si="59">A3779&amp;B3779</f>
        <v>Sioux Falls ERS2012</v>
      </c>
    </row>
    <row r="3780" spans="1:18" x14ac:dyDescent="0.35">
      <c r="A3780" t="s">
        <v>205</v>
      </c>
      <c r="B3780">
        <v>2013</v>
      </c>
      <c r="C3780">
        <v>0.2016</v>
      </c>
      <c r="E3780">
        <v>0.13683999999999999</v>
      </c>
      <c r="F3780">
        <v>7.8570000000000001E-2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 s="3">
        <v>0.83399999999999996</v>
      </c>
      <c r="R3780" t="str">
        <f t="shared" si="59"/>
        <v>Sioux Falls ERS2013</v>
      </c>
    </row>
    <row r="3781" spans="1:18" x14ac:dyDescent="0.35">
      <c r="A3781" t="s">
        <v>205</v>
      </c>
      <c r="B3781">
        <v>2014</v>
      </c>
      <c r="C3781">
        <v>6.9000000000000006E-2</v>
      </c>
      <c r="E3781">
        <v>0.11391999999999999</v>
      </c>
      <c r="F3781">
        <v>7.1379999999999999E-2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 s="3">
        <v>0.84199999999999997</v>
      </c>
      <c r="R3781" t="str">
        <f t="shared" si="59"/>
        <v>Sioux Falls ERS2014</v>
      </c>
    </row>
    <row r="3782" spans="1:18" x14ac:dyDescent="0.35">
      <c r="A3782" t="s">
        <v>205</v>
      </c>
      <c r="B3782">
        <v>2015</v>
      </c>
      <c r="C3782">
        <v>-2E-3</v>
      </c>
      <c r="E3782">
        <v>8.4529999999999994E-2</v>
      </c>
      <c r="F3782">
        <v>6.2379999999999998E-2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 s="3">
        <v>0.84299999999999997</v>
      </c>
      <c r="R3782" t="str">
        <f t="shared" si="59"/>
        <v>Sioux Falls ERS2015</v>
      </c>
    </row>
    <row r="3783" spans="1:18" x14ac:dyDescent="0.35">
      <c r="A3783" t="s">
        <v>205</v>
      </c>
      <c r="B3783">
        <v>2016</v>
      </c>
      <c r="C3783">
        <v>8.4199999999999997E-2</v>
      </c>
      <c r="E3783">
        <v>9.8019999999999996E-2</v>
      </c>
      <c r="F3783">
        <v>5.5640000000000002E-2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 s="3">
        <v>0.872</v>
      </c>
      <c r="R3783" t="str">
        <f t="shared" si="59"/>
        <v>Sioux Falls ERS2016</v>
      </c>
    </row>
    <row r="3784" spans="1:18" x14ac:dyDescent="0.35">
      <c r="A3784" t="s">
        <v>205</v>
      </c>
      <c r="B3784">
        <v>2017</v>
      </c>
      <c r="C3784">
        <v>0.1668</v>
      </c>
      <c r="E3784">
        <v>0.10153</v>
      </c>
      <c r="F3784">
        <v>6.3780000000000003E-2</v>
      </c>
      <c r="H3784">
        <v>0.70728999999999997</v>
      </c>
      <c r="I3784">
        <v>0.22078</v>
      </c>
      <c r="J3784">
        <v>0</v>
      </c>
      <c r="K3784">
        <v>0</v>
      </c>
      <c r="L3784">
        <v>0</v>
      </c>
      <c r="M3784">
        <v>6.2939999999999996E-2</v>
      </c>
      <c r="N3784">
        <v>0</v>
      </c>
      <c r="O3784">
        <v>8.9899999999999997E-3</v>
      </c>
      <c r="P3784">
        <v>0</v>
      </c>
      <c r="Q3784" s="3">
        <v>1.0229999999999999</v>
      </c>
      <c r="R3784" t="str">
        <f t="shared" si="59"/>
        <v>Sioux Falls ERS2017</v>
      </c>
    </row>
    <row r="3785" spans="1:18" x14ac:dyDescent="0.35">
      <c r="A3785" t="s">
        <v>205</v>
      </c>
      <c r="B3785">
        <v>2018</v>
      </c>
      <c r="C3785">
        <v>-4.2999999999999997E-2</v>
      </c>
      <c r="E3785">
        <v>5.2510000000000001E-2</v>
      </c>
      <c r="F3785">
        <v>9.3859999999999999E-2</v>
      </c>
      <c r="H3785">
        <v>0.65534999999999999</v>
      </c>
      <c r="I3785">
        <v>0.25374999999999998</v>
      </c>
      <c r="J3785">
        <v>0</v>
      </c>
      <c r="K3785">
        <v>0</v>
      </c>
      <c r="L3785">
        <v>0</v>
      </c>
      <c r="M3785">
        <v>7.6920000000000002E-2</v>
      </c>
      <c r="N3785">
        <v>0</v>
      </c>
      <c r="O3785">
        <v>1.3990000000000001E-2</v>
      </c>
      <c r="P3785">
        <v>0</v>
      </c>
      <c r="Q3785" s="3">
        <v>1.014</v>
      </c>
      <c r="R3785" t="str">
        <f t="shared" si="59"/>
        <v>Sioux Falls ERS2018</v>
      </c>
    </row>
    <row r="3786" spans="1:18" x14ac:dyDescent="0.35">
      <c r="A3786" t="s">
        <v>205</v>
      </c>
      <c r="B3786">
        <v>2019</v>
      </c>
      <c r="C3786">
        <v>0.2011</v>
      </c>
      <c r="E3786">
        <v>7.732E-2</v>
      </c>
      <c r="F3786">
        <v>9.5469999999999999E-2</v>
      </c>
      <c r="H3786">
        <v>0.68600000000000005</v>
      </c>
      <c r="I3786">
        <v>0.245</v>
      </c>
      <c r="J3786">
        <v>0</v>
      </c>
      <c r="K3786">
        <v>0</v>
      </c>
      <c r="L3786">
        <v>0</v>
      </c>
      <c r="M3786">
        <v>6.9000000000000006E-2</v>
      </c>
      <c r="N3786">
        <v>0</v>
      </c>
      <c r="O3786">
        <v>0</v>
      </c>
      <c r="P3786">
        <v>0</v>
      </c>
      <c r="Q3786" s="3">
        <v>0.99</v>
      </c>
      <c r="R3786" t="str">
        <f t="shared" si="59"/>
        <v>Sioux Falls ERS2019</v>
      </c>
    </row>
    <row r="3787" spans="1:18" x14ac:dyDescent="0.35">
      <c r="A3787" t="s">
        <v>205</v>
      </c>
      <c r="B3787">
        <v>2020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 s="3">
        <v>0</v>
      </c>
      <c r="R3787" t="str">
        <f t="shared" si="59"/>
        <v>Sioux Falls ERS2020</v>
      </c>
    </row>
    <row r="3788" spans="1:18" x14ac:dyDescent="0.35">
      <c r="A3788" t="s">
        <v>206</v>
      </c>
      <c r="B3788">
        <v>2001</v>
      </c>
      <c r="C3788">
        <v>-0.1186</v>
      </c>
      <c r="G3788">
        <v>-0.1186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 s="3">
        <v>0.86009999999999998</v>
      </c>
      <c r="R3788" t="str">
        <f t="shared" si="59"/>
        <v>St. Louis Employees2001</v>
      </c>
    </row>
    <row r="3789" spans="1:18" x14ac:dyDescent="0.35">
      <c r="A3789" t="s">
        <v>206</v>
      </c>
      <c r="B3789">
        <v>2002</v>
      </c>
      <c r="C3789">
        <v>-6.3700000000000007E-2</v>
      </c>
      <c r="E3789">
        <v>9.4000000000000004E-3</v>
      </c>
      <c r="F3789">
        <v>7.5600000000000001E-2</v>
      </c>
      <c r="G3789">
        <v>-9.1569999999999999E-2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 s="3">
        <v>0.75260000000000005</v>
      </c>
      <c r="R3789" t="str">
        <f t="shared" si="59"/>
        <v>St. Louis Employees2002</v>
      </c>
    </row>
    <row r="3790" spans="1:18" x14ac:dyDescent="0.35">
      <c r="A3790" t="s">
        <v>206</v>
      </c>
      <c r="B3790">
        <v>2003</v>
      </c>
      <c r="C3790">
        <v>0.1754</v>
      </c>
      <c r="E3790">
        <v>3.5900000000000001E-2</v>
      </c>
      <c r="F3790">
        <v>8.1600000000000006E-2</v>
      </c>
      <c r="G3790">
        <v>-1.01E-2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 s="3">
        <v>0.73750000000000004</v>
      </c>
      <c r="R3790" t="str">
        <f t="shared" si="59"/>
        <v>St. Louis Employees2003</v>
      </c>
    </row>
    <row r="3791" spans="1:18" x14ac:dyDescent="0.35">
      <c r="A3791" t="s">
        <v>206</v>
      </c>
      <c r="B3791">
        <v>2004</v>
      </c>
      <c r="C3791">
        <v>0.11219999999999999</v>
      </c>
      <c r="E3791">
        <v>3.0099999999999998E-2</v>
      </c>
      <c r="F3791">
        <v>8.0100000000000005E-2</v>
      </c>
      <c r="G3791">
        <v>1.915E-2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 s="3">
        <v>0.71640000000000004</v>
      </c>
      <c r="R3791" t="str">
        <f t="shared" si="59"/>
        <v>St. Louis Employees2004</v>
      </c>
    </row>
    <row r="3792" spans="1:18" x14ac:dyDescent="0.35">
      <c r="A3792" t="s">
        <v>206</v>
      </c>
      <c r="B3792">
        <v>2005</v>
      </c>
      <c r="C3792">
        <v>0.14990000000000001</v>
      </c>
      <c r="E3792">
        <v>4.5999999999999999E-2</v>
      </c>
      <c r="F3792">
        <v>7.9399999999999998E-2</v>
      </c>
      <c r="G3792">
        <v>4.4060000000000002E-2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 s="3">
        <v>0.79220000000000002</v>
      </c>
      <c r="R3792" t="str">
        <f t="shared" si="59"/>
        <v>St. Louis Employees2005</v>
      </c>
    </row>
    <row r="3793" spans="1:18" x14ac:dyDescent="0.35">
      <c r="A3793" t="s">
        <v>206</v>
      </c>
      <c r="B3793">
        <v>2006</v>
      </c>
      <c r="C3793">
        <v>0.1135</v>
      </c>
      <c r="E3793">
        <v>9.8100000000000007E-2</v>
      </c>
      <c r="F3793">
        <v>8.0600000000000005E-2</v>
      </c>
      <c r="G3793">
        <v>5.5320000000000001E-2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 s="3">
        <v>0.79620000000000002</v>
      </c>
      <c r="R3793" t="str">
        <f t="shared" si="59"/>
        <v>St. Louis Employees2006</v>
      </c>
    </row>
    <row r="3794" spans="1:18" x14ac:dyDescent="0.35">
      <c r="A3794" t="s">
        <v>206</v>
      </c>
      <c r="B3794">
        <v>2007</v>
      </c>
      <c r="C3794">
        <v>0.14649999999999999</v>
      </c>
      <c r="E3794">
        <v>0.13830000000000001</v>
      </c>
      <c r="F3794">
        <v>7.5200000000000003E-2</v>
      </c>
      <c r="G3794">
        <v>6.7890000000000006E-2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 s="3">
        <v>0.88260000000000005</v>
      </c>
      <c r="R3794" t="str">
        <f t="shared" si="59"/>
        <v>St. Louis Employees2007</v>
      </c>
    </row>
    <row r="3795" spans="1:18" x14ac:dyDescent="0.35">
      <c r="A3795" t="s">
        <v>206</v>
      </c>
      <c r="B3795">
        <v>2008</v>
      </c>
      <c r="C3795">
        <v>-0.12759999999999999</v>
      </c>
      <c r="E3795">
        <v>6.5500000000000003E-2</v>
      </c>
      <c r="F3795">
        <v>5.21E-2</v>
      </c>
      <c r="G3795">
        <v>4.1239999999999999E-2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 s="3">
        <v>0.88009999999999999</v>
      </c>
      <c r="R3795" t="str">
        <f t="shared" si="59"/>
        <v>St. Louis Employees2008</v>
      </c>
    </row>
    <row r="3796" spans="1:18" x14ac:dyDescent="0.35">
      <c r="A3796" t="s">
        <v>206</v>
      </c>
      <c r="B3796">
        <v>2009</v>
      </c>
      <c r="C3796">
        <v>-3.09E-2</v>
      </c>
      <c r="E3796">
        <v>3.85E-2</v>
      </c>
      <c r="F3796">
        <v>4.4900000000000002E-2</v>
      </c>
      <c r="G3796">
        <v>3.2960000000000003E-2</v>
      </c>
      <c r="H3796">
        <v>0.61783999999999994</v>
      </c>
      <c r="I3796">
        <v>0.23808000000000001</v>
      </c>
      <c r="J3796">
        <v>0</v>
      </c>
      <c r="K3796">
        <v>2.6800000000000001E-2</v>
      </c>
      <c r="L3796">
        <v>0</v>
      </c>
      <c r="M3796">
        <v>0.10279000000000001</v>
      </c>
      <c r="N3796">
        <v>0</v>
      </c>
      <c r="O3796">
        <v>1.4500000000000001E-2</v>
      </c>
      <c r="P3796">
        <v>0</v>
      </c>
      <c r="Q3796" s="3">
        <v>0.84019999999999995</v>
      </c>
      <c r="R3796" t="str">
        <f t="shared" si="59"/>
        <v>St. Louis Employees2009</v>
      </c>
    </row>
    <row r="3797" spans="1:18" x14ac:dyDescent="0.35">
      <c r="A3797" t="s">
        <v>206</v>
      </c>
      <c r="B3797">
        <v>2010</v>
      </c>
      <c r="C3797">
        <v>0.1011</v>
      </c>
      <c r="E3797">
        <v>3.5130000000000002E-2</v>
      </c>
      <c r="F3797">
        <v>3.9579999999999997E-2</v>
      </c>
      <c r="G3797">
        <v>3.9579999999999997E-2</v>
      </c>
      <c r="H3797">
        <v>0.62914000000000003</v>
      </c>
      <c r="I3797">
        <v>0.25896999999999998</v>
      </c>
      <c r="J3797">
        <v>0</v>
      </c>
      <c r="K3797">
        <v>1.43E-2</v>
      </c>
      <c r="L3797">
        <v>0</v>
      </c>
      <c r="M3797">
        <v>8.7090000000000001E-2</v>
      </c>
      <c r="N3797">
        <v>0</v>
      </c>
      <c r="O3797">
        <v>1.0500000000000001E-2</v>
      </c>
      <c r="P3797">
        <v>0</v>
      </c>
      <c r="Q3797" s="3">
        <v>0.81840000000000002</v>
      </c>
      <c r="R3797" t="str">
        <f t="shared" si="59"/>
        <v>St. Louis Employees2010</v>
      </c>
    </row>
    <row r="3798" spans="1:18" x14ac:dyDescent="0.35">
      <c r="A3798" t="s">
        <v>206</v>
      </c>
      <c r="B3798">
        <v>2011</v>
      </c>
      <c r="C3798">
        <v>1.7899999999999999E-2</v>
      </c>
      <c r="E3798">
        <v>1.6709999999999999E-2</v>
      </c>
      <c r="F3798">
        <v>5.466E-2</v>
      </c>
      <c r="G3798">
        <v>3.7589999999999998E-2</v>
      </c>
      <c r="H3798">
        <v>0.64370000000000005</v>
      </c>
      <c r="I3798">
        <v>0.2253</v>
      </c>
      <c r="J3798">
        <v>0</v>
      </c>
      <c r="K3798">
        <v>3.6499999999999998E-2</v>
      </c>
      <c r="L3798">
        <v>0</v>
      </c>
      <c r="M3798">
        <v>8.8900000000000007E-2</v>
      </c>
      <c r="N3798">
        <v>0</v>
      </c>
      <c r="O3798">
        <v>5.4999999999999997E-3</v>
      </c>
      <c r="P3798">
        <v>0</v>
      </c>
      <c r="Q3798" s="3">
        <v>0.78639999999999999</v>
      </c>
      <c r="R3798" t="str">
        <f t="shared" si="59"/>
        <v>St. Louis Employees2011</v>
      </c>
    </row>
    <row r="3799" spans="1:18" x14ac:dyDescent="0.35">
      <c r="A3799" t="s">
        <v>206</v>
      </c>
      <c r="B3799">
        <v>2012</v>
      </c>
      <c r="C3799">
        <v>0.16950000000000001</v>
      </c>
      <c r="E3799">
        <v>2.0760000000000001E-2</v>
      </c>
      <c r="F3799">
        <v>7.8380000000000005E-2</v>
      </c>
      <c r="G3799">
        <v>4.7989999999999998E-2</v>
      </c>
      <c r="H3799">
        <v>0.62160000000000004</v>
      </c>
      <c r="I3799">
        <v>0.24030000000000001</v>
      </c>
      <c r="J3799">
        <v>0</v>
      </c>
      <c r="K3799">
        <v>3.39E-2</v>
      </c>
      <c r="L3799">
        <v>0</v>
      </c>
      <c r="M3799">
        <v>9.98E-2</v>
      </c>
      <c r="N3799">
        <v>0</v>
      </c>
      <c r="O3799">
        <v>4.4000000000000003E-3</v>
      </c>
      <c r="P3799">
        <v>0</v>
      </c>
      <c r="Q3799" s="3">
        <v>0.75329999999999997</v>
      </c>
      <c r="R3799" t="str">
        <f t="shared" si="59"/>
        <v>St. Louis Employees2012</v>
      </c>
    </row>
    <row r="3800" spans="1:18" x14ac:dyDescent="0.35">
      <c r="A3800" t="s">
        <v>206</v>
      </c>
      <c r="B3800">
        <v>2013</v>
      </c>
      <c r="C3800">
        <v>0.13039999999999999</v>
      </c>
      <c r="E3800">
        <v>7.5050000000000006E-2</v>
      </c>
      <c r="F3800">
        <v>7.4179999999999996E-2</v>
      </c>
      <c r="G3800">
        <v>5.4109999999999998E-2</v>
      </c>
      <c r="H3800">
        <v>0.52109000000000005</v>
      </c>
      <c r="I3800">
        <v>0.22400999999999999</v>
      </c>
      <c r="J3800">
        <v>7.3270000000000002E-2</v>
      </c>
      <c r="K3800">
        <v>7.7770000000000006E-2</v>
      </c>
      <c r="L3800">
        <v>0</v>
      </c>
      <c r="M3800">
        <v>0.10206</v>
      </c>
      <c r="N3800">
        <v>0</v>
      </c>
      <c r="O3800">
        <v>1.8E-3</v>
      </c>
      <c r="P3800">
        <v>0</v>
      </c>
      <c r="Q3800" s="3">
        <v>0.77059999999999995</v>
      </c>
      <c r="R3800" t="str">
        <f t="shared" si="59"/>
        <v>St. Louis Employees2013</v>
      </c>
    </row>
    <row r="3801" spans="1:18" x14ac:dyDescent="0.35">
      <c r="A3801" t="s">
        <v>206</v>
      </c>
      <c r="B3801">
        <v>2014</v>
      </c>
      <c r="C3801">
        <v>9.7100000000000006E-2</v>
      </c>
      <c r="E3801">
        <v>0.10205</v>
      </c>
      <c r="F3801">
        <v>7.2709999999999997E-2</v>
      </c>
      <c r="G3801">
        <v>5.713E-2</v>
      </c>
      <c r="H3801">
        <v>0.50600000000000001</v>
      </c>
      <c r="I3801">
        <v>0.20930000000000001</v>
      </c>
      <c r="J3801">
        <v>8.5300000000000001E-2</v>
      </c>
      <c r="K3801">
        <v>9.8100000000000007E-2</v>
      </c>
      <c r="L3801">
        <v>0</v>
      </c>
      <c r="M3801">
        <v>9.7799999999999998E-2</v>
      </c>
      <c r="N3801">
        <v>0</v>
      </c>
      <c r="O3801">
        <v>3.3999999999999998E-3</v>
      </c>
      <c r="P3801">
        <v>0</v>
      </c>
      <c r="Q3801" s="3">
        <v>0.80920000000000003</v>
      </c>
      <c r="R3801" t="str">
        <f t="shared" si="59"/>
        <v>St. Louis Employees2014</v>
      </c>
    </row>
    <row r="3802" spans="1:18" x14ac:dyDescent="0.35">
      <c r="A3802" t="s">
        <v>206</v>
      </c>
      <c r="B3802">
        <v>2015</v>
      </c>
      <c r="C3802">
        <v>-3.7900000000000003E-2</v>
      </c>
      <c r="E3802">
        <v>7.2709999999999997E-2</v>
      </c>
      <c r="F3802">
        <v>5.3749999999999999E-2</v>
      </c>
      <c r="H3802">
        <v>0.50290000000000001</v>
      </c>
      <c r="I3802">
        <v>0.2135</v>
      </c>
      <c r="J3802">
        <v>7.0699999999999999E-2</v>
      </c>
      <c r="K3802">
        <v>9.9599999999999994E-2</v>
      </c>
      <c r="L3802">
        <v>0</v>
      </c>
      <c r="M3802">
        <v>0.106</v>
      </c>
      <c r="N3802">
        <v>0</v>
      </c>
      <c r="O3802">
        <v>7.3000000000000001E-3</v>
      </c>
      <c r="P3802">
        <v>0</v>
      </c>
      <c r="Q3802" s="3">
        <v>0.80620000000000003</v>
      </c>
      <c r="R3802" t="str">
        <f t="shared" si="59"/>
        <v>St. Louis Employees2015</v>
      </c>
    </row>
    <row r="3803" spans="1:18" x14ac:dyDescent="0.35">
      <c r="A3803" t="s">
        <v>206</v>
      </c>
      <c r="B3803">
        <v>2016</v>
      </c>
      <c r="C3803">
        <v>9.4500000000000001E-2</v>
      </c>
      <c r="E3803">
        <v>8.8389999999999996E-2</v>
      </c>
      <c r="F3803">
        <v>5.194E-2</v>
      </c>
      <c r="H3803">
        <v>0.48715000000000003</v>
      </c>
      <c r="I3803">
        <v>0.23018</v>
      </c>
      <c r="J3803">
        <v>6.0389999999999999E-2</v>
      </c>
      <c r="K3803">
        <v>9.6189999999999998E-2</v>
      </c>
      <c r="L3803">
        <v>0</v>
      </c>
      <c r="M3803">
        <v>0.12229</v>
      </c>
      <c r="N3803">
        <v>0</v>
      </c>
      <c r="O3803">
        <v>3.8E-3</v>
      </c>
      <c r="P3803">
        <v>0</v>
      </c>
      <c r="Q3803" s="3">
        <v>0.81879999999999997</v>
      </c>
      <c r="R3803" t="str">
        <f t="shared" si="59"/>
        <v>St. Louis Employees2016</v>
      </c>
    </row>
    <row r="3804" spans="1:18" x14ac:dyDescent="0.35">
      <c r="A3804" t="s">
        <v>206</v>
      </c>
      <c r="B3804">
        <v>2017</v>
      </c>
      <c r="C3804">
        <v>0.11899999999999999</v>
      </c>
      <c r="E3804">
        <v>7.8820000000000001E-2</v>
      </c>
      <c r="F3804">
        <v>4.9390000000000003E-2</v>
      </c>
      <c r="H3804">
        <v>0.51870000000000005</v>
      </c>
      <c r="I3804">
        <v>0.21390000000000001</v>
      </c>
      <c r="J3804">
        <v>5.7500000000000002E-2</v>
      </c>
      <c r="K3804">
        <v>9.4E-2</v>
      </c>
      <c r="L3804">
        <v>0</v>
      </c>
      <c r="M3804">
        <v>0.112</v>
      </c>
      <c r="N3804">
        <v>0</v>
      </c>
      <c r="O3804">
        <v>3.8999999999999998E-3</v>
      </c>
      <c r="P3804">
        <v>0</v>
      </c>
      <c r="Q3804" s="3">
        <v>0.8266</v>
      </c>
      <c r="R3804" t="str">
        <f t="shared" si="59"/>
        <v>St. Louis Employees2017</v>
      </c>
    </row>
    <row r="3805" spans="1:18" x14ac:dyDescent="0.35">
      <c r="A3805" t="s">
        <v>206</v>
      </c>
      <c r="B3805">
        <v>2018</v>
      </c>
      <c r="C3805">
        <v>6.4799999999999996E-2</v>
      </c>
      <c r="E3805">
        <v>6.6000000000000003E-2</v>
      </c>
      <c r="F3805">
        <v>7.0510000000000003E-2</v>
      </c>
      <c r="H3805">
        <v>0.52510000000000001</v>
      </c>
      <c r="I3805">
        <v>0.2102</v>
      </c>
      <c r="J3805">
        <v>5.5E-2</v>
      </c>
      <c r="K3805">
        <v>9.6500000000000002E-2</v>
      </c>
      <c r="L3805">
        <v>0</v>
      </c>
      <c r="M3805">
        <v>0.107</v>
      </c>
      <c r="N3805">
        <v>0</v>
      </c>
      <c r="O3805">
        <v>5.7000000000000002E-3</v>
      </c>
      <c r="P3805">
        <v>0</v>
      </c>
      <c r="Q3805" s="3">
        <v>0.83389999999999997</v>
      </c>
      <c r="R3805" t="str">
        <f t="shared" si="59"/>
        <v>St. Louis Employees2018</v>
      </c>
    </row>
    <row r="3806" spans="1:18" x14ac:dyDescent="0.35">
      <c r="A3806" t="s">
        <v>206</v>
      </c>
      <c r="B3806">
        <v>2019</v>
      </c>
      <c r="C3806">
        <v>1.512E-2</v>
      </c>
      <c r="E3806">
        <v>4.9570000000000003E-2</v>
      </c>
      <c r="F3806">
        <v>7.5490000000000002E-2</v>
      </c>
      <c r="H3806">
        <v>0.55300000000000005</v>
      </c>
      <c r="I3806">
        <v>0.252</v>
      </c>
      <c r="J3806">
        <v>0</v>
      </c>
      <c r="K3806">
        <v>7.3999999999999996E-2</v>
      </c>
      <c r="L3806">
        <v>0</v>
      </c>
      <c r="M3806">
        <v>0.11799999999999999</v>
      </c>
      <c r="N3806">
        <v>0</v>
      </c>
      <c r="O3806">
        <v>3.0000000000000001E-3</v>
      </c>
      <c r="P3806">
        <v>0</v>
      </c>
      <c r="Q3806" s="3">
        <v>0.81799999999999995</v>
      </c>
      <c r="R3806" t="str">
        <f t="shared" si="59"/>
        <v>St. Louis Employees2019</v>
      </c>
    </row>
    <row r="3807" spans="1:18" x14ac:dyDescent="0.35">
      <c r="A3807" t="s">
        <v>206</v>
      </c>
      <c r="B3807">
        <v>2020</v>
      </c>
      <c r="C3807">
        <v>5.8029999999999998E-2</v>
      </c>
      <c r="E3807">
        <v>6.9709999999999994E-2</v>
      </c>
      <c r="F3807">
        <v>7.1209999999999996E-2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 s="3">
        <v>0.7762</v>
      </c>
      <c r="R3807" t="str">
        <f t="shared" si="59"/>
        <v>St. Louis Employees2020</v>
      </c>
    </row>
    <row r="3808" spans="1:18" x14ac:dyDescent="0.35">
      <c r="A3808" t="s">
        <v>207</v>
      </c>
      <c r="B3808">
        <v>2001</v>
      </c>
      <c r="C3808">
        <v>2.9229999999999999E-2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 s="3">
        <v>1</v>
      </c>
      <c r="R3808" t="str">
        <f t="shared" si="59"/>
        <v>Marion County Law Enforcement-Sheriff2001</v>
      </c>
    </row>
    <row r="3809" spans="1:18" x14ac:dyDescent="0.35">
      <c r="A3809" t="s">
        <v>207</v>
      </c>
      <c r="B3809">
        <v>2002</v>
      </c>
      <c r="C3809">
        <v>-0.11222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 s="3">
        <v>0.92100000000000004</v>
      </c>
      <c r="R3809" t="str">
        <f t="shared" si="59"/>
        <v>Marion County Law Enforcement-Sheriff2002</v>
      </c>
    </row>
    <row r="3810" spans="1:18" x14ac:dyDescent="0.35">
      <c r="A3810" t="s">
        <v>207</v>
      </c>
      <c r="B3810">
        <v>2003</v>
      </c>
      <c r="C3810">
        <v>0.19702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 s="3">
        <v>0.92800000000000005</v>
      </c>
      <c r="R3810" t="str">
        <f t="shared" si="59"/>
        <v>Marion County Law Enforcement-Sheriff2003</v>
      </c>
    </row>
    <row r="3811" spans="1:18" x14ac:dyDescent="0.35">
      <c r="A3811" t="s">
        <v>207</v>
      </c>
      <c r="B3811">
        <v>2004</v>
      </c>
      <c r="C3811">
        <v>8.1710000000000005E-2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 s="3">
        <v>0.93400000000000005</v>
      </c>
      <c r="R3811" t="str">
        <f t="shared" si="59"/>
        <v>Marion County Law Enforcement-Sheriff2004</v>
      </c>
    </row>
    <row r="3812" spans="1:18" x14ac:dyDescent="0.35">
      <c r="A3812" t="s">
        <v>207</v>
      </c>
      <c r="B3812">
        <v>2005</v>
      </c>
      <c r="C3812">
        <v>6.5259999999999999E-2</v>
      </c>
      <c r="E3812">
        <v>4.7359999999999999E-2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 s="3">
        <v>0.92400000000000004</v>
      </c>
      <c r="R3812" t="str">
        <f t="shared" si="59"/>
        <v>Marion County Law Enforcement-Sheriff2005</v>
      </c>
    </row>
    <row r="3813" spans="1:18" x14ac:dyDescent="0.35">
      <c r="A3813" t="s">
        <v>207</v>
      </c>
      <c r="B3813">
        <v>2006</v>
      </c>
      <c r="C3813">
        <v>-5.0090000000000003E-2</v>
      </c>
      <c r="E3813">
        <v>3.0700000000000002E-2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 s="3">
        <v>0.93100000000000005</v>
      </c>
      <c r="R3813" t="str">
        <f t="shared" si="59"/>
        <v>Marion County Law Enforcement-Sheriff2006</v>
      </c>
    </row>
    <row r="3814" spans="1:18" x14ac:dyDescent="0.35">
      <c r="A3814" t="s">
        <v>207</v>
      </c>
      <c r="B3814">
        <v>2007</v>
      </c>
      <c r="C3814">
        <v>4.3490000000000001E-2</v>
      </c>
      <c r="E3814">
        <v>6.4549999999999996E-2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 s="3">
        <v>0.94199999999999995</v>
      </c>
      <c r="R3814" t="str">
        <f t="shared" si="59"/>
        <v>Marion County Law Enforcement-Sheriff2007</v>
      </c>
    </row>
    <row r="3815" spans="1:18" x14ac:dyDescent="0.35">
      <c r="A3815" t="s">
        <v>207</v>
      </c>
      <c r="B3815">
        <v>2008</v>
      </c>
      <c r="C3815">
        <v>-1.9699999999999999E-2</v>
      </c>
      <c r="E3815">
        <v>2.2870000000000001E-2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 s="3">
        <v>0.77400000000000002</v>
      </c>
      <c r="R3815" t="str">
        <f t="shared" si="59"/>
        <v>Marion County Law Enforcement-Sheriff2008</v>
      </c>
    </row>
    <row r="3816" spans="1:18" x14ac:dyDescent="0.35">
      <c r="A3816" t="s">
        <v>207</v>
      </c>
      <c r="B3816">
        <v>2009</v>
      </c>
      <c r="C3816">
        <v>-3.9050000000000001E-2</v>
      </c>
      <c r="E3816">
        <v>-1.06E-3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 s="3">
        <v>0.77300000000000002</v>
      </c>
      <c r="R3816" t="str">
        <f t="shared" si="59"/>
        <v>Marion County Law Enforcement-Sheriff2009</v>
      </c>
    </row>
    <row r="3817" spans="1:18" x14ac:dyDescent="0.35">
      <c r="A3817" t="s">
        <v>207</v>
      </c>
      <c r="B3817">
        <v>2010</v>
      </c>
      <c r="C3817">
        <v>5.2019999999999997E-2</v>
      </c>
      <c r="E3817">
        <v>-3.5599999999999998E-3</v>
      </c>
      <c r="F3817">
        <v>2.1579999999999998E-2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 s="3">
        <v>0.73899999999999999</v>
      </c>
      <c r="R3817" t="str">
        <f t="shared" si="59"/>
        <v>Marion County Law Enforcement-Sheriff2010</v>
      </c>
    </row>
    <row r="3818" spans="1:18" x14ac:dyDescent="0.35">
      <c r="A3818" t="s">
        <v>207</v>
      </c>
      <c r="B3818">
        <v>2011</v>
      </c>
      <c r="C3818">
        <v>4.9110000000000001E-2</v>
      </c>
      <c r="E3818">
        <v>1.643E-2</v>
      </c>
      <c r="F3818">
        <v>2.3539999999999998E-2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 s="3">
        <v>0.74199999999999999</v>
      </c>
      <c r="R3818" t="str">
        <f t="shared" si="59"/>
        <v>Marion County Law Enforcement-Sheriff2011</v>
      </c>
    </row>
    <row r="3819" spans="1:18" x14ac:dyDescent="0.35">
      <c r="A3819" t="s">
        <v>207</v>
      </c>
      <c r="B3819">
        <v>2012</v>
      </c>
      <c r="C3819">
        <v>7.9390000000000002E-2</v>
      </c>
      <c r="E3819">
        <v>2.333E-2</v>
      </c>
      <c r="F3819">
        <v>4.3740000000000001E-2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 s="3">
        <v>0.73299999999999998</v>
      </c>
      <c r="R3819" t="str">
        <f t="shared" si="59"/>
        <v>Marion County Law Enforcement-Sheriff2012</v>
      </c>
    </row>
    <row r="3820" spans="1:18" x14ac:dyDescent="0.35">
      <c r="A3820" t="s">
        <v>207</v>
      </c>
      <c r="B3820">
        <v>2013</v>
      </c>
      <c r="C3820">
        <v>0.21387</v>
      </c>
      <c r="E3820">
        <v>6.8019999999999997E-2</v>
      </c>
      <c r="F3820">
        <v>4.5199999999999997E-2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 s="3">
        <v>0</v>
      </c>
      <c r="R3820" t="str">
        <f t="shared" si="59"/>
        <v>Marion County Law Enforcement-Sheriff2013</v>
      </c>
    </row>
    <row r="3821" spans="1:18" x14ac:dyDescent="0.35">
      <c r="A3821" t="s">
        <v>207</v>
      </c>
      <c r="B3821">
        <v>2014</v>
      </c>
      <c r="C3821">
        <v>4.7E-2</v>
      </c>
      <c r="E3821">
        <v>8.6499999999999994E-2</v>
      </c>
      <c r="F3821">
        <v>4.1799999999999997E-2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 s="3">
        <v>0</v>
      </c>
      <c r="R3821" t="str">
        <f t="shared" si="59"/>
        <v>Marion County Law Enforcement-Sheriff2014</v>
      </c>
    </row>
    <row r="3822" spans="1:18" x14ac:dyDescent="0.35">
      <c r="A3822" t="s">
        <v>207</v>
      </c>
      <c r="B3822">
        <v>2015</v>
      </c>
      <c r="C3822">
        <v>-1.7000000000000001E-2</v>
      </c>
      <c r="E3822">
        <v>7.1849999999999997E-2</v>
      </c>
      <c r="F3822">
        <v>3.3459999999999997E-2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 s="3">
        <v>0</v>
      </c>
      <c r="R3822" t="str">
        <f t="shared" si="59"/>
        <v>Marion County Law Enforcement-Sheriff2015</v>
      </c>
    </row>
    <row r="3823" spans="1:18" x14ac:dyDescent="0.35">
      <c r="A3823" t="s">
        <v>207</v>
      </c>
      <c r="B3823">
        <v>2016</v>
      </c>
      <c r="C3823">
        <v>6.2199999999999998E-2</v>
      </c>
      <c r="E3823">
        <v>7.4510000000000007E-2</v>
      </c>
      <c r="F3823">
        <v>4.5069999999999999E-2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 s="3">
        <v>0</v>
      </c>
      <c r="R3823" t="str">
        <f t="shared" si="59"/>
        <v>Marion County Law Enforcement-Sheriff2016</v>
      </c>
    </row>
    <row r="3824" spans="1:18" x14ac:dyDescent="0.35">
      <c r="A3824" t="s">
        <v>207</v>
      </c>
      <c r="B3824">
        <v>2017</v>
      </c>
      <c r="C3824">
        <v>0.1087</v>
      </c>
      <c r="E3824">
        <v>8.029E-2</v>
      </c>
      <c r="F3824">
        <v>5.142E-2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 s="3">
        <v>0</v>
      </c>
      <c r="R3824" t="str">
        <f t="shared" si="59"/>
        <v>Marion County Law Enforcement-Sheriff2017</v>
      </c>
    </row>
    <row r="3825" spans="1:18" x14ac:dyDescent="0.35">
      <c r="A3825" t="s">
        <v>207</v>
      </c>
      <c r="B3825">
        <v>2018</v>
      </c>
      <c r="C3825">
        <v>-4.8099999999999997E-2</v>
      </c>
      <c r="E3825">
        <v>2.9020000000000001E-2</v>
      </c>
      <c r="F3825">
        <v>4.8340000000000001E-2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 s="3">
        <v>0</v>
      </c>
      <c r="R3825" t="str">
        <f t="shared" si="59"/>
        <v>Marion County Law Enforcement-Sheriff2018</v>
      </c>
    </row>
    <row r="3826" spans="1:18" x14ac:dyDescent="0.35">
      <c r="A3826" t="s">
        <v>207</v>
      </c>
      <c r="B3826">
        <v>2019</v>
      </c>
      <c r="C3826">
        <v>0.1648</v>
      </c>
      <c r="E3826">
        <v>5.1200000000000002E-2</v>
      </c>
      <c r="F3826">
        <v>6.8699999999999997E-2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 s="3">
        <v>0</v>
      </c>
      <c r="R3826" t="str">
        <f t="shared" si="59"/>
        <v>Marion County Law Enforcement-Sheriff2019</v>
      </c>
    </row>
    <row r="3827" spans="1:18" x14ac:dyDescent="0.35">
      <c r="A3827" t="s">
        <v>207</v>
      </c>
      <c r="B3827">
        <v>2020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 s="3">
        <v>0</v>
      </c>
      <c r="R3827" t="str">
        <f t="shared" si="59"/>
        <v>Marion County Law Enforcement-Sheriff2020</v>
      </c>
    </row>
    <row r="3828" spans="1:18" x14ac:dyDescent="0.35">
      <c r="A3828" t="s">
        <v>208</v>
      </c>
      <c r="B3828">
        <v>2001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 s="3">
        <v>0.84299999999999997</v>
      </c>
      <c r="R3828" t="str">
        <f t="shared" si="59"/>
        <v>Jersey City Municipal Employees2001</v>
      </c>
    </row>
    <row r="3829" spans="1:18" x14ac:dyDescent="0.35">
      <c r="A3829" t="s">
        <v>208</v>
      </c>
      <c r="B3829">
        <v>2002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 s="3">
        <v>0</v>
      </c>
      <c r="R3829" t="str">
        <f t="shared" si="59"/>
        <v>Jersey City Municipal Employees2002</v>
      </c>
    </row>
    <row r="3830" spans="1:18" x14ac:dyDescent="0.35">
      <c r="A3830" t="s">
        <v>208</v>
      </c>
      <c r="B3830">
        <v>2003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 s="3">
        <v>0</v>
      </c>
      <c r="R3830" t="str">
        <f t="shared" si="59"/>
        <v>Jersey City Municipal Employees2003</v>
      </c>
    </row>
    <row r="3831" spans="1:18" x14ac:dyDescent="0.35">
      <c r="A3831" t="s">
        <v>208</v>
      </c>
      <c r="B3831">
        <v>2004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 s="3">
        <v>0</v>
      </c>
      <c r="R3831" t="str">
        <f t="shared" si="59"/>
        <v>Jersey City Municipal Employees2004</v>
      </c>
    </row>
    <row r="3832" spans="1:18" x14ac:dyDescent="0.35">
      <c r="A3832" t="s">
        <v>208</v>
      </c>
      <c r="B3832">
        <v>2005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 s="3">
        <v>0</v>
      </c>
      <c r="R3832" t="str">
        <f t="shared" si="59"/>
        <v>Jersey City Municipal Employees2005</v>
      </c>
    </row>
    <row r="3833" spans="1:18" x14ac:dyDescent="0.35">
      <c r="A3833" t="s">
        <v>208</v>
      </c>
      <c r="B3833">
        <v>2006</v>
      </c>
      <c r="C3833">
        <v>6.9570000000000007E-2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 s="3">
        <v>0.52400000000000002</v>
      </c>
      <c r="R3833" t="str">
        <f t="shared" si="59"/>
        <v>Jersey City Municipal Employees2006</v>
      </c>
    </row>
    <row r="3834" spans="1:18" x14ac:dyDescent="0.35">
      <c r="A3834" t="s">
        <v>208</v>
      </c>
      <c r="B3834">
        <v>2007</v>
      </c>
      <c r="C3834">
        <v>0.16036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 s="3">
        <v>0.52107999999999999</v>
      </c>
      <c r="R3834" t="str">
        <f t="shared" si="59"/>
        <v>Jersey City Municipal Employees2007</v>
      </c>
    </row>
    <row r="3835" spans="1:18" x14ac:dyDescent="0.35">
      <c r="A3835" t="s">
        <v>208</v>
      </c>
      <c r="B3835">
        <v>2008</v>
      </c>
      <c r="C3835">
        <v>-8.0439999999999998E-2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 s="3">
        <v>0.51800000000000002</v>
      </c>
      <c r="R3835" t="str">
        <f t="shared" si="59"/>
        <v>Jersey City Municipal Employees2008</v>
      </c>
    </row>
    <row r="3836" spans="1:18" x14ac:dyDescent="0.35">
      <c r="A3836" t="s">
        <v>208</v>
      </c>
      <c r="B3836">
        <v>2009</v>
      </c>
      <c r="C3836">
        <v>-0.17038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 s="3">
        <v>0.47106999999999999</v>
      </c>
      <c r="R3836" t="str">
        <f t="shared" si="59"/>
        <v>Jersey City Municipal Employees2009</v>
      </c>
    </row>
    <row r="3837" spans="1:18" x14ac:dyDescent="0.35">
      <c r="A3837" t="s">
        <v>208</v>
      </c>
      <c r="B3837">
        <v>2010</v>
      </c>
      <c r="C3837">
        <v>0.13611000000000001</v>
      </c>
      <c r="E3837">
        <v>1.47E-2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 s="3">
        <v>0.42799999999999999</v>
      </c>
      <c r="R3837" t="str">
        <f t="shared" si="59"/>
        <v>Jersey City Municipal Employees2010</v>
      </c>
    </row>
    <row r="3838" spans="1:18" x14ac:dyDescent="0.35">
      <c r="A3838" t="s">
        <v>208</v>
      </c>
      <c r="B3838">
        <v>2011</v>
      </c>
      <c r="C3838">
        <v>0.20671</v>
      </c>
      <c r="E3838">
        <v>3.9480000000000001E-2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 s="3">
        <v>0.42342999999999997</v>
      </c>
      <c r="R3838" t="str">
        <f t="shared" si="59"/>
        <v>Jersey City Municipal Employees2011</v>
      </c>
    </row>
    <row r="3839" spans="1:18" x14ac:dyDescent="0.35">
      <c r="A3839" t="s">
        <v>208</v>
      </c>
      <c r="B3839">
        <v>2012</v>
      </c>
      <c r="C3839">
        <v>-2.9499999999999999E-3</v>
      </c>
      <c r="E3839">
        <v>8.4200000000000004E-3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 s="3">
        <v>0.42</v>
      </c>
      <c r="R3839" t="str">
        <f t="shared" si="59"/>
        <v>Jersey City Municipal Employees2012</v>
      </c>
    </row>
    <row r="3840" spans="1:18" x14ac:dyDescent="0.35">
      <c r="A3840" t="s">
        <v>208</v>
      </c>
      <c r="B3840">
        <v>2013</v>
      </c>
      <c r="C3840">
        <v>0.104</v>
      </c>
      <c r="E3840">
        <v>4.5969999999999997E-2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 s="3">
        <v>0.48597000000000001</v>
      </c>
      <c r="R3840" t="str">
        <f t="shared" si="59"/>
        <v>Jersey City Municipal Employees2013</v>
      </c>
    </row>
    <row r="3841" spans="1:18" x14ac:dyDescent="0.35">
      <c r="A3841" t="s">
        <v>208</v>
      </c>
      <c r="B3841">
        <v>2014</v>
      </c>
      <c r="C3841">
        <v>3.6999999999999998E-2</v>
      </c>
      <c r="E3841">
        <v>9.3700000000000006E-2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 s="3">
        <v>0.55400000000000005</v>
      </c>
      <c r="R3841" t="str">
        <f t="shared" si="59"/>
        <v>Jersey City Municipal Employees2014</v>
      </c>
    </row>
    <row r="3842" spans="1:18" x14ac:dyDescent="0.35">
      <c r="A3842" t="s">
        <v>208</v>
      </c>
      <c r="B3842">
        <v>2015</v>
      </c>
      <c r="C3842">
        <v>-1.4E-2</v>
      </c>
      <c r="E3842">
        <v>6.3140000000000002E-2</v>
      </c>
      <c r="F3842">
        <v>3.8629999999999998E-2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 s="3">
        <v>0.53381000000000001</v>
      </c>
      <c r="R3842" t="str">
        <f t="shared" si="59"/>
        <v>Jersey City Municipal Employees2015</v>
      </c>
    </row>
    <row r="3843" spans="1:18" x14ac:dyDescent="0.35">
      <c r="A3843" t="s">
        <v>208</v>
      </c>
      <c r="B3843">
        <v>2016</v>
      </c>
      <c r="C3843">
        <v>4.3999999999999997E-2</v>
      </c>
      <c r="E3843">
        <v>3.2779999999999997E-2</v>
      </c>
      <c r="F3843">
        <v>3.6119999999999999E-2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 s="3">
        <v>0.51500000000000001</v>
      </c>
      <c r="R3843" t="str">
        <f t="shared" ref="R3843:R3906" si="60">A3843&amp;B3843</f>
        <v>Jersey City Municipal Employees2016</v>
      </c>
    </row>
    <row r="3844" spans="1:18" x14ac:dyDescent="0.35">
      <c r="A3844" t="s">
        <v>208</v>
      </c>
      <c r="B3844">
        <v>2017</v>
      </c>
      <c r="C3844">
        <v>0.14199999999999999</v>
      </c>
      <c r="E3844">
        <v>6.1199999999999997E-2</v>
      </c>
      <c r="F3844">
        <v>3.4470000000000001E-2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 s="3">
        <v>0.54001999999999994</v>
      </c>
      <c r="R3844" t="str">
        <f t="shared" si="60"/>
        <v>Jersey City Municipal Employees2017</v>
      </c>
    </row>
    <row r="3845" spans="1:18" x14ac:dyDescent="0.35">
      <c r="A3845" t="s">
        <v>208</v>
      </c>
      <c r="B3845">
        <v>2018</v>
      </c>
      <c r="C3845">
        <v>-5.5E-2</v>
      </c>
      <c r="E3845">
        <v>2.8709999999999999E-2</v>
      </c>
      <c r="F3845">
        <v>3.73E-2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 s="3">
        <v>0.56200000000000006</v>
      </c>
      <c r="R3845" t="str">
        <f t="shared" si="60"/>
        <v>Jersey City Municipal Employees2018</v>
      </c>
    </row>
    <row r="3846" spans="1:18" x14ac:dyDescent="0.35">
      <c r="A3846" t="s">
        <v>208</v>
      </c>
      <c r="B3846">
        <v>2019</v>
      </c>
      <c r="C3846">
        <v>0.17399999999999999</v>
      </c>
      <c r="E3846">
        <v>5.4550000000000001E-2</v>
      </c>
      <c r="F3846">
        <v>7.3950000000000002E-2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 s="3">
        <v>0.53522000000000003</v>
      </c>
      <c r="R3846" t="str">
        <f t="shared" si="60"/>
        <v>Jersey City Municipal Employees2019</v>
      </c>
    </row>
    <row r="3847" spans="1:18" x14ac:dyDescent="0.35">
      <c r="A3847" t="s">
        <v>208</v>
      </c>
      <c r="B3847">
        <v>2020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 s="3">
        <v>0.51200000000000001</v>
      </c>
      <c r="R3847" t="str">
        <f t="shared" si="60"/>
        <v>Jersey City Municipal Employees2020</v>
      </c>
    </row>
    <row r="3848" spans="1:18" x14ac:dyDescent="0.35">
      <c r="A3848" t="s">
        <v>209</v>
      </c>
      <c r="B3848">
        <v>2001</v>
      </c>
      <c r="C3848">
        <v>-1.5820000000000001E-2</v>
      </c>
      <c r="H3848">
        <v>0.47</v>
      </c>
      <c r="I3848">
        <v>0.47</v>
      </c>
      <c r="J3848">
        <v>0.01</v>
      </c>
      <c r="K3848">
        <v>0</v>
      </c>
      <c r="L3848">
        <v>0</v>
      </c>
      <c r="M3848">
        <v>0.04</v>
      </c>
      <c r="N3848">
        <v>0</v>
      </c>
      <c r="O3848">
        <v>0.01</v>
      </c>
      <c r="P3848">
        <v>0</v>
      </c>
      <c r="Q3848" s="3">
        <v>0.90600000000000003</v>
      </c>
      <c r="R3848" t="str">
        <f t="shared" si="60"/>
        <v>Bismarck Employees' Pension Plan2001</v>
      </c>
    </row>
    <row r="3849" spans="1:18" x14ac:dyDescent="0.35">
      <c r="A3849" t="s">
        <v>209</v>
      </c>
      <c r="B3849">
        <v>2002</v>
      </c>
      <c r="C3849">
        <v>-8.4989999999999996E-2</v>
      </c>
      <c r="H3849">
        <v>0.45</v>
      </c>
      <c r="I3849">
        <v>0.5</v>
      </c>
      <c r="J3849">
        <v>0.01</v>
      </c>
      <c r="K3849">
        <v>0</v>
      </c>
      <c r="L3849">
        <v>0</v>
      </c>
      <c r="M3849">
        <v>0.03</v>
      </c>
      <c r="N3849">
        <v>0</v>
      </c>
      <c r="O3849">
        <v>0.01</v>
      </c>
      <c r="P3849">
        <v>0</v>
      </c>
      <c r="Q3849" s="3">
        <v>0.872</v>
      </c>
      <c r="R3849" t="str">
        <f t="shared" si="60"/>
        <v>Bismarck Employees' Pension Plan2002</v>
      </c>
    </row>
    <row r="3850" spans="1:18" x14ac:dyDescent="0.35">
      <c r="A3850" t="s">
        <v>209</v>
      </c>
      <c r="B3850">
        <v>2003</v>
      </c>
      <c r="C3850">
        <v>0.71748999999999996</v>
      </c>
      <c r="H3850">
        <v>0.51</v>
      </c>
      <c r="I3850">
        <v>0.44</v>
      </c>
      <c r="J3850">
        <v>0.01</v>
      </c>
      <c r="K3850">
        <v>0</v>
      </c>
      <c r="L3850">
        <v>0</v>
      </c>
      <c r="M3850">
        <v>0.03</v>
      </c>
      <c r="N3850">
        <v>0</v>
      </c>
      <c r="O3850">
        <v>0.01</v>
      </c>
      <c r="P3850">
        <v>0</v>
      </c>
      <c r="Q3850" s="3">
        <v>0.88600000000000001</v>
      </c>
      <c r="R3850" t="str">
        <f t="shared" si="60"/>
        <v>Bismarck Employees' Pension Plan2003</v>
      </c>
    </row>
    <row r="3851" spans="1:18" x14ac:dyDescent="0.35">
      <c r="A3851" t="s">
        <v>209</v>
      </c>
      <c r="B3851">
        <v>2004</v>
      </c>
      <c r="C3851">
        <v>0.10440000000000001</v>
      </c>
      <c r="H3851">
        <v>0.5</v>
      </c>
      <c r="I3851">
        <v>0.45</v>
      </c>
      <c r="J3851">
        <v>0.01</v>
      </c>
      <c r="K3851">
        <v>0</v>
      </c>
      <c r="L3851">
        <v>0</v>
      </c>
      <c r="M3851">
        <v>0.03</v>
      </c>
      <c r="N3851">
        <v>0</v>
      </c>
      <c r="O3851">
        <v>0.01</v>
      </c>
      <c r="P3851">
        <v>0</v>
      </c>
      <c r="Q3851" s="3">
        <v>0.88500000000000001</v>
      </c>
      <c r="R3851" t="str">
        <f t="shared" si="60"/>
        <v>Bismarck Employees' Pension Plan2004</v>
      </c>
    </row>
    <row r="3852" spans="1:18" x14ac:dyDescent="0.35">
      <c r="A3852" t="s">
        <v>209</v>
      </c>
      <c r="B3852">
        <v>2005</v>
      </c>
      <c r="C3852">
        <v>9.7339999999999996E-2</v>
      </c>
      <c r="E3852">
        <v>0.13389000000000001</v>
      </c>
      <c r="H3852">
        <v>0.5</v>
      </c>
      <c r="I3852">
        <v>0.45</v>
      </c>
      <c r="J3852">
        <v>0.01</v>
      </c>
      <c r="K3852">
        <v>0</v>
      </c>
      <c r="L3852">
        <v>0</v>
      </c>
      <c r="M3852">
        <v>0.03</v>
      </c>
      <c r="N3852">
        <v>0</v>
      </c>
      <c r="O3852">
        <v>0.01</v>
      </c>
      <c r="P3852">
        <v>0</v>
      </c>
      <c r="Q3852" s="3">
        <v>0.877</v>
      </c>
      <c r="R3852" t="str">
        <f t="shared" si="60"/>
        <v>Bismarck Employees' Pension Plan2005</v>
      </c>
    </row>
    <row r="3853" spans="1:18" x14ac:dyDescent="0.35">
      <c r="A3853" t="s">
        <v>209</v>
      </c>
      <c r="B3853">
        <v>2006</v>
      </c>
      <c r="C3853">
        <v>0.12471</v>
      </c>
      <c r="E3853">
        <v>0.16456999999999999</v>
      </c>
      <c r="H3853">
        <v>0.44</v>
      </c>
      <c r="I3853">
        <v>0.45</v>
      </c>
      <c r="J3853">
        <v>0.01</v>
      </c>
      <c r="K3853">
        <v>0</v>
      </c>
      <c r="L3853">
        <v>0</v>
      </c>
      <c r="M3853">
        <v>0.1</v>
      </c>
      <c r="N3853">
        <v>0</v>
      </c>
      <c r="O3853">
        <v>0</v>
      </c>
      <c r="P3853">
        <v>0</v>
      </c>
      <c r="Q3853" s="3">
        <v>0.96699999999999997</v>
      </c>
      <c r="R3853" t="str">
        <f t="shared" si="60"/>
        <v>Bismarck Employees' Pension Plan2006</v>
      </c>
    </row>
    <row r="3854" spans="1:18" x14ac:dyDescent="0.35">
      <c r="A3854" t="s">
        <v>209</v>
      </c>
      <c r="B3854">
        <v>2007</v>
      </c>
      <c r="C3854">
        <v>8.319E-2</v>
      </c>
      <c r="E3854">
        <v>0.20454</v>
      </c>
      <c r="H3854">
        <v>0.47</v>
      </c>
      <c r="I3854">
        <v>0.41</v>
      </c>
      <c r="J3854">
        <v>0.01</v>
      </c>
      <c r="K3854">
        <v>0</v>
      </c>
      <c r="L3854">
        <v>0</v>
      </c>
      <c r="M3854">
        <v>0.1</v>
      </c>
      <c r="N3854">
        <v>0</v>
      </c>
      <c r="O3854">
        <v>0.01</v>
      </c>
      <c r="P3854">
        <v>0</v>
      </c>
      <c r="Q3854" s="3">
        <v>0.98</v>
      </c>
      <c r="R3854" t="str">
        <f t="shared" si="60"/>
        <v>Bismarck Employees' Pension Plan2007</v>
      </c>
    </row>
    <row r="3855" spans="1:18" x14ac:dyDescent="0.35">
      <c r="A3855" t="s">
        <v>209</v>
      </c>
      <c r="B3855">
        <v>2008</v>
      </c>
      <c r="C3855">
        <v>-0.21498</v>
      </c>
      <c r="E3855">
        <v>2.9960000000000001E-2</v>
      </c>
      <c r="H3855">
        <v>0.42</v>
      </c>
      <c r="I3855">
        <v>0.46</v>
      </c>
      <c r="J3855">
        <v>0.01</v>
      </c>
      <c r="K3855">
        <v>0</v>
      </c>
      <c r="L3855">
        <v>0</v>
      </c>
      <c r="M3855">
        <v>0.11</v>
      </c>
      <c r="N3855">
        <v>0</v>
      </c>
      <c r="O3855">
        <v>0</v>
      </c>
      <c r="P3855">
        <v>0</v>
      </c>
      <c r="Q3855" s="3">
        <v>0.73699999999999999</v>
      </c>
      <c r="R3855" t="str">
        <f t="shared" si="60"/>
        <v>Bismarck Employees' Pension Plan2008</v>
      </c>
    </row>
    <row r="3856" spans="1:18" x14ac:dyDescent="0.35">
      <c r="A3856" t="s">
        <v>209</v>
      </c>
      <c r="B3856">
        <v>2009</v>
      </c>
      <c r="C3856">
        <v>0.12814</v>
      </c>
      <c r="E3856">
        <v>3.4349999999999999E-2</v>
      </c>
      <c r="H3856">
        <v>0.37</v>
      </c>
      <c r="I3856">
        <v>0.53</v>
      </c>
      <c r="J3856">
        <v>5.0000000000000001E-3</v>
      </c>
      <c r="K3856">
        <v>0</v>
      </c>
      <c r="L3856">
        <v>0</v>
      </c>
      <c r="M3856">
        <v>0.09</v>
      </c>
      <c r="N3856">
        <v>0</v>
      </c>
      <c r="O3856">
        <v>5.0000000000000001E-3</v>
      </c>
      <c r="P3856">
        <v>0</v>
      </c>
      <c r="Q3856" s="3">
        <v>0.79400000000000004</v>
      </c>
      <c r="R3856" t="str">
        <f t="shared" si="60"/>
        <v>Bismarck Employees' Pension Plan2009</v>
      </c>
    </row>
    <row r="3857" spans="1:18" x14ac:dyDescent="0.35">
      <c r="A3857" t="s">
        <v>209</v>
      </c>
      <c r="B3857">
        <v>2010</v>
      </c>
      <c r="C3857">
        <v>0.10921</v>
      </c>
      <c r="E3857">
        <v>3.6569999999999998E-2</v>
      </c>
      <c r="F3857">
        <v>8.4140000000000006E-2</v>
      </c>
      <c r="H3857">
        <v>0.42</v>
      </c>
      <c r="I3857">
        <v>0.46</v>
      </c>
      <c r="J3857">
        <v>0.01</v>
      </c>
      <c r="K3857">
        <v>0</v>
      </c>
      <c r="L3857">
        <v>0</v>
      </c>
      <c r="M3857">
        <v>0.1</v>
      </c>
      <c r="N3857">
        <v>0</v>
      </c>
      <c r="O3857">
        <v>0.01</v>
      </c>
      <c r="P3857">
        <v>0</v>
      </c>
      <c r="Q3857" s="3">
        <v>0.83199999999999996</v>
      </c>
      <c r="R3857" t="str">
        <f t="shared" si="60"/>
        <v>Bismarck Employees' Pension Plan2010</v>
      </c>
    </row>
    <row r="3858" spans="1:18" x14ac:dyDescent="0.35">
      <c r="A3858" t="s">
        <v>209</v>
      </c>
      <c r="B3858">
        <v>2011</v>
      </c>
      <c r="C3858">
        <v>2.1190000000000001E-2</v>
      </c>
      <c r="E3858">
        <v>1.6750000000000001E-2</v>
      </c>
      <c r="F3858">
        <v>8.8150000000000006E-2</v>
      </c>
      <c r="H3858">
        <v>0.45</v>
      </c>
      <c r="I3858">
        <v>0.44</v>
      </c>
      <c r="J3858">
        <v>0.01</v>
      </c>
      <c r="K3858">
        <v>0</v>
      </c>
      <c r="L3858">
        <v>0</v>
      </c>
      <c r="M3858">
        <v>0.1</v>
      </c>
      <c r="N3858">
        <v>0</v>
      </c>
      <c r="O3858">
        <v>0</v>
      </c>
      <c r="P3858">
        <v>0</v>
      </c>
      <c r="Q3858" s="3">
        <v>0.878</v>
      </c>
      <c r="R3858" t="str">
        <f t="shared" si="60"/>
        <v>Bismarck Employees' Pension Plan2011</v>
      </c>
    </row>
    <row r="3859" spans="1:18" x14ac:dyDescent="0.35">
      <c r="A3859" t="s">
        <v>209</v>
      </c>
      <c r="B3859">
        <v>2012</v>
      </c>
      <c r="C3859">
        <v>0.12816</v>
      </c>
      <c r="E3859">
        <v>2.5059999999999999E-2</v>
      </c>
      <c r="F3859">
        <v>0.11118</v>
      </c>
      <c r="H3859">
        <v>0.43608000000000002</v>
      </c>
      <c r="I3859">
        <v>0.32607000000000003</v>
      </c>
      <c r="J3859">
        <v>9.9100000000000004E-3</v>
      </c>
      <c r="K3859">
        <v>0</v>
      </c>
      <c r="L3859">
        <v>0.11892999999999999</v>
      </c>
      <c r="M3859">
        <v>9.9110000000000004E-2</v>
      </c>
      <c r="N3859">
        <v>0</v>
      </c>
      <c r="O3859">
        <v>9.9100000000000004E-3</v>
      </c>
      <c r="P3859">
        <v>0</v>
      </c>
      <c r="Q3859" s="3">
        <v>0.92800000000000005</v>
      </c>
      <c r="R3859" t="str">
        <f t="shared" si="60"/>
        <v>Bismarck Employees' Pension Plan2012</v>
      </c>
    </row>
    <row r="3860" spans="1:18" x14ac:dyDescent="0.35">
      <c r="A3860" t="s">
        <v>209</v>
      </c>
      <c r="B3860">
        <v>2013</v>
      </c>
      <c r="C3860">
        <v>0.13475000000000001</v>
      </c>
      <c r="E3860">
        <v>0.10345</v>
      </c>
      <c r="F3860">
        <v>6.6070000000000004E-2</v>
      </c>
      <c r="H3860">
        <v>0.43</v>
      </c>
      <c r="I3860">
        <v>0.34</v>
      </c>
      <c r="J3860">
        <v>0.04</v>
      </c>
      <c r="K3860">
        <v>0</v>
      </c>
      <c r="L3860">
        <v>0.09</v>
      </c>
      <c r="M3860">
        <v>0.1</v>
      </c>
      <c r="N3860">
        <v>0</v>
      </c>
      <c r="O3860">
        <v>0</v>
      </c>
      <c r="P3860">
        <v>0</v>
      </c>
      <c r="Q3860" s="3">
        <v>1.0129999999999999</v>
      </c>
      <c r="R3860" t="str">
        <f t="shared" si="60"/>
        <v>Bismarck Employees' Pension Plan2013</v>
      </c>
    </row>
    <row r="3861" spans="1:18" x14ac:dyDescent="0.35">
      <c r="A3861" t="s">
        <v>209</v>
      </c>
      <c r="B3861">
        <v>2014</v>
      </c>
      <c r="C3861">
        <v>6.4000000000000001E-2</v>
      </c>
      <c r="E3861">
        <v>9.06E-2</v>
      </c>
      <c r="F3861">
        <v>6.2100000000000002E-2</v>
      </c>
      <c r="H3861">
        <v>0.41899999999999998</v>
      </c>
      <c r="I3861">
        <v>0.35299999999999998</v>
      </c>
      <c r="J3861">
        <v>3.9E-2</v>
      </c>
      <c r="K3861">
        <v>0</v>
      </c>
      <c r="L3861">
        <v>8.5000000000000006E-2</v>
      </c>
      <c r="M3861">
        <v>0.1</v>
      </c>
      <c r="N3861">
        <v>0</v>
      </c>
      <c r="O3861">
        <v>4.0000000000000001E-3</v>
      </c>
      <c r="P3861">
        <v>0</v>
      </c>
      <c r="Q3861" s="3">
        <v>0.98819999999999997</v>
      </c>
      <c r="R3861" t="str">
        <f t="shared" si="60"/>
        <v>Bismarck Employees' Pension Plan2014</v>
      </c>
    </row>
    <row r="3862" spans="1:18" x14ac:dyDescent="0.35">
      <c r="A3862" t="s">
        <v>209</v>
      </c>
      <c r="B3862">
        <v>2015</v>
      </c>
      <c r="C3862">
        <v>1.0999999999999999E-2</v>
      </c>
      <c r="E3862">
        <v>7.0569999999999994E-2</v>
      </c>
      <c r="F3862">
        <v>5.3429999999999998E-2</v>
      </c>
      <c r="H3862">
        <v>0.432</v>
      </c>
      <c r="I3862">
        <v>0.34</v>
      </c>
      <c r="J3862">
        <v>2.7E-2</v>
      </c>
      <c r="K3862">
        <v>0</v>
      </c>
      <c r="L3862">
        <v>0.08</v>
      </c>
      <c r="M3862">
        <v>0.11700000000000001</v>
      </c>
      <c r="N3862">
        <v>0</v>
      </c>
      <c r="O3862">
        <v>3.0000000000000001E-3</v>
      </c>
      <c r="P3862">
        <v>0</v>
      </c>
      <c r="Q3862" s="3">
        <v>0.89870000000000005</v>
      </c>
      <c r="R3862" t="str">
        <f t="shared" si="60"/>
        <v>Bismarck Employees' Pension Plan2015</v>
      </c>
    </row>
    <row r="3863" spans="1:18" x14ac:dyDescent="0.35">
      <c r="A3863" t="s">
        <v>209</v>
      </c>
      <c r="B3863">
        <v>2016</v>
      </c>
      <c r="C3863">
        <v>7.0999999999999994E-2</v>
      </c>
      <c r="E3863">
        <v>8.0810000000000007E-2</v>
      </c>
      <c r="F3863">
        <v>4.829E-2</v>
      </c>
      <c r="H3863">
        <v>0.43099999999999999</v>
      </c>
      <c r="I3863">
        <v>0.34100000000000003</v>
      </c>
      <c r="J3863">
        <v>2.5999999999999999E-2</v>
      </c>
      <c r="K3863">
        <v>0</v>
      </c>
      <c r="L3863">
        <v>7.5999999999999998E-2</v>
      </c>
      <c r="M3863">
        <v>0.11799999999999999</v>
      </c>
      <c r="N3863">
        <v>0</v>
      </c>
      <c r="O3863">
        <v>8.0000000000000002E-3</v>
      </c>
      <c r="P3863">
        <v>0</v>
      </c>
      <c r="Q3863" s="3">
        <v>0.89849999999999997</v>
      </c>
      <c r="R3863" t="str">
        <f t="shared" si="60"/>
        <v>Bismarck Employees' Pension Plan2016</v>
      </c>
    </row>
    <row r="3864" spans="1:18" x14ac:dyDescent="0.35">
      <c r="A3864" t="s">
        <v>209</v>
      </c>
      <c r="B3864">
        <v>2017</v>
      </c>
      <c r="C3864">
        <v>0.15</v>
      </c>
      <c r="E3864">
        <v>8.4970000000000004E-2</v>
      </c>
      <c r="F3864">
        <v>5.459E-2</v>
      </c>
      <c r="H3864">
        <v>0.43880999999999998</v>
      </c>
      <c r="I3864">
        <v>0.33333000000000002</v>
      </c>
      <c r="J3864">
        <v>2.5870000000000001E-2</v>
      </c>
      <c r="K3864">
        <v>0</v>
      </c>
      <c r="L3864">
        <v>7.5620000000000007E-2</v>
      </c>
      <c r="M3864">
        <v>0.11541999999999999</v>
      </c>
      <c r="N3864">
        <v>0</v>
      </c>
      <c r="O3864">
        <v>1.095E-2</v>
      </c>
      <c r="P3864">
        <v>0</v>
      </c>
      <c r="Q3864" s="3">
        <v>0.91778999999999999</v>
      </c>
      <c r="R3864" t="str">
        <f t="shared" si="60"/>
        <v>Bismarck Employees' Pension Plan2017</v>
      </c>
    </row>
    <row r="3865" spans="1:18" x14ac:dyDescent="0.35">
      <c r="A3865" t="s">
        <v>209</v>
      </c>
      <c r="B3865">
        <v>2018</v>
      </c>
      <c r="C3865">
        <v>-0.03</v>
      </c>
      <c r="E3865">
        <v>5.1450000000000003E-2</v>
      </c>
      <c r="F3865">
        <v>7.714E-2</v>
      </c>
      <c r="H3865">
        <v>0.43</v>
      </c>
      <c r="I3865">
        <v>0.34</v>
      </c>
      <c r="J3865">
        <v>2.8000000000000001E-2</v>
      </c>
      <c r="K3865">
        <v>0</v>
      </c>
      <c r="L3865">
        <v>7.9000000000000001E-2</v>
      </c>
      <c r="M3865">
        <v>0.11799999999999999</v>
      </c>
      <c r="N3865">
        <v>0</v>
      </c>
      <c r="O3865">
        <v>4.0000000000000001E-3</v>
      </c>
      <c r="P3865">
        <v>0</v>
      </c>
      <c r="Q3865" s="3">
        <v>0.83470999999999995</v>
      </c>
      <c r="R3865" t="str">
        <f t="shared" si="60"/>
        <v>Bismarck Employees' Pension Plan2018</v>
      </c>
    </row>
    <row r="3866" spans="1:18" x14ac:dyDescent="0.35">
      <c r="A3866" t="s">
        <v>209</v>
      </c>
      <c r="B3866">
        <v>2019</v>
      </c>
      <c r="C3866">
        <v>0.16500000000000001</v>
      </c>
      <c r="E3866">
        <v>7.0699999999999999E-2</v>
      </c>
      <c r="F3866">
        <v>8.0600000000000005E-2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 s="3">
        <v>0.91637000000000002</v>
      </c>
      <c r="R3866" t="str">
        <f t="shared" si="60"/>
        <v>Bismarck Employees' Pension Plan2019</v>
      </c>
    </row>
    <row r="3867" spans="1:18" x14ac:dyDescent="0.35">
      <c r="A3867" t="s">
        <v>209</v>
      </c>
      <c r="B3867">
        <v>2020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 s="3">
        <v>0</v>
      </c>
      <c r="R3867" t="str">
        <f t="shared" si="60"/>
        <v>Bismarck Employees' Pension Plan2020</v>
      </c>
    </row>
    <row r="3868" spans="1:18" x14ac:dyDescent="0.35">
      <c r="A3868" t="s">
        <v>210</v>
      </c>
      <c r="B3868">
        <v>2001</v>
      </c>
      <c r="C3868">
        <v>-7.8E-2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 s="3">
        <v>1.1459999999999999</v>
      </c>
      <c r="R3868" t="str">
        <f t="shared" si="60"/>
        <v>Oklahoma Municipal Employees2001</v>
      </c>
    </row>
    <row r="3869" spans="1:18" x14ac:dyDescent="0.35">
      <c r="A3869" t="s">
        <v>210</v>
      </c>
      <c r="B3869">
        <v>2002</v>
      </c>
      <c r="C3869">
        <v>-8.6879999999999999E-2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 s="3">
        <v>1.0389999999999999</v>
      </c>
      <c r="R3869" t="str">
        <f t="shared" si="60"/>
        <v>Oklahoma Municipal Employees2002</v>
      </c>
    </row>
    <row r="3870" spans="1:18" x14ac:dyDescent="0.35">
      <c r="A3870" t="s">
        <v>210</v>
      </c>
      <c r="B3870">
        <v>2003</v>
      </c>
      <c r="C3870">
        <v>2.7519999999999999E-2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 s="3">
        <v>0.95299999999999996</v>
      </c>
      <c r="R3870" t="str">
        <f t="shared" si="60"/>
        <v>Oklahoma Municipal Employees2003</v>
      </c>
    </row>
    <row r="3871" spans="1:18" x14ac:dyDescent="0.35">
      <c r="A3871" t="s">
        <v>210</v>
      </c>
      <c r="B3871">
        <v>2004</v>
      </c>
      <c r="C3871">
        <v>0.13256000000000001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 s="3">
        <v>0.92500000000000004</v>
      </c>
      <c r="R3871" t="str">
        <f t="shared" si="60"/>
        <v>Oklahoma Municipal Employees2004</v>
      </c>
    </row>
    <row r="3872" spans="1:18" x14ac:dyDescent="0.35">
      <c r="A3872" t="s">
        <v>210</v>
      </c>
      <c r="B3872">
        <v>2005</v>
      </c>
      <c r="C3872">
        <v>8.8660000000000003E-2</v>
      </c>
      <c r="E3872">
        <v>1.298E-2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 s="3">
        <v>0.90400000000000003</v>
      </c>
      <c r="R3872" t="str">
        <f t="shared" si="60"/>
        <v>Oklahoma Municipal Employees2005</v>
      </c>
    </row>
    <row r="3873" spans="1:18" x14ac:dyDescent="0.35">
      <c r="A3873" t="s">
        <v>210</v>
      </c>
      <c r="B3873">
        <v>2006</v>
      </c>
      <c r="C3873">
        <v>8.2070000000000004E-2</v>
      </c>
      <c r="E3873">
        <v>4.5940000000000002E-2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 s="3">
        <v>0.90200000000000002</v>
      </c>
      <c r="R3873" t="str">
        <f t="shared" si="60"/>
        <v>Oklahoma Municipal Employees2006</v>
      </c>
    </row>
    <row r="3874" spans="1:18" x14ac:dyDescent="0.35">
      <c r="A3874" t="s">
        <v>210</v>
      </c>
      <c r="B3874">
        <v>2007</v>
      </c>
      <c r="C3874">
        <v>0.16589000000000001</v>
      </c>
      <c r="E3874">
        <v>9.8330000000000001E-2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 s="3">
        <v>0.88900000000000001</v>
      </c>
      <c r="R3874" t="str">
        <f t="shared" si="60"/>
        <v>Oklahoma Municipal Employees2007</v>
      </c>
    </row>
    <row r="3875" spans="1:18" x14ac:dyDescent="0.35">
      <c r="A3875" t="s">
        <v>210</v>
      </c>
      <c r="B3875">
        <v>2008</v>
      </c>
      <c r="C3875">
        <v>-6.3920000000000005E-2</v>
      </c>
      <c r="E3875">
        <v>7.8039999999999998E-2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 s="3">
        <v>0.88400000000000001</v>
      </c>
      <c r="R3875" t="str">
        <f t="shared" si="60"/>
        <v>Oklahoma Municipal Employees2008</v>
      </c>
    </row>
    <row r="3876" spans="1:18" x14ac:dyDescent="0.35">
      <c r="A3876" t="s">
        <v>210</v>
      </c>
      <c r="B3876">
        <v>2009</v>
      </c>
      <c r="C3876">
        <v>-0.18240000000000001</v>
      </c>
      <c r="E3876">
        <v>1.0019999999999999E-2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 s="3">
        <v>0.79200000000000004</v>
      </c>
      <c r="R3876" t="str">
        <f t="shared" si="60"/>
        <v>Oklahoma Municipal Employees2009</v>
      </c>
    </row>
    <row r="3877" spans="1:18" x14ac:dyDescent="0.35">
      <c r="A3877" t="s">
        <v>210</v>
      </c>
      <c r="B3877">
        <v>2010</v>
      </c>
      <c r="C3877">
        <v>0.14513000000000001</v>
      </c>
      <c r="E3877">
        <v>2.0289999999999999E-2</v>
      </c>
      <c r="F3877">
        <v>1.6629999999999999E-2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 s="3">
        <v>0.76900000000000002</v>
      </c>
      <c r="R3877" t="str">
        <f t="shared" si="60"/>
        <v>Oklahoma Municipal Employees2010</v>
      </c>
    </row>
    <row r="3878" spans="1:18" x14ac:dyDescent="0.35">
      <c r="A3878" t="s">
        <v>210</v>
      </c>
      <c r="B3878">
        <v>2011</v>
      </c>
      <c r="C3878">
        <v>0.22731000000000001</v>
      </c>
      <c r="E3878">
        <v>4.632E-2</v>
      </c>
      <c r="F3878">
        <v>4.6129999999999997E-2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 s="3">
        <v>0.77300000000000002</v>
      </c>
      <c r="R3878" t="str">
        <f t="shared" si="60"/>
        <v>Oklahoma Municipal Employees2011</v>
      </c>
    </row>
    <row r="3879" spans="1:18" x14ac:dyDescent="0.35">
      <c r="A3879" t="s">
        <v>210</v>
      </c>
      <c r="B3879">
        <v>2012</v>
      </c>
      <c r="C3879">
        <v>2.0549999999999999E-2</v>
      </c>
      <c r="E3879">
        <v>1.883E-2</v>
      </c>
      <c r="F3879">
        <v>5.7829999999999999E-2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 s="3">
        <v>0.77900000000000003</v>
      </c>
      <c r="R3879" t="str">
        <f t="shared" si="60"/>
        <v>Oklahoma Municipal Employees2012</v>
      </c>
    </row>
    <row r="3880" spans="1:18" x14ac:dyDescent="0.35">
      <c r="A3880" t="s">
        <v>210</v>
      </c>
      <c r="B3880">
        <v>2013</v>
      </c>
      <c r="C3880">
        <v>0.15981000000000001</v>
      </c>
      <c r="E3880">
        <v>6.3439999999999996E-2</v>
      </c>
      <c r="F3880">
        <v>7.0720000000000005E-2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 s="3">
        <v>0.79900000000000004</v>
      </c>
      <c r="R3880" t="str">
        <f t="shared" si="60"/>
        <v>Oklahoma Municipal Employees2013</v>
      </c>
    </row>
    <row r="3881" spans="1:18" x14ac:dyDescent="0.35">
      <c r="A3881" t="s">
        <v>210</v>
      </c>
      <c r="B3881">
        <v>2014</v>
      </c>
      <c r="C3881">
        <v>0.1648</v>
      </c>
      <c r="E3881">
        <v>0.14144999999999999</v>
      </c>
      <c r="F3881">
        <v>7.3730000000000004E-2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 s="3">
        <v>0.82499999999999996</v>
      </c>
      <c r="R3881" t="str">
        <f t="shared" si="60"/>
        <v>Oklahoma Municipal Employees2014</v>
      </c>
    </row>
    <row r="3882" spans="1:18" x14ac:dyDescent="0.35">
      <c r="A3882" t="s">
        <v>210</v>
      </c>
      <c r="B3882">
        <v>2015</v>
      </c>
      <c r="C3882">
        <v>2.8199999999999999E-2</v>
      </c>
      <c r="E3882">
        <v>0.11712</v>
      </c>
      <c r="F3882">
        <v>6.7610000000000003E-2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 s="3">
        <v>0.88900000000000001</v>
      </c>
      <c r="R3882" t="str">
        <f t="shared" si="60"/>
        <v>Oklahoma Municipal Employees2015</v>
      </c>
    </row>
    <row r="3883" spans="1:18" x14ac:dyDescent="0.35">
      <c r="A3883" t="s">
        <v>210</v>
      </c>
      <c r="B3883">
        <v>2016</v>
      </c>
      <c r="C3883">
        <v>8.8999999999999999E-3</v>
      </c>
      <c r="E3883">
        <v>7.4190000000000006E-2</v>
      </c>
      <c r="F3883">
        <v>6.0159999999999998E-2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 s="3">
        <v>0.90300000000000002</v>
      </c>
      <c r="R3883" t="str">
        <f t="shared" si="60"/>
        <v>Oklahoma Municipal Employees2016</v>
      </c>
    </row>
    <row r="3884" spans="1:18" x14ac:dyDescent="0.35">
      <c r="A3884" t="s">
        <v>210</v>
      </c>
      <c r="B3884">
        <v>2017</v>
      </c>
      <c r="C3884">
        <v>0.1236</v>
      </c>
      <c r="E3884">
        <v>9.5049999999999996E-2</v>
      </c>
      <c r="F3884">
        <v>5.6250000000000001E-2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 s="3">
        <v>0.90100000000000002</v>
      </c>
      <c r="R3884" t="str">
        <f t="shared" si="60"/>
        <v>Oklahoma Municipal Employees2017</v>
      </c>
    </row>
    <row r="3885" spans="1:18" x14ac:dyDescent="0.35">
      <c r="A3885" t="s">
        <v>210</v>
      </c>
      <c r="B3885">
        <v>2018</v>
      </c>
      <c r="C3885">
        <v>7.2700000000000001E-2</v>
      </c>
      <c r="E3885">
        <v>7.8090000000000007E-2</v>
      </c>
      <c r="F3885">
        <v>7.0739999999999997E-2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 s="3">
        <v>0.91100000000000003</v>
      </c>
      <c r="R3885" t="str">
        <f t="shared" si="60"/>
        <v>Oklahoma Municipal Employees2018</v>
      </c>
    </row>
    <row r="3886" spans="1:18" x14ac:dyDescent="0.35">
      <c r="A3886" t="s">
        <v>210</v>
      </c>
      <c r="B3886">
        <v>2019</v>
      </c>
      <c r="C3886">
        <v>6.8699999999999997E-2</v>
      </c>
      <c r="E3886">
        <v>5.9679999999999997E-2</v>
      </c>
      <c r="F3886">
        <v>9.9809999999999996E-2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 s="3">
        <v>0.88900000000000001</v>
      </c>
      <c r="R3886" t="str">
        <f t="shared" si="60"/>
        <v>Oklahoma Municipal Employees2019</v>
      </c>
    </row>
    <row r="3887" spans="1:18" x14ac:dyDescent="0.35">
      <c r="A3887" t="s">
        <v>210</v>
      </c>
      <c r="B3887">
        <v>2020</v>
      </c>
      <c r="C3887">
        <v>4.0800000000000003E-2</v>
      </c>
      <c r="E3887">
        <v>6.2260000000000003E-2</v>
      </c>
      <c r="F3887">
        <v>8.9349999999999999E-2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 s="3">
        <v>0.88900000000000001</v>
      </c>
      <c r="R3887" t="str">
        <f t="shared" si="60"/>
        <v>Oklahoma Municipal Employees2020</v>
      </c>
    </row>
    <row r="3888" spans="1:18" x14ac:dyDescent="0.35">
      <c r="A3888" t="s">
        <v>211</v>
      </c>
      <c r="B3888">
        <v>2001</v>
      </c>
      <c r="C3888">
        <v>-3.594E-2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 s="3">
        <v>1</v>
      </c>
      <c r="R3888" t="str">
        <f t="shared" si="60"/>
        <v>Knox County Teachers' DB Plan2001</v>
      </c>
    </row>
    <row r="3889" spans="1:18" x14ac:dyDescent="0.35">
      <c r="A3889" t="s">
        <v>211</v>
      </c>
      <c r="B3889">
        <v>2002</v>
      </c>
      <c r="C3889">
        <v>-4.1770000000000002E-2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 s="3">
        <v>1</v>
      </c>
      <c r="R3889" t="str">
        <f t="shared" si="60"/>
        <v>Knox County Teachers' DB Plan2002</v>
      </c>
    </row>
    <row r="3890" spans="1:18" x14ac:dyDescent="0.35">
      <c r="A3890" t="s">
        <v>211</v>
      </c>
      <c r="B3890">
        <v>2003</v>
      </c>
      <c r="C3890">
        <v>2.7150000000000001E-2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 s="3">
        <v>1</v>
      </c>
      <c r="R3890" t="str">
        <f t="shared" si="60"/>
        <v>Knox County Teachers' DB Plan2003</v>
      </c>
    </row>
    <row r="3891" spans="1:18" x14ac:dyDescent="0.35">
      <c r="A3891" t="s">
        <v>211</v>
      </c>
      <c r="B3891">
        <v>2004</v>
      </c>
      <c r="C3891">
        <v>0.14613000000000001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 s="3">
        <v>1</v>
      </c>
      <c r="R3891" t="str">
        <f t="shared" si="60"/>
        <v>Knox County Teachers' DB Plan2004</v>
      </c>
    </row>
    <row r="3892" spans="1:18" x14ac:dyDescent="0.35">
      <c r="A3892" t="s">
        <v>211</v>
      </c>
      <c r="B3892">
        <v>2005</v>
      </c>
      <c r="C3892">
        <v>8.3349999999999994E-2</v>
      </c>
      <c r="E3892">
        <v>3.3340000000000002E-2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 s="3">
        <v>0.91200000000000003</v>
      </c>
      <c r="R3892" t="str">
        <f t="shared" si="60"/>
        <v>Knox County Teachers' DB Plan2005</v>
      </c>
    </row>
    <row r="3893" spans="1:18" x14ac:dyDescent="0.35">
      <c r="A3893" t="s">
        <v>211</v>
      </c>
      <c r="B3893">
        <v>2006</v>
      </c>
      <c r="C3893">
        <v>0.11075</v>
      </c>
      <c r="E3893">
        <v>6.3030000000000003E-2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 s="3">
        <v>0.90500000000000003</v>
      </c>
      <c r="R3893" t="str">
        <f t="shared" si="60"/>
        <v>Knox County Teachers' DB Plan2006</v>
      </c>
    </row>
    <row r="3894" spans="1:18" x14ac:dyDescent="0.35">
      <c r="A3894" t="s">
        <v>211</v>
      </c>
      <c r="B3894">
        <v>2007</v>
      </c>
      <c r="C3894">
        <v>0.15373000000000001</v>
      </c>
      <c r="E3894">
        <v>0.10324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 s="3">
        <v>0.99750000000000005</v>
      </c>
      <c r="R3894" t="str">
        <f t="shared" si="60"/>
        <v>Knox County Teachers' DB Plan2007</v>
      </c>
    </row>
    <row r="3895" spans="1:18" x14ac:dyDescent="0.35">
      <c r="A3895" t="s">
        <v>211</v>
      </c>
      <c r="B3895">
        <v>2008</v>
      </c>
      <c r="C3895">
        <v>-6.1350000000000002E-2</v>
      </c>
      <c r="E3895">
        <v>8.3540000000000003E-2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 s="3">
        <v>0.98429999999999995</v>
      </c>
      <c r="R3895" t="str">
        <f t="shared" si="60"/>
        <v>Knox County Teachers' DB Plan2008</v>
      </c>
    </row>
    <row r="3896" spans="1:18" x14ac:dyDescent="0.35">
      <c r="A3896" t="s">
        <v>211</v>
      </c>
      <c r="B3896">
        <v>2009</v>
      </c>
      <c r="C3896">
        <v>-0.20935999999999999</v>
      </c>
      <c r="E3896">
        <v>5.9899999999999997E-3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 s="3">
        <v>0.73219999999999996</v>
      </c>
      <c r="R3896" t="str">
        <f t="shared" si="60"/>
        <v>Knox County Teachers' DB Plan2009</v>
      </c>
    </row>
    <row r="3897" spans="1:18" x14ac:dyDescent="0.35">
      <c r="A3897" t="s">
        <v>211</v>
      </c>
      <c r="B3897">
        <v>2010</v>
      </c>
      <c r="C3897">
        <v>0.15273</v>
      </c>
      <c r="E3897">
        <v>1.856E-2</v>
      </c>
      <c r="F3897">
        <v>2.5919999999999999E-2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 s="3">
        <v>0.87819999999999998</v>
      </c>
      <c r="R3897" t="str">
        <f t="shared" si="60"/>
        <v>Knox County Teachers' DB Plan2010</v>
      </c>
    </row>
    <row r="3898" spans="1:18" x14ac:dyDescent="0.35">
      <c r="A3898" t="s">
        <v>211</v>
      </c>
      <c r="B3898">
        <v>2011</v>
      </c>
      <c r="C3898">
        <v>0.23977999999999999</v>
      </c>
      <c r="E3898">
        <v>4.1189999999999997E-2</v>
      </c>
      <c r="F3898">
        <v>5.2049999999999999E-2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 s="3">
        <v>0.89980000000000004</v>
      </c>
      <c r="R3898" t="str">
        <f t="shared" si="60"/>
        <v>Knox County Teachers' DB Plan2011</v>
      </c>
    </row>
    <row r="3899" spans="1:18" x14ac:dyDescent="0.35">
      <c r="A3899" t="s">
        <v>211</v>
      </c>
      <c r="B3899">
        <v>2012</v>
      </c>
      <c r="C3899">
        <v>8.6499999999999997E-3</v>
      </c>
      <c r="E3899">
        <v>1.358E-2</v>
      </c>
      <c r="F3899">
        <v>5.7459999999999997E-2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 s="3">
        <v>0.83940000000000003</v>
      </c>
      <c r="R3899" t="str">
        <f t="shared" si="60"/>
        <v>Knox County Teachers' DB Plan2012</v>
      </c>
    </row>
    <row r="3900" spans="1:18" x14ac:dyDescent="0.35">
      <c r="A3900" t="s">
        <v>211</v>
      </c>
      <c r="B3900">
        <v>2013</v>
      </c>
      <c r="C3900">
        <v>0.1195</v>
      </c>
      <c r="E3900">
        <v>4.9939999999999998E-2</v>
      </c>
      <c r="F3900">
        <v>6.6610000000000003E-2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 s="3">
        <v>0.76400000000000001</v>
      </c>
      <c r="R3900" t="str">
        <f t="shared" si="60"/>
        <v>Knox County Teachers' DB Plan2013</v>
      </c>
    </row>
    <row r="3901" spans="1:18" x14ac:dyDescent="0.35">
      <c r="A3901" t="s">
        <v>211</v>
      </c>
      <c r="B3901">
        <v>2014</v>
      </c>
      <c r="C3901">
        <v>0.16517999999999999</v>
      </c>
      <c r="E3901">
        <v>0.13461000000000001</v>
      </c>
      <c r="F3901">
        <v>6.8360000000000004E-2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 s="3">
        <v>0.81620000000000004</v>
      </c>
      <c r="R3901" t="str">
        <f t="shared" si="60"/>
        <v>Knox County Teachers' DB Plan2014</v>
      </c>
    </row>
    <row r="3902" spans="1:18" x14ac:dyDescent="0.35">
      <c r="A3902" t="s">
        <v>211</v>
      </c>
      <c r="B3902">
        <v>2015</v>
      </c>
      <c r="C3902">
        <v>2.6200000000000001E-2</v>
      </c>
      <c r="E3902">
        <v>0.10853</v>
      </c>
      <c r="F3902">
        <v>6.2590000000000007E-2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 s="3">
        <v>0.89</v>
      </c>
      <c r="R3902" t="str">
        <f t="shared" si="60"/>
        <v>Knox County Teachers' DB Plan2015</v>
      </c>
    </row>
    <row r="3903" spans="1:18" x14ac:dyDescent="0.35">
      <c r="A3903" t="s">
        <v>211</v>
      </c>
      <c r="B3903">
        <v>2016</v>
      </c>
      <c r="C3903">
        <v>-7.0000000000000001E-3</v>
      </c>
      <c r="E3903">
        <v>6.0389999999999999E-2</v>
      </c>
      <c r="F3903">
        <v>5.0750000000000003E-2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 s="3">
        <v>0.84799999999999998</v>
      </c>
      <c r="R3903" t="str">
        <f t="shared" si="60"/>
        <v>Knox County Teachers' DB Plan2016</v>
      </c>
    </row>
    <row r="3904" spans="1:18" x14ac:dyDescent="0.35">
      <c r="A3904" t="s">
        <v>211</v>
      </c>
      <c r="B3904">
        <v>2017</v>
      </c>
      <c r="C3904">
        <v>0.12239999999999999</v>
      </c>
      <c r="E3904">
        <v>8.3299999999999999E-2</v>
      </c>
      <c r="F3904">
        <v>4.786E-2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 s="3">
        <v>0.86075999999999997</v>
      </c>
      <c r="R3904" t="str">
        <f t="shared" si="60"/>
        <v>Knox County Teachers' DB Plan2017</v>
      </c>
    </row>
    <row r="3905" spans="1:18" x14ac:dyDescent="0.35">
      <c r="A3905" t="s">
        <v>211</v>
      </c>
      <c r="B3905">
        <v>2018</v>
      </c>
      <c r="C3905">
        <v>8.5500000000000007E-2</v>
      </c>
      <c r="E3905">
        <v>7.664E-2</v>
      </c>
      <c r="F3905">
        <v>6.3200000000000006E-2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 s="3">
        <v>0.86084000000000005</v>
      </c>
      <c r="R3905" t="str">
        <f t="shared" si="60"/>
        <v>Knox County Teachers' DB Plan2018</v>
      </c>
    </row>
    <row r="3906" spans="1:18" x14ac:dyDescent="0.35">
      <c r="A3906" t="s">
        <v>211</v>
      </c>
      <c r="B3906">
        <v>2019</v>
      </c>
      <c r="C3906">
        <v>4.9299999999999997E-2</v>
      </c>
      <c r="E3906">
        <v>5.432E-2</v>
      </c>
      <c r="F3906">
        <v>9.3729999999999994E-2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 s="3">
        <v>0.83259000000000005</v>
      </c>
      <c r="R3906" t="str">
        <f t="shared" si="60"/>
        <v>Knox County Teachers' DB Plan2019</v>
      </c>
    </row>
    <row r="3907" spans="1:18" x14ac:dyDescent="0.35">
      <c r="A3907" t="s">
        <v>211</v>
      </c>
      <c r="B3907">
        <v>2020</v>
      </c>
      <c r="C3907">
        <v>1.6999999999999999E-3</v>
      </c>
      <c r="E3907">
        <v>4.9239999999999999E-2</v>
      </c>
      <c r="F3907">
        <v>7.8469999999999998E-2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 s="3">
        <v>0.80591999999999997</v>
      </c>
      <c r="R3907" t="str">
        <f t="shared" ref="R3907:R3970" si="61">A3907&amp;B3907</f>
        <v>Knox County Teachers' DB Plan2020</v>
      </c>
    </row>
    <row r="3908" spans="1:18" x14ac:dyDescent="0.35">
      <c r="A3908" t="s">
        <v>193</v>
      </c>
      <c r="B3908">
        <v>2013</v>
      </c>
      <c r="C3908">
        <v>0.18210000000000001</v>
      </c>
      <c r="E3908">
        <v>0.13111</v>
      </c>
      <c r="F3908">
        <v>6.6930000000000003E-2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 s="3">
        <v>0.88815</v>
      </c>
      <c r="R3908" t="str">
        <f t="shared" si="61"/>
        <v>Anchorage Police and Fire2013</v>
      </c>
    </row>
    <row r="3909" spans="1:18" x14ac:dyDescent="0.35">
      <c r="A3909" t="s">
        <v>193</v>
      </c>
      <c r="B3909">
        <v>2014</v>
      </c>
      <c r="C3909">
        <v>5.96E-2</v>
      </c>
      <c r="E3909">
        <v>0.10265000000000001</v>
      </c>
      <c r="F3909">
        <v>6.1469999999999997E-2</v>
      </c>
      <c r="H3909">
        <v>0.61</v>
      </c>
      <c r="I3909">
        <v>0.26</v>
      </c>
      <c r="J3909">
        <v>0.04</v>
      </c>
      <c r="K3909">
        <v>0</v>
      </c>
      <c r="L3909">
        <v>0.05</v>
      </c>
      <c r="M3909">
        <v>0.03</v>
      </c>
      <c r="N3909">
        <v>0</v>
      </c>
      <c r="O3909">
        <v>0.01</v>
      </c>
      <c r="P3909">
        <v>0</v>
      </c>
      <c r="Q3909" s="3">
        <v>0.86007</v>
      </c>
      <c r="R3909" t="str">
        <f t="shared" si="61"/>
        <v>Anchorage Police and Fire2014</v>
      </c>
    </row>
    <row r="3910" spans="1:18" x14ac:dyDescent="0.35">
      <c r="A3910" t="s">
        <v>193</v>
      </c>
      <c r="B3910">
        <v>2015</v>
      </c>
      <c r="C3910">
        <v>9.1999999999999998E-3</v>
      </c>
      <c r="E3910">
        <v>7.5009999999999993E-2</v>
      </c>
      <c r="F3910">
        <v>5.568E-2</v>
      </c>
      <c r="H3910">
        <v>0.59</v>
      </c>
      <c r="I3910">
        <v>0.27</v>
      </c>
      <c r="J3910">
        <v>0.05</v>
      </c>
      <c r="K3910">
        <v>0</v>
      </c>
      <c r="L3910">
        <v>0.06</v>
      </c>
      <c r="M3910">
        <v>0.03</v>
      </c>
      <c r="N3910">
        <v>0</v>
      </c>
      <c r="O3910">
        <v>0</v>
      </c>
      <c r="P3910">
        <v>0</v>
      </c>
      <c r="Q3910" s="3">
        <v>0.79503000000000001</v>
      </c>
      <c r="R3910" t="str">
        <f t="shared" si="61"/>
        <v>Anchorage Police and Fire2015</v>
      </c>
    </row>
    <row r="3911" spans="1:18" x14ac:dyDescent="0.35">
      <c r="A3911" t="s">
        <v>193</v>
      </c>
      <c r="B3911">
        <v>2016</v>
      </c>
      <c r="C3911">
        <v>8.7099999999999997E-2</v>
      </c>
      <c r="E3911">
        <v>9.3829999999999997E-2</v>
      </c>
      <c r="F3911">
        <v>5.1360000000000003E-2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 s="3">
        <v>0.80447999999999997</v>
      </c>
      <c r="R3911" t="str">
        <f t="shared" si="61"/>
        <v>Anchorage Police and Fire2016</v>
      </c>
    </row>
    <row r="3912" spans="1:18" x14ac:dyDescent="0.35">
      <c r="A3912" t="s">
        <v>193</v>
      </c>
      <c r="B3912">
        <v>2017</v>
      </c>
      <c r="C3912">
        <v>0.17119999999999999</v>
      </c>
      <c r="E3912">
        <v>9.9849999999999994E-2</v>
      </c>
      <c r="F3912">
        <v>6.2710000000000002E-2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 s="3">
        <v>0.94693000000000005</v>
      </c>
      <c r="R3912" t="str">
        <f t="shared" si="61"/>
        <v>Anchorage Police and Fire2017</v>
      </c>
    </row>
    <row r="3913" spans="1:18" x14ac:dyDescent="0.35">
      <c r="A3913" t="s">
        <v>193</v>
      </c>
      <c r="B3913">
        <v>2018</v>
      </c>
      <c r="C3913">
        <v>-5.0099999999999999E-2</v>
      </c>
      <c r="E3913">
        <v>5.2789999999999997E-2</v>
      </c>
      <c r="F3913">
        <v>9.1249999999999998E-2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 s="3">
        <v>0.83352999999999999</v>
      </c>
      <c r="R3913" t="str">
        <f t="shared" si="61"/>
        <v>Anchorage Police and Fire2018</v>
      </c>
    </row>
    <row r="3914" spans="1:18" x14ac:dyDescent="0.35">
      <c r="A3914" t="s">
        <v>193</v>
      </c>
      <c r="B3914">
        <v>2019</v>
      </c>
      <c r="C3914">
        <v>0.19889999999999999</v>
      </c>
      <c r="E3914">
        <v>7.9119999999999996E-2</v>
      </c>
      <c r="F3914">
        <v>9.0819999999999998E-2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 s="3">
        <v>0.88507000000000002</v>
      </c>
      <c r="R3914" t="str">
        <f t="shared" si="61"/>
        <v>Anchorage Police and Fire2019</v>
      </c>
    </row>
    <row r="3915" spans="1:18" x14ac:dyDescent="0.35">
      <c r="A3915" t="s">
        <v>193</v>
      </c>
      <c r="B3915">
        <v>2020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 s="3">
        <v>0</v>
      </c>
      <c r="R3915" t="str">
        <f t="shared" si="61"/>
        <v>Anchorage Police and Fire2020</v>
      </c>
    </row>
    <row r="3916" spans="1:18" x14ac:dyDescent="0.35">
      <c r="A3916" t="s">
        <v>212</v>
      </c>
      <c r="B3916">
        <v>2001</v>
      </c>
      <c r="C3916">
        <v>4.4470000000000003E-2</v>
      </c>
      <c r="G3916">
        <v>4.4470000000000003E-2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 s="3">
        <v>0.88348000000000004</v>
      </c>
      <c r="R3916" t="str">
        <f t="shared" si="61"/>
        <v>Louisiana Municipal Employees2001</v>
      </c>
    </row>
    <row r="3917" spans="1:18" x14ac:dyDescent="0.35">
      <c r="A3917" t="s">
        <v>212</v>
      </c>
      <c r="B3917">
        <v>2002</v>
      </c>
      <c r="C3917">
        <v>9.7300000000000008E-3</v>
      </c>
      <c r="G3917">
        <v>2.6950000000000002E-2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 s="3">
        <v>0.88134999999999997</v>
      </c>
      <c r="R3917" t="str">
        <f t="shared" si="61"/>
        <v>Louisiana Municipal Employees2002</v>
      </c>
    </row>
    <row r="3918" spans="1:18" x14ac:dyDescent="0.35">
      <c r="A3918" t="s">
        <v>212</v>
      </c>
      <c r="B3918">
        <v>2003</v>
      </c>
      <c r="C3918">
        <v>-1.1299999999999999E-2</v>
      </c>
      <c r="G3918">
        <v>1.404E-2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 s="3">
        <v>0.87731000000000003</v>
      </c>
      <c r="R3918" t="str">
        <f t="shared" si="61"/>
        <v>Louisiana Municipal Employees2003</v>
      </c>
    </row>
    <row r="3919" spans="1:18" x14ac:dyDescent="0.35">
      <c r="A3919" t="s">
        <v>212</v>
      </c>
      <c r="B3919">
        <v>2004</v>
      </c>
      <c r="C3919">
        <v>3.4349999999999999E-2</v>
      </c>
      <c r="G3919">
        <v>1.908E-2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 s="3">
        <v>0.87904000000000004</v>
      </c>
      <c r="R3919" t="str">
        <f t="shared" si="61"/>
        <v>Louisiana Municipal Employees2004</v>
      </c>
    </row>
    <row r="3920" spans="1:18" x14ac:dyDescent="0.35">
      <c r="A3920" t="s">
        <v>212</v>
      </c>
      <c r="B3920">
        <v>2005</v>
      </c>
      <c r="C3920">
        <v>7.1999999999999995E-2</v>
      </c>
      <c r="E3920">
        <v>2.945E-2</v>
      </c>
      <c r="G3920">
        <v>2.945E-2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 s="3">
        <v>0.88710999999999995</v>
      </c>
      <c r="R3920" t="str">
        <f t="shared" si="61"/>
        <v>Louisiana Municipal Employees2005</v>
      </c>
    </row>
    <row r="3921" spans="1:18" x14ac:dyDescent="0.35">
      <c r="A3921" t="s">
        <v>212</v>
      </c>
      <c r="B3921">
        <v>2006</v>
      </c>
      <c r="C3921">
        <v>8.584E-2</v>
      </c>
      <c r="E3921">
        <v>3.7479999999999999E-2</v>
      </c>
      <c r="G3921">
        <v>3.8640000000000001E-2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 s="3">
        <v>0.89668000000000003</v>
      </c>
      <c r="R3921" t="str">
        <f t="shared" si="61"/>
        <v>Louisiana Municipal Employees2006</v>
      </c>
    </row>
    <row r="3922" spans="1:18" x14ac:dyDescent="0.35">
      <c r="A3922" t="s">
        <v>212</v>
      </c>
      <c r="B3922">
        <v>2007</v>
      </c>
      <c r="C3922">
        <v>0.17984</v>
      </c>
      <c r="E3922">
        <v>7.0290000000000005E-2</v>
      </c>
      <c r="G3922">
        <v>5.7729999999999997E-2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 s="3">
        <v>0.90495000000000003</v>
      </c>
      <c r="R3922" t="str">
        <f t="shared" si="61"/>
        <v>Louisiana Municipal Employees2007</v>
      </c>
    </row>
    <row r="3923" spans="1:18" x14ac:dyDescent="0.35">
      <c r="A3923" t="s">
        <v>212</v>
      </c>
      <c r="B3923">
        <v>2008</v>
      </c>
      <c r="C3923">
        <v>1.1339999999999999E-2</v>
      </c>
      <c r="E3923">
        <v>7.5149999999999995E-2</v>
      </c>
      <c r="G3923">
        <v>5.1819999999999998E-2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 s="3">
        <v>0.91074999999999995</v>
      </c>
      <c r="R3923" t="str">
        <f t="shared" si="61"/>
        <v>Louisiana Municipal Employees2008</v>
      </c>
    </row>
    <row r="3924" spans="1:18" x14ac:dyDescent="0.35">
      <c r="A3924" t="s">
        <v>212</v>
      </c>
      <c r="B3924">
        <v>2009</v>
      </c>
      <c r="C3924">
        <v>-0.13783000000000001</v>
      </c>
      <c r="E3924">
        <v>3.6700000000000003E-2</v>
      </c>
      <c r="G3924">
        <v>2.8830000000000001E-2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 s="3">
        <v>0.91052999999999995</v>
      </c>
      <c r="R3924" t="str">
        <f t="shared" si="61"/>
        <v>Louisiana Municipal Employees2009</v>
      </c>
    </row>
    <row r="3925" spans="1:18" x14ac:dyDescent="0.35">
      <c r="A3925" t="s">
        <v>212</v>
      </c>
      <c r="B3925">
        <v>2010</v>
      </c>
      <c r="C3925">
        <v>0.10983</v>
      </c>
      <c r="E3925">
        <v>4.3920000000000001E-2</v>
      </c>
      <c r="F3925">
        <v>3.6659999999999998E-2</v>
      </c>
      <c r="G3925">
        <v>3.6659999999999998E-2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 s="3">
        <v>0.91444000000000003</v>
      </c>
      <c r="R3925" t="str">
        <f t="shared" si="61"/>
        <v>Louisiana Municipal Employees2010</v>
      </c>
    </row>
    <row r="3926" spans="1:18" x14ac:dyDescent="0.35">
      <c r="A3926" t="s">
        <v>212</v>
      </c>
      <c r="B3926">
        <v>2011</v>
      </c>
      <c r="C3926">
        <v>0.105</v>
      </c>
      <c r="E3926">
        <v>4.7579999999999997E-2</v>
      </c>
      <c r="F3926">
        <v>4.2520000000000002E-2</v>
      </c>
      <c r="G3926">
        <v>4.2689999999999999E-2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 s="3">
        <v>0.91671999999999998</v>
      </c>
      <c r="R3926" t="str">
        <f t="shared" si="61"/>
        <v>Louisiana Municipal Employees2011</v>
      </c>
    </row>
    <row r="3927" spans="1:18" x14ac:dyDescent="0.35">
      <c r="A3927" t="s">
        <v>212</v>
      </c>
      <c r="B3927">
        <v>2012</v>
      </c>
      <c r="C3927">
        <v>-4.7820000000000001E-2</v>
      </c>
      <c r="E3927">
        <v>3.6099999999999999E-3</v>
      </c>
      <c r="F3927">
        <v>3.6420000000000001E-2</v>
      </c>
      <c r="G3927">
        <v>3.483E-2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 s="3">
        <v>0.91690000000000005</v>
      </c>
      <c r="R3927" t="str">
        <f t="shared" si="61"/>
        <v>Louisiana Municipal Employees2012</v>
      </c>
    </row>
    <row r="3928" spans="1:18" x14ac:dyDescent="0.35">
      <c r="A3928" t="s">
        <v>212</v>
      </c>
      <c r="B3928">
        <v>2013</v>
      </c>
      <c r="C3928">
        <v>4.265E-2</v>
      </c>
      <c r="E3928">
        <v>9.75E-3</v>
      </c>
      <c r="F3928">
        <v>4.1939999999999998E-2</v>
      </c>
      <c r="G3928">
        <v>3.5430000000000003E-2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 s="3">
        <v>0.91710999999999998</v>
      </c>
      <c r="R3928" t="str">
        <f t="shared" si="61"/>
        <v>Louisiana Municipal Employees2013</v>
      </c>
    </row>
    <row r="3929" spans="1:18" x14ac:dyDescent="0.35">
      <c r="A3929" t="s">
        <v>212</v>
      </c>
      <c r="B3929">
        <v>2014</v>
      </c>
      <c r="C3929">
        <v>0.13</v>
      </c>
      <c r="E3929">
        <v>6.5890000000000004E-2</v>
      </c>
      <c r="F3929">
        <v>5.1189999999999999E-2</v>
      </c>
      <c r="G3929">
        <v>4.1919999999999999E-2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 s="3">
        <v>0.78230999999999995</v>
      </c>
      <c r="R3929" t="str">
        <f t="shared" si="61"/>
        <v>Louisiana Municipal Employees2014</v>
      </c>
    </row>
    <row r="3930" spans="1:18" x14ac:dyDescent="0.35">
      <c r="A3930" t="s">
        <v>212</v>
      </c>
      <c r="B3930">
        <v>2015</v>
      </c>
      <c r="C3930">
        <v>-2.571E-2</v>
      </c>
      <c r="E3930">
        <v>3.848E-2</v>
      </c>
      <c r="F3930">
        <v>4.1189999999999997E-2</v>
      </c>
      <c r="G3930">
        <v>3.7269999999999998E-2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 s="3">
        <v>0.74778</v>
      </c>
      <c r="R3930" t="str">
        <f t="shared" si="61"/>
        <v>Louisiana Municipal Employees2015</v>
      </c>
    </row>
    <row r="3931" spans="1:18" x14ac:dyDescent="0.35">
      <c r="A3931" t="s">
        <v>212</v>
      </c>
      <c r="B3931">
        <v>2016</v>
      </c>
      <c r="C3931">
        <v>-2.9420000000000002E-2</v>
      </c>
      <c r="E3931">
        <v>1.188E-2</v>
      </c>
      <c r="F3931">
        <v>2.9579999999999999E-2</v>
      </c>
      <c r="G3931">
        <v>3.2969999999999999E-2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 s="3">
        <v>0.72702999999999995</v>
      </c>
      <c r="R3931" t="str">
        <f t="shared" si="61"/>
        <v>Louisiana Municipal Employees2016</v>
      </c>
    </row>
    <row r="3932" spans="1:18" x14ac:dyDescent="0.35">
      <c r="A3932" t="s">
        <v>212</v>
      </c>
      <c r="B3932">
        <v>2017</v>
      </c>
      <c r="C3932">
        <v>3.8370000000000001E-2</v>
      </c>
      <c r="E3932">
        <v>2.9569999999999999E-2</v>
      </c>
      <c r="F3932">
        <v>1.651E-2</v>
      </c>
      <c r="G3932">
        <v>3.3279999999999997E-2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 s="3">
        <v>0.71489000000000003</v>
      </c>
      <c r="R3932" t="str">
        <f t="shared" si="61"/>
        <v>Louisiana Municipal Employees2017</v>
      </c>
    </row>
    <row r="3933" spans="1:18" x14ac:dyDescent="0.35">
      <c r="A3933" t="s">
        <v>212</v>
      </c>
      <c r="B3933">
        <v>2018</v>
      </c>
      <c r="C3933">
        <v>4.666E-2</v>
      </c>
      <c r="E3933">
        <v>3.0370000000000001E-2</v>
      </c>
      <c r="F3933">
        <v>2.001E-2</v>
      </c>
      <c r="G3933">
        <v>3.4020000000000002E-2</v>
      </c>
      <c r="H3933">
        <v>0.53946000000000005</v>
      </c>
      <c r="I3933">
        <v>0.33566000000000001</v>
      </c>
      <c r="J3933">
        <v>6.4939999999999998E-2</v>
      </c>
      <c r="K3933">
        <v>4.0000000000000001E-3</v>
      </c>
      <c r="L3933">
        <v>1.299E-2</v>
      </c>
      <c r="M3933">
        <v>3.2969999999999999E-2</v>
      </c>
      <c r="N3933">
        <v>0</v>
      </c>
      <c r="O3933">
        <v>9.9900000000000006E-3</v>
      </c>
      <c r="P3933">
        <v>0</v>
      </c>
      <c r="Q3933" s="3">
        <v>0.70981000000000005</v>
      </c>
      <c r="R3933" t="str">
        <f t="shared" si="61"/>
        <v>Louisiana Municipal Employees2018</v>
      </c>
    </row>
    <row r="3934" spans="1:18" x14ac:dyDescent="0.35">
      <c r="A3934" t="s">
        <v>212</v>
      </c>
      <c r="B3934">
        <v>2019</v>
      </c>
      <c r="C3934">
        <v>9.375E-2</v>
      </c>
      <c r="E3934">
        <v>2.367E-2</v>
      </c>
      <c r="F3934">
        <v>4.4560000000000002E-2</v>
      </c>
      <c r="G3934">
        <v>3.7080000000000002E-2</v>
      </c>
      <c r="H3934">
        <v>0.55000000000000004</v>
      </c>
      <c r="I3934">
        <v>0.36</v>
      </c>
      <c r="J3934">
        <v>0.02</v>
      </c>
      <c r="K3934">
        <v>0</v>
      </c>
      <c r="L3934">
        <v>0.01</v>
      </c>
      <c r="M3934">
        <v>0.03</v>
      </c>
      <c r="N3934">
        <v>0</v>
      </c>
      <c r="O3934">
        <v>0.03</v>
      </c>
      <c r="P3934">
        <v>0</v>
      </c>
      <c r="Q3934" s="3">
        <v>0.69466000000000006</v>
      </c>
      <c r="R3934" t="str">
        <f t="shared" si="61"/>
        <v>Louisiana Municipal Employees2019</v>
      </c>
    </row>
    <row r="3935" spans="1:18" x14ac:dyDescent="0.35">
      <c r="A3935" t="s">
        <v>212</v>
      </c>
      <c r="B3935">
        <v>2020</v>
      </c>
      <c r="C3935">
        <v>2.4850000000000001E-2</v>
      </c>
      <c r="E3935">
        <v>3.4079999999999999E-2</v>
      </c>
      <c r="F3935">
        <v>3.628E-2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 s="3">
        <v>0.69303000000000003</v>
      </c>
      <c r="R3935" t="str">
        <f t="shared" si="61"/>
        <v>Louisiana Municipal Employees2020</v>
      </c>
    </row>
    <row r="3936" spans="1:18" x14ac:dyDescent="0.35">
      <c r="A3936" t="s">
        <v>213</v>
      </c>
      <c r="B3936">
        <v>2001</v>
      </c>
      <c r="C3936">
        <v>-5.8200000000000002E-2</v>
      </c>
      <c r="D3936">
        <v>3.7999999999999999E-2</v>
      </c>
      <c r="E3936">
        <v>7.6999999999999999E-2</v>
      </c>
      <c r="F3936">
        <v>9.4E-2</v>
      </c>
      <c r="G3936">
        <v>-5.8200000000000002E-2</v>
      </c>
      <c r="H3936">
        <v>0.44</v>
      </c>
      <c r="I3936">
        <v>0.27</v>
      </c>
      <c r="J3936">
        <v>3.4000000000000002E-2</v>
      </c>
      <c r="K3936">
        <v>0.17499999999999999</v>
      </c>
      <c r="L3936">
        <v>0</v>
      </c>
      <c r="M3936">
        <v>0</v>
      </c>
      <c r="N3936">
        <v>0</v>
      </c>
      <c r="O3936">
        <v>8.1000000000000003E-2</v>
      </c>
      <c r="P3936">
        <v>0</v>
      </c>
      <c r="Q3936" s="3">
        <v>0.98399999999999999</v>
      </c>
      <c r="R3936" t="str">
        <f t="shared" si="61"/>
        <v>Manchester ERS2001</v>
      </c>
    </row>
    <row r="3937" spans="1:18" x14ac:dyDescent="0.35">
      <c r="A3937" t="s">
        <v>213</v>
      </c>
      <c r="B3937">
        <v>2002</v>
      </c>
      <c r="C3937">
        <v>-0.107</v>
      </c>
      <c r="G3937">
        <v>-8.2930000000000004E-2</v>
      </c>
      <c r="H3937">
        <v>0.39361000000000002</v>
      </c>
      <c r="I3937">
        <v>0.30270000000000002</v>
      </c>
      <c r="J3937">
        <v>3.2969999999999999E-2</v>
      </c>
      <c r="K3937">
        <v>0.17582</v>
      </c>
      <c r="L3937">
        <v>0</v>
      </c>
      <c r="M3937">
        <v>0</v>
      </c>
      <c r="N3937">
        <v>0</v>
      </c>
      <c r="O3937">
        <v>9.4909999999999994E-2</v>
      </c>
      <c r="P3937">
        <v>0</v>
      </c>
      <c r="Q3937" s="3">
        <v>0.84499999999999997</v>
      </c>
      <c r="R3937" t="str">
        <f t="shared" si="61"/>
        <v>Manchester ERS2002</v>
      </c>
    </row>
    <row r="3938" spans="1:18" x14ac:dyDescent="0.35">
      <c r="A3938" t="s">
        <v>213</v>
      </c>
      <c r="B3938">
        <v>2003</v>
      </c>
      <c r="C3938">
        <v>0.27900000000000003</v>
      </c>
      <c r="D3938">
        <v>3.2000000000000001E-2</v>
      </c>
      <c r="E3938">
        <v>5.2999999999999999E-2</v>
      </c>
      <c r="F3938">
        <v>9.1999999999999998E-2</v>
      </c>
      <c r="G3938">
        <v>2.461E-2</v>
      </c>
      <c r="H3938">
        <v>0.52900000000000003</v>
      </c>
      <c r="I3938">
        <v>0.187</v>
      </c>
      <c r="J3938">
        <v>2.4E-2</v>
      </c>
      <c r="K3938">
        <v>0.17</v>
      </c>
      <c r="L3938">
        <v>0</v>
      </c>
      <c r="M3938">
        <v>0</v>
      </c>
      <c r="N3938">
        <v>0</v>
      </c>
      <c r="O3938">
        <v>0.09</v>
      </c>
      <c r="P3938">
        <v>0</v>
      </c>
      <c r="Q3938" s="3">
        <v>0.81899999999999995</v>
      </c>
      <c r="R3938" t="str">
        <f t="shared" si="61"/>
        <v>Manchester ERS2003</v>
      </c>
    </row>
    <row r="3939" spans="1:18" x14ac:dyDescent="0.35">
      <c r="A3939" t="s">
        <v>213</v>
      </c>
      <c r="B3939">
        <v>2004</v>
      </c>
      <c r="C3939">
        <v>0.111</v>
      </c>
      <c r="D3939">
        <v>9.2999999999999999E-2</v>
      </c>
      <c r="E3939">
        <v>0.05</v>
      </c>
      <c r="F3939">
        <v>0.107</v>
      </c>
      <c r="G3939">
        <v>4.5560000000000003E-2</v>
      </c>
      <c r="H3939">
        <v>0.52300000000000002</v>
      </c>
      <c r="I3939">
        <v>0.20100000000000001</v>
      </c>
      <c r="J3939">
        <v>2.1000000000000001E-2</v>
      </c>
      <c r="K3939">
        <v>0.17</v>
      </c>
      <c r="L3939">
        <v>0</v>
      </c>
      <c r="M3939">
        <v>0</v>
      </c>
      <c r="N3939">
        <v>0</v>
      </c>
      <c r="O3939">
        <v>7.8E-2</v>
      </c>
      <c r="P3939">
        <v>0</v>
      </c>
      <c r="Q3939" s="3">
        <v>0.82199999999999995</v>
      </c>
      <c r="R3939" t="str">
        <f t="shared" si="61"/>
        <v>Manchester ERS2004</v>
      </c>
    </row>
    <row r="3940" spans="1:18" x14ac:dyDescent="0.35">
      <c r="A3940" t="s">
        <v>213</v>
      </c>
      <c r="B3940">
        <v>2005</v>
      </c>
      <c r="C3940">
        <v>8.4000000000000005E-2</v>
      </c>
      <c r="D3940">
        <v>0.16500000000000001</v>
      </c>
      <c r="E3940">
        <v>0.06</v>
      </c>
      <c r="F3940">
        <v>8.8999999999999996E-2</v>
      </c>
      <c r="G3940">
        <v>5.314E-2</v>
      </c>
      <c r="H3940">
        <v>0.45660000000000001</v>
      </c>
      <c r="I3940">
        <v>0.17249999999999999</v>
      </c>
      <c r="J3940">
        <v>1.29E-2</v>
      </c>
      <c r="K3940">
        <v>0.26650000000000001</v>
      </c>
      <c r="L3940">
        <v>0</v>
      </c>
      <c r="M3940">
        <v>6.9800000000000001E-2</v>
      </c>
      <c r="N3940">
        <v>0</v>
      </c>
      <c r="O3940">
        <v>2.1700000000000001E-2</v>
      </c>
      <c r="P3940">
        <v>0</v>
      </c>
      <c r="Q3940" s="3">
        <v>0.77</v>
      </c>
      <c r="R3940" t="str">
        <f t="shared" si="61"/>
        <v>Manchester ERS2005</v>
      </c>
    </row>
    <row r="3941" spans="1:18" x14ac:dyDescent="0.35">
      <c r="A3941" t="s">
        <v>213</v>
      </c>
      <c r="B3941">
        <v>2006</v>
      </c>
      <c r="C3941">
        <v>0.14099999999999999</v>
      </c>
      <c r="D3941">
        <v>0.11700000000000001</v>
      </c>
      <c r="E3941">
        <v>0.1</v>
      </c>
      <c r="F3941">
        <v>8.7999999999999995E-2</v>
      </c>
      <c r="G3941">
        <v>6.7299999999999999E-2</v>
      </c>
      <c r="H3941">
        <v>0.46100000000000002</v>
      </c>
      <c r="I3941">
        <v>0.17699999999999999</v>
      </c>
      <c r="J3941">
        <v>0.01</v>
      </c>
      <c r="K3941">
        <v>0.27700000000000002</v>
      </c>
      <c r="L3941">
        <v>0</v>
      </c>
      <c r="M3941">
        <v>6.5000000000000002E-2</v>
      </c>
      <c r="N3941">
        <v>0</v>
      </c>
      <c r="O3941">
        <v>0.01</v>
      </c>
      <c r="P3941">
        <v>0</v>
      </c>
      <c r="Q3941" s="3">
        <v>0.73199999999999998</v>
      </c>
      <c r="R3941" t="str">
        <f t="shared" si="61"/>
        <v>Manchester ERS2006</v>
      </c>
    </row>
    <row r="3942" spans="1:18" x14ac:dyDescent="0.35">
      <c r="A3942" t="s">
        <v>213</v>
      </c>
      <c r="B3942">
        <v>2007</v>
      </c>
      <c r="C3942">
        <v>0.11600000000000001</v>
      </c>
      <c r="D3942">
        <v>0.112</v>
      </c>
      <c r="E3942">
        <v>0.15</v>
      </c>
      <c r="F3942">
        <v>8.2000000000000003E-2</v>
      </c>
      <c r="G3942">
        <v>7.4120000000000005E-2</v>
      </c>
      <c r="H3942">
        <v>0.46</v>
      </c>
      <c r="I3942">
        <v>0.17100000000000001</v>
      </c>
      <c r="J3942">
        <v>8.0000000000000002E-3</v>
      </c>
      <c r="K3942">
        <v>0.26900000000000002</v>
      </c>
      <c r="L3942">
        <v>0</v>
      </c>
      <c r="M3942">
        <v>6.8000000000000005E-2</v>
      </c>
      <c r="N3942">
        <v>0</v>
      </c>
      <c r="O3942">
        <v>2.4E-2</v>
      </c>
      <c r="P3942">
        <v>0</v>
      </c>
      <c r="Q3942" s="3">
        <v>0.74199999999999999</v>
      </c>
      <c r="R3942" t="str">
        <f t="shared" si="61"/>
        <v>Manchester ERS2007</v>
      </c>
    </row>
    <row r="3943" spans="1:18" x14ac:dyDescent="0.35">
      <c r="A3943" t="s">
        <v>213</v>
      </c>
      <c r="B3943">
        <v>2008</v>
      </c>
      <c r="C3943">
        <v>-0.28999999999999998</v>
      </c>
      <c r="D3943">
        <v>-2.8000000000000001E-2</v>
      </c>
      <c r="E3943">
        <v>2.3E-2</v>
      </c>
      <c r="F3943">
        <v>3.6999999999999998E-2</v>
      </c>
      <c r="G3943">
        <v>1.9949999999999999E-2</v>
      </c>
      <c r="H3943">
        <v>0.32700000000000001</v>
      </c>
      <c r="I3943">
        <v>0.215</v>
      </c>
      <c r="J3943">
        <v>8.0000000000000002E-3</v>
      </c>
      <c r="K3943">
        <v>0.29899999999999999</v>
      </c>
      <c r="L3943">
        <v>0</v>
      </c>
      <c r="M3943">
        <v>0.10100000000000001</v>
      </c>
      <c r="N3943">
        <v>0</v>
      </c>
      <c r="O3943">
        <v>0.05</v>
      </c>
      <c r="P3943">
        <v>0</v>
      </c>
      <c r="Q3943" s="3">
        <v>0.625</v>
      </c>
      <c r="R3943" t="str">
        <f t="shared" si="61"/>
        <v>Manchester ERS2008</v>
      </c>
    </row>
    <row r="3944" spans="1:18" x14ac:dyDescent="0.35">
      <c r="A3944" t="s">
        <v>213</v>
      </c>
      <c r="B3944">
        <v>2009</v>
      </c>
      <c r="C3944">
        <v>0.20100000000000001</v>
      </c>
      <c r="D3944">
        <v>-2E-3</v>
      </c>
      <c r="E3944">
        <v>3.5999999999999997E-2</v>
      </c>
      <c r="F3944">
        <v>4.2000000000000003E-2</v>
      </c>
      <c r="G3944">
        <v>3.8640000000000001E-2</v>
      </c>
      <c r="H3944">
        <v>0.32150000000000001</v>
      </c>
      <c r="I3944">
        <v>0.20250000000000001</v>
      </c>
      <c r="J3944">
        <v>5.5999999999999999E-3</v>
      </c>
      <c r="K3944">
        <v>0.27489999999999998</v>
      </c>
      <c r="L3944">
        <v>0</v>
      </c>
      <c r="M3944">
        <v>5.79E-2</v>
      </c>
      <c r="N3944">
        <v>0</v>
      </c>
      <c r="O3944">
        <v>0.1376</v>
      </c>
      <c r="P3944">
        <v>0</v>
      </c>
      <c r="Q3944" s="3">
        <v>0.60499999999999998</v>
      </c>
      <c r="R3944" t="str">
        <f t="shared" si="61"/>
        <v>Manchester ERS2009</v>
      </c>
    </row>
    <row r="3945" spans="1:18" x14ac:dyDescent="0.35">
      <c r="A3945" t="s">
        <v>213</v>
      </c>
      <c r="B3945">
        <v>2010</v>
      </c>
      <c r="C3945">
        <v>0.14399999999999999</v>
      </c>
      <c r="D3945">
        <v>-7.0000000000000001E-3</v>
      </c>
      <c r="E3945">
        <v>4.7E-2</v>
      </c>
      <c r="F3945">
        <v>5.3999999999999999E-2</v>
      </c>
      <c r="G3945">
        <v>4.8719999999999999E-2</v>
      </c>
      <c r="H3945">
        <v>0.41099999999999998</v>
      </c>
      <c r="I3945">
        <v>0.20699999999999999</v>
      </c>
      <c r="J3945">
        <v>0</v>
      </c>
      <c r="K3945">
        <v>0.14699999999999999</v>
      </c>
      <c r="L3945">
        <v>0</v>
      </c>
      <c r="M3945">
        <v>0.10100000000000001</v>
      </c>
      <c r="N3945">
        <v>0.10199999999999999</v>
      </c>
      <c r="O3945">
        <v>3.2000000000000001E-2</v>
      </c>
      <c r="P3945">
        <v>0</v>
      </c>
      <c r="Q3945" s="3">
        <v>0.624</v>
      </c>
      <c r="R3945" t="str">
        <f t="shared" si="61"/>
        <v>Manchester ERS2010</v>
      </c>
    </row>
    <row r="3946" spans="1:18" x14ac:dyDescent="0.35">
      <c r="A3946" t="s">
        <v>213</v>
      </c>
      <c r="B3946">
        <v>2011</v>
      </c>
      <c r="C3946">
        <v>-0.03</v>
      </c>
      <c r="D3946">
        <v>9.8000000000000004E-2</v>
      </c>
      <c r="E3946">
        <v>8.0000000000000002E-3</v>
      </c>
      <c r="F3946">
        <v>5.1819999999999998E-2</v>
      </c>
      <c r="G3946">
        <v>4.1309999999999999E-2</v>
      </c>
      <c r="H3946">
        <v>0.39800000000000002</v>
      </c>
      <c r="I3946">
        <v>0.219</v>
      </c>
      <c r="J3946">
        <v>0</v>
      </c>
      <c r="K3946">
        <v>0.15</v>
      </c>
      <c r="L3946">
        <v>0</v>
      </c>
      <c r="M3946">
        <v>0.08</v>
      </c>
      <c r="N3946">
        <v>0.104</v>
      </c>
      <c r="O3946">
        <v>4.9000000000000002E-2</v>
      </c>
      <c r="P3946">
        <v>0</v>
      </c>
      <c r="Q3946" s="3">
        <v>0.61599999999999999</v>
      </c>
      <c r="R3946" t="str">
        <f t="shared" si="61"/>
        <v>Manchester ERS2011</v>
      </c>
    </row>
    <row r="3947" spans="1:18" x14ac:dyDescent="0.35">
      <c r="A3947" t="s">
        <v>213</v>
      </c>
      <c r="B3947">
        <v>2012</v>
      </c>
      <c r="C3947">
        <v>0.111</v>
      </c>
      <c r="D3947">
        <v>7.8E-2</v>
      </c>
      <c r="E3947">
        <v>1.2E-2</v>
      </c>
      <c r="F3947">
        <v>7.5050000000000006E-2</v>
      </c>
      <c r="G3947">
        <v>4.6949999999999999E-2</v>
      </c>
      <c r="H3947">
        <v>0.41399999999999998</v>
      </c>
      <c r="I3947">
        <v>0.21299999999999999</v>
      </c>
      <c r="J3947">
        <v>0</v>
      </c>
      <c r="K3947">
        <v>0.14599999999999999</v>
      </c>
      <c r="L3947">
        <v>0</v>
      </c>
      <c r="M3947">
        <v>7.0999999999999994E-2</v>
      </c>
      <c r="N3947">
        <v>9.6000000000000002E-2</v>
      </c>
      <c r="O3947">
        <v>0.06</v>
      </c>
      <c r="P3947">
        <v>0</v>
      </c>
      <c r="Q3947" s="3">
        <v>0.61599999999999999</v>
      </c>
      <c r="R3947" t="str">
        <f t="shared" si="61"/>
        <v>Manchester ERS2012</v>
      </c>
    </row>
    <row r="3948" spans="1:18" x14ac:dyDescent="0.35">
      <c r="A3948" t="s">
        <v>213</v>
      </c>
      <c r="B3948">
        <v>2013</v>
      </c>
      <c r="C3948">
        <v>0.16500000000000001</v>
      </c>
      <c r="D3948">
        <v>8.5999999999999993E-2</v>
      </c>
      <c r="E3948">
        <v>0.12</v>
      </c>
      <c r="F3948">
        <v>6.5060000000000007E-2</v>
      </c>
      <c r="G3948">
        <v>5.5590000000000001E-2</v>
      </c>
      <c r="H3948">
        <v>0.48</v>
      </c>
      <c r="I3948">
        <v>0.19700000000000001</v>
      </c>
      <c r="J3948">
        <v>0</v>
      </c>
      <c r="K3948">
        <v>0.13400000000000001</v>
      </c>
      <c r="L3948">
        <v>0</v>
      </c>
      <c r="M3948">
        <v>5.7000000000000002E-2</v>
      </c>
      <c r="N3948">
        <v>0.107</v>
      </c>
      <c r="O3948">
        <v>2.5000000000000001E-2</v>
      </c>
      <c r="P3948">
        <v>0</v>
      </c>
      <c r="Q3948" s="3">
        <v>0.63500000000000001</v>
      </c>
      <c r="R3948" t="str">
        <f t="shared" si="61"/>
        <v>Manchester ERS2013</v>
      </c>
    </row>
    <row r="3949" spans="1:18" x14ac:dyDescent="0.35">
      <c r="A3949" t="s">
        <v>213</v>
      </c>
      <c r="B3949">
        <v>2014</v>
      </c>
      <c r="C3949">
        <v>4.2999999999999997E-2</v>
      </c>
      <c r="D3949">
        <v>0.112</v>
      </c>
      <c r="E3949">
        <v>8.8999999999999996E-2</v>
      </c>
      <c r="F3949">
        <v>5.8349999999999999E-2</v>
      </c>
      <c r="G3949">
        <v>5.4679999999999999E-2</v>
      </c>
      <c r="H3949">
        <v>0.441</v>
      </c>
      <c r="I3949">
        <v>0.214</v>
      </c>
      <c r="J3949">
        <v>0</v>
      </c>
      <c r="K3949">
        <v>0.13500000000000001</v>
      </c>
      <c r="L3949">
        <v>0</v>
      </c>
      <c r="M3949">
        <v>6.2E-2</v>
      </c>
      <c r="N3949">
        <v>0.12</v>
      </c>
      <c r="O3949">
        <v>2.8000000000000001E-2</v>
      </c>
      <c r="P3949">
        <v>0</v>
      </c>
      <c r="Q3949" s="3">
        <v>0.64300000000000002</v>
      </c>
      <c r="R3949" t="str">
        <f t="shared" si="61"/>
        <v>Manchester ERS2014</v>
      </c>
    </row>
    <row r="3950" spans="1:18" x14ac:dyDescent="0.35">
      <c r="A3950" t="s">
        <v>213</v>
      </c>
      <c r="B3950">
        <v>2015</v>
      </c>
      <c r="C3950">
        <v>-0.02</v>
      </c>
      <c r="D3950">
        <v>6.0999999999999999E-2</v>
      </c>
      <c r="E3950">
        <v>5.6000000000000001E-2</v>
      </c>
      <c r="F3950">
        <v>5.1999999999999998E-2</v>
      </c>
      <c r="G3950">
        <v>4.9529999999999998E-2</v>
      </c>
      <c r="H3950">
        <v>0.47699999999999998</v>
      </c>
      <c r="I3950">
        <v>0.16</v>
      </c>
      <c r="J3950">
        <v>0</v>
      </c>
      <c r="K3950">
        <v>0.13800000000000001</v>
      </c>
      <c r="L3950">
        <v>0</v>
      </c>
      <c r="M3950">
        <v>7.5999999999999998E-2</v>
      </c>
      <c r="N3950">
        <v>0.125</v>
      </c>
      <c r="O3950">
        <v>2.4E-2</v>
      </c>
      <c r="P3950">
        <v>0</v>
      </c>
      <c r="Q3950" s="3">
        <v>0.63300000000000001</v>
      </c>
      <c r="R3950" t="str">
        <f t="shared" si="61"/>
        <v>Manchester ERS2015</v>
      </c>
    </row>
    <row r="3951" spans="1:18" x14ac:dyDescent="0.35">
      <c r="A3951" t="s">
        <v>213</v>
      </c>
      <c r="B3951">
        <v>2016</v>
      </c>
      <c r="C3951">
        <v>7.0999999999999994E-2</v>
      </c>
      <c r="D3951">
        <v>3.2000000000000001E-2</v>
      </c>
      <c r="E3951">
        <v>7.6999999999999999E-2</v>
      </c>
      <c r="F3951">
        <v>4.3999999999999997E-2</v>
      </c>
      <c r="G3951">
        <v>5.0860000000000002E-2</v>
      </c>
      <c r="H3951">
        <v>0.44419999999999998</v>
      </c>
      <c r="I3951">
        <v>0.20619999999999999</v>
      </c>
      <c r="J3951">
        <v>0</v>
      </c>
      <c r="K3951">
        <v>0.1181</v>
      </c>
      <c r="L3951">
        <v>0</v>
      </c>
      <c r="M3951">
        <v>8.6099999999999996E-2</v>
      </c>
      <c r="N3951">
        <v>0.13020000000000001</v>
      </c>
      <c r="O3951">
        <v>1.52E-2</v>
      </c>
      <c r="P3951">
        <v>0</v>
      </c>
      <c r="Q3951" s="3">
        <v>0.63700000000000001</v>
      </c>
      <c r="R3951" t="str">
        <f t="shared" si="61"/>
        <v>Manchester ERS2016</v>
      </c>
    </row>
    <row r="3952" spans="1:18" x14ac:dyDescent="0.35">
      <c r="A3952" t="s">
        <v>213</v>
      </c>
      <c r="B3952">
        <v>2017</v>
      </c>
      <c r="C3952">
        <v>0.16200000000000001</v>
      </c>
      <c r="D3952">
        <v>6.9000000000000006E-2</v>
      </c>
      <c r="E3952">
        <v>8.3000000000000004E-2</v>
      </c>
      <c r="F3952">
        <v>4.9000000000000002E-2</v>
      </c>
      <c r="G3952">
        <v>5.7090000000000002E-2</v>
      </c>
      <c r="H3952">
        <v>0.50800000000000001</v>
      </c>
      <c r="I3952">
        <v>0.14699999999999999</v>
      </c>
      <c r="J3952">
        <v>3.2000000000000001E-2</v>
      </c>
      <c r="K3952">
        <v>0.152</v>
      </c>
      <c r="L3952">
        <v>0</v>
      </c>
      <c r="M3952">
        <v>8.7800000000000003E-2</v>
      </c>
      <c r="N3952">
        <v>5.3999999999999999E-2</v>
      </c>
      <c r="O3952">
        <v>1.9E-2</v>
      </c>
      <c r="P3952">
        <v>0</v>
      </c>
      <c r="Q3952" s="3">
        <v>0.63</v>
      </c>
      <c r="R3952" t="str">
        <f t="shared" si="61"/>
        <v>Manchester ERS2017</v>
      </c>
    </row>
    <row r="3953" spans="1:18" x14ac:dyDescent="0.35">
      <c r="A3953" t="s">
        <v>213</v>
      </c>
      <c r="B3953">
        <v>2018</v>
      </c>
      <c r="C3953">
        <v>-0.05</v>
      </c>
      <c r="D3953">
        <v>5.8999999999999997E-2</v>
      </c>
      <c r="E3953">
        <v>0.04</v>
      </c>
      <c r="F3953">
        <v>0.08</v>
      </c>
      <c r="G3953">
        <v>5.0840000000000003E-2</v>
      </c>
      <c r="H3953">
        <v>0.44900000000000001</v>
      </c>
      <c r="I3953">
        <v>0.16</v>
      </c>
      <c r="J3953">
        <v>5.1999999999999998E-2</v>
      </c>
      <c r="K3953">
        <v>0.153</v>
      </c>
      <c r="L3953">
        <v>0</v>
      </c>
      <c r="M3953">
        <v>0.11</v>
      </c>
      <c r="N3953">
        <v>5.3999999999999999E-2</v>
      </c>
      <c r="O3953">
        <v>2.1999999999999999E-2</v>
      </c>
      <c r="P3953">
        <v>0</v>
      </c>
      <c r="Q3953" s="3">
        <v>0.62</v>
      </c>
      <c r="R3953" t="str">
        <f t="shared" si="61"/>
        <v>Manchester ERS2018</v>
      </c>
    </row>
    <row r="3954" spans="1:18" x14ac:dyDescent="0.35">
      <c r="A3954" t="s">
        <v>213</v>
      </c>
      <c r="B3954">
        <v>2019</v>
      </c>
      <c r="C3954">
        <v>0.16500000000000001</v>
      </c>
      <c r="D3954">
        <v>8.8999999999999996E-2</v>
      </c>
      <c r="E3954">
        <v>6.3E-2</v>
      </c>
      <c r="F3954">
        <v>7.5999999999999998E-2</v>
      </c>
      <c r="G3954">
        <v>5.6559999999999999E-2</v>
      </c>
      <c r="H3954">
        <v>0.53</v>
      </c>
      <c r="I3954">
        <v>0.2</v>
      </c>
      <c r="J3954">
        <v>5.8000000000000003E-2</v>
      </c>
      <c r="K3954">
        <v>6.5000000000000002E-2</v>
      </c>
      <c r="L3954">
        <v>0</v>
      </c>
      <c r="M3954">
        <v>0.10299999999999999</v>
      </c>
      <c r="N3954">
        <v>0</v>
      </c>
      <c r="O3954">
        <v>4.3999999999999997E-2</v>
      </c>
      <c r="P3954">
        <v>0</v>
      </c>
      <c r="Q3954" s="3">
        <v>0.61799999999999999</v>
      </c>
      <c r="R3954" t="str">
        <f t="shared" si="61"/>
        <v>Manchester ERS2019</v>
      </c>
    </row>
    <row r="3955" spans="1:18" x14ac:dyDescent="0.35">
      <c r="A3955" t="s">
        <v>213</v>
      </c>
      <c r="B3955">
        <v>2020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 s="3">
        <v>0</v>
      </c>
      <c r="R3955" t="str">
        <f t="shared" si="61"/>
        <v>Manchester ERS2020</v>
      </c>
    </row>
    <row r="3956" spans="1:18" x14ac:dyDescent="0.35">
      <c r="A3956" t="s">
        <v>214</v>
      </c>
      <c r="B3956">
        <v>2001</v>
      </c>
      <c r="C3956">
        <v>0.1099</v>
      </c>
      <c r="G3956">
        <v>0.1099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 s="3">
        <v>1.121</v>
      </c>
      <c r="R3956" t="str">
        <f t="shared" si="61"/>
        <v>Vermont Municipal Employees2001</v>
      </c>
    </row>
    <row r="3957" spans="1:18" x14ac:dyDescent="0.35">
      <c r="A3957" t="s">
        <v>214</v>
      </c>
      <c r="B3957">
        <v>2002</v>
      </c>
      <c r="C3957">
        <v>7.0699999999999999E-2</v>
      </c>
      <c r="G3957">
        <v>9.0120000000000006E-2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 s="3">
        <v>1.097</v>
      </c>
      <c r="R3957" t="str">
        <f t="shared" si="61"/>
        <v>Vermont Municipal Employees2002</v>
      </c>
    </row>
    <row r="3958" spans="1:18" x14ac:dyDescent="0.35">
      <c r="A3958" t="s">
        <v>214</v>
      </c>
      <c r="B3958">
        <v>2003</v>
      </c>
      <c r="C3958">
        <v>1.9E-2</v>
      </c>
      <c r="G3958">
        <v>6.5879999999999994E-2</v>
      </c>
      <c r="H3958">
        <v>0.63036999999999999</v>
      </c>
      <c r="I3958">
        <v>0.27272999999999997</v>
      </c>
      <c r="J3958">
        <v>5.9899999999999997E-3</v>
      </c>
      <c r="K3958">
        <v>0</v>
      </c>
      <c r="L3958">
        <v>0</v>
      </c>
      <c r="M3958">
        <v>8.1920000000000007E-2</v>
      </c>
      <c r="N3958">
        <v>0</v>
      </c>
      <c r="O3958">
        <v>0</v>
      </c>
      <c r="P3958">
        <v>8.9899999999999997E-3</v>
      </c>
      <c r="Q3958" s="3">
        <v>1.02</v>
      </c>
      <c r="R3958" t="str">
        <f t="shared" si="61"/>
        <v>Vermont Municipal Employees2003</v>
      </c>
    </row>
    <row r="3959" spans="1:18" x14ac:dyDescent="0.35">
      <c r="A3959" t="s">
        <v>214</v>
      </c>
      <c r="B3959">
        <v>2004</v>
      </c>
      <c r="C3959">
        <v>0.14799999999999999</v>
      </c>
      <c r="D3959">
        <v>4.8000000000000001E-2</v>
      </c>
      <c r="E3959">
        <v>4.2000000000000003E-2</v>
      </c>
      <c r="F3959">
        <v>0.108</v>
      </c>
      <c r="G3959">
        <v>8.584E-2</v>
      </c>
      <c r="H3959">
        <v>0.58899999999999997</v>
      </c>
      <c r="I3959">
        <v>0.32400000000000001</v>
      </c>
      <c r="J3959">
        <v>6.0000000000000001E-3</v>
      </c>
      <c r="K3959">
        <v>0</v>
      </c>
      <c r="L3959">
        <v>0</v>
      </c>
      <c r="M3959">
        <v>7.1999999999999995E-2</v>
      </c>
      <c r="N3959">
        <v>0</v>
      </c>
      <c r="O3959">
        <v>1E-3</v>
      </c>
      <c r="P3959">
        <v>8.0000000000000002E-3</v>
      </c>
      <c r="Q3959" s="3">
        <v>1.0349999999999999</v>
      </c>
      <c r="R3959" t="str">
        <f t="shared" si="61"/>
        <v>Vermont Municipal Employees2004</v>
      </c>
    </row>
    <row r="3960" spans="1:18" x14ac:dyDescent="0.35">
      <c r="A3960" t="s">
        <v>214</v>
      </c>
      <c r="B3960">
        <v>2005</v>
      </c>
      <c r="C3960">
        <v>8.1000000000000003E-2</v>
      </c>
      <c r="D3960">
        <v>8.2000000000000003E-2</v>
      </c>
      <c r="E3960">
        <v>4.5999999999999999E-2</v>
      </c>
      <c r="F3960">
        <v>0.1</v>
      </c>
      <c r="G3960">
        <v>8.4870000000000001E-2</v>
      </c>
      <c r="H3960">
        <v>0.56359000000000004</v>
      </c>
      <c r="I3960">
        <v>0.35343999999999998</v>
      </c>
      <c r="J3960">
        <v>5.8399999999999997E-3</v>
      </c>
      <c r="K3960">
        <v>0</v>
      </c>
      <c r="L3960">
        <v>0</v>
      </c>
      <c r="M3960">
        <v>6.8909999999999999E-2</v>
      </c>
      <c r="N3960">
        <v>0</v>
      </c>
      <c r="O3960">
        <v>4.2999999999999999E-4</v>
      </c>
      <c r="P3960">
        <v>7.0000000000000001E-3</v>
      </c>
      <c r="Q3960" s="3">
        <v>1.044</v>
      </c>
      <c r="R3960" t="str">
        <f t="shared" si="61"/>
        <v>Vermont Municipal Employees2005</v>
      </c>
    </row>
    <row r="3961" spans="1:18" x14ac:dyDescent="0.35">
      <c r="A3961" t="s">
        <v>214</v>
      </c>
      <c r="B3961">
        <v>2006</v>
      </c>
      <c r="C3961">
        <v>0.113</v>
      </c>
      <c r="D3961">
        <v>0.114</v>
      </c>
      <c r="E3961">
        <v>6.7000000000000004E-2</v>
      </c>
      <c r="F3961">
        <v>9.5000000000000001E-2</v>
      </c>
      <c r="G3961">
        <v>8.9510000000000006E-2</v>
      </c>
      <c r="H3961">
        <v>0.50983000000000001</v>
      </c>
      <c r="I3961">
        <v>0.30756</v>
      </c>
      <c r="J3961">
        <v>4.7299999999999998E-3</v>
      </c>
      <c r="K3961">
        <v>0.10371</v>
      </c>
      <c r="L3961">
        <v>6.3200000000000001E-3</v>
      </c>
      <c r="M3961">
        <v>6.7769999999999997E-2</v>
      </c>
      <c r="N3961">
        <v>0</v>
      </c>
      <c r="O3961">
        <v>6.9999999999999994E-5</v>
      </c>
      <c r="P3961">
        <v>0</v>
      </c>
      <c r="Q3961" s="3">
        <v>1.044</v>
      </c>
      <c r="R3961" t="str">
        <f t="shared" si="61"/>
        <v>Vermont Municipal Employees2006</v>
      </c>
    </row>
    <row r="3962" spans="1:18" x14ac:dyDescent="0.35">
      <c r="A3962" t="s">
        <v>214</v>
      </c>
      <c r="B3962">
        <v>2007</v>
      </c>
      <c r="C3962">
        <v>0.16600000000000001</v>
      </c>
      <c r="D3962">
        <v>0.12</v>
      </c>
      <c r="E3962">
        <v>0.104</v>
      </c>
      <c r="F3962">
        <v>9.0999999999999998E-2</v>
      </c>
      <c r="G3962">
        <v>0.10012</v>
      </c>
      <c r="H3962">
        <v>0.53610999999999998</v>
      </c>
      <c r="I3962">
        <v>0.29447000000000001</v>
      </c>
      <c r="J3962">
        <v>2.1800000000000001E-3</v>
      </c>
      <c r="K3962">
        <v>0.10011</v>
      </c>
      <c r="L3962">
        <v>2.8700000000000002E-3</v>
      </c>
      <c r="M3962">
        <v>6.1339999999999999E-2</v>
      </c>
      <c r="N3962">
        <v>0</v>
      </c>
      <c r="O3962">
        <v>4.2000000000000002E-4</v>
      </c>
      <c r="P3962">
        <v>0</v>
      </c>
      <c r="Q3962" s="3">
        <v>1.0509999999999999</v>
      </c>
      <c r="R3962" t="str">
        <f t="shared" si="61"/>
        <v>Vermont Municipal Employees2007</v>
      </c>
    </row>
    <row r="3963" spans="1:18" x14ac:dyDescent="0.35">
      <c r="A3963" t="s">
        <v>214</v>
      </c>
      <c r="B3963">
        <v>2008</v>
      </c>
      <c r="C3963">
        <v>-6.0999999999999999E-2</v>
      </c>
      <c r="D3963">
        <v>6.6000000000000003E-2</v>
      </c>
      <c r="E3963">
        <v>8.6999999999999994E-2</v>
      </c>
      <c r="F3963">
        <v>6.3E-2</v>
      </c>
      <c r="G3963">
        <v>7.8560000000000005E-2</v>
      </c>
      <c r="H3963">
        <v>0.52041999999999999</v>
      </c>
      <c r="I3963">
        <v>0.30465999999999999</v>
      </c>
      <c r="J3963">
        <v>3.0000000000000001E-3</v>
      </c>
      <c r="K3963">
        <v>0</v>
      </c>
      <c r="L3963">
        <v>0</v>
      </c>
      <c r="M3963">
        <v>6.7030000000000006E-2</v>
      </c>
      <c r="N3963">
        <v>0</v>
      </c>
      <c r="O3963">
        <v>1E-3</v>
      </c>
      <c r="P3963">
        <v>0.10389</v>
      </c>
      <c r="Q3963" s="3">
        <v>1.0149999999999999</v>
      </c>
      <c r="R3963" t="str">
        <f t="shared" si="61"/>
        <v>Vermont Municipal Employees2008</v>
      </c>
    </row>
    <row r="3964" spans="1:18" x14ac:dyDescent="0.35">
      <c r="A3964" t="s">
        <v>214</v>
      </c>
      <c r="B3964">
        <v>2009</v>
      </c>
      <c r="C3964">
        <v>-0.182</v>
      </c>
      <c r="D3964">
        <v>3.5999999999999997E-2</v>
      </c>
      <c r="E3964">
        <v>1.4999999999999999E-2</v>
      </c>
      <c r="F3964">
        <v>2.8000000000000001E-2</v>
      </c>
      <c r="G3964">
        <v>4.5929999999999999E-2</v>
      </c>
      <c r="H3964">
        <v>0.55994999999999995</v>
      </c>
      <c r="I3964">
        <v>0.21898000000000001</v>
      </c>
      <c r="J3964">
        <v>2.81E-3</v>
      </c>
      <c r="K3964">
        <v>0.17116999999999999</v>
      </c>
      <c r="L3964">
        <v>0</v>
      </c>
      <c r="M3964">
        <v>4.6600000000000003E-2</v>
      </c>
      <c r="N3964">
        <v>0</v>
      </c>
      <c r="O3964">
        <v>4.8999999999999998E-4</v>
      </c>
      <c r="P3964">
        <v>0</v>
      </c>
      <c r="Q3964" s="3">
        <v>0.90300000000000002</v>
      </c>
      <c r="R3964" t="str">
        <f t="shared" si="61"/>
        <v>Vermont Municipal Employees2009</v>
      </c>
    </row>
    <row r="3965" spans="1:18" x14ac:dyDescent="0.35">
      <c r="A3965" t="s">
        <v>214</v>
      </c>
      <c r="B3965">
        <v>2010</v>
      </c>
      <c r="C3965">
        <v>0.183</v>
      </c>
      <c r="D3965">
        <v>-3.1E-2</v>
      </c>
      <c r="E3965">
        <v>3.4000000000000002E-2</v>
      </c>
      <c r="F3965">
        <v>0.04</v>
      </c>
      <c r="G3965">
        <v>5.8889999999999998E-2</v>
      </c>
      <c r="H3965">
        <v>0.40200000000000002</v>
      </c>
      <c r="I3965">
        <v>0.41299999999999998</v>
      </c>
      <c r="J3965">
        <v>0</v>
      </c>
      <c r="K3965">
        <v>0.13</v>
      </c>
      <c r="L3965">
        <v>0.02</v>
      </c>
      <c r="M3965">
        <v>3.5000000000000003E-2</v>
      </c>
      <c r="N3965">
        <v>0</v>
      </c>
      <c r="O3965">
        <v>0</v>
      </c>
      <c r="P3965">
        <v>0</v>
      </c>
      <c r="Q3965" s="3">
        <v>0.92</v>
      </c>
      <c r="R3965" t="str">
        <f t="shared" si="61"/>
        <v>Vermont Municipal Employees2010</v>
      </c>
    </row>
    <row r="3966" spans="1:18" x14ac:dyDescent="0.35">
      <c r="A3966" t="s">
        <v>214</v>
      </c>
      <c r="B3966">
        <v>2011</v>
      </c>
      <c r="C3966">
        <v>0.21</v>
      </c>
      <c r="D3966">
        <v>5.3999999999999999E-2</v>
      </c>
      <c r="E3966">
        <v>5.0999999999999997E-2</v>
      </c>
      <c r="F3966">
        <v>5.8999999999999997E-2</v>
      </c>
      <c r="G3966">
        <v>7.1809999999999999E-2</v>
      </c>
      <c r="H3966">
        <v>0.36599999999999999</v>
      </c>
      <c r="I3966">
        <v>0.372</v>
      </c>
      <c r="J3966">
        <v>1E-3</v>
      </c>
      <c r="K3966">
        <v>0.20100000000000001</v>
      </c>
      <c r="L3966">
        <v>2.1999999999999999E-2</v>
      </c>
      <c r="M3966">
        <v>3.7999999999999999E-2</v>
      </c>
      <c r="N3966">
        <v>0</v>
      </c>
      <c r="O3966">
        <v>0</v>
      </c>
      <c r="P3966">
        <v>0</v>
      </c>
      <c r="Q3966" s="3">
        <v>0.92300000000000004</v>
      </c>
      <c r="R3966" t="str">
        <f t="shared" si="61"/>
        <v>Vermont Municipal Employees2011</v>
      </c>
    </row>
    <row r="3967" spans="1:18" x14ac:dyDescent="0.35">
      <c r="A3967" t="s">
        <v>214</v>
      </c>
      <c r="B3967">
        <v>2012</v>
      </c>
      <c r="C3967">
        <v>2.4E-2</v>
      </c>
      <c r="D3967">
        <v>0.13600000000000001</v>
      </c>
      <c r="E3967">
        <v>2.4E-2</v>
      </c>
      <c r="F3967">
        <v>6.4000000000000001E-2</v>
      </c>
      <c r="G3967">
        <v>6.7739999999999995E-2</v>
      </c>
      <c r="H3967">
        <v>0.32900000000000001</v>
      </c>
      <c r="I3967">
        <v>0.36499999999999999</v>
      </c>
      <c r="J3967">
        <v>0</v>
      </c>
      <c r="K3967">
        <v>0.24299999999999999</v>
      </c>
      <c r="L3967">
        <v>1.9E-2</v>
      </c>
      <c r="M3967">
        <v>4.3999999999999997E-2</v>
      </c>
      <c r="N3967">
        <v>0</v>
      </c>
      <c r="O3967">
        <v>0</v>
      </c>
      <c r="P3967">
        <v>0</v>
      </c>
      <c r="Q3967" s="3">
        <v>0.85399999999999998</v>
      </c>
      <c r="R3967" t="str">
        <f t="shared" si="61"/>
        <v>Vermont Municipal Employees2012</v>
      </c>
    </row>
    <row r="3968" spans="1:18" x14ac:dyDescent="0.35">
      <c r="A3968" t="s">
        <v>214</v>
      </c>
      <c r="B3968">
        <v>2013</v>
      </c>
      <c r="C3968">
        <v>8.7999999999999995E-2</v>
      </c>
      <c r="E3968">
        <v>5.4609999999999999E-2</v>
      </c>
      <c r="F3968">
        <v>7.0309999999999997E-2</v>
      </c>
      <c r="G3968">
        <v>6.9279999999999994E-2</v>
      </c>
      <c r="H3968">
        <v>0.35599999999999998</v>
      </c>
      <c r="I3968">
        <v>0.315</v>
      </c>
      <c r="J3968">
        <v>3.0000000000000001E-3</v>
      </c>
      <c r="K3968">
        <v>0.24199999999999999</v>
      </c>
      <c r="L3968">
        <v>3.6999999999999998E-2</v>
      </c>
      <c r="M3968">
        <v>4.5999999999999999E-2</v>
      </c>
      <c r="N3968">
        <v>0</v>
      </c>
      <c r="O3968">
        <v>0</v>
      </c>
      <c r="P3968">
        <v>0</v>
      </c>
      <c r="Q3968" s="3">
        <v>0.84399999999999997</v>
      </c>
      <c r="R3968" t="str">
        <f t="shared" si="61"/>
        <v>Vermont Municipal Employees2013</v>
      </c>
    </row>
    <row r="3969" spans="1:18" x14ac:dyDescent="0.35">
      <c r="A3969" t="s">
        <v>214</v>
      </c>
      <c r="B3969">
        <v>2014</v>
      </c>
      <c r="C3969">
        <v>6.7000000000000004E-2</v>
      </c>
      <c r="D3969">
        <v>8.5000000000000006E-2</v>
      </c>
      <c r="E3969">
        <v>0.127</v>
      </c>
      <c r="F3969">
        <v>7.0000000000000007E-2</v>
      </c>
      <c r="G3969">
        <v>6.9120000000000001E-2</v>
      </c>
      <c r="H3969">
        <v>0.32900000000000001</v>
      </c>
      <c r="I3969">
        <v>0.32700000000000001</v>
      </c>
      <c r="J3969">
        <v>5.0000000000000001E-3</v>
      </c>
      <c r="K3969">
        <v>0.252</v>
      </c>
      <c r="L3969">
        <v>3.9E-2</v>
      </c>
      <c r="M3969">
        <v>4.5999999999999999E-2</v>
      </c>
      <c r="N3969">
        <v>0</v>
      </c>
      <c r="O3969">
        <v>0</v>
      </c>
      <c r="P3969">
        <v>0</v>
      </c>
      <c r="Q3969" s="3">
        <v>0.86199999999999999</v>
      </c>
      <c r="R3969" t="str">
        <f t="shared" si="61"/>
        <v>Vermont Municipal Employees2014</v>
      </c>
    </row>
    <row r="3970" spans="1:18" x14ac:dyDescent="0.35">
      <c r="A3970" t="s">
        <v>214</v>
      </c>
      <c r="B3970">
        <v>2015</v>
      </c>
      <c r="C3970">
        <v>2.3E-2</v>
      </c>
      <c r="D3970">
        <v>7.6999999999999999E-2</v>
      </c>
      <c r="E3970">
        <v>9.0999999999999998E-2</v>
      </c>
      <c r="F3970">
        <v>6.2E-2</v>
      </c>
      <c r="G3970">
        <v>6.5979999999999997E-2</v>
      </c>
      <c r="H3970">
        <v>0.34100000000000003</v>
      </c>
      <c r="I3970">
        <v>0.35399999999999998</v>
      </c>
      <c r="J3970">
        <v>8.9999999999999993E-3</v>
      </c>
      <c r="K3970">
        <v>0.20699999999999999</v>
      </c>
      <c r="L3970">
        <v>0.03</v>
      </c>
      <c r="M3970">
        <v>5.7000000000000002E-2</v>
      </c>
      <c r="N3970">
        <v>0</v>
      </c>
      <c r="O3970">
        <v>0</v>
      </c>
      <c r="P3970">
        <v>0</v>
      </c>
      <c r="Q3970" s="3">
        <v>0.77800000000000002</v>
      </c>
      <c r="R3970" t="str">
        <f t="shared" si="61"/>
        <v>Vermont Municipal Employees2015</v>
      </c>
    </row>
    <row r="3971" spans="1:18" x14ac:dyDescent="0.35">
      <c r="A3971" t="s">
        <v>214</v>
      </c>
      <c r="B3971">
        <v>2016</v>
      </c>
      <c r="C3971">
        <v>1.0999999999999999E-2</v>
      </c>
      <c r="D3971">
        <v>4.7E-2</v>
      </c>
      <c r="E3971">
        <v>4.2180000000000002E-2</v>
      </c>
      <c r="F3971">
        <v>4.6550000000000001E-2</v>
      </c>
      <c r="G3971">
        <v>6.2460000000000002E-2</v>
      </c>
      <c r="H3971">
        <v>0.40859000000000001</v>
      </c>
      <c r="I3971">
        <v>0.31968000000000002</v>
      </c>
      <c r="J3971">
        <v>1.299E-2</v>
      </c>
      <c r="K3971">
        <v>0.16983000000000001</v>
      </c>
      <c r="L3971">
        <v>2.7969999999999998E-2</v>
      </c>
      <c r="M3971">
        <v>5.994E-2</v>
      </c>
      <c r="N3971">
        <v>0</v>
      </c>
      <c r="O3971">
        <v>1E-3</v>
      </c>
      <c r="P3971">
        <v>0</v>
      </c>
      <c r="Q3971" s="3">
        <v>0.78100000000000003</v>
      </c>
      <c r="R3971" t="str">
        <f t="shared" ref="R3971:R3975" si="62">A3971&amp;B3971</f>
        <v>Vermont Municipal Employees2016</v>
      </c>
    </row>
    <row r="3972" spans="1:18" x14ac:dyDescent="0.35">
      <c r="A3972" t="s">
        <v>214</v>
      </c>
      <c r="B3972">
        <v>2017</v>
      </c>
      <c r="C3972">
        <v>0.108</v>
      </c>
      <c r="D3972">
        <v>3.5999999999999997E-2</v>
      </c>
      <c r="E3972">
        <v>5.8749999999999997E-2</v>
      </c>
      <c r="F3972">
        <v>4.1230000000000003E-2</v>
      </c>
      <c r="G3972">
        <v>6.5089999999999995E-2</v>
      </c>
      <c r="H3972">
        <v>0.46</v>
      </c>
      <c r="I3972">
        <v>0.33400000000000002</v>
      </c>
      <c r="J3972">
        <v>1.4999999999999999E-2</v>
      </c>
      <c r="K3972">
        <v>0.129</v>
      </c>
      <c r="L3972">
        <v>0</v>
      </c>
      <c r="M3972">
        <v>6.0999999999999999E-2</v>
      </c>
      <c r="N3972">
        <v>0</v>
      </c>
      <c r="O3972">
        <v>1E-3</v>
      </c>
      <c r="P3972">
        <v>0</v>
      </c>
      <c r="Q3972" s="3">
        <v>0.84079999999999999</v>
      </c>
      <c r="R3972" t="str">
        <f t="shared" si="62"/>
        <v>Vermont Municipal Employees2017</v>
      </c>
    </row>
    <row r="3973" spans="1:18" x14ac:dyDescent="0.35">
      <c r="A3973" t="s">
        <v>214</v>
      </c>
      <c r="B3973">
        <v>2018</v>
      </c>
      <c r="C3973">
        <v>6.7000000000000004E-2</v>
      </c>
      <c r="D3973">
        <v>6.0999999999999999E-2</v>
      </c>
      <c r="E3973">
        <v>5.4629999999999998E-2</v>
      </c>
      <c r="F3973">
        <v>5.4620000000000002E-2</v>
      </c>
      <c r="G3973">
        <v>6.5189999999999998E-2</v>
      </c>
      <c r="H3973">
        <v>0.53300000000000003</v>
      </c>
      <c r="I3973">
        <v>0.32200000000000001</v>
      </c>
      <c r="J3973">
        <v>3.3000000000000002E-2</v>
      </c>
      <c r="K3973">
        <v>6.5000000000000002E-2</v>
      </c>
      <c r="L3973">
        <v>0</v>
      </c>
      <c r="M3973">
        <v>4.4999999999999998E-2</v>
      </c>
      <c r="N3973">
        <v>0</v>
      </c>
      <c r="O3973">
        <v>1E-3</v>
      </c>
      <c r="P3973">
        <v>0</v>
      </c>
      <c r="Q3973" s="3">
        <v>0.8216</v>
      </c>
      <c r="R3973" t="str">
        <f t="shared" si="62"/>
        <v>Vermont Municipal Employees2018</v>
      </c>
    </row>
    <row r="3974" spans="1:18" x14ac:dyDescent="0.35">
      <c r="A3974" t="s">
        <v>214</v>
      </c>
      <c r="B3974">
        <v>2019</v>
      </c>
      <c r="C3974">
        <v>5.8000000000000003E-2</v>
      </c>
      <c r="D3974">
        <v>8.1000000000000003E-2</v>
      </c>
      <c r="E3974">
        <v>4.9000000000000002E-2</v>
      </c>
      <c r="F3974">
        <v>8.5000000000000006E-2</v>
      </c>
      <c r="G3974">
        <v>6.4810000000000006E-2</v>
      </c>
      <c r="H3974">
        <v>0.49251</v>
      </c>
      <c r="I3974">
        <v>0.35265000000000002</v>
      </c>
      <c r="J3974">
        <v>4.2959999999999998E-2</v>
      </c>
      <c r="K3974">
        <v>4.6949999999999999E-2</v>
      </c>
      <c r="L3974">
        <v>0</v>
      </c>
      <c r="M3974">
        <v>6.1940000000000002E-2</v>
      </c>
      <c r="N3974">
        <v>0</v>
      </c>
      <c r="O3974">
        <v>3.0000000000000001E-3</v>
      </c>
      <c r="P3974">
        <v>0</v>
      </c>
      <c r="Q3974" s="3">
        <v>0.8014</v>
      </c>
      <c r="R3974" t="str">
        <f t="shared" si="62"/>
        <v>Vermont Municipal Employees2019</v>
      </c>
    </row>
    <row r="3975" spans="1:18" x14ac:dyDescent="0.35">
      <c r="A3975" t="s">
        <v>214</v>
      </c>
      <c r="B3975">
        <v>2020</v>
      </c>
      <c r="C3975">
        <v>3.9E-2</v>
      </c>
      <c r="D3975">
        <v>5.8000000000000003E-2</v>
      </c>
      <c r="E3975">
        <v>5.8000000000000003E-2</v>
      </c>
      <c r="F3975">
        <v>7.1999999999999995E-2</v>
      </c>
      <c r="G3975">
        <v>6.3509999999999997E-2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 s="3">
        <v>0.75800000000000001</v>
      </c>
      <c r="R3975" t="str">
        <f t="shared" si="62"/>
        <v>Vermont Municipal Employees2020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30"/>
  <sheetViews>
    <sheetView workbookViewId="0">
      <selection activeCell="G22" sqref="G22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233</v>
      </c>
      <c r="B1" t="s">
        <v>234</v>
      </c>
    </row>
    <row r="2" spans="1:2" x14ac:dyDescent="0.35">
      <c r="A2" t="s">
        <v>254</v>
      </c>
      <c r="B2" s="7">
        <v>44327</v>
      </c>
    </row>
    <row r="5" spans="1:2" x14ac:dyDescent="0.35">
      <c r="A5" s="6" t="s">
        <v>235</v>
      </c>
    </row>
    <row r="7" spans="1:2" x14ac:dyDescent="0.35">
      <c r="A7" t="s">
        <v>252</v>
      </c>
    </row>
    <row r="8" spans="1:2" x14ac:dyDescent="0.35">
      <c r="A8" t="s">
        <v>253</v>
      </c>
      <c r="B8" t="s">
        <v>255</v>
      </c>
    </row>
    <row r="18" spans="1:5" x14ac:dyDescent="0.35">
      <c r="A18" s="6" t="s">
        <v>236</v>
      </c>
      <c r="B18" s="6" t="s">
        <v>237</v>
      </c>
      <c r="D18" s="6" t="s">
        <v>238</v>
      </c>
      <c r="E18" s="6" t="s">
        <v>237</v>
      </c>
    </row>
    <row r="19" spans="1:5" x14ac:dyDescent="0.35">
      <c r="A19" t="s">
        <v>239</v>
      </c>
      <c r="D19" t="s">
        <v>251</v>
      </c>
    </row>
    <row r="20" spans="1:5" x14ac:dyDescent="0.35">
      <c r="A20" t="s">
        <v>240</v>
      </c>
    </row>
    <row r="21" spans="1:5" x14ac:dyDescent="0.35">
      <c r="A21" t="s">
        <v>241</v>
      </c>
    </row>
    <row r="22" spans="1:5" x14ac:dyDescent="0.35">
      <c r="A22" t="s">
        <v>242</v>
      </c>
    </row>
    <row r="23" spans="1:5" x14ac:dyDescent="0.35">
      <c r="A23" t="s">
        <v>243</v>
      </c>
    </row>
    <row r="24" spans="1:5" x14ac:dyDescent="0.35">
      <c r="A24" t="s">
        <v>244</v>
      </c>
    </row>
    <row r="25" spans="1:5" x14ac:dyDescent="0.35">
      <c r="A25" t="s">
        <v>245</v>
      </c>
    </row>
    <row r="26" spans="1:5" x14ac:dyDescent="0.35">
      <c r="A26" t="s">
        <v>246</v>
      </c>
    </row>
    <row r="27" spans="1:5" x14ac:dyDescent="0.35">
      <c r="A27" t="s">
        <v>247</v>
      </c>
    </row>
    <row r="28" spans="1:5" x14ac:dyDescent="0.35">
      <c r="A28" t="s">
        <v>248</v>
      </c>
    </row>
    <row r="29" spans="1:5" x14ac:dyDescent="0.35">
      <c r="A29" t="s">
        <v>249</v>
      </c>
    </row>
    <row r="30" spans="1:5" x14ac:dyDescent="0.35">
      <c r="A30" t="s">
        <v>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65677-C4A1-4082-9F5D-9CAF52EEA74C}">
  <dimension ref="A1:O925"/>
  <sheetViews>
    <sheetView topLeftCell="A893" workbookViewId="0">
      <selection activeCell="A2" sqref="A2:A925"/>
    </sheetView>
  </sheetViews>
  <sheetFormatPr defaultRowHeight="14.5" x14ac:dyDescent="0.35"/>
  <cols>
    <col min="3" max="4" width="10.453125" bestFit="1" customWidth="1"/>
  </cols>
  <sheetData>
    <row r="1" spans="1:15" x14ac:dyDescent="0.35">
      <c r="A1" t="s">
        <v>0</v>
      </c>
      <c r="B1" t="s">
        <v>1</v>
      </c>
      <c r="C1" t="s">
        <v>301</v>
      </c>
      <c r="D1" t="s">
        <v>300</v>
      </c>
      <c r="E1" t="s">
        <v>299</v>
      </c>
      <c r="F1" t="s">
        <v>298</v>
      </c>
      <c r="G1" t="s">
        <v>297</v>
      </c>
      <c r="H1" t="s">
        <v>296</v>
      </c>
      <c r="I1" t="s">
        <v>295</v>
      </c>
      <c r="J1" t="s">
        <v>294</v>
      </c>
      <c r="K1" t="s">
        <v>293</v>
      </c>
      <c r="L1" t="s">
        <v>292</v>
      </c>
      <c r="M1" t="s">
        <v>291</v>
      </c>
      <c r="N1" t="s">
        <v>290</v>
      </c>
      <c r="O1" t="s">
        <v>225</v>
      </c>
    </row>
    <row r="2" spans="1:15" x14ac:dyDescent="0.35">
      <c r="A2" t="s">
        <v>47</v>
      </c>
      <c r="B2">
        <v>2001</v>
      </c>
      <c r="C2" s="7">
        <v>37072</v>
      </c>
      <c r="D2" s="7">
        <v>37072</v>
      </c>
      <c r="E2">
        <v>35</v>
      </c>
      <c r="F2" t="s">
        <v>272</v>
      </c>
      <c r="G2">
        <v>2</v>
      </c>
      <c r="H2">
        <v>10753297</v>
      </c>
      <c r="I2">
        <v>14915317</v>
      </c>
      <c r="J2">
        <v>2474631</v>
      </c>
      <c r="K2">
        <v>0.72099999999999997</v>
      </c>
      <c r="L2">
        <v>0.75700000000000001</v>
      </c>
      <c r="M2">
        <v>326500</v>
      </c>
      <c r="N2">
        <v>4162020</v>
      </c>
      <c r="O2" t="str">
        <f>A2&amp;B2</f>
        <v>Illinois Universities2001</v>
      </c>
    </row>
    <row r="3" spans="1:15" x14ac:dyDescent="0.35">
      <c r="A3" t="s">
        <v>47</v>
      </c>
      <c r="B3">
        <v>2002</v>
      </c>
      <c r="C3" s="7">
        <v>37437</v>
      </c>
      <c r="D3" s="7">
        <v>37437</v>
      </c>
      <c r="E3">
        <v>35</v>
      </c>
      <c r="F3" t="s">
        <v>272</v>
      </c>
      <c r="G3">
        <v>2</v>
      </c>
      <c r="H3">
        <v>9814677</v>
      </c>
      <c r="I3">
        <v>16654041</v>
      </c>
      <c r="J3">
        <v>2607155</v>
      </c>
      <c r="K3">
        <v>0.58930000000000005</v>
      </c>
      <c r="L3">
        <v>0.58599999999999997</v>
      </c>
      <c r="M3">
        <v>436900</v>
      </c>
      <c r="N3">
        <v>6839364</v>
      </c>
      <c r="O3" t="str">
        <f t="shared" ref="O3:O66" si="0">A3&amp;B3</f>
        <v>Illinois Universities2002</v>
      </c>
    </row>
    <row r="4" spans="1:15" x14ac:dyDescent="0.35">
      <c r="A4" t="s">
        <v>47</v>
      </c>
      <c r="B4">
        <v>2003</v>
      </c>
      <c r="C4" s="7">
        <v>37802</v>
      </c>
      <c r="D4" s="7">
        <v>37802</v>
      </c>
      <c r="E4">
        <v>35</v>
      </c>
      <c r="F4" t="s">
        <v>272</v>
      </c>
      <c r="G4">
        <v>2</v>
      </c>
      <c r="H4">
        <v>9714547</v>
      </c>
      <c r="I4">
        <v>18025032</v>
      </c>
      <c r="J4">
        <v>2763428</v>
      </c>
      <c r="K4">
        <v>0.53890000000000005</v>
      </c>
      <c r="L4">
        <v>0.47699999999999998</v>
      </c>
      <c r="M4">
        <v>597500</v>
      </c>
      <c r="N4">
        <v>8310485</v>
      </c>
      <c r="O4" t="str">
        <f t="shared" si="0"/>
        <v>Illinois Universities2003</v>
      </c>
    </row>
    <row r="5" spans="1:15" x14ac:dyDescent="0.35">
      <c r="A5" t="s">
        <v>47</v>
      </c>
      <c r="B5">
        <v>2004</v>
      </c>
      <c r="C5" s="7">
        <v>38168</v>
      </c>
      <c r="D5" s="7">
        <v>38168</v>
      </c>
      <c r="E5">
        <v>35</v>
      </c>
      <c r="F5" t="s">
        <v>272</v>
      </c>
      <c r="G5">
        <v>2</v>
      </c>
      <c r="H5">
        <v>12586305</v>
      </c>
      <c r="I5">
        <v>19078584</v>
      </c>
      <c r="J5">
        <v>2814071</v>
      </c>
      <c r="K5">
        <v>0.65969999999999995</v>
      </c>
      <c r="L5">
        <v>2.544</v>
      </c>
      <c r="M5">
        <v>691000</v>
      </c>
      <c r="N5">
        <v>6492278</v>
      </c>
      <c r="O5" t="str">
        <f t="shared" si="0"/>
        <v>Illinois Universities2004</v>
      </c>
    </row>
    <row r="6" spans="1:15" x14ac:dyDescent="0.35">
      <c r="A6" t="s">
        <v>47</v>
      </c>
      <c r="B6">
        <v>2005</v>
      </c>
      <c r="C6" s="7">
        <v>38533</v>
      </c>
      <c r="D6" s="7">
        <v>38533</v>
      </c>
      <c r="E6">
        <v>35</v>
      </c>
      <c r="F6" t="s">
        <v>272</v>
      </c>
      <c r="G6">
        <v>2</v>
      </c>
      <c r="H6">
        <v>13350278</v>
      </c>
      <c r="I6">
        <v>20349922</v>
      </c>
      <c r="J6">
        <v>2939185</v>
      </c>
      <c r="K6">
        <v>0.65600000000000003</v>
      </c>
      <c r="L6">
        <v>0.47</v>
      </c>
      <c r="M6">
        <v>607800</v>
      </c>
      <c r="N6">
        <v>6999644</v>
      </c>
      <c r="O6" t="str">
        <f t="shared" si="0"/>
        <v>Illinois Universities2005</v>
      </c>
    </row>
    <row r="7" spans="1:15" x14ac:dyDescent="0.35">
      <c r="A7" t="s">
        <v>47</v>
      </c>
      <c r="B7">
        <v>2006</v>
      </c>
      <c r="C7" s="7">
        <v>38898</v>
      </c>
      <c r="D7" s="7">
        <v>38898</v>
      </c>
      <c r="E7">
        <v>35</v>
      </c>
      <c r="F7" t="s">
        <v>272</v>
      </c>
      <c r="G7">
        <v>2</v>
      </c>
      <c r="H7">
        <v>14175147</v>
      </c>
      <c r="I7">
        <v>21688936</v>
      </c>
      <c r="J7">
        <v>3054100</v>
      </c>
      <c r="K7">
        <v>0.65359999999999996</v>
      </c>
      <c r="L7">
        <v>0.27200000000000002</v>
      </c>
      <c r="M7">
        <v>662000</v>
      </c>
      <c r="N7">
        <v>7513788</v>
      </c>
      <c r="O7" t="str">
        <f t="shared" si="0"/>
        <v>Illinois Universities2006</v>
      </c>
    </row>
    <row r="8" spans="1:15" x14ac:dyDescent="0.35">
      <c r="A8" t="s">
        <v>47</v>
      </c>
      <c r="B8">
        <v>2007</v>
      </c>
      <c r="C8" s="7">
        <v>39263</v>
      </c>
      <c r="D8" s="7">
        <v>39263</v>
      </c>
      <c r="E8">
        <v>35</v>
      </c>
      <c r="F8" t="s">
        <v>272</v>
      </c>
      <c r="G8">
        <v>2</v>
      </c>
      <c r="H8">
        <v>15985730</v>
      </c>
      <c r="I8">
        <v>23362080</v>
      </c>
      <c r="J8">
        <v>3180985</v>
      </c>
      <c r="K8">
        <v>0.68430000000000002</v>
      </c>
      <c r="L8">
        <v>0.36990000000000001</v>
      </c>
      <c r="M8">
        <v>705900</v>
      </c>
      <c r="N8">
        <v>7376349</v>
      </c>
      <c r="O8" t="str">
        <f t="shared" si="0"/>
        <v>Illinois Universities2007</v>
      </c>
    </row>
    <row r="9" spans="1:15" x14ac:dyDescent="0.35">
      <c r="A9" t="s">
        <v>47</v>
      </c>
      <c r="B9">
        <v>2008</v>
      </c>
      <c r="C9" s="7">
        <v>39629</v>
      </c>
      <c r="D9" s="7">
        <v>39629</v>
      </c>
      <c r="E9">
        <v>35</v>
      </c>
      <c r="F9" t="s">
        <v>272</v>
      </c>
      <c r="G9">
        <v>2</v>
      </c>
      <c r="H9">
        <v>14586325</v>
      </c>
      <c r="I9">
        <v>24917678</v>
      </c>
      <c r="J9">
        <v>3303220</v>
      </c>
      <c r="K9">
        <v>0.58540000000000003</v>
      </c>
      <c r="L9">
        <v>0.48749999999999999</v>
      </c>
      <c r="M9">
        <v>707500</v>
      </c>
      <c r="N9">
        <v>10331353</v>
      </c>
      <c r="O9" t="str">
        <f t="shared" si="0"/>
        <v>Illinois Universities2008</v>
      </c>
    </row>
    <row r="10" spans="1:15" x14ac:dyDescent="0.35">
      <c r="A10" t="s">
        <v>47</v>
      </c>
      <c r="B10">
        <v>2009</v>
      </c>
      <c r="C10" s="7">
        <v>39994</v>
      </c>
      <c r="D10" s="7">
        <v>39994</v>
      </c>
      <c r="E10">
        <v>35</v>
      </c>
      <c r="F10" t="s">
        <v>272</v>
      </c>
      <c r="G10">
        <v>2</v>
      </c>
      <c r="H10">
        <v>14281998</v>
      </c>
      <c r="I10">
        <v>26316232</v>
      </c>
      <c r="J10">
        <v>3463922</v>
      </c>
      <c r="K10">
        <v>0.54269999999999996</v>
      </c>
      <c r="L10">
        <v>0.51670000000000005</v>
      </c>
      <c r="M10">
        <v>874000</v>
      </c>
      <c r="N10">
        <v>12034233</v>
      </c>
      <c r="O10" t="str">
        <f t="shared" si="0"/>
        <v>Illinois Universities2009</v>
      </c>
    </row>
    <row r="11" spans="1:15" x14ac:dyDescent="0.35">
      <c r="A11" t="s">
        <v>47</v>
      </c>
      <c r="B11">
        <v>2010</v>
      </c>
      <c r="C11" s="7">
        <v>40359</v>
      </c>
      <c r="D11" s="7">
        <v>40359</v>
      </c>
      <c r="E11">
        <v>35</v>
      </c>
      <c r="F11" t="s">
        <v>272</v>
      </c>
      <c r="G11">
        <v>2</v>
      </c>
      <c r="H11">
        <v>13966643</v>
      </c>
      <c r="I11">
        <v>30120428</v>
      </c>
      <c r="J11">
        <v>3491071</v>
      </c>
      <c r="K11">
        <v>0.4637</v>
      </c>
      <c r="L11">
        <v>0.69430000000000003</v>
      </c>
      <c r="M11">
        <v>1003300</v>
      </c>
      <c r="N11">
        <v>16153784</v>
      </c>
      <c r="O11" t="str">
        <f t="shared" si="0"/>
        <v>Illinois Universities2010</v>
      </c>
    </row>
    <row r="12" spans="1:15" x14ac:dyDescent="0.35">
      <c r="A12" t="s">
        <v>47</v>
      </c>
      <c r="B12">
        <v>2011</v>
      </c>
      <c r="C12" s="7">
        <v>40724</v>
      </c>
      <c r="D12" s="7">
        <v>40724</v>
      </c>
      <c r="E12">
        <v>35</v>
      </c>
      <c r="F12" t="s">
        <v>272</v>
      </c>
      <c r="G12">
        <v>2</v>
      </c>
      <c r="H12">
        <v>13945680</v>
      </c>
      <c r="I12">
        <v>31514336</v>
      </c>
      <c r="J12">
        <v>3460838</v>
      </c>
      <c r="K12">
        <v>0.4425</v>
      </c>
      <c r="L12">
        <v>0.61439999999999995</v>
      </c>
      <c r="M12">
        <v>1259048</v>
      </c>
      <c r="N12">
        <v>17568656</v>
      </c>
      <c r="O12" t="str">
        <f t="shared" si="0"/>
        <v>Illinois Universities2011</v>
      </c>
    </row>
    <row r="13" spans="1:15" x14ac:dyDescent="0.35">
      <c r="A13" t="s">
        <v>47</v>
      </c>
      <c r="B13">
        <v>2012</v>
      </c>
      <c r="C13" s="7">
        <v>41090</v>
      </c>
      <c r="D13" s="7">
        <v>41090</v>
      </c>
      <c r="E13">
        <v>35</v>
      </c>
      <c r="F13" t="s">
        <v>272</v>
      </c>
      <c r="G13">
        <v>2</v>
      </c>
      <c r="H13">
        <v>13949905</v>
      </c>
      <c r="I13">
        <v>33170216</v>
      </c>
      <c r="J13">
        <v>3477166</v>
      </c>
      <c r="K13">
        <v>0.42059999999999997</v>
      </c>
      <c r="L13">
        <v>0.68300000000000005</v>
      </c>
      <c r="M13">
        <v>1443348</v>
      </c>
      <c r="N13">
        <v>19220312</v>
      </c>
      <c r="O13" t="str">
        <f t="shared" si="0"/>
        <v>Illinois Universities2012</v>
      </c>
    </row>
    <row r="14" spans="1:15" x14ac:dyDescent="0.35">
      <c r="A14" t="s">
        <v>47</v>
      </c>
      <c r="B14">
        <v>2013</v>
      </c>
      <c r="C14" s="7">
        <v>41455</v>
      </c>
      <c r="D14" s="7">
        <v>41455</v>
      </c>
      <c r="E14">
        <v>35</v>
      </c>
      <c r="F14" t="s">
        <v>272</v>
      </c>
      <c r="G14">
        <v>2</v>
      </c>
      <c r="H14">
        <v>14262621</v>
      </c>
      <c r="I14">
        <v>34373104</v>
      </c>
      <c r="J14">
        <v>3533858</v>
      </c>
      <c r="K14">
        <v>0.41489999999999999</v>
      </c>
      <c r="L14">
        <v>0.90459999999999996</v>
      </c>
      <c r="M14">
        <v>1549287</v>
      </c>
      <c r="N14">
        <v>20110484</v>
      </c>
      <c r="O14" t="str">
        <f t="shared" si="0"/>
        <v>Illinois Universities2013</v>
      </c>
    </row>
    <row r="15" spans="1:15" x14ac:dyDescent="0.35">
      <c r="A15" t="s">
        <v>47</v>
      </c>
      <c r="B15">
        <v>2014</v>
      </c>
      <c r="C15" s="7">
        <v>41820</v>
      </c>
      <c r="D15" s="7">
        <v>41820</v>
      </c>
      <c r="E15">
        <v>35</v>
      </c>
      <c r="F15" t="s">
        <v>272</v>
      </c>
      <c r="G15">
        <v>2</v>
      </c>
      <c r="H15">
        <v>15844714</v>
      </c>
      <c r="I15">
        <v>37429516</v>
      </c>
      <c r="J15">
        <v>3522246</v>
      </c>
      <c r="K15">
        <v>0.42330000000000001</v>
      </c>
      <c r="L15">
        <v>0.96304999999999996</v>
      </c>
      <c r="M15">
        <v>1560524</v>
      </c>
      <c r="N15">
        <v>21584800</v>
      </c>
      <c r="O15" t="str">
        <f t="shared" si="0"/>
        <v>Illinois Universities2014</v>
      </c>
    </row>
    <row r="16" spans="1:15" x14ac:dyDescent="0.35">
      <c r="A16" t="s">
        <v>47</v>
      </c>
      <c r="B16">
        <v>2015</v>
      </c>
      <c r="C16" s="7">
        <v>42185</v>
      </c>
      <c r="D16" s="7">
        <v>42185</v>
      </c>
      <c r="E16">
        <v>35</v>
      </c>
      <c r="F16" t="s">
        <v>272</v>
      </c>
      <c r="G16">
        <v>2</v>
      </c>
      <c r="H16">
        <v>17104608</v>
      </c>
      <c r="I16">
        <v>39520688</v>
      </c>
      <c r="J16">
        <v>3606537</v>
      </c>
      <c r="K16">
        <v>0.43280000000000002</v>
      </c>
      <c r="L16">
        <v>0.94198999999999999</v>
      </c>
      <c r="M16">
        <v>1622656</v>
      </c>
      <c r="N16">
        <v>22416080</v>
      </c>
      <c r="O16" t="str">
        <f t="shared" si="0"/>
        <v>Illinois Universities2015</v>
      </c>
    </row>
    <row r="17" spans="1:15" x14ac:dyDescent="0.35">
      <c r="A17" t="s">
        <v>47</v>
      </c>
      <c r="B17">
        <v>2016</v>
      </c>
      <c r="C17" s="7">
        <v>42551</v>
      </c>
      <c r="D17" s="7">
        <v>42551</v>
      </c>
      <c r="E17">
        <v>35</v>
      </c>
      <c r="F17" t="s">
        <v>272</v>
      </c>
      <c r="G17">
        <v>2</v>
      </c>
      <c r="H17">
        <v>17701646</v>
      </c>
      <c r="I17">
        <v>40923300</v>
      </c>
      <c r="J17">
        <v>3513108</v>
      </c>
      <c r="K17">
        <v>0.43259999999999998</v>
      </c>
      <c r="L17">
        <v>0.87368000000000001</v>
      </c>
      <c r="M17">
        <v>1811060</v>
      </c>
      <c r="N17">
        <v>23221656</v>
      </c>
      <c r="O17" t="str">
        <f t="shared" si="0"/>
        <v>Illinois Universities2016</v>
      </c>
    </row>
    <row r="18" spans="1:15" x14ac:dyDescent="0.35">
      <c r="A18" t="s">
        <v>47</v>
      </c>
      <c r="B18">
        <v>2017</v>
      </c>
      <c r="C18" s="7">
        <v>42916</v>
      </c>
      <c r="D18" s="7">
        <v>42916</v>
      </c>
      <c r="E18">
        <v>35</v>
      </c>
      <c r="F18" t="s">
        <v>272</v>
      </c>
      <c r="G18">
        <v>2</v>
      </c>
      <c r="H18">
        <v>18594326</v>
      </c>
      <c r="I18">
        <v>41853348</v>
      </c>
      <c r="J18">
        <v>3458320</v>
      </c>
      <c r="K18">
        <v>0.44429999999999997</v>
      </c>
      <c r="L18">
        <v>0.88509000000000004</v>
      </c>
      <c r="M18">
        <v>1864843</v>
      </c>
      <c r="N18">
        <v>23259022</v>
      </c>
      <c r="O18" t="str">
        <f t="shared" si="0"/>
        <v>Illinois Universities2017</v>
      </c>
    </row>
    <row r="19" spans="1:15" x14ac:dyDescent="0.35">
      <c r="A19" t="s">
        <v>47</v>
      </c>
      <c r="B19">
        <v>2018</v>
      </c>
      <c r="C19" s="7">
        <v>43281</v>
      </c>
      <c r="D19" s="7">
        <v>43281</v>
      </c>
      <c r="E19">
        <v>35</v>
      </c>
      <c r="F19" t="s">
        <v>272</v>
      </c>
      <c r="G19">
        <v>2</v>
      </c>
      <c r="H19">
        <v>19347886</v>
      </c>
      <c r="I19">
        <v>45258752</v>
      </c>
      <c r="J19">
        <v>3470226</v>
      </c>
      <c r="K19">
        <v>0.42749999999999999</v>
      </c>
      <c r="L19">
        <v>0.86351</v>
      </c>
      <c r="M19">
        <v>1862033</v>
      </c>
      <c r="N19">
        <v>25910864</v>
      </c>
      <c r="O19" t="str">
        <f t="shared" si="0"/>
        <v>Illinois Universities2018</v>
      </c>
    </row>
    <row r="20" spans="1:15" x14ac:dyDescent="0.35">
      <c r="A20" t="s">
        <v>47</v>
      </c>
      <c r="B20">
        <v>2019</v>
      </c>
      <c r="C20" s="7">
        <v>43646</v>
      </c>
      <c r="D20" s="7">
        <v>43646</v>
      </c>
      <c r="E20">
        <v>35</v>
      </c>
      <c r="F20" t="s">
        <v>272</v>
      </c>
      <c r="G20">
        <v>2</v>
      </c>
      <c r="H20">
        <v>19661892</v>
      </c>
      <c r="I20">
        <v>46443936</v>
      </c>
      <c r="J20">
        <v>3506650</v>
      </c>
      <c r="K20">
        <v>0.42330000000000001</v>
      </c>
      <c r="L20">
        <v>0.73326999999999998</v>
      </c>
      <c r="M20">
        <v>2239366</v>
      </c>
      <c r="N20">
        <v>26782046</v>
      </c>
      <c r="O20" t="str">
        <f t="shared" si="0"/>
        <v>Illinois Universities2019</v>
      </c>
    </row>
    <row r="21" spans="1:15" x14ac:dyDescent="0.35">
      <c r="A21" t="s">
        <v>47</v>
      </c>
      <c r="B21">
        <v>2020</v>
      </c>
      <c r="C21" s="7">
        <v>44012</v>
      </c>
      <c r="D21" s="7">
        <v>44012</v>
      </c>
      <c r="E21">
        <v>35</v>
      </c>
      <c r="F21" t="s">
        <v>272</v>
      </c>
      <c r="G21">
        <v>2</v>
      </c>
      <c r="H21">
        <v>20091676</v>
      </c>
      <c r="I21">
        <v>47580472</v>
      </c>
      <c r="J21">
        <v>3642617</v>
      </c>
      <c r="K21">
        <v>0.42230000000000001</v>
      </c>
      <c r="L21">
        <v>0.79981000000000002</v>
      </c>
      <c r="M21">
        <v>2299031</v>
      </c>
      <c r="N21">
        <v>27488796</v>
      </c>
      <c r="O21" t="str">
        <f t="shared" si="0"/>
        <v>Illinois Universities2020</v>
      </c>
    </row>
    <row r="22" spans="1:15" x14ac:dyDescent="0.35">
      <c r="A22" t="s">
        <v>47</v>
      </c>
      <c r="B22">
        <v>2021</v>
      </c>
      <c r="C22" s="7">
        <v>44377</v>
      </c>
      <c r="D22" s="7">
        <v>44377</v>
      </c>
      <c r="E22">
        <v>35</v>
      </c>
      <c r="F22" t="s">
        <v>272</v>
      </c>
      <c r="G22">
        <v>2</v>
      </c>
      <c r="H22">
        <v>21484800</v>
      </c>
      <c r="I22">
        <v>48898480</v>
      </c>
      <c r="J22">
        <v>3638244</v>
      </c>
      <c r="K22">
        <v>0.43940000000000001</v>
      </c>
      <c r="L22">
        <v>0.85909999999999997</v>
      </c>
      <c r="M22">
        <v>2303266</v>
      </c>
      <c r="N22">
        <v>27413680</v>
      </c>
      <c r="O22" t="str">
        <f t="shared" si="0"/>
        <v>Illinois Universities2021</v>
      </c>
    </row>
    <row r="23" spans="1:15" x14ac:dyDescent="0.35">
      <c r="A23" t="s">
        <v>47</v>
      </c>
      <c r="B23">
        <v>2022</v>
      </c>
      <c r="C23" s="7">
        <v>44742</v>
      </c>
      <c r="D23" s="7">
        <v>44742</v>
      </c>
      <c r="E23">
        <v>35</v>
      </c>
      <c r="F23" t="s">
        <v>272</v>
      </c>
      <c r="G23">
        <v>2</v>
      </c>
      <c r="H23">
        <v>22554752</v>
      </c>
      <c r="I23">
        <v>49869932</v>
      </c>
      <c r="J23">
        <v>3613383</v>
      </c>
      <c r="K23">
        <v>0.45229999999999998</v>
      </c>
      <c r="L23">
        <v>0.89834000000000003</v>
      </c>
      <c r="M23">
        <v>2377774</v>
      </c>
      <c r="N23">
        <v>27315180</v>
      </c>
      <c r="O23" t="str">
        <f t="shared" si="0"/>
        <v>Illinois Universities2022</v>
      </c>
    </row>
    <row r="24" spans="1:15" x14ac:dyDescent="0.35">
      <c r="A24" t="s">
        <v>49</v>
      </c>
      <c r="B24">
        <v>2001</v>
      </c>
      <c r="C24" s="7">
        <v>37072</v>
      </c>
      <c r="D24" s="7">
        <v>37072</v>
      </c>
      <c r="E24">
        <v>37</v>
      </c>
      <c r="F24" t="s">
        <v>289</v>
      </c>
      <c r="G24">
        <v>2</v>
      </c>
      <c r="H24">
        <v>5810759.5</v>
      </c>
      <c r="I24">
        <v>13523826</v>
      </c>
      <c r="J24">
        <v>3318877</v>
      </c>
      <c r="K24">
        <v>0.43</v>
      </c>
      <c r="L24">
        <v>1.2589999999999999</v>
      </c>
      <c r="M24">
        <v>547532.68999999994</v>
      </c>
      <c r="N24">
        <v>7713066.5</v>
      </c>
      <c r="O24" t="str">
        <f t="shared" si="0"/>
        <v>Indiana Teachers2001</v>
      </c>
    </row>
    <row r="25" spans="1:15" x14ac:dyDescent="0.35">
      <c r="A25" t="s">
        <v>49</v>
      </c>
      <c r="B25">
        <v>2002</v>
      </c>
      <c r="C25" s="7">
        <v>37437</v>
      </c>
      <c r="D25" s="7">
        <v>37437</v>
      </c>
      <c r="E25">
        <v>37</v>
      </c>
      <c r="F25" t="s">
        <v>289</v>
      </c>
      <c r="G25">
        <v>2</v>
      </c>
      <c r="H25">
        <v>6176574.5</v>
      </c>
      <c r="I25">
        <v>14664661</v>
      </c>
      <c r="J25">
        <v>3609470.5</v>
      </c>
      <c r="K25">
        <v>0.42099999999999999</v>
      </c>
      <c r="L25">
        <v>1.0529999999999999</v>
      </c>
      <c r="M25">
        <v>537789.68999999994</v>
      </c>
      <c r="N25">
        <v>8488087</v>
      </c>
      <c r="O25" t="str">
        <f t="shared" si="0"/>
        <v>Indiana Teachers2002</v>
      </c>
    </row>
    <row r="26" spans="1:15" x14ac:dyDescent="0.35">
      <c r="A26" t="s">
        <v>49</v>
      </c>
      <c r="B26">
        <v>2003</v>
      </c>
      <c r="C26" s="7">
        <v>37802</v>
      </c>
      <c r="D26" s="7">
        <v>37802</v>
      </c>
      <c r="E26">
        <v>37</v>
      </c>
      <c r="F26" t="s">
        <v>289</v>
      </c>
      <c r="G26">
        <v>2</v>
      </c>
      <c r="H26">
        <v>6554365</v>
      </c>
      <c r="I26">
        <v>14747339</v>
      </c>
      <c r="J26">
        <v>3585135</v>
      </c>
      <c r="K26">
        <v>0.44400000000000001</v>
      </c>
      <c r="L26">
        <v>1.052</v>
      </c>
      <c r="M26">
        <v>572226.18999999994</v>
      </c>
      <c r="N26">
        <v>8192974</v>
      </c>
      <c r="O26" t="str">
        <f t="shared" si="0"/>
        <v>Indiana Teachers2003</v>
      </c>
    </row>
    <row r="27" spans="1:15" x14ac:dyDescent="0.35">
      <c r="A27" t="s">
        <v>49</v>
      </c>
      <c r="B27">
        <v>2004</v>
      </c>
      <c r="C27" s="7">
        <v>38168</v>
      </c>
      <c r="D27" s="7">
        <v>38168</v>
      </c>
      <c r="E27">
        <v>37</v>
      </c>
      <c r="F27" t="s">
        <v>289</v>
      </c>
      <c r="G27">
        <v>2</v>
      </c>
      <c r="H27">
        <v>6804394.5</v>
      </c>
      <c r="I27">
        <v>15197926</v>
      </c>
      <c r="J27">
        <v>3651653</v>
      </c>
      <c r="K27">
        <v>0.44800000000000001</v>
      </c>
      <c r="L27">
        <v>0.68600000000000005</v>
      </c>
      <c r="M27">
        <v>638541.06000000006</v>
      </c>
      <c r="N27">
        <v>8393531</v>
      </c>
      <c r="O27" t="str">
        <f t="shared" si="0"/>
        <v>Indiana Teachers2004</v>
      </c>
    </row>
    <row r="28" spans="1:15" x14ac:dyDescent="0.35">
      <c r="A28" t="s">
        <v>49</v>
      </c>
      <c r="B28">
        <v>2005</v>
      </c>
      <c r="C28" s="7">
        <v>38533</v>
      </c>
      <c r="D28" s="7">
        <v>38533</v>
      </c>
      <c r="E28">
        <v>37</v>
      </c>
      <c r="F28" t="s">
        <v>289</v>
      </c>
      <c r="G28">
        <v>2</v>
      </c>
      <c r="H28">
        <v>7065299.5</v>
      </c>
      <c r="I28">
        <v>16264893</v>
      </c>
      <c r="J28">
        <v>3734329</v>
      </c>
      <c r="K28">
        <v>0.434</v>
      </c>
      <c r="L28">
        <v>0.78300000000000003</v>
      </c>
      <c r="M28">
        <v>619186</v>
      </c>
      <c r="N28">
        <v>9199594</v>
      </c>
      <c r="O28" t="str">
        <f t="shared" si="0"/>
        <v>Indiana Teachers2005</v>
      </c>
    </row>
    <row r="29" spans="1:15" x14ac:dyDescent="0.35">
      <c r="A29" t="s">
        <v>49</v>
      </c>
      <c r="B29">
        <v>2006</v>
      </c>
      <c r="C29" s="7">
        <v>38898</v>
      </c>
      <c r="D29" s="7">
        <v>38898</v>
      </c>
      <c r="E29">
        <v>37</v>
      </c>
      <c r="F29" t="s">
        <v>289</v>
      </c>
      <c r="G29">
        <v>2</v>
      </c>
      <c r="H29">
        <v>7686689</v>
      </c>
      <c r="I29">
        <v>17365572</v>
      </c>
      <c r="J29">
        <v>3802721.3</v>
      </c>
      <c r="K29">
        <v>0.443</v>
      </c>
      <c r="L29">
        <v>1.0429999999999999</v>
      </c>
      <c r="M29">
        <v>672555.56</v>
      </c>
      <c r="N29">
        <v>9678883</v>
      </c>
      <c r="O29" t="str">
        <f t="shared" si="0"/>
        <v>Indiana Teachers2006</v>
      </c>
    </row>
    <row r="30" spans="1:15" x14ac:dyDescent="0.35">
      <c r="A30" t="s">
        <v>49</v>
      </c>
      <c r="B30">
        <v>2007</v>
      </c>
      <c r="C30" s="7">
        <v>39263</v>
      </c>
      <c r="D30" s="7">
        <v>39263</v>
      </c>
      <c r="E30">
        <v>37</v>
      </c>
      <c r="F30" t="s">
        <v>289</v>
      </c>
      <c r="G30">
        <v>2</v>
      </c>
      <c r="H30">
        <v>8476559</v>
      </c>
      <c r="I30">
        <v>18815812</v>
      </c>
      <c r="J30">
        <v>4267995</v>
      </c>
      <c r="K30">
        <v>0.45100000000000001</v>
      </c>
      <c r="L30">
        <v>1.014</v>
      </c>
      <c r="M30">
        <v>742882</v>
      </c>
      <c r="N30">
        <v>10339254</v>
      </c>
      <c r="O30" t="str">
        <f t="shared" si="0"/>
        <v>Indiana Teachers2007</v>
      </c>
    </row>
    <row r="31" spans="1:15" x14ac:dyDescent="0.35">
      <c r="A31" t="s">
        <v>49</v>
      </c>
      <c r="B31">
        <v>2008</v>
      </c>
      <c r="C31" s="7">
        <v>39629</v>
      </c>
      <c r="D31" s="7">
        <v>39629</v>
      </c>
      <c r="E31">
        <v>37</v>
      </c>
      <c r="F31" t="s">
        <v>289</v>
      </c>
      <c r="G31">
        <v>2</v>
      </c>
      <c r="H31">
        <v>9034047</v>
      </c>
      <c r="I31">
        <v>18750062</v>
      </c>
      <c r="J31">
        <v>4348536</v>
      </c>
      <c r="K31">
        <v>0.48199999999999998</v>
      </c>
      <c r="L31">
        <v>1.01</v>
      </c>
      <c r="M31">
        <v>800059.31</v>
      </c>
      <c r="N31">
        <v>9716015</v>
      </c>
      <c r="O31" t="str">
        <f t="shared" si="0"/>
        <v>Indiana Teachers2008</v>
      </c>
    </row>
    <row r="32" spans="1:15" x14ac:dyDescent="0.35">
      <c r="A32" t="s">
        <v>49</v>
      </c>
      <c r="B32">
        <v>2009</v>
      </c>
      <c r="C32" s="7">
        <v>39994</v>
      </c>
      <c r="D32" s="7">
        <v>39994</v>
      </c>
      <c r="E32">
        <v>37</v>
      </c>
      <c r="F32" t="s">
        <v>289</v>
      </c>
      <c r="G32">
        <v>2</v>
      </c>
      <c r="H32">
        <v>8029821</v>
      </c>
      <c r="I32">
        <v>19162626</v>
      </c>
      <c r="J32">
        <v>4339032</v>
      </c>
      <c r="K32">
        <v>0.41899999999999998</v>
      </c>
      <c r="L32">
        <v>1.042</v>
      </c>
      <c r="M32">
        <v>819638.25</v>
      </c>
      <c r="N32">
        <v>11132805</v>
      </c>
      <c r="O32" t="str">
        <f t="shared" si="0"/>
        <v>Indiana Teachers2009</v>
      </c>
    </row>
    <row r="33" spans="1:15" x14ac:dyDescent="0.35">
      <c r="A33" t="s">
        <v>49</v>
      </c>
      <c r="B33">
        <v>2010</v>
      </c>
      <c r="C33" s="7">
        <v>40359</v>
      </c>
      <c r="D33" s="7">
        <v>40359</v>
      </c>
      <c r="E33">
        <v>37</v>
      </c>
      <c r="F33" t="s">
        <v>289</v>
      </c>
      <c r="G33">
        <v>2</v>
      </c>
      <c r="H33">
        <v>8804964</v>
      </c>
      <c r="I33">
        <v>19896626</v>
      </c>
      <c r="J33">
        <v>4312610.5</v>
      </c>
      <c r="K33">
        <v>0.443</v>
      </c>
      <c r="L33">
        <v>0.93</v>
      </c>
      <c r="M33">
        <v>952120.38</v>
      </c>
      <c r="N33">
        <v>11091661</v>
      </c>
      <c r="O33" t="str">
        <f t="shared" si="0"/>
        <v>Indiana Teachers2010</v>
      </c>
    </row>
    <row r="34" spans="1:15" x14ac:dyDescent="0.35">
      <c r="A34" t="s">
        <v>49</v>
      </c>
      <c r="B34">
        <v>2011</v>
      </c>
      <c r="C34" s="7">
        <v>40724</v>
      </c>
      <c r="D34" s="7">
        <v>40724</v>
      </c>
      <c r="E34">
        <v>37</v>
      </c>
      <c r="F34" t="s">
        <v>289</v>
      </c>
      <c r="G34">
        <v>2</v>
      </c>
      <c r="H34">
        <v>8892059</v>
      </c>
      <c r="I34">
        <v>20315242</v>
      </c>
      <c r="J34">
        <v>4269943.5</v>
      </c>
      <c r="K34">
        <v>0.438</v>
      </c>
      <c r="L34">
        <v>0.873</v>
      </c>
      <c r="M34">
        <v>1048649.1000000001</v>
      </c>
      <c r="N34">
        <v>11423184</v>
      </c>
      <c r="O34" t="str">
        <f t="shared" si="0"/>
        <v>Indiana Teachers2011</v>
      </c>
    </row>
    <row r="35" spans="1:15" x14ac:dyDescent="0.35">
      <c r="A35" t="s">
        <v>49</v>
      </c>
      <c r="B35">
        <v>2012</v>
      </c>
      <c r="C35" s="7">
        <v>41090</v>
      </c>
      <c r="D35" s="7">
        <v>41090</v>
      </c>
      <c r="E35">
        <v>37</v>
      </c>
      <c r="F35" t="s">
        <v>289</v>
      </c>
      <c r="G35">
        <v>2</v>
      </c>
      <c r="H35">
        <v>8914562</v>
      </c>
      <c r="I35">
        <v>20860324</v>
      </c>
      <c r="J35">
        <v>4232018.5</v>
      </c>
      <c r="K35">
        <v>0.42699999999999999</v>
      </c>
      <c r="L35">
        <v>0.90900000000000003</v>
      </c>
      <c r="M35">
        <v>1039857.9</v>
      </c>
      <c r="N35">
        <v>11945762</v>
      </c>
      <c r="O35" t="str">
        <f t="shared" si="0"/>
        <v>Indiana Teachers2012</v>
      </c>
    </row>
    <row r="36" spans="1:15" x14ac:dyDescent="0.35">
      <c r="A36" t="s">
        <v>49</v>
      </c>
      <c r="B36">
        <v>2013</v>
      </c>
      <c r="C36" s="7">
        <v>41455</v>
      </c>
      <c r="D36" s="7">
        <v>41455</v>
      </c>
      <c r="E36">
        <v>37</v>
      </c>
      <c r="F36" t="s">
        <v>289</v>
      </c>
      <c r="G36">
        <v>2</v>
      </c>
      <c r="H36">
        <v>9688932</v>
      </c>
      <c r="I36">
        <v>21211748</v>
      </c>
      <c r="J36">
        <v>4124368</v>
      </c>
      <c r="K36">
        <v>0.45700000000000002</v>
      </c>
      <c r="L36">
        <v>1.147</v>
      </c>
      <c r="M36">
        <v>1041062.1</v>
      </c>
      <c r="N36">
        <v>11522815</v>
      </c>
      <c r="O36" t="str">
        <f t="shared" si="0"/>
        <v>Indiana Teachers2013</v>
      </c>
    </row>
    <row r="37" spans="1:15" x14ac:dyDescent="0.35">
      <c r="A37" t="s">
        <v>49</v>
      </c>
      <c r="B37">
        <v>2014</v>
      </c>
      <c r="C37" s="7">
        <v>41820</v>
      </c>
      <c r="D37" s="7">
        <v>41820</v>
      </c>
      <c r="E37">
        <v>37</v>
      </c>
      <c r="F37" t="s">
        <v>289</v>
      </c>
      <c r="G37">
        <v>2</v>
      </c>
      <c r="H37">
        <v>10393583</v>
      </c>
      <c r="I37">
        <v>21592210</v>
      </c>
      <c r="J37">
        <v>4262900</v>
      </c>
      <c r="K37">
        <v>0.48099999999999998</v>
      </c>
      <c r="L37">
        <v>0.97153</v>
      </c>
      <c r="M37">
        <v>1056783.3</v>
      </c>
      <c r="N37">
        <v>11198626</v>
      </c>
      <c r="O37" t="str">
        <f t="shared" si="0"/>
        <v>Indiana Teachers2014</v>
      </c>
    </row>
    <row r="38" spans="1:15" x14ac:dyDescent="0.35">
      <c r="A38" t="s">
        <v>49</v>
      </c>
      <c r="B38">
        <v>2015</v>
      </c>
      <c r="C38" s="7">
        <v>42185</v>
      </c>
      <c r="D38" s="7">
        <v>42185</v>
      </c>
      <c r="E38">
        <v>37</v>
      </c>
      <c r="F38" t="s">
        <v>289</v>
      </c>
      <c r="G38">
        <v>2</v>
      </c>
      <c r="H38">
        <v>10632811</v>
      </c>
      <c r="I38">
        <v>22923438</v>
      </c>
      <c r="J38">
        <v>4006156.8</v>
      </c>
      <c r="K38">
        <v>0.46383999999999997</v>
      </c>
      <c r="L38">
        <v>1.02671</v>
      </c>
      <c r="M38">
        <v>1029687</v>
      </c>
      <c r="N38">
        <v>12290626</v>
      </c>
      <c r="O38" t="str">
        <f t="shared" si="0"/>
        <v>Indiana Teachers2015</v>
      </c>
    </row>
    <row r="39" spans="1:15" x14ac:dyDescent="0.35">
      <c r="A39" t="s">
        <v>49</v>
      </c>
      <c r="B39">
        <v>2016</v>
      </c>
      <c r="C39" s="7">
        <v>42551</v>
      </c>
      <c r="D39" s="7">
        <v>42551</v>
      </c>
      <c r="E39">
        <v>37</v>
      </c>
      <c r="F39" t="s">
        <v>289</v>
      </c>
      <c r="G39">
        <v>2</v>
      </c>
      <c r="H39">
        <v>10874719</v>
      </c>
      <c r="I39">
        <v>23231950</v>
      </c>
      <c r="J39">
        <v>4048265.8</v>
      </c>
      <c r="K39">
        <v>0.46809000000000001</v>
      </c>
      <c r="L39">
        <v>1.0328599999999999</v>
      </c>
      <c r="M39">
        <v>1072923.8</v>
      </c>
      <c r="N39">
        <v>12357232</v>
      </c>
      <c r="O39" t="str">
        <f t="shared" si="0"/>
        <v>Indiana Teachers2016</v>
      </c>
    </row>
    <row r="40" spans="1:15" x14ac:dyDescent="0.35">
      <c r="A40" t="s">
        <v>49</v>
      </c>
      <c r="B40">
        <v>2017</v>
      </c>
      <c r="C40" s="7">
        <v>42916</v>
      </c>
      <c r="D40" s="7">
        <v>42916</v>
      </c>
      <c r="E40">
        <v>37</v>
      </c>
      <c r="F40" t="s">
        <v>289</v>
      </c>
      <c r="G40">
        <v>2</v>
      </c>
      <c r="H40">
        <v>11365234</v>
      </c>
      <c r="I40">
        <v>23651006</v>
      </c>
      <c r="J40">
        <v>3965576.8</v>
      </c>
      <c r="K40">
        <v>0.48054000000000002</v>
      </c>
      <c r="L40">
        <v>1.02678</v>
      </c>
      <c r="M40">
        <v>1073969</v>
      </c>
      <c r="N40">
        <v>12285772</v>
      </c>
      <c r="O40" t="str">
        <f t="shared" si="0"/>
        <v>Indiana Teachers2017</v>
      </c>
    </row>
    <row r="41" spans="1:15" x14ac:dyDescent="0.35">
      <c r="A41" t="s">
        <v>49</v>
      </c>
      <c r="B41">
        <v>2018</v>
      </c>
      <c r="C41" s="7">
        <v>43281</v>
      </c>
      <c r="D41" s="7">
        <v>43281</v>
      </c>
      <c r="E41">
        <v>37</v>
      </c>
      <c r="F41" t="s">
        <v>289</v>
      </c>
      <c r="G41">
        <v>2</v>
      </c>
      <c r="H41">
        <v>9199805</v>
      </c>
      <c r="I41">
        <v>20146452</v>
      </c>
      <c r="J41">
        <v>3953840.3</v>
      </c>
      <c r="K41">
        <v>0.45665</v>
      </c>
      <c r="L41">
        <v>1.0221499999999999</v>
      </c>
      <c r="M41">
        <v>1132654</v>
      </c>
      <c r="N41">
        <v>10946648</v>
      </c>
      <c r="O41" t="str">
        <f t="shared" si="0"/>
        <v>Indiana Teachers2018</v>
      </c>
    </row>
    <row r="42" spans="1:15" x14ac:dyDescent="0.35">
      <c r="A42" t="s">
        <v>49</v>
      </c>
      <c r="B42">
        <v>2019</v>
      </c>
      <c r="C42" s="7">
        <v>43646</v>
      </c>
      <c r="D42" s="7">
        <v>43646</v>
      </c>
      <c r="E42">
        <v>37</v>
      </c>
      <c r="F42" t="s">
        <v>289</v>
      </c>
      <c r="G42">
        <v>2</v>
      </c>
      <c r="H42">
        <v>9750528</v>
      </c>
      <c r="I42">
        <v>20369590</v>
      </c>
      <c r="J42">
        <v>4133537</v>
      </c>
      <c r="K42">
        <v>0.47867999999999999</v>
      </c>
      <c r="L42">
        <v>1.14235</v>
      </c>
      <c r="M42">
        <v>1173504</v>
      </c>
      <c r="N42">
        <v>10619062</v>
      </c>
      <c r="O42" t="str">
        <f t="shared" si="0"/>
        <v>Indiana Teachers2019</v>
      </c>
    </row>
    <row r="43" spans="1:15" x14ac:dyDescent="0.35">
      <c r="A43" t="s">
        <v>49</v>
      </c>
      <c r="B43">
        <v>2020</v>
      </c>
      <c r="C43" s="7">
        <v>44012</v>
      </c>
      <c r="D43" s="7">
        <v>44012</v>
      </c>
      <c r="E43">
        <v>37</v>
      </c>
      <c r="F43" t="s">
        <v>289</v>
      </c>
      <c r="G43">
        <v>2</v>
      </c>
      <c r="H43">
        <v>10167921</v>
      </c>
      <c r="I43">
        <v>20371954</v>
      </c>
      <c r="J43">
        <v>4179833</v>
      </c>
      <c r="K43">
        <v>0.49911</v>
      </c>
      <c r="L43">
        <v>1.02356</v>
      </c>
      <c r="M43">
        <v>1135523</v>
      </c>
      <c r="N43">
        <v>10204034</v>
      </c>
      <c r="O43" t="str">
        <f t="shared" si="0"/>
        <v>Indiana Teachers2020</v>
      </c>
    </row>
    <row r="44" spans="1:15" x14ac:dyDescent="0.35">
      <c r="A44" t="s">
        <v>49</v>
      </c>
      <c r="B44">
        <v>2021</v>
      </c>
      <c r="C44" s="7">
        <v>44377</v>
      </c>
      <c r="D44" s="7">
        <v>44377</v>
      </c>
      <c r="E44">
        <v>37</v>
      </c>
      <c r="F44" t="s">
        <v>289</v>
      </c>
      <c r="G44">
        <v>2</v>
      </c>
      <c r="H44">
        <v>11708965</v>
      </c>
      <c r="I44">
        <v>21855892</v>
      </c>
      <c r="J44">
        <v>4354360.5</v>
      </c>
      <c r="K44">
        <v>0.53573999999999999</v>
      </c>
      <c r="L44">
        <v>1.02478</v>
      </c>
      <c r="M44">
        <v>1759392</v>
      </c>
      <c r="N44">
        <v>10146926</v>
      </c>
      <c r="O44" t="str">
        <f t="shared" si="0"/>
        <v>Indiana Teachers2021</v>
      </c>
    </row>
    <row r="45" spans="1:15" x14ac:dyDescent="0.35">
      <c r="A45" t="s">
        <v>49</v>
      </c>
      <c r="B45">
        <v>2022</v>
      </c>
      <c r="C45" s="7">
        <v>44742</v>
      </c>
      <c r="D45" s="7">
        <v>44742</v>
      </c>
      <c r="E45">
        <v>37</v>
      </c>
      <c r="F45" t="s">
        <v>289</v>
      </c>
      <c r="G45">
        <v>2</v>
      </c>
      <c r="H45">
        <v>12989721</v>
      </c>
      <c r="I45">
        <v>22214114</v>
      </c>
      <c r="J45">
        <v>4470149</v>
      </c>
      <c r="K45">
        <v>0.58474999999999999</v>
      </c>
      <c r="L45">
        <v>1.02264</v>
      </c>
      <c r="M45">
        <v>1724185</v>
      </c>
      <c r="N45">
        <v>9224393</v>
      </c>
      <c r="O45" t="str">
        <f t="shared" si="0"/>
        <v>Indiana Teachers2022</v>
      </c>
    </row>
    <row r="46" spans="1:15" x14ac:dyDescent="0.35">
      <c r="A46" t="s">
        <v>54</v>
      </c>
      <c r="B46">
        <v>2001</v>
      </c>
      <c r="C46" s="7">
        <v>37072</v>
      </c>
      <c r="D46" s="7">
        <v>37072</v>
      </c>
      <c r="E46">
        <v>42</v>
      </c>
      <c r="F46" t="s">
        <v>288</v>
      </c>
      <c r="G46">
        <v>2</v>
      </c>
      <c r="H46">
        <v>13299161</v>
      </c>
      <c r="I46">
        <v>14642129</v>
      </c>
      <c r="J46">
        <v>2213772</v>
      </c>
      <c r="K46">
        <v>0.90800000000000003</v>
      </c>
      <c r="L46">
        <v>1</v>
      </c>
      <c r="M46">
        <v>262800</v>
      </c>
      <c r="N46">
        <v>1342968</v>
      </c>
      <c r="O46" t="str">
        <f t="shared" si="0"/>
        <v>Kentucky Teachers2001</v>
      </c>
    </row>
    <row r="47" spans="1:15" x14ac:dyDescent="0.35">
      <c r="A47" t="s">
        <v>54</v>
      </c>
      <c r="B47">
        <v>2002</v>
      </c>
      <c r="C47" s="7">
        <v>37437</v>
      </c>
      <c r="D47" s="7">
        <v>37437</v>
      </c>
      <c r="E47">
        <v>42</v>
      </c>
      <c r="F47" t="s">
        <v>288</v>
      </c>
      <c r="G47">
        <v>2</v>
      </c>
      <c r="H47">
        <v>13588847</v>
      </c>
      <c r="I47">
        <v>15695574</v>
      </c>
      <c r="J47">
        <v>2313663</v>
      </c>
      <c r="K47">
        <v>0.86599999999999999</v>
      </c>
      <c r="L47">
        <v>1</v>
      </c>
      <c r="M47">
        <v>284800</v>
      </c>
      <c r="N47">
        <v>2106727</v>
      </c>
      <c r="O47" t="str">
        <f t="shared" si="0"/>
        <v>Kentucky Teachers2002</v>
      </c>
    </row>
    <row r="48" spans="1:15" x14ac:dyDescent="0.35">
      <c r="A48" t="s">
        <v>54</v>
      </c>
      <c r="B48">
        <v>2003</v>
      </c>
      <c r="C48" s="7">
        <v>37802</v>
      </c>
      <c r="D48" s="7">
        <v>37802</v>
      </c>
      <c r="E48">
        <v>42</v>
      </c>
      <c r="F48" t="s">
        <v>288</v>
      </c>
      <c r="G48">
        <v>2</v>
      </c>
      <c r="H48">
        <v>13863786</v>
      </c>
      <c r="I48">
        <v>16594781</v>
      </c>
      <c r="J48">
        <v>2497731</v>
      </c>
      <c r="K48">
        <v>0.83499999999999996</v>
      </c>
      <c r="L48">
        <v>1</v>
      </c>
      <c r="M48">
        <v>322046.96999999997</v>
      </c>
      <c r="N48">
        <v>2730995</v>
      </c>
      <c r="O48" t="str">
        <f t="shared" si="0"/>
        <v>Kentucky Teachers2003</v>
      </c>
    </row>
    <row r="49" spans="1:15" x14ac:dyDescent="0.35">
      <c r="A49" t="s">
        <v>54</v>
      </c>
      <c r="B49">
        <v>2004</v>
      </c>
      <c r="C49" s="7">
        <v>38168</v>
      </c>
      <c r="D49" s="7">
        <v>38168</v>
      </c>
      <c r="E49">
        <v>42</v>
      </c>
      <c r="F49" t="s">
        <v>288</v>
      </c>
      <c r="G49">
        <v>2</v>
      </c>
      <c r="H49">
        <v>14255131</v>
      </c>
      <c r="I49">
        <v>17617626</v>
      </c>
      <c r="J49">
        <v>2641533</v>
      </c>
      <c r="K49">
        <v>0.80900000000000005</v>
      </c>
      <c r="L49">
        <v>1</v>
      </c>
      <c r="M49">
        <v>364351.41</v>
      </c>
      <c r="N49">
        <v>3362495</v>
      </c>
      <c r="O49" t="str">
        <f t="shared" si="0"/>
        <v>Kentucky Teachers2004</v>
      </c>
    </row>
    <row r="50" spans="1:15" x14ac:dyDescent="0.35">
      <c r="A50" t="s">
        <v>54</v>
      </c>
      <c r="B50">
        <v>2005</v>
      </c>
      <c r="C50" s="7">
        <v>38533</v>
      </c>
      <c r="D50" s="7">
        <v>38533</v>
      </c>
      <c r="E50">
        <v>42</v>
      </c>
      <c r="F50" t="s">
        <v>288</v>
      </c>
      <c r="G50">
        <v>2</v>
      </c>
      <c r="H50">
        <v>14598843</v>
      </c>
      <c r="I50">
        <v>19134870</v>
      </c>
      <c r="J50">
        <v>2703430</v>
      </c>
      <c r="K50">
        <v>0.76300000000000001</v>
      </c>
      <c r="L50">
        <v>0.93</v>
      </c>
      <c r="M50">
        <v>383776.81</v>
      </c>
      <c r="N50">
        <v>4536027</v>
      </c>
      <c r="O50" t="str">
        <f t="shared" si="0"/>
        <v>Kentucky Teachers2005</v>
      </c>
    </row>
    <row r="51" spans="1:15" x14ac:dyDescent="0.35">
      <c r="A51" t="s">
        <v>54</v>
      </c>
      <c r="B51">
        <v>2006</v>
      </c>
      <c r="C51" s="7">
        <v>38898</v>
      </c>
      <c r="D51" s="7">
        <v>38898</v>
      </c>
      <c r="E51">
        <v>42</v>
      </c>
      <c r="F51" t="s">
        <v>288</v>
      </c>
      <c r="G51">
        <v>2</v>
      </c>
      <c r="H51">
        <v>14857641</v>
      </c>
      <c r="I51">
        <v>20324780</v>
      </c>
      <c r="J51">
        <v>2859477</v>
      </c>
      <c r="K51">
        <v>0.73099999999999998</v>
      </c>
      <c r="L51">
        <v>0.87</v>
      </c>
      <c r="M51">
        <v>406107.28</v>
      </c>
      <c r="N51">
        <v>5467140</v>
      </c>
      <c r="O51" t="str">
        <f t="shared" si="0"/>
        <v>Kentucky Teachers2006</v>
      </c>
    </row>
    <row r="52" spans="1:15" x14ac:dyDescent="0.35">
      <c r="A52" t="s">
        <v>54</v>
      </c>
      <c r="B52">
        <v>2007</v>
      </c>
      <c r="C52" s="7">
        <v>39263</v>
      </c>
      <c r="D52" s="7">
        <v>39263</v>
      </c>
      <c r="E52">
        <v>42</v>
      </c>
      <c r="F52" t="s">
        <v>288</v>
      </c>
      <c r="G52">
        <v>2</v>
      </c>
      <c r="H52">
        <v>15284955</v>
      </c>
      <c r="I52">
        <v>21254974</v>
      </c>
      <c r="J52">
        <v>2975289</v>
      </c>
      <c r="K52">
        <v>0.71899999999999997</v>
      </c>
      <c r="L52">
        <v>0.88</v>
      </c>
      <c r="M52">
        <v>494565.38</v>
      </c>
      <c r="N52">
        <v>5970019</v>
      </c>
      <c r="O52" t="str">
        <f t="shared" si="0"/>
        <v>Kentucky Teachers2007</v>
      </c>
    </row>
    <row r="53" spans="1:15" x14ac:dyDescent="0.35">
      <c r="A53" t="s">
        <v>54</v>
      </c>
      <c r="B53">
        <v>2008</v>
      </c>
      <c r="C53" s="7">
        <v>39629</v>
      </c>
      <c r="D53" s="7">
        <v>39629</v>
      </c>
      <c r="E53">
        <v>42</v>
      </c>
      <c r="F53" t="s">
        <v>288</v>
      </c>
      <c r="G53">
        <v>2</v>
      </c>
      <c r="H53">
        <v>15321325</v>
      </c>
      <c r="I53">
        <v>22460304</v>
      </c>
      <c r="J53">
        <v>3190332</v>
      </c>
      <c r="K53">
        <v>0.68200000000000005</v>
      </c>
      <c r="L53">
        <v>0.83</v>
      </c>
      <c r="M53">
        <v>563789.5</v>
      </c>
      <c r="N53">
        <v>7138979</v>
      </c>
      <c r="O53" t="str">
        <f t="shared" si="0"/>
        <v>Kentucky Teachers2008</v>
      </c>
    </row>
    <row r="54" spans="1:15" x14ac:dyDescent="0.35">
      <c r="A54" t="s">
        <v>54</v>
      </c>
      <c r="B54">
        <v>2009</v>
      </c>
      <c r="C54" s="7">
        <v>39994</v>
      </c>
      <c r="D54" s="7">
        <v>39994</v>
      </c>
      <c r="E54">
        <v>42</v>
      </c>
      <c r="F54" t="s">
        <v>288</v>
      </c>
      <c r="G54">
        <v>2</v>
      </c>
      <c r="H54">
        <v>14885981</v>
      </c>
      <c r="I54">
        <v>23400426</v>
      </c>
      <c r="J54">
        <v>3253077</v>
      </c>
      <c r="K54">
        <v>0.63600000000000001</v>
      </c>
      <c r="L54">
        <v>0.74</v>
      </c>
      <c r="M54">
        <v>600282.75</v>
      </c>
      <c r="N54">
        <v>8514445</v>
      </c>
      <c r="O54" t="str">
        <f t="shared" si="0"/>
        <v>Kentucky Teachers2009</v>
      </c>
    </row>
    <row r="55" spans="1:15" x14ac:dyDescent="0.35">
      <c r="A55" t="s">
        <v>54</v>
      </c>
      <c r="B55">
        <v>2010</v>
      </c>
      <c r="C55" s="7">
        <v>40359</v>
      </c>
      <c r="D55" s="7">
        <v>40359</v>
      </c>
      <c r="E55">
        <v>42</v>
      </c>
      <c r="F55" t="s">
        <v>288</v>
      </c>
      <c r="G55">
        <v>2</v>
      </c>
      <c r="H55">
        <v>14851330</v>
      </c>
      <c r="I55">
        <v>24344316</v>
      </c>
      <c r="J55">
        <v>3321614</v>
      </c>
      <c r="K55">
        <v>0.61</v>
      </c>
      <c r="L55">
        <v>0.76</v>
      </c>
      <c r="M55">
        <v>633938.06000000006</v>
      </c>
      <c r="N55">
        <v>9492986</v>
      </c>
      <c r="O55" t="str">
        <f t="shared" si="0"/>
        <v>Kentucky Teachers2010</v>
      </c>
    </row>
    <row r="56" spans="1:15" x14ac:dyDescent="0.35">
      <c r="A56" t="s">
        <v>54</v>
      </c>
      <c r="B56">
        <v>2011</v>
      </c>
      <c r="C56" s="7">
        <v>40724</v>
      </c>
      <c r="D56" s="7">
        <v>40724</v>
      </c>
      <c r="E56">
        <v>42</v>
      </c>
      <c r="F56" t="s">
        <v>288</v>
      </c>
      <c r="G56">
        <v>2</v>
      </c>
      <c r="H56">
        <v>14908138</v>
      </c>
      <c r="I56">
        <v>25968692</v>
      </c>
      <c r="J56">
        <v>3451756</v>
      </c>
      <c r="K56">
        <v>0.57399999999999995</v>
      </c>
      <c r="L56">
        <v>1.53</v>
      </c>
      <c r="M56">
        <v>678741.44</v>
      </c>
      <c r="N56">
        <v>11060554</v>
      </c>
      <c r="O56" t="str">
        <f t="shared" si="0"/>
        <v>Kentucky Teachers2011</v>
      </c>
    </row>
    <row r="57" spans="1:15" x14ac:dyDescent="0.35">
      <c r="A57" t="s">
        <v>54</v>
      </c>
      <c r="B57">
        <v>2012</v>
      </c>
      <c r="C57" s="7">
        <v>41090</v>
      </c>
      <c r="D57" s="7">
        <v>41090</v>
      </c>
      <c r="E57">
        <v>42</v>
      </c>
      <c r="F57" t="s">
        <v>288</v>
      </c>
      <c r="G57">
        <v>2</v>
      </c>
      <c r="H57">
        <v>14691371</v>
      </c>
      <c r="I57">
        <v>26973854</v>
      </c>
      <c r="J57">
        <v>3479567</v>
      </c>
      <c r="K57">
        <v>0.54500000000000004</v>
      </c>
      <c r="L57">
        <v>0.74</v>
      </c>
      <c r="M57">
        <v>757822.19</v>
      </c>
      <c r="N57">
        <v>12282483</v>
      </c>
      <c r="O57" t="str">
        <f t="shared" si="0"/>
        <v>Kentucky Teachers2012</v>
      </c>
    </row>
    <row r="58" spans="1:15" x14ac:dyDescent="0.35">
      <c r="A58" t="s">
        <v>54</v>
      </c>
      <c r="B58">
        <v>2013</v>
      </c>
      <c r="C58" s="7">
        <v>41455</v>
      </c>
      <c r="D58" s="7">
        <v>41455</v>
      </c>
      <c r="E58">
        <v>42</v>
      </c>
      <c r="F58" t="s">
        <v>288</v>
      </c>
      <c r="G58">
        <v>2</v>
      </c>
      <c r="H58">
        <v>14962758</v>
      </c>
      <c r="I58">
        <v>28817232</v>
      </c>
      <c r="J58">
        <v>3480066</v>
      </c>
      <c r="K58">
        <v>0.51900000000000002</v>
      </c>
      <c r="L58">
        <v>0.71</v>
      </c>
      <c r="M58">
        <v>802984.63</v>
      </c>
      <c r="N58">
        <v>13854474</v>
      </c>
      <c r="O58" t="str">
        <f t="shared" si="0"/>
        <v>Kentucky Teachers2013</v>
      </c>
    </row>
    <row r="59" spans="1:15" x14ac:dyDescent="0.35">
      <c r="A59" t="s">
        <v>54</v>
      </c>
      <c r="B59">
        <v>2014</v>
      </c>
      <c r="C59" s="7">
        <v>41820</v>
      </c>
      <c r="D59" s="7">
        <v>41820</v>
      </c>
      <c r="E59">
        <v>42</v>
      </c>
      <c r="F59" t="s">
        <v>288</v>
      </c>
      <c r="G59">
        <v>2</v>
      </c>
      <c r="H59">
        <v>16174199</v>
      </c>
      <c r="I59">
        <v>30184404</v>
      </c>
      <c r="J59">
        <v>3486327</v>
      </c>
      <c r="K59">
        <v>0.53600000000000003</v>
      </c>
      <c r="L59">
        <v>0.68411</v>
      </c>
      <c r="M59">
        <v>823446</v>
      </c>
      <c r="N59">
        <v>14010205</v>
      </c>
      <c r="O59" t="str">
        <f t="shared" si="0"/>
        <v>Kentucky Teachers2014</v>
      </c>
    </row>
    <row r="60" spans="1:15" x14ac:dyDescent="0.35">
      <c r="A60" t="s">
        <v>54</v>
      </c>
      <c r="B60">
        <v>2015</v>
      </c>
      <c r="C60" s="7">
        <v>42185</v>
      </c>
      <c r="D60" s="7">
        <v>42185</v>
      </c>
      <c r="E60">
        <v>42</v>
      </c>
      <c r="F60" t="s">
        <v>288</v>
      </c>
      <c r="G60">
        <v>2</v>
      </c>
      <c r="H60">
        <v>17219520</v>
      </c>
      <c r="I60">
        <v>31149962</v>
      </c>
      <c r="J60">
        <v>3515113</v>
      </c>
      <c r="K60">
        <v>0.55300000000000005</v>
      </c>
      <c r="L60">
        <v>0.61246</v>
      </c>
      <c r="M60">
        <v>913653.88</v>
      </c>
      <c r="N60">
        <v>13930442</v>
      </c>
      <c r="O60" t="str">
        <f t="shared" si="0"/>
        <v>Kentucky Teachers2015</v>
      </c>
    </row>
    <row r="61" spans="1:15" x14ac:dyDescent="0.35">
      <c r="A61" t="s">
        <v>54</v>
      </c>
      <c r="B61">
        <v>2016</v>
      </c>
      <c r="C61" s="7">
        <v>42551</v>
      </c>
      <c r="D61" s="7">
        <v>42551</v>
      </c>
      <c r="E61">
        <v>42</v>
      </c>
      <c r="F61" t="s">
        <v>288</v>
      </c>
      <c r="G61">
        <v>2</v>
      </c>
      <c r="H61">
        <v>17496894</v>
      </c>
      <c r="I61">
        <v>32028228</v>
      </c>
      <c r="J61">
        <v>3537226</v>
      </c>
      <c r="K61">
        <v>0.54600000000000004</v>
      </c>
      <c r="L61">
        <v>0.56586999999999998</v>
      </c>
      <c r="M61">
        <v>999270.19</v>
      </c>
      <c r="N61">
        <v>14531333</v>
      </c>
      <c r="O61" t="str">
        <f t="shared" si="0"/>
        <v>Kentucky Teachers2016</v>
      </c>
    </row>
    <row r="62" spans="1:15" x14ac:dyDescent="0.35">
      <c r="A62" t="s">
        <v>54</v>
      </c>
      <c r="B62">
        <v>2017</v>
      </c>
      <c r="C62" s="7">
        <v>42916</v>
      </c>
      <c r="D62" s="7">
        <v>42916</v>
      </c>
      <c r="E62">
        <v>42</v>
      </c>
      <c r="F62" t="s">
        <v>288</v>
      </c>
      <c r="G62">
        <v>2</v>
      </c>
      <c r="H62">
        <v>18514638</v>
      </c>
      <c r="I62">
        <v>32819888</v>
      </c>
      <c r="J62">
        <v>3563584</v>
      </c>
      <c r="K62">
        <v>0.56399999999999995</v>
      </c>
      <c r="L62">
        <v>0.98523000000000005</v>
      </c>
      <c r="M62">
        <v>1076617</v>
      </c>
      <c r="N62">
        <v>14305248</v>
      </c>
      <c r="O62" t="str">
        <f t="shared" si="0"/>
        <v>Kentucky Teachers2017</v>
      </c>
    </row>
    <row r="63" spans="1:15" x14ac:dyDescent="0.35">
      <c r="A63" t="s">
        <v>54</v>
      </c>
      <c r="B63">
        <v>2018</v>
      </c>
      <c r="C63" s="7">
        <v>43281</v>
      </c>
      <c r="D63" s="7">
        <v>43281</v>
      </c>
      <c r="E63">
        <v>42</v>
      </c>
      <c r="F63" t="s">
        <v>288</v>
      </c>
      <c r="G63">
        <v>2</v>
      </c>
      <c r="H63">
        <v>19496056</v>
      </c>
      <c r="I63">
        <v>33795672</v>
      </c>
      <c r="J63">
        <v>3605116</v>
      </c>
      <c r="K63">
        <v>0.57699999999999996</v>
      </c>
      <c r="L63">
        <v>0.96789000000000003</v>
      </c>
      <c r="M63">
        <v>1083466</v>
      </c>
      <c r="N63">
        <v>14299615</v>
      </c>
      <c r="O63" t="str">
        <f t="shared" si="0"/>
        <v>Kentucky Teachers2018</v>
      </c>
    </row>
    <row r="64" spans="1:15" x14ac:dyDescent="0.35">
      <c r="A64" t="s">
        <v>54</v>
      </c>
      <c r="B64">
        <v>2019</v>
      </c>
      <c r="C64" s="7">
        <v>43646</v>
      </c>
      <c r="D64" s="7">
        <v>43646</v>
      </c>
      <c r="E64">
        <v>42</v>
      </c>
      <c r="F64" t="s">
        <v>288</v>
      </c>
      <c r="G64">
        <v>2</v>
      </c>
      <c r="H64">
        <v>20154160</v>
      </c>
      <c r="I64">
        <v>34676712</v>
      </c>
      <c r="J64">
        <v>3648428</v>
      </c>
      <c r="K64">
        <v>0.58099999999999996</v>
      </c>
      <c r="L64">
        <v>1</v>
      </c>
      <c r="M64">
        <v>1123035</v>
      </c>
      <c r="N64">
        <v>14522552</v>
      </c>
      <c r="O64" t="str">
        <f t="shared" si="0"/>
        <v>Kentucky Teachers2019</v>
      </c>
    </row>
    <row r="65" spans="1:15" x14ac:dyDescent="0.35">
      <c r="A65" t="s">
        <v>54</v>
      </c>
      <c r="B65">
        <v>2020</v>
      </c>
      <c r="C65" s="7">
        <v>44012</v>
      </c>
      <c r="D65" s="7">
        <v>44012</v>
      </c>
      <c r="E65">
        <v>42</v>
      </c>
      <c r="F65" t="s">
        <v>288</v>
      </c>
      <c r="G65">
        <v>2</v>
      </c>
      <c r="H65">
        <v>20796494</v>
      </c>
      <c r="I65">
        <v>35582248</v>
      </c>
      <c r="J65">
        <v>3723482</v>
      </c>
      <c r="K65">
        <v>0.58399999999999996</v>
      </c>
      <c r="L65">
        <v>1</v>
      </c>
      <c r="M65">
        <v>1134281</v>
      </c>
      <c r="N65">
        <v>14785756</v>
      </c>
      <c r="O65" t="str">
        <f t="shared" si="0"/>
        <v>Kentucky Teachers2020</v>
      </c>
    </row>
    <row r="66" spans="1:15" x14ac:dyDescent="0.35">
      <c r="A66" t="s">
        <v>54</v>
      </c>
      <c r="B66">
        <v>2021</v>
      </c>
      <c r="C66" s="7">
        <v>44377</v>
      </c>
      <c r="D66" s="7">
        <v>44377</v>
      </c>
      <c r="E66">
        <v>42</v>
      </c>
      <c r="F66" t="s">
        <v>288</v>
      </c>
      <c r="G66">
        <v>2</v>
      </c>
      <c r="H66">
        <v>22624398</v>
      </c>
      <c r="I66">
        <v>39581704</v>
      </c>
      <c r="J66">
        <v>3784400</v>
      </c>
      <c r="K66">
        <v>0.57199999999999995</v>
      </c>
      <c r="L66">
        <v>1</v>
      </c>
      <c r="M66">
        <v>1146977</v>
      </c>
      <c r="N66">
        <v>16957306</v>
      </c>
      <c r="O66" t="str">
        <f t="shared" si="0"/>
        <v>Kentucky Teachers2021</v>
      </c>
    </row>
    <row r="67" spans="1:15" x14ac:dyDescent="0.35">
      <c r="A67" t="s">
        <v>54</v>
      </c>
      <c r="B67">
        <v>2022</v>
      </c>
      <c r="C67" s="7">
        <v>44742</v>
      </c>
      <c r="D67" s="7">
        <v>44742</v>
      </c>
      <c r="E67">
        <v>42</v>
      </c>
      <c r="F67" t="s">
        <v>288</v>
      </c>
      <c r="G67">
        <v>2</v>
      </c>
      <c r="H67">
        <v>24090356</v>
      </c>
      <c r="I67">
        <v>40970440</v>
      </c>
      <c r="J67">
        <v>4033509</v>
      </c>
      <c r="K67">
        <v>0.58799999999999997</v>
      </c>
      <c r="L67">
        <v>1</v>
      </c>
      <c r="M67">
        <v>1200385</v>
      </c>
      <c r="N67">
        <v>16880086</v>
      </c>
      <c r="O67" t="str">
        <f t="shared" ref="O67:O130" si="1">A67&amp;B67</f>
        <v>Kentucky Teachers2022</v>
      </c>
    </row>
    <row r="68" spans="1:15" x14ac:dyDescent="0.35">
      <c r="A68" t="s">
        <v>57</v>
      </c>
      <c r="B68">
        <v>2001</v>
      </c>
      <c r="C68" s="7">
        <v>37072</v>
      </c>
      <c r="D68" s="7">
        <v>37072</v>
      </c>
      <c r="E68">
        <v>45</v>
      </c>
      <c r="F68" t="s">
        <v>287</v>
      </c>
      <c r="G68">
        <v>2</v>
      </c>
      <c r="H68">
        <v>12062136</v>
      </c>
      <c r="I68">
        <v>15390417</v>
      </c>
      <c r="J68">
        <v>2582831</v>
      </c>
      <c r="K68">
        <v>0.78400000000000003</v>
      </c>
      <c r="L68">
        <v>1.1020000000000001</v>
      </c>
      <c r="M68">
        <v>404060.78</v>
      </c>
      <c r="N68">
        <v>3328281</v>
      </c>
      <c r="O68" t="str">
        <f t="shared" si="1"/>
        <v>Louisiana Teachers2001</v>
      </c>
    </row>
    <row r="69" spans="1:15" x14ac:dyDescent="0.35">
      <c r="A69" t="s">
        <v>57</v>
      </c>
      <c r="B69">
        <v>2002</v>
      </c>
      <c r="C69" s="7">
        <v>37437</v>
      </c>
      <c r="D69" s="7">
        <v>37437</v>
      </c>
      <c r="E69">
        <v>45</v>
      </c>
      <c r="F69" t="s">
        <v>287</v>
      </c>
      <c r="G69">
        <v>2</v>
      </c>
      <c r="H69">
        <v>12019552</v>
      </c>
      <c r="I69">
        <v>16263239</v>
      </c>
      <c r="J69">
        <v>2777667</v>
      </c>
      <c r="K69">
        <v>0.73899999999999999</v>
      </c>
      <c r="L69">
        <v>1.0489999999999999</v>
      </c>
      <c r="M69">
        <v>421195.13</v>
      </c>
      <c r="N69">
        <v>4243687</v>
      </c>
      <c r="O69" t="str">
        <f t="shared" si="1"/>
        <v>Louisiana Teachers2002</v>
      </c>
    </row>
    <row r="70" spans="1:15" x14ac:dyDescent="0.35">
      <c r="A70" t="s">
        <v>57</v>
      </c>
      <c r="B70">
        <v>2003</v>
      </c>
      <c r="C70" s="7">
        <v>37802</v>
      </c>
      <c r="D70" s="7">
        <v>37802</v>
      </c>
      <c r="E70">
        <v>45</v>
      </c>
      <c r="F70" t="s">
        <v>287</v>
      </c>
      <c r="G70">
        <v>2</v>
      </c>
      <c r="H70">
        <v>11826926</v>
      </c>
      <c r="I70">
        <v>17196812</v>
      </c>
      <c r="J70">
        <v>2977885</v>
      </c>
      <c r="K70">
        <v>0.68799999999999994</v>
      </c>
      <c r="L70">
        <v>0.98</v>
      </c>
      <c r="M70">
        <v>479077.38</v>
      </c>
      <c r="N70">
        <v>5369886</v>
      </c>
      <c r="O70" t="str">
        <f t="shared" si="1"/>
        <v>Louisiana Teachers2003</v>
      </c>
    </row>
    <row r="71" spans="1:15" x14ac:dyDescent="0.35">
      <c r="A71" t="s">
        <v>57</v>
      </c>
      <c r="B71">
        <v>2004</v>
      </c>
      <c r="C71" s="7">
        <v>38168</v>
      </c>
      <c r="D71" s="7">
        <v>38168</v>
      </c>
      <c r="E71">
        <v>45</v>
      </c>
      <c r="F71" t="s">
        <v>287</v>
      </c>
      <c r="G71">
        <v>2</v>
      </c>
      <c r="H71">
        <v>11409404</v>
      </c>
      <c r="I71">
        <v>18067486</v>
      </c>
      <c r="J71">
        <v>3017087</v>
      </c>
      <c r="K71">
        <v>0.63100000000000001</v>
      </c>
      <c r="L71">
        <v>0.94399999999999995</v>
      </c>
      <c r="M71">
        <v>527899.25</v>
      </c>
      <c r="N71">
        <v>6658082</v>
      </c>
      <c r="O71" t="str">
        <f t="shared" si="1"/>
        <v>Louisiana Teachers2004</v>
      </c>
    </row>
    <row r="72" spans="1:15" x14ac:dyDescent="0.35">
      <c r="A72" t="s">
        <v>57</v>
      </c>
      <c r="B72">
        <v>2005</v>
      </c>
      <c r="C72" s="7">
        <v>38533</v>
      </c>
      <c r="D72" s="7">
        <v>38533</v>
      </c>
      <c r="E72">
        <v>45</v>
      </c>
      <c r="F72" t="s">
        <v>287</v>
      </c>
      <c r="G72">
        <v>2</v>
      </c>
      <c r="H72">
        <v>12082682</v>
      </c>
      <c r="I72">
        <v>18699764</v>
      </c>
      <c r="J72">
        <v>3132169</v>
      </c>
      <c r="K72">
        <v>0.64600000000000002</v>
      </c>
      <c r="L72">
        <v>1.056</v>
      </c>
      <c r="M72">
        <v>555169.63</v>
      </c>
      <c r="N72">
        <v>6617083</v>
      </c>
      <c r="O72" t="str">
        <f t="shared" si="1"/>
        <v>Louisiana Teachers2005</v>
      </c>
    </row>
    <row r="73" spans="1:15" x14ac:dyDescent="0.35">
      <c r="A73" t="s">
        <v>57</v>
      </c>
      <c r="B73">
        <v>2006</v>
      </c>
      <c r="C73" s="7">
        <v>38898</v>
      </c>
      <c r="D73" s="7">
        <v>38898</v>
      </c>
      <c r="E73">
        <v>45</v>
      </c>
      <c r="F73" t="s">
        <v>287</v>
      </c>
      <c r="G73">
        <v>2</v>
      </c>
      <c r="H73">
        <v>13088358</v>
      </c>
      <c r="I73">
        <v>19390780</v>
      </c>
      <c r="J73">
        <v>2892959</v>
      </c>
      <c r="K73">
        <v>0.67500000000000004</v>
      </c>
      <c r="L73">
        <v>1.0309999999999999</v>
      </c>
      <c r="M73">
        <v>555342.38</v>
      </c>
      <c r="N73">
        <v>6302423</v>
      </c>
      <c r="O73" t="str">
        <f t="shared" si="1"/>
        <v>Louisiana Teachers2006</v>
      </c>
    </row>
    <row r="74" spans="1:15" x14ac:dyDescent="0.35">
      <c r="A74" t="s">
        <v>57</v>
      </c>
      <c r="B74">
        <v>2007</v>
      </c>
      <c r="C74" s="7">
        <v>39263</v>
      </c>
      <c r="D74" s="7">
        <v>39263</v>
      </c>
      <c r="E74">
        <v>45</v>
      </c>
      <c r="F74" t="s">
        <v>287</v>
      </c>
      <c r="G74">
        <v>2</v>
      </c>
      <c r="H74">
        <v>14812298</v>
      </c>
      <c r="I74">
        <v>20772330</v>
      </c>
      <c r="J74">
        <v>3224566</v>
      </c>
      <c r="K74">
        <v>0.71299999999999997</v>
      </c>
      <c r="L74">
        <v>1.0649999999999999</v>
      </c>
      <c r="M74">
        <v>578895.5</v>
      </c>
      <c r="N74">
        <v>5960032</v>
      </c>
      <c r="O74" t="str">
        <f t="shared" si="1"/>
        <v>Louisiana Teachers2007</v>
      </c>
    </row>
    <row r="75" spans="1:15" x14ac:dyDescent="0.35">
      <c r="A75" t="s">
        <v>57</v>
      </c>
      <c r="B75">
        <v>2008</v>
      </c>
      <c r="C75" s="7">
        <v>39629</v>
      </c>
      <c r="D75" s="7">
        <v>39629</v>
      </c>
      <c r="E75">
        <v>45</v>
      </c>
      <c r="F75" t="s">
        <v>287</v>
      </c>
      <c r="G75">
        <v>2</v>
      </c>
      <c r="H75">
        <v>15507834</v>
      </c>
      <c r="I75">
        <v>22090516</v>
      </c>
      <c r="J75">
        <v>3675014</v>
      </c>
      <c r="K75">
        <v>0.70199999999999996</v>
      </c>
      <c r="L75">
        <v>1.1619999999999999</v>
      </c>
      <c r="M75">
        <v>637097.68999999994</v>
      </c>
      <c r="N75">
        <v>6582683</v>
      </c>
      <c r="O75" t="str">
        <f t="shared" si="1"/>
        <v>Louisiana Teachers2008</v>
      </c>
    </row>
    <row r="76" spans="1:15" x14ac:dyDescent="0.35">
      <c r="A76" t="s">
        <v>57</v>
      </c>
      <c r="B76">
        <v>2009</v>
      </c>
      <c r="C76" s="7">
        <v>39994</v>
      </c>
      <c r="D76" s="7">
        <v>39994</v>
      </c>
      <c r="E76">
        <v>45</v>
      </c>
      <c r="F76" t="s">
        <v>287</v>
      </c>
      <c r="G76">
        <v>2</v>
      </c>
      <c r="H76">
        <v>13500766</v>
      </c>
      <c r="I76">
        <v>22839412</v>
      </c>
      <c r="J76">
        <v>3912326</v>
      </c>
      <c r="K76">
        <v>0.59099999999999997</v>
      </c>
      <c r="L76">
        <v>1.0640000000000001</v>
      </c>
      <c r="M76">
        <v>697190.56</v>
      </c>
      <c r="N76">
        <v>9338645</v>
      </c>
      <c r="O76" t="str">
        <f t="shared" si="1"/>
        <v>Louisiana Teachers2009</v>
      </c>
    </row>
    <row r="77" spans="1:15" x14ac:dyDescent="0.35">
      <c r="A77" t="s">
        <v>57</v>
      </c>
      <c r="B77">
        <v>2010</v>
      </c>
      <c r="C77" s="7">
        <v>40359</v>
      </c>
      <c r="D77" s="7">
        <v>40359</v>
      </c>
      <c r="E77">
        <v>45</v>
      </c>
      <c r="F77" t="s">
        <v>287</v>
      </c>
      <c r="G77">
        <v>2</v>
      </c>
      <c r="H77">
        <v>12868484</v>
      </c>
      <c r="I77">
        <v>23674842</v>
      </c>
      <c r="J77">
        <v>3977819</v>
      </c>
      <c r="K77">
        <v>0.54400000000000004</v>
      </c>
      <c r="L77">
        <v>0.83499999999999996</v>
      </c>
      <c r="M77">
        <v>904382.69</v>
      </c>
      <c r="N77">
        <v>10806358</v>
      </c>
      <c r="O77" t="str">
        <f t="shared" si="1"/>
        <v>Louisiana Teachers2010</v>
      </c>
    </row>
    <row r="78" spans="1:15" x14ac:dyDescent="0.35">
      <c r="A78" t="s">
        <v>57</v>
      </c>
      <c r="B78">
        <v>2011</v>
      </c>
      <c r="C78" s="7">
        <v>40724</v>
      </c>
      <c r="D78" s="7">
        <v>40724</v>
      </c>
      <c r="E78">
        <v>45</v>
      </c>
      <c r="F78" t="s">
        <v>287</v>
      </c>
      <c r="G78">
        <v>2</v>
      </c>
      <c r="H78">
        <v>13286295</v>
      </c>
      <c r="I78">
        <v>24096754</v>
      </c>
      <c r="J78">
        <v>3902647</v>
      </c>
      <c r="K78">
        <v>0.55100000000000005</v>
      </c>
      <c r="L78">
        <v>0.90200000000000002</v>
      </c>
      <c r="M78">
        <v>1086319.8</v>
      </c>
      <c r="N78">
        <v>10810459</v>
      </c>
      <c r="O78" t="str">
        <f t="shared" si="1"/>
        <v>Louisiana Teachers2011</v>
      </c>
    </row>
    <row r="79" spans="1:15" x14ac:dyDescent="0.35">
      <c r="A79" t="s">
        <v>57</v>
      </c>
      <c r="B79">
        <v>2012</v>
      </c>
      <c r="C79" s="7">
        <v>41090</v>
      </c>
      <c r="D79" s="7">
        <v>41090</v>
      </c>
      <c r="E79">
        <v>45</v>
      </c>
      <c r="F79" t="s">
        <v>287</v>
      </c>
      <c r="G79">
        <v>2</v>
      </c>
      <c r="H79">
        <v>13584409</v>
      </c>
      <c r="I79">
        <v>24540080</v>
      </c>
      <c r="J79">
        <v>3808761</v>
      </c>
      <c r="K79">
        <v>0.55400000000000005</v>
      </c>
      <c r="L79">
        <v>1</v>
      </c>
      <c r="M79">
        <v>1127265.3</v>
      </c>
      <c r="N79">
        <v>10955671</v>
      </c>
      <c r="O79" t="str">
        <f t="shared" si="1"/>
        <v>Louisiana Teachers2012</v>
      </c>
    </row>
    <row r="80" spans="1:15" x14ac:dyDescent="0.35">
      <c r="A80" t="s">
        <v>57</v>
      </c>
      <c r="B80">
        <v>2013</v>
      </c>
      <c r="C80" s="7">
        <v>41455</v>
      </c>
      <c r="D80" s="7">
        <v>41455</v>
      </c>
      <c r="E80">
        <v>45</v>
      </c>
      <c r="F80" t="s">
        <v>287</v>
      </c>
      <c r="G80">
        <v>2</v>
      </c>
      <c r="H80">
        <v>14669156</v>
      </c>
      <c r="I80">
        <v>26017708</v>
      </c>
      <c r="J80">
        <v>3726326</v>
      </c>
      <c r="K80">
        <v>0.56399999999999995</v>
      </c>
      <c r="L80">
        <v>0.99</v>
      </c>
      <c r="M80">
        <v>1149134.1000000001</v>
      </c>
      <c r="N80">
        <v>11348552</v>
      </c>
      <c r="O80" t="str">
        <f t="shared" si="1"/>
        <v>Louisiana Teachers2013</v>
      </c>
    </row>
    <row r="81" spans="1:15" x14ac:dyDescent="0.35">
      <c r="A81" t="s">
        <v>57</v>
      </c>
      <c r="B81">
        <v>2014</v>
      </c>
      <c r="C81" s="7">
        <v>41820</v>
      </c>
      <c r="D81" s="7">
        <v>41820</v>
      </c>
      <c r="E81">
        <v>45</v>
      </c>
      <c r="F81" t="s">
        <v>287</v>
      </c>
      <c r="G81">
        <v>2</v>
      </c>
      <c r="H81">
        <v>16145773</v>
      </c>
      <c r="I81">
        <v>28119536</v>
      </c>
      <c r="J81">
        <v>3764955</v>
      </c>
      <c r="K81">
        <v>0.57399999999999995</v>
      </c>
      <c r="L81">
        <v>1.0330699999999999</v>
      </c>
      <c r="M81">
        <v>1218397.8</v>
      </c>
      <c r="N81">
        <v>11973764</v>
      </c>
      <c r="O81" t="str">
        <f t="shared" si="1"/>
        <v>Louisiana Teachers2014</v>
      </c>
    </row>
    <row r="82" spans="1:15" x14ac:dyDescent="0.35">
      <c r="A82" t="s">
        <v>57</v>
      </c>
      <c r="B82">
        <v>2015</v>
      </c>
      <c r="C82" s="7">
        <v>42185</v>
      </c>
      <c r="D82" s="7">
        <v>42185</v>
      </c>
      <c r="E82">
        <v>45</v>
      </c>
      <c r="F82" t="s">
        <v>287</v>
      </c>
      <c r="G82">
        <v>2</v>
      </c>
      <c r="H82">
        <v>17457244</v>
      </c>
      <c r="I82">
        <v>28646296</v>
      </c>
      <c r="J82">
        <v>3815649.8</v>
      </c>
      <c r="K82">
        <v>0.60899999999999999</v>
      </c>
      <c r="L82">
        <v>1.0752999999999999</v>
      </c>
      <c r="M82">
        <v>1212285.8999999999</v>
      </c>
      <c r="N82">
        <v>11189053</v>
      </c>
      <c r="O82" t="str">
        <f t="shared" si="1"/>
        <v>Louisiana Teachers2015</v>
      </c>
    </row>
    <row r="83" spans="1:15" x14ac:dyDescent="0.35">
      <c r="A83" t="s">
        <v>57</v>
      </c>
      <c r="B83">
        <v>2016</v>
      </c>
      <c r="C83" s="7">
        <v>42551</v>
      </c>
      <c r="D83" s="7">
        <v>42551</v>
      </c>
      <c r="E83">
        <v>45</v>
      </c>
      <c r="F83" t="s">
        <v>287</v>
      </c>
      <c r="G83">
        <v>2</v>
      </c>
      <c r="H83">
        <v>18254300</v>
      </c>
      <c r="I83">
        <v>29272400</v>
      </c>
      <c r="J83">
        <v>3869700</v>
      </c>
      <c r="K83">
        <v>0.624</v>
      </c>
      <c r="L83">
        <v>1.05471</v>
      </c>
      <c r="M83">
        <v>1177993.6000000001</v>
      </c>
      <c r="N83">
        <v>11018100</v>
      </c>
      <c r="O83" t="str">
        <f t="shared" si="1"/>
        <v>Louisiana Teachers2016</v>
      </c>
    </row>
    <row r="84" spans="1:15" x14ac:dyDescent="0.35">
      <c r="A84" t="s">
        <v>57</v>
      </c>
      <c r="B84">
        <v>2017</v>
      </c>
      <c r="C84" s="7">
        <v>42916</v>
      </c>
      <c r="D84" s="7">
        <v>42916</v>
      </c>
      <c r="E84">
        <v>45</v>
      </c>
      <c r="F84" t="s">
        <v>287</v>
      </c>
      <c r="G84">
        <v>2</v>
      </c>
      <c r="H84">
        <v>19210400</v>
      </c>
      <c r="I84">
        <v>29762600</v>
      </c>
      <c r="J84">
        <v>3901600</v>
      </c>
      <c r="K84">
        <v>0.64500000000000002</v>
      </c>
      <c r="L84">
        <v>1.01318</v>
      </c>
      <c r="M84">
        <v>1188962.3</v>
      </c>
      <c r="N84">
        <v>10552200</v>
      </c>
      <c r="O84" t="str">
        <f t="shared" si="1"/>
        <v>Louisiana Teachers2017</v>
      </c>
    </row>
    <row r="85" spans="1:15" x14ac:dyDescent="0.35">
      <c r="A85" t="s">
        <v>57</v>
      </c>
      <c r="B85">
        <v>2018</v>
      </c>
      <c r="C85" s="7">
        <v>43281</v>
      </c>
      <c r="D85" s="7">
        <v>43281</v>
      </c>
      <c r="E85">
        <v>45</v>
      </c>
      <c r="F85" t="s">
        <v>287</v>
      </c>
      <c r="G85">
        <v>2</v>
      </c>
      <c r="H85">
        <v>20319562</v>
      </c>
      <c r="I85">
        <v>30871880</v>
      </c>
      <c r="J85">
        <v>3998051.3</v>
      </c>
      <c r="K85">
        <v>0.65800000000000003</v>
      </c>
      <c r="L85">
        <v>1.0500799999999999</v>
      </c>
      <c r="M85">
        <v>1227397.1000000001</v>
      </c>
      <c r="N85">
        <v>10552318</v>
      </c>
      <c r="O85" t="str">
        <f t="shared" si="1"/>
        <v>Louisiana Teachers2018</v>
      </c>
    </row>
    <row r="86" spans="1:15" x14ac:dyDescent="0.35">
      <c r="A86" t="s">
        <v>57</v>
      </c>
      <c r="B86">
        <v>2019</v>
      </c>
      <c r="C86" s="7">
        <v>43646</v>
      </c>
      <c r="D86" s="7">
        <v>43646</v>
      </c>
      <c r="E86">
        <v>45</v>
      </c>
      <c r="F86" t="s">
        <v>287</v>
      </c>
      <c r="G86">
        <v>2</v>
      </c>
      <c r="H86">
        <v>21183178</v>
      </c>
      <c r="I86">
        <v>31574146</v>
      </c>
      <c r="J86">
        <v>4071754.3</v>
      </c>
      <c r="K86">
        <v>0.67100000000000004</v>
      </c>
      <c r="L86">
        <v>1.0476700000000001</v>
      </c>
      <c r="M86">
        <v>1246577.8999999999</v>
      </c>
      <c r="N86">
        <v>10390969</v>
      </c>
      <c r="O86" t="str">
        <f t="shared" si="1"/>
        <v>Louisiana Teachers2019</v>
      </c>
    </row>
    <row r="87" spans="1:15" x14ac:dyDescent="0.35">
      <c r="A87" t="s">
        <v>57</v>
      </c>
      <c r="B87">
        <v>2020</v>
      </c>
      <c r="C87" s="7">
        <v>44012</v>
      </c>
      <c r="D87" s="7">
        <v>44012</v>
      </c>
      <c r="E87">
        <v>45</v>
      </c>
      <c r="F87" t="s">
        <v>287</v>
      </c>
      <c r="G87">
        <v>2</v>
      </c>
      <c r="H87">
        <v>21971040</v>
      </c>
      <c r="I87">
        <v>32341038</v>
      </c>
      <c r="J87">
        <v>4229621</v>
      </c>
      <c r="K87">
        <v>0.67900000000000005</v>
      </c>
      <c r="L87">
        <v>1.0758799999999999</v>
      </c>
      <c r="M87">
        <v>1221266.1000000001</v>
      </c>
      <c r="N87">
        <v>10369998</v>
      </c>
      <c r="O87" t="str">
        <f t="shared" si="1"/>
        <v>Louisiana Teachers2020</v>
      </c>
    </row>
    <row r="88" spans="1:15" x14ac:dyDescent="0.35">
      <c r="A88" t="s">
        <v>57</v>
      </c>
      <c r="B88">
        <v>2021</v>
      </c>
      <c r="C88" s="7">
        <v>44377</v>
      </c>
      <c r="D88" s="7">
        <v>44377</v>
      </c>
      <c r="E88">
        <v>45</v>
      </c>
      <c r="F88" t="s">
        <v>287</v>
      </c>
      <c r="G88">
        <v>2</v>
      </c>
      <c r="H88">
        <v>23741582</v>
      </c>
      <c r="I88">
        <v>33058826</v>
      </c>
      <c r="J88">
        <v>4335090.5</v>
      </c>
      <c r="K88">
        <v>0.71799999999999997</v>
      </c>
      <c r="L88">
        <v>0.90629000000000004</v>
      </c>
      <c r="M88">
        <v>1243818.6000000001</v>
      </c>
      <c r="N88">
        <v>9317244</v>
      </c>
      <c r="O88" t="str">
        <f t="shared" si="1"/>
        <v>Louisiana Teachers2021</v>
      </c>
    </row>
    <row r="89" spans="1:15" x14ac:dyDescent="0.35">
      <c r="A89" t="s">
        <v>57</v>
      </c>
      <c r="B89">
        <v>2022</v>
      </c>
      <c r="C89" s="7">
        <v>44742</v>
      </c>
      <c r="D89" s="7">
        <v>44742</v>
      </c>
      <c r="E89">
        <v>45</v>
      </c>
      <c r="F89" t="s">
        <v>287</v>
      </c>
      <c r="G89">
        <v>2</v>
      </c>
      <c r="H89">
        <v>25503662</v>
      </c>
      <c r="I89">
        <v>34593360</v>
      </c>
      <c r="J89">
        <v>4541422</v>
      </c>
      <c r="K89">
        <v>0.73699999999999999</v>
      </c>
      <c r="L89">
        <v>1.11879</v>
      </c>
      <c r="M89">
        <v>1213461.8</v>
      </c>
      <c r="N89">
        <v>9089701</v>
      </c>
      <c r="O89" t="str">
        <f t="shared" si="1"/>
        <v>Louisiana Teachers2022</v>
      </c>
    </row>
    <row r="90" spans="1:15" x14ac:dyDescent="0.35">
      <c r="A90" t="s">
        <v>58</v>
      </c>
      <c r="B90">
        <v>2001</v>
      </c>
      <c r="C90" s="7">
        <v>37072</v>
      </c>
      <c r="D90" s="7">
        <v>37072</v>
      </c>
      <c r="E90">
        <v>47</v>
      </c>
      <c r="F90" t="s">
        <v>286</v>
      </c>
      <c r="G90">
        <v>2</v>
      </c>
      <c r="H90">
        <v>5844838</v>
      </c>
      <c r="I90">
        <v>7997931</v>
      </c>
      <c r="J90">
        <v>1326375</v>
      </c>
      <c r="K90">
        <v>0.73099999999999998</v>
      </c>
      <c r="L90">
        <v>1</v>
      </c>
      <c r="M90">
        <v>247526.22</v>
      </c>
      <c r="N90">
        <v>2153093</v>
      </c>
      <c r="O90" t="str">
        <f t="shared" si="1"/>
        <v>Maine State and Teacher2001</v>
      </c>
    </row>
    <row r="91" spans="1:15" x14ac:dyDescent="0.35">
      <c r="A91" t="s">
        <v>58</v>
      </c>
      <c r="B91">
        <v>2002</v>
      </c>
      <c r="C91" s="7">
        <v>37437</v>
      </c>
      <c r="D91" s="7">
        <v>37437</v>
      </c>
      <c r="E91">
        <v>47</v>
      </c>
      <c r="F91" t="s">
        <v>286</v>
      </c>
      <c r="G91">
        <v>2</v>
      </c>
      <c r="H91">
        <v>5920475</v>
      </c>
      <c r="I91">
        <v>8511834</v>
      </c>
      <c r="J91">
        <v>1413262</v>
      </c>
      <c r="K91">
        <v>0.69599999999999995</v>
      </c>
      <c r="L91">
        <v>1.0003</v>
      </c>
      <c r="M91">
        <v>242486.09</v>
      </c>
      <c r="N91">
        <v>2591358</v>
      </c>
      <c r="O91" t="str">
        <f t="shared" si="1"/>
        <v>Maine State and Teacher2002</v>
      </c>
    </row>
    <row r="92" spans="1:15" x14ac:dyDescent="0.35">
      <c r="A92" t="s">
        <v>58</v>
      </c>
      <c r="B92">
        <v>2003</v>
      </c>
      <c r="C92" s="7">
        <v>37802</v>
      </c>
      <c r="D92" s="7">
        <v>37802</v>
      </c>
      <c r="E92">
        <v>47</v>
      </c>
      <c r="F92" t="s">
        <v>286</v>
      </c>
      <c r="G92">
        <v>2</v>
      </c>
      <c r="H92">
        <v>6085632</v>
      </c>
      <c r="I92">
        <v>9007851</v>
      </c>
      <c r="J92">
        <v>1442278</v>
      </c>
      <c r="K92">
        <v>0.67600000000000005</v>
      </c>
      <c r="L92">
        <v>1.042</v>
      </c>
      <c r="M92">
        <v>252709.14</v>
      </c>
      <c r="N92">
        <v>2922218</v>
      </c>
      <c r="O92" t="str">
        <f t="shared" si="1"/>
        <v>Maine State and Teacher2003</v>
      </c>
    </row>
    <row r="93" spans="1:15" x14ac:dyDescent="0.35">
      <c r="A93" t="s">
        <v>58</v>
      </c>
      <c r="B93">
        <v>2004</v>
      </c>
      <c r="C93" s="7">
        <v>38168</v>
      </c>
      <c r="D93" s="7">
        <v>38168</v>
      </c>
      <c r="E93">
        <v>47</v>
      </c>
      <c r="F93" t="s">
        <v>286</v>
      </c>
      <c r="G93">
        <v>2</v>
      </c>
      <c r="H93">
        <v>6498608</v>
      </c>
      <c r="I93">
        <v>9485605</v>
      </c>
      <c r="J93">
        <v>1472429</v>
      </c>
      <c r="K93">
        <v>0.68500000000000005</v>
      </c>
      <c r="L93">
        <v>1.0878000000000001</v>
      </c>
      <c r="M93">
        <v>249730.16</v>
      </c>
      <c r="N93">
        <v>2986996</v>
      </c>
      <c r="O93" t="str">
        <f t="shared" si="1"/>
        <v>Maine State and Teacher2004</v>
      </c>
    </row>
    <row r="94" spans="1:15" x14ac:dyDescent="0.35">
      <c r="A94" t="s">
        <v>58</v>
      </c>
      <c r="B94">
        <v>2005</v>
      </c>
      <c r="C94" s="7">
        <v>38533</v>
      </c>
      <c r="D94" s="7">
        <v>38533</v>
      </c>
      <c r="E94">
        <v>47</v>
      </c>
      <c r="F94" t="s">
        <v>286</v>
      </c>
      <c r="G94">
        <v>2</v>
      </c>
      <c r="H94">
        <v>7013846</v>
      </c>
      <c r="I94">
        <v>10048587</v>
      </c>
      <c r="J94">
        <v>1516390</v>
      </c>
      <c r="K94">
        <v>0.69799999999999995</v>
      </c>
      <c r="L94">
        <v>1.0497000000000001</v>
      </c>
      <c r="M94">
        <v>259882.48</v>
      </c>
      <c r="N94">
        <v>3034741</v>
      </c>
      <c r="O94" t="str">
        <f t="shared" si="1"/>
        <v>Maine State and Teacher2005</v>
      </c>
    </row>
    <row r="95" spans="1:15" x14ac:dyDescent="0.35">
      <c r="A95" t="s">
        <v>58</v>
      </c>
      <c r="B95">
        <v>2006</v>
      </c>
      <c r="C95" s="7">
        <v>38898</v>
      </c>
      <c r="D95" s="7">
        <v>38898</v>
      </c>
      <c r="E95">
        <v>47</v>
      </c>
      <c r="F95" t="s">
        <v>286</v>
      </c>
      <c r="G95">
        <v>2</v>
      </c>
      <c r="H95">
        <v>7556514</v>
      </c>
      <c r="I95">
        <v>10598346</v>
      </c>
      <c r="J95">
        <v>1546315</v>
      </c>
      <c r="K95">
        <v>0.71299999999999997</v>
      </c>
      <c r="L95">
        <v>1.0586</v>
      </c>
      <c r="M95">
        <v>290057.75</v>
      </c>
      <c r="N95">
        <v>3041831</v>
      </c>
      <c r="O95" t="str">
        <f t="shared" si="1"/>
        <v>Maine State and Teacher2006</v>
      </c>
    </row>
    <row r="96" spans="1:15" x14ac:dyDescent="0.35">
      <c r="A96" t="s">
        <v>58</v>
      </c>
      <c r="B96">
        <v>2007</v>
      </c>
      <c r="C96" s="7">
        <v>39263</v>
      </c>
      <c r="D96" s="7">
        <v>39263</v>
      </c>
      <c r="E96">
        <v>47</v>
      </c>
      <c r="F96" t="s">
        <v>286</v>
      </c>
      <c r="G96">
        <v>2</v>
      </c>
      <c r="H96">
        <v>8302466</v>
      </c>
      <c r="I96">
        <v>11209708</v>
      </c>
      <c r="J96">
        <v>1595200</v>
      </c>
      <c r="K96">
        <v>0.74099999999999999</v>
      </c>
      <c r="L96">
        <v>1.0001</v>
      </c>
      <c r="M96">
        <v>301130.84000000003</v>
      </c>
      <c r="N96">
        <v>2907241</v>
      </c>
      <c r="O96" t="str">
        <f t="shared" si="1"/>
        <v>Maine State and Teacher2007</v>
      </c>
    </row>
    <row r="97" spans="1:15" x14ac:dyDescent="0.35">
      <c r="A97" t="s">
        <v>58</v>
      </c>
      <c r="B97">
        <v>2008</v>
      </c>
      <c r="C97" s="7">
        <v>39629</v>
      </c>
      <c r="D97" s="7">
        <v>39629</v>
      </c>
      <c r="E97">
        <v>47</v>
      </c>
      <c r="F97" t="s">
        <v>286</v>
      </c>
      <c r="G97">
        <v>2</v>
      </c>
      <c r="H97">
        <v>8691076</v>
      </c>
      <c r="I97">
        <v>11721272</v>
      </c>
      <c r="J97">
        <v>1628421</v>
      </c>
      <c r="K97">
        <v>0.74099999999999999</v>
      </c>
      <c r="L97">
        <v>1</v>
      </c>
      <c r="M97">
        <v>305315.40999999997</v>
      </c>
      <c r="N97">
        <v>3030196</v>
      </c>
      <c r="O97" t="str">
        <f t="shared" si="1"/>
        <v>Maine State and Teacher2008</v>
      </c>
    </row>
    <row r="98" spans="1:15" x14ac:dyDescent="0.35">
      <c r="A98" t="s">
        <v>58</v>
      </c>
      <c r="B98">
        <v>2009</v>
      </c>
      <c r="C98" s="7">
        <v>39994</v>
      </c>
      <c r="D98" s="7">
        <v>39994</v>
      </c>
      <c r="E98">
        <v>47</v>
      </c>
      <c r="F98" t="s">
        <v>286</v>
      </c>
      <c r="G98">
        <v>2</v>
      </c>
      <c r="H98">
        <v>8383148</v>
      </c>
      <c r="I98">
        <v>12377262</v>
      </c>
      <c r="J98">
        <v>1678931</v>
      </c>
      <c r="K98">
        <v>0.67700000000000005</v>
      </c>
      <c r="L98">
        <v>1</v>
      </c>
      <c r="M98">
        <v>320114.75</v>
      </c>
      <c r="N98">
        <v>3994114</v>
      </c>
      <c r="O98" t="str">
        <f t="shared" si="1"/>
        <v>Maine State and Teacher2009</v>
      </c>
    </row>
    <row r="99" spans="1:15" x14ac:dyDescent="0.35">
      <c r="A99" t="s">
        <v>58</v>
      </c>
      <c r="B99">
        <v>2010</v>
      </c>
      <c r="C99" s="7">
        <v>40359</v>
      </c>
      <c r="D99" s="7">
        <v>40359</v>
      </c>
      <c r="E99">
        <v>47</v>
      </c>
      <c r="F99" t="s">
        <v>286</v>
      </c>
      <c r="G99">
        <v>2</v>
      </c>
      <c r="H99">
        <v>8369772</v>
      </c>
      <c r="I99">
        <v>12676367</v>
      </c>
      <c r="J99">
        <v>1681593</v>
      </c>
      <c r="K99">
        <v>0.66</v>
      </c>
      <c r="L99">
        <v>1.0353000000000001</v>
      </c>
      <c r="M99">
        <v>317979.63</v>
      </c>
      <c r="N99">
        <v>4306595</v>
      </c>
      <c r="O99" t="str">
        <f t="shared" si="1"/>
        <v>Maine State and Teacher2010</v>
      </c>
    </row>
    <row r="100" spans="1:15" x14ac:dyDescent="0.35">
      <c r="A100" t="s">
        <v>58</v>
      </c>
      <c r="B100">
        <v>2011</v>
      </c>
      <c r="C100" s="7">
        <v>40724</v>
      </c>
      <c r="D100" s="7">
        <v>40724</v>
      </c>
      <c r="E100">
        <v>47</v>
      </c>
      <c r="F100" t="s">
        <v>286</v>
      </c>
      <c r="G100">
        <v>2</v>
      </c>
      <c r="H100">
        <v>8795250</v>
      </c>
      <c r="I100">
        <v>11335259</v>
      </c>
      <c r="J100">
        <v>1652576</v>
      </c>
      <c r="K100">
        <v>0.77600000000000002</v>
      </c>
      <c r="L100">
        <v>1.0179</v>
      </c>
      <c r="M100">
        <v>328038</v>
      </c>
      <c r="N100">
        <v>2540009</v>
      </c>
      <c r="O100" t="str">
        <f t="shared" si="1"/>
        <v>Maine State and Teacher2011</v>
      </c>
    </row>
    <row r="101" spans="1:15" x14ac:dyDescent="0.35">
      <c r="A101" t="s">
        <v>58</v>
      </c>
      <c r="B101">
        <v>2012</v>
      </c>
      <c r="C101" s="7">
        <v>41090</v>
      </c>
      <c r="D101" s="7">
        <v>41090</v>
      </c>
      <c r="E101">
        <v>47</v>
      </c>
      <c r="F101" t="s">
        <v>286</v>
      </c>
      <c r="G101">
        <v>2</v>
      </c>
      <c r="H101">
        <v>8939788</v>
      </c>
      <c r="I101">
        <v>11605891</v>
      </c>
      <c r="J101">
        <v>1727667</v>
      </c>
      <c r="K101">
        <v>0.77</v>
      </c>
      <c r="L101">
        <v>0.99980000000000002</v>
      </c>
      <c r="M101">
        <v>252853.48</v>
      </c>
      <c r="N101">
        <v>2666103</v>
      </c>
      <c r="O101" t="str">
        <f t="shared" si="1"/>
        <v>Maine State and Teacher2012</v>
      </c>
    </row>
    <row r="102" spans="1:15" x14ac:dyDescent="0.35">
      <c r="A102" t="s">
        <v>58</v>
      </c>
      <c r="B102">
        <v>2013</v>
      </c>
      <c r="C102" s="7">
        <v>41455</v>
      </c>
      <c r="D102" s="7">
        <v>41455</v>
      </c>
      <c r="E102">
        <v>47</v>
      </c>
      <c r="F102" t="s">
        <v>286</v>
      </c>
      <c r="G102">
        <v>2</v>
      </c>
      <c r="H102">
        <v>9238577</v>
      </c>
      <c r="I102">
        <v>11889897</v>
      </c>
      <c r="J102">
        <v>1671668</v>
      </c>
      <c r="K102">
        <v>0.77700000000000002</v>
      </c>
      <c r="L102">
        <v>1</v>
      </c>
      <c r="M102">
        <v>264378.46999999997</v>
      </c>
      <c r="N102">
        <v>2651320</v>
      </c>
      <c r="O102" t="str">
        <f t="shared" si="1"/>
        <v>Maine State and Teacher2013</v>
      </c>
    </row>
    <row r="103" spans="1:15" x14ac:dyDescent="0.35">
      <c r="A103" t="s">
        <v>58</v>
      </c>
      <c r="B103">
        <v>2014</v>
      </c>
      <c r="C103" s="7">
        <v>41820</v>
      </c>
      <c r="D103" s="7">
        <v>41820</v>
      </c>
      <c r="E103">
        <v>47</v>
      </c>
      <c r="F103" t="s">
        <v>286</v>
      </c>
      <c r="G103">
        <v>2</v>
      </c>
      <c r="H103">
        <v>10083707</v>
      </c>
      <c r="I103">
        <v>12382225</v>
      </c>
      <c r="J103">
        <v>1711516</v>
      </c>
      <c r="K103">
        <v>0.81399999999999995</v>
      </c>
      <c r="L103">
        <v>1</v>
      </c>
      <c r="M103">
        <v>305264.46999999997</v>
      </c>
      <c r="N103">
        <v>2298518</v>
      </c>
      <c r="O103" t="str">
        <f t="shared" si="1"/>
        <v>Maine State and Teacher2014</v>
      </c>
    </row>
    <row r="104" spans="1:15" x14ac:dyDescent="0.35">
      <c r="A104" t="s">
        <v>58</v>
      </c>
      <c r="B104">
        <v>2015</v>
      </c>
      <c r="C104" s="7">
        <v>42185</v>
      </c>
      <c r="D104" s="7">
        <v>42185</v>
      </c>
      <c r="E104">
        <v>47</v>
      </c>
      <c r="F104" t="s">
        <v>286</v>
      </c>
      <c r="G104">
        <v>2</v>
      </c>
      <c r="H104">
        <v>10375552</v>
      </c>
      <c r="I104">
        <v>12616287</v>
      </c>
      <c r="J104">
        <v>1745075.1</v>
      </c>
      <c r="K104">
        <v>0.82199999999999995</v>
      </c>
      <c r="L104">
        <v>1</v>
      </c>
      <c r="M104">
        <v>302028.71999999997</v>
      </c>
      <c r="N104">
        <v>2240734.5</v>
      </c>
      <c r="O104" t="str">
        <f t="shared" si="1"/>
        <v>Maine State and Teacher2015</v>
      </c>
    </row>
    <row r="105" spans="1:15" x14ac:dyDescent="0.35">
      <c r="A105" t="s">
        <v>58</v>
      </c>
      <c r="B105">
        <v>2016</v>
      </c>
      <c r="C105" s="7">
        <v>42551</v>
      </c>
      <c r="D105" s="7">
        <v>42551</v>
      </c>
      <c r="E105">
        <v>47</v>
      </c>
      <c r="F105" t="s">
        <v>286</v>
      </c>
      <c r="G105">
        <v>2</v>
      </c>
      <c r="H105">
        <v>10512524</v>
      </c>
      <c r="I105">
        <v>13069955</v>
      </c>
      <c r="J105">
        <v>1792004.4</v>
      </c>
      <c r="K105">
        <v>0.80400000000000005</v>
      </c>
      <c r="L105">
        <v>1</v>
      </c>
      <c r="M105">
        <v>301891.5</v>
      </c>
      <c r="N105">
        <v>2557430.7999999998</v>
      </c>
      <c r="O105" t="str">
        <f t="shared" si="1"/>
        <v>Maine State and Teacher2016</v>
      </c>
    </row>
    <row r="106" spans="1:15" x14ac:dyDescent="0.35">
      <c r="A106" t="s">
        <v>58</v>
      </c>
      <c r="B106">
        <v>2017</v>
      </c>
      <c r="C106" s="7">
        <v>42916</v>
      </c>
      <c r="D106" s="7">
        <v>42916</v>
      </c>
      <c r="E106">
        <v>47</v>
      </c>
      <c r="F106" t="s">
        <v>286</v>
      </c>
      <c r="G106">
        <v>2</v>
      </c>
      <c r="H106">
        <v>10904082</v>
      </c>
      <c r="I106">
        <v>13484887</v>
      </c>
      <c r="J106">
        <v>1837608.9</v>
      </c>
      <c r="K106">
        <v>0.80900000000000005</v>
      </c>
      <c r="L106">
        <v>1</v>
      </c>
      <c r="M106">
        <v>312751.84000000003</v>
      </c>
      <c r="N106">
        <v>2580804.2999999998</v>
      </c>
      <c r="O106" t="str">
        <f t="shared" si="1"/>
        <v>Maine State and Teacher2017</v>
      </c>
    </row>
    <row r="107" spans="1:15" x14ac:dyDescent="0.35">
      <c r="A107" t="s">
        <v>58</v>
      </c>
      <c r="B107">
        <v>2018</v>
      </c>
      <c r="C107" s="7">
        <v>43281</v>
      </c>
      <c r="D107" s="7">
        <v>43281</v>
      </c>
      <c r="E107">
        <v>47</v>
      </c>
      <c r="F107" t="s">
        <v>286</v>
      </c>
      <c r="G107">
        <v>2</v>
      </c>
      <c r="H107">
        <v>11419987</v>
      </c>
      <c r="I107">
        <v>14031188</v>
      </c>
      <c r="J107">
        <v>1891366.4</v>
      </c>
      <c r="K107">
        <v>0.81399999999999995</v>
      </c>
      <c r="L107">
        <v>1</v>
      </c>
      <c r="M107">
        <v>326386.15999999997</v>
      </c>
      <c r="N107">
        <v>2611201.2999999998</v>
      </c>
      <c r="O107" t="str">
        <f t="shared" si="1"/>
        <v>Maine State and Teacher2018</v>
      </c>
    </row>
    <row r="108" spans="1:15" x14ac:dyDescent="0.35">
      <c r="A108" t="s">
        <v>58</v>
      </c>
      <c r="B108">
        <v>2019</v>
      </c>
      <c r="C108" s="7">
        <v>43646</v>
      </c>
      <c r="D108" s="7">
        <v>43646</v>
      </c>
      <c r="E108">
        <v>47</v>
      </c>
      <c r="F108" t="s">
        <v>286</v>
      </c>
      <c r="G108">
        <v>2</v>
      </c>
      <c r="H108">
        <v>11894672</v>
      </c>
      <c r="I108">
        <v>14547223</v>
      </c>
      <c r="J108">
        <v>1979024.5</v>
      </c>
      <c r="K108">
        <v>0.81799999999999995</v>
      </c>
      <c r="L108">
        <v>1</v>
      </c>
      <c r="M108">
        <v>350583.38</v>
      </c>
      <c r="N108">
        <v>2652550.7999999998</v>
      </c>
      <c r="O108" t="str">
        <f t="shared" si="1"/>
        <v>Maine State and Teacher2019</v>
      </c>
    </row>
    <row r="109" spans="1:15" x14ac:dyDescent="0.35">
      <c r="A109" t="s">
        <v>58</v>
      </c>
      <c r="B109">
        <v>2020</v>
      </c>
      <c r="C109" s="7">
        <v>44012</v>
      </c>
      <c r="D109" s="7">
        <v>44012</v>
      </c>
      <c r="E109">
        <v>47</v>
      </c>
      <c r="F109" t="s">
        <v>286</v>
      </c>
      <c r="G109">
        <v>2</v>
      </c>
      <c r="H109">
        <v>12249961</v>
      </c>
      <c r="I109">
        <v>14865460</v>
      </c>
      <c r="J109">
        <v>2060622.8</v>
      </c>
      <c r="K109">
        <v>0.82399999999999995</v>
      </c>
      <c r="L109">
        <v>1</v>
      </c>
      <c r="M109">
        <v>399775.78</v>
      </c>
      <c r="N109">
        <v>2615498.7999999998</v>
      </c>
      <c r="O109" t="str">
        <f t="shared" si="1"/>
        <v>Maine State and Teacher2020</v>
      </c>
    </row>
    <row r="110" spans="1:15" x14ac:dyDescent="0.35">
      <c r="A110" t="s">
        <v>58</v>
      </c>
      <c r="B110">
        <v>2021</v>
      </c>
      <c r="C110" s="7">
        <v>44377</v>
      </c>
      <c r="D110" s="7">
        <v>44377</v>
      </c>
      <c r="E110">
        <v>47</v>
      </c>
      <c r="F110" t="s">
        <v>286</v>
      </c>
      <c r="G110">
        <v>2</v>
      </c>
      <c r="H110">
        <v>13460870</v>
      </c>
      <c r="I110">
        <v>16392351</v>
      </c>
      <c r="J110">
        <v>2199458.2999999998</v>
      </c>
      <c r="K110">
        <v>0.82099999999999995</v>
      </c>
      <c r="L110">
        <v>1</v>
      </c>
      <c r="M110">
        <v>418558.59</v>
      </c>
      <c r="N110">
        <v>2931481</v>
      </c>
      <c r="O110" t="str">
        <f t="shared" si="1"/>
        <v>Maine State and Teacher2021</v>
      </c>
    </row>
    <row r="111" spans="1:15" x14ac:dyDescent="0.35">
      <c r="A111" t="s">
        <v>58</v>
      </c>
      <c r="B111">
        <v>2022</v>
      </c>
      <c r="C111" s="7">
        <v>44742</v>
      </c>
      <c r="D111" s="7">
        <v>44742</v>
      </c>
      <c r="E111">
        <v>47</v>
      </c>
      <c r="F111" t="s">
        <v>286</v>
      </c>
      <c r="G111">
        <v>2</v>
      </c>
      <c r="H111">
        <v>14248106</v>
      </c>
      <c r="I111">
        <v>16981792</v>
      </c>
      <c r="J111">
        <v>2265366</v>
      </c>
      <c r="K111">
        <v>0.83899999999999997</v>
      </c>
      <c r="L111">
        <v>1</v>
      </c>
      <c r="M111">
        <v>438298.31</v>
      </c>
      <c r="N111">
        <v>2733686.3</v>
      </c>
      <c r="O111" t="str">
        <f t="shared" si="1"/>
        <v>Maine State and Teacher2022</v>
      </c>
    </row>
    <row r="112" spans="1:15" x14ac:dyDescent="0.35">
      <c r="A112" t="s">
        <v>59</v>
      </c>
      <c r="B112">
        <v>2001</v>
      </c>
      <c r="C112" s="7">
        <v>37072</v>
      </c>
      <c r="D112" s="7">
        <v>37072</v>
      </c>
      <c r="E112">
        <v>49</v>
      </c>
      <c r="F112" t="s">
        <v>285</v>
      </c>
      <c r="G112">
        <v>2</v>
      </c>
      <c r="H112">
        <v>19182750</v>
      </c>
      <c r="I112">
        <v>20126944</v>
      </c>
      <c r="J112">
        <v>3994201</v>
      </c>
      <c r="K112">
        <v>0.95309999999999995</v>
      </c>
      <c r="L112">
        <v>1</v>
      </c>
      <c r="M112">
        <v>410964</v>
      </c>
      <c r="N112">
        <v>944193</v>
      </c>
      <c r="O112" t="str">
        <f t="shared" si="1"/>
        <v>Maryland Teachers2001</v>
      </c>
    </row>
    <row r="113" spans="1:15" x14ac:dyDescent="0.35">
      <c r="A113" t="s">
        <v>59</v>
      </c>
      <c r="B113">
        <v>2002</v>
      </c>
      <c r="C113" s="7">
        <v>37437</v>
      </c>
      <c r="D113" s="7">
        <v>37437</v>
      </c>
      <c r="E113">
        <v>49</v>
      </c>
      <c r="F113" t="s">
        <v>285</v>
      </c>
      <c r="G113">
        <v>2</v>
      </c>
      <c r="H113">
        <v>19424000</v>
      </c>
      <c r="I113">
        <v>21117046</v>
      </c>
      <c r="J113">
        <v>4323053</v>
      </c>
      <c r="K113">
        <v>0.91979999999999995</v>
      </c>
      <c r="L113">
        <v>1</v>
      </c>
      <c r="M113">
        <v>382606</v>
      </c>
      <c r="N113">
        <v>1693046</v>
      </c>
      <c r="O113" t="str">
        <f t="shared" si="1"/>
        <v>Maryland Teachers2002</v>
      </c>
    </row>
    <row r="114" spans="1:15" x14ac:dyDescent="0.35">
      <c r="A114" t="s">
        <v>59</v>
      </c>
      <c r="B114">
        <v>2003</v>
      </c>
      <c r="C114" s="7">
        <v>37802</v>
      </c>
      <c r="D114" s="7">
        <v>37802</v>
      </c>
      <c r="E114">
        <v>49</v>
      </c>
      <c r="F114" t="s">
        <v>285</v>
      </c>
      <c r="G114">
        <v>2</v>
      </c>
      <c r="H114">
        <v>19626676</v>
      </c>
      <c r="I114">
        <v>21152064</v>
      </c>
      <c r="J114">
        <v>4522202</v>
      </c>
      <c r="K114">
        <v>0.92789999999999995</v>
      </c>
      <c r="L114">
        <v>1</v>
      </c>
      <c r="M114">
        <v>436929</v>
      </c>
      <c r="N114">
        <v>1525387</v>
      </c>
      <c r="O114" t="str">
        <f t="shared" si="1"/>
        <v>Maryland Teachers2003</v>
      </c>
    </row>
    <row r="115" spans="1:15" x14ac:dyDescent="0.35">
      <c r="A115" t="s">
        <v>59</v>
      </c>
      <c r="B115">
        <v>2004</v>
      </c>
      <c r="C115" s="7">
        <v>38168</v>
      </c>
      <c r="D115" s="7">
        <v>38168</v>
      </c>
      <c r="E115">
        <v>49</v>
      </c>
      <c r="F115" t="s">
        <v>285</v>
      </c>
      <c r="G115">
        <v>2</v>
      </c>
      <c r="H115">
        <v>20155416</v>
      </c>
      <c r="I115">
        <v>21724178</v>
      </c>
      <c r="J115">
        <v>4543444</v>
      </c>
      <c r="K115">
        <v>0.92779999999999996</v>
      </c>
      <c r="L115">
        <v>0.95</v>
      </c>
      <c r="M115">
        <v>451624</v>
      </c>
      <c r="N115">
        <v>1568763</v>
      </c>
      <c r="O115" t="str">
        <f t="shared" si="1"/>
        <v>Maryland Teachers2004</v>
      </c>
    </row>
    <row r="116" spans="1:15" x14ac:dyDescent="0.35">
      <c r="A116" t="s">
        <v>59</v>
      </c>
      <c r="B116">
        <v>2005</v>
      </c>
      <c r="C116" s="7">
        <v>38533</v>
      </c>
      <c r="D116" s="7">
        <v>38533</v>
      </c>
      <c r="E116">
        <v>49</v>
      </c>
      <c r="F116" t="s">
        <v>285</v>
      </c>
      <c r="G116">
        <v>2</v>
      </c>
      <c r="H116">
        <v>20801528</v>
      </c>
      <c r="I116">
        <v>23305198</v>
      </c>
      <c r="J116">
        <v>4867396</v>
      </c>
      <c r="K116">
        <v>0.89259999999999995</v>
      </c>
      <c r="L116">
        <v>0.95899999999999996</v>
      </c>
      <c r="M116">
        <v>457354</v>
      </c>
      <c r="N116">
        <v>2503669</v>
      </c>
      <c r="O116" t="str">
        <f t="shared" si="1"/>
        <v>Maryland Teachers2005</v>
      </c>
    </row>
    <row r="117" spans="1:15" x14ac:dyDescent="0.35">
      <c r="A117" t="s">
        <v>59</v>
      </c>
      <c r="B117">
        <v>2006</v>
      </c>
      <c r="C117" s="7">
        <v>38898</v>
      </c>
      <c r="D117" s="7">
        <v>38898</v>
      </c>
      <c r="E117">
        <v>49</v>
      </c>
      <c r="F117" t="s">
        <v>285</v>
      </c>
      <c r="G117">
        <v>2</v>
      </c>
      <c r="H117">
        <v>21575452</v>
      </c>
      <c r="I117">
        <v>25617484</v>
      </c>
      <c r="J117">
        <v>5269185</v>
      </c>
      <c r="K117">
        <v>0.84219999999999995</v>
      </c>
      <c r="L117">
        <v>0.91300000000000003</v>
      </c>
      <c r="M117">
        <v>484028</v>
      </c>
      <c r="N117">
        <v>4042033</v>
      </c>
      <c r="O117" t="str">
        <f t="shared" si="1"/>
        <v>Maryland Teachers2006</v>
      </c>
    </row>
    <row r="118" spans="1:15" x14ac:dyDescent="0.35">
      <c r="A118" t="s">
        <v>59</v>
      </c>
      <c r="B118">
        <v>2007</v>
      </c>
      <c r="C118" s="7">
        <v>39263</v>
      </c>
      <c r="D118" s="7">
        <v>39263</v>
      </c>
      <c r="E118">
        <v>49</v>
      </c>
      <c r="F118" t="s">
        <v>285</v>
      </c>
      <c r="G118">
        <v>2</v>
      </c>
      <c r="H118">
        <v>22814760</v>
      </c>
      <c r="I118">
        <v>28122576</v>
      </c>
      <c r="J118">
        <v>5709765</v>
      </c>
      <c r="K118">
        <v>0.81130000000000002</v>
      </c>
      <c r="L118">
        <v>0.85099999999999998</v>
      </c>
      <c r="M118">
        <v>569231</v>
      </c>
      <c r="N118">
        <v>5307815</v>
      </c>
      <c r="O118" t="str">
        <f t="shared" si="1"/>
        <v>Maryland Teachers2007</v>
      </c>
    </row>
    <row r="119" spans="1:15" x14ac:dyDescent="0.35">
      <c r="A119" t="s">
        <v>59</v>
      </c>
      <c r="B119">
        <v>2008</v>
      </c>
      <c r="C119" s="7">
        <v>39629</v>
      </c>
      <c r="D119" s="7">
        <v>39629</v>
      </c>
      <c r="E119">
        <v>49</v>
      </c>
      <c r="F119" t="s">
        <v>285</v>
      </c>
      <c r="G119">
        <v>2</v>
      </c>
      <c r="H119">
        <v>23784404</v>
      </c>
      <c r="I119">
        <v>29868704</v>
      </c>
      <c r="J119">
        <v>6117590</v>
      </c>
      <c r="K119">
        <v>0.79630000000000001</v>
      </c>
      <c r="L119">
        <v>0.93600000000000005</v>
      </c>
      <c r="M119">
        <v>664646</v>
      </c>
      <c r="N119">
        <v>6084301</v>
      </c>
      <c r="O119" t="str">
        <f t="shared" si="1"/>
        <v>Maryland Teachers2008</v>
      </c>
    </row>
    <row r="120" spans="1:15" x14ac:dyDescent="0.35">
      <c r="A120" t="s">
        <v>59</v>
      </c>
      <c r="B120">
        <v>2009</v>
      </c>
      <c r="C120" s="7">
        <v>39994</v>
      </c>
      <c r="D120" s="7">
        <v>39994</v>
      </c>
      <c r="E120">
        <v>49</v>
      </c>
      <c r="F120" t="s">
        <v>285</v>
      </c>
      <c r="G120">
        <v>2</v>
      </c>
      <c r="H120">
        <v>20605618</v>
      </c>
      <c r="I120">
        <v>31172916</v>
      </c>
      <c r="J120">
        <v>6194734</v>
      </c>
      <c r="K120">
        <v>0.66100000000000003</v>
      </c>
      <c r="L120">
        <v>0.89400000000000002</v>
      </c>
      <c r="M120">
        <v>753475</v>
      </c>
      <c r="N120">
        <v>10567299</v>
      </c>
      <c r="O120" t="str">
        <f t="shared" si="1"/>
        <v>Maryland Teachers2009</v>
      </c>
    </row>
    <row r="121" spans="1:15" x14ac:dyDescent="0.35">
      <c r="A121" t="s">
        <v>59</v>
      </c>
      <c r="B121">
        <v>2010</v>
      </c>
      <c r="C121" s="7">
        <v>40359</v>
      </c>
      <c r="D121" s="7">
        <v>40359</v>
      </c>
      <c r="E121">
        <v>49</v>
      </c>
      <c r="F121" t="s">
        <v>285</v>
      </c>
      <c r="G121">
        <v>2</v>
      </c>
      <c r="H121">
        <v>20908148</v>
      </c>
      <c r="I121">
        <v>31963420</v>
      </c>
      <c r="J121">
        <v>6254648</v>
      </c>
      <c r="K121">
        <v>0.65410000000000001</v>
      </c>
      <c r="L121">
        <v>0.92300000000000004</v>
      </c>
      <c r="M121">
        <v>889605</v>
      </c>
      <c r="N121">
        <v>11055272</v>
      </c>
      <c r="O121" t="str">
        <f t="shared" si="1"/>
        <v>Maryland Teachers2010</v>
      </c>
    </row>
    <row r="122" spans="1:15" x14ac:dyDescent="0.35">
      <c r="A122" t="s">
        <v>59</v>
      </c>
      <c r="B122">
        <v>2011</v>
      </c>
      <c r="C122" s="7">
        <v>40724</v>
      </c>
      <c r="D122" s="7">
        <v>40724</v>
      </c>
      <c r="E122">
        <v>49</v>
      </c>
      <c r="F122" t="s">
        <v>285</v>
      </c>
      <c r="G122">
        <v>2</v>
      </c>
      <c r="H122">
        <v>21868876</v>
      </c>
      <c r="I122">
        <v>32985144</v>
      </c>
      <c r="J122">
        <v>6196976</v>
      </c>
      <c r="K122">
        <v>0.66300000000000003</v>
      </c>
      <c r="L122">
        <v>0.751</v>
      </c>
      <c r="M122">
        <v>1224607</v>
      </c>
      <c r="N122">
        <v>11116270</v>
      </c>
      <c r="O122" t="str">
        <f t="shared" si="1"/>
        <v>Maryland Teachers2011</v>
      </c>
    </row>
    <row r="123" spans="1:15" x14ac:dyDescent="0.35">
      <c r="A123" t="s">
        <v>59</v>
      </c>
      <c r="B123">
        <v>2012</v>
      </c>
      <c r="C123" s="7">
        <v>41090</v>
      </c>
      <c r="D123" s="7">
        <v>41090</v>
      </c>
      <c r="E123">
        <v>49</v>
      </c>
      <c r="F123" t="s">
        <v>285</v>
      </c>
      <c r="G123">
        <v>2</v>
      </c>
      <c r="H123">
        <v>22523978</v>
      </c>
      <c r="I123">
        <v>34252716</v>
      </c>
      <c r="J123">
        <v>6080603</v>
      </c>
      <c r="K123">
        <v>0.65759999999999996</v>
      </c>
      <c r="L123">
        <v>0.71199999999999997</v>
      </c>
      <c r="M123">
        <v>1288884</v>
      </c>
      <c r="N123">
        <v>11728737</v>
      </c>
      <c r="O123" t="str">
        <f t="shared" si="1"/>
        <v>Maryland Teachers2012</v>
      </c>
    </row>
    <row r="124" spans="1:15" x14ac:dyDescent="0.35">
      <c r="A124" t="s">
        <v>59</v>
      </c>
      <c r="B124">
        <v>2013</v>
      </c>
      <c r="C124" s="7">
        <v>41455</v>
      </c>
      <c r="D124" s="7">
        <v>41455</v>
      </c>
      <c r="E124">
        <v>49</v>
      </c>
      <c r="F124" t="s">
        <v>285</v>
      </c>
      <c r="G124">
        <v>2</v>
      </c>
      <c r="H124">
        <v>23845618</v>
      </c>
      <c r="I124">
        <v>35530440</v>
      </c>
      <c r="J124">
        <v>6185176</v>
      </c>
      <c r="K124">
        <v>0.67110000000000003</v>
      </c>
      <c r="L124">
        <v>0.77500000000000002</v>
      </c>
      <c r="M124">
        <v>1265418</v>
      </c>
      <c r="N124">
        <v>11684823</v>
      </c>
      <c r="O124" t="str">
        <f t="shared" si="1"/>
        <v>Maryland Teachers2013</v>
      </c>
    </row>
    <row r="125" spans="1:15" x14ac:dyDescent="0.35">
      <c r="A125" t="s">
        <v>59</v>
      </c>
      <c r="B125">
        <v>2014</v>
      </c>
      <c r="C125" s="7">
        <v>41820</v>
      </c>
      <c r="D125" s="7">
        <v>41820</v>
      </c>
      <c r="E125">
        <v>49</v>
      </c>
      <c r="F125" t="s">
        <v>285</v>
      </c>
      <c r="G125">
        <v>2</v>
      </c>
      <c r="H125">
        <v>26067576</v>
      </c>
      <c r="I125">
        <v>36882588</v>
      </c>
      <c r="J125">
        <v>6310253</v>
      </c>
      <c r="K125">
        <v>0.70679999999999998</v>
      </c>
      <c r="L125">
        <v>0.73597999999999997</v>
      </c>
      <c r="M125">
        <v>1358991</v>
      </c>
      <c r="N125">
        <v>10815010</v>
      </c>
      <c r="O125" t="str">
        <f t="shared" si="1"/>
        <v>Maryland Teachers2014</v>
      </c>
    </row>
    <row r="126" spans="1:15" x14ac:dyDescent="0.35">
      <c r="A126" t="s">
        <v>59</v>
      </c>
      <c r="B126">
        <v>2015</v>
      </c>
      <c r="C126" s="7">
        <v>42185</v>
      </c>
      <c r="D126" s="7">
        <v>42185</v>
      </c>
      <c r="E126">
        <v>49</v>
      </c>
      <c r="F126" t="s">
        <v>285</v>
      </c>
      <c r="G126">
        <v>2</v>
      </c>
      <c r="H126">
        <v>27995476</v>
      </c>
      <c r="I126">
        <v>38934460</v>
      </c>
      <c r="J126">
        <v>6470706</v>
      </c>
      <c r="K126">
        <v>0.71899999999999997</v>
      </c>
      <c r="L126">
        <v>0.89442999999999995</v>
      </c>
      <c r="M126">
        <v>1189318</v>
      </c>
      <c r="N126">
        <v>10938983</v>
      </c>
      <c r="O126" t="str">
        <f t="shared" si="1"/>
        <v>Maryland Teachers2015</v>
      </c>
    </row>
    <row r="127" spans="1:15" x14ac:dyDescent="0.35">
      <c r="A127" t="s">
        <v>59</v>
      </c>
      <c r="B127">
        <v>2016</v>
      </c>
      <c r="C127" s="7">
        <v>42551</v>
      </c>
      <c r="D127" s="7">
        <v>42551</v>
      </c>
      <c r="E127">
        <v>49</v>
      </c>
      <c r="F127" t="s">
        <v>285</v>
      </c>
      <c r="G127">
        <v>2</v>
      </c>
      <c r="H127">
        <v>29020808</v>
      </c>
      <c r="I127">
        <v>39934124</v>
      </c>
      <c r="J127">
        <v>6611038</v>
      </c>
      <c r="K127">
        <v>0.72670000000000001</v>
      </c>
      <c r="L127">
        <v>0.97399999999999998</v>
      </c>
      <c r="M127">
        <v>1112989</v>
      </c>
      <c r="N127">
        <v>10913316</v>
      </c>
      <c r="O127" t="str">
        <f t="shared" si="1"/>
        <v>Maryland Teachers2016</v>
      </c>
    </row>
    <row r="128" spans="1:15" x14ac:dyDescent="0.35">
      <c r="A128" t="s">
        <v>59</v>
      </c>
      <c r="B128">
        <v>2017</v>
      </c>
      <c r="C128" s="7">
        <v>42916</v>
      </c>
      <c r="D128" s="7">
        <v>42916</v>
      </c>
      <c r="E128">
        <v>49</v>
      </c>
      <c r="F128" t="s">
        <v>285</v>
      </c>
      <c r="G128">
        <v>2</v>
      </c>
      <c r="H128">
        <v>30500872</v>
      </c>
      <c r="I128">
        <v>41198984</v>
      </c>
      <c r="J128">
        <v>6780838</v>
      </c>
      <c r="K128">
        <v>0.74029999999999996</v>
      </c>
      <c r="L128">
        <v>1</v>
      </c>
      <c r="M128">
        <v>1137472</v>
      </c>
      <c r="N128">
        <v>10698113</v>
      </c>
      <c r="O128" t="str">
        <f t="shared" si="1"/>
        <v>Maryland Teachers2017</v>
      </c>
    </row>
    <row r="129" spans="1:15" x14ac:dyDescent="0.35">
      <c r="A129" t="s">
        <v>59</v>
      </c>
      <c r="B129">
        <v>2018</v>
      </c>
      <c r="C129" s="7">
        <v>43281</v>
      </c>
      <c r="D129" s="7">
        <v>43281</v>
      </c>
      <c r="E129">
        <v>49</v>
      </c>
      <c r="F129" t="s">
        <v>285</v>
      </c>
      <c r="G129">
        <v>2</v>
      </c>
      <c r="H129">
        <v>31945910</v>
      </c>
      <c r="I129">
        <v>42739560</v>
      </c>
      <c r="J129">
        <v>6941097</v>
      </c>
      <c r="K129">
        <v>0.74750000000000005</v>
      </c>
      <c r="L129">
        <v>1</v>
      </c>
      <c r="M129">
        <v>1122986</v>
      </c>
      <c r="N129">
        <v>10793652</v>
      </c>
      <c r="O129" t="str">
        <f t="shared" si="1"/>
        <v>Maryland Teachers2018</v>
      </c>
    </row>
    <row r="130" spans="1:15" x14ac:dyDescent="0.35">
      <c r="A130" t="s">
        <v>59</v>
      </c>
      <c r="B130">
        <v>2019</v>
      </c>
      <c r="C130" s="7">
        <v>43646</v>
      </c>
      <c r="D130" s="7">
        <v>43646</v>
      </c>
      <c r="E130">
        <v>49</v>
      </c>
      <c r="F130" t="s">
        <v>285</v>
      </c>
      <c r="G130">
        <v>2</v>
      </c>
      <c r="H130">
        <v>33060346</v>
      </c>
      <c r="I130">
        <v>43372436</v>
      </c>
      <c r="J130">
        <v>7153063</v>
      </c>
      <c r="K130">
        <v>0.76219999999999999</v>
      </c>
      <c r="L130">
        <v>1</v>
      </c>
      <c r="M130">
        <v>1143584</v>
      </c>
      <c r="N130">
        <v>10312091</v>
      </c>
      <c r="O130" t="str">
        <f t="shared" si="1"/>
        <v>Maryland Teachers2019</v>
      </c>
    </row>
    <row r="131" spans="1:15" x14ac:dyDescent="0.35">
      <c r="A131" t="s">
        <v>59</v>
      </c>
      <c r="B131">
        <v>2020</v>
      </c>
      <c r="C131" s="7">
        <v>44012</v>
      </c>
      <c r="D131" s="7">
        <v>44012</v>
      </c>
      <c r="E131">
        <v>49</v>
      </c>
      <c r="F131" t="s">
        <v>285</v>
      </c>
      <c r="G131">
        <v>2</v>
      </c>
      <c r="H131">
        <v>34228752</v>
      </c>
      <c r="I131">
        <v>44456528</v>
      </c>
      <c r="J131">
        <v>7492465</v>
      </c>
      <c r="K131">
        <v>0.76990000000000003</v>
      </c>
      <c r="L131">
        <v>1</v>
      </c>
      <c r="M131">
        <v>1170248</v>
      </c>
      <c r="N131">
        <v>10227775</v>
      </c>
      <c r="O131" t="str">
        <f t="shared" ref="O131:O194" si="2">A131&amp;B131</f>
        <v>Maryland Teachers2020</v>
      </c>
    </row>
    <row r="132" spans="1:15" x14ac:dyDescent="0.35">
      <c r="A132" t="s">
        <v>59</v>
      </c>
      <c r="B132">
        <v>2021</v>
      </c>
      <c r="C132" s="7">
        <v>44377</v>
      </c>
      <c r="D132" s="7">
        <v>44377</v>
      </c>
      <c r="E132">
        <v>49</v>
      </c>
      <c r="F132" t="s">
        <v>285</v>
      </c>
      <c r="G132">
        <v>2</v>
      </c>
      <c r="H132">
        <v>38215960</v>
      </c>
      <c r="I132">
        <v>47635356</v>
      </c>
      <c r="J132">
        <v>7688846</v>
      </c>
      <c r="K132">
        <v>0.80230000000000001</v>
      </c>
      <c r="L132">
        <v>1</v>
      </c>
      <c r="M132">
        <v>1153208</v>
      </c>
      <c r="N132">
        <v>9419395</v>
      </c>
      <c r="O132" t="str">
        <f t="shared" si="2"/>
        <v>Maryland Teachers2021</v>
      </c>
    </row>
    <row r="133" spans="1:15" x14ac:dyDescent="0.35">
      <c r="A133" t="s">
        <v>59</v>
      </c>
      <c r="B133">
        <v>2022</v>
      </c>
      <c r="C133" s="7">
        <v>44742</v>
      </c>
      <c r="D133" s="7">
        <v>44742</v>
      </c>
      <c r="E133">
        <v>49</v>
      </c>
      <c r="F133" t="s">
        <v>285</v>
      </c>
      <c r="G133">
        <v>2</v>
      </c>
      <c r="H133">
        <v>40034480</v>
      </c>
      <c r="I133">
        <v>49668584</v>
      </c>
      <c r="J133">
        <v>7957775</v>
      </c>
      <c r="K133">
        <v>0.80600000000000005</v>
      </c>
      <c r="L133">
        <v>1</v>
      </c>
      <c r="M133">
        <v>1202102</v>
      </c>
      <c r="N133">
        <v>9634103</v>
      </c>
      <c r="O133" t="str">
        <f t="shared" si="2"/>
        <v>Maryland Teachers2022</v>
      </c>
    </row>
    <row r="134" spans="1:15" x14ac:dyDescent="0.35">
      <c r="A134" t="s">
        <v>62</v>
      </c>
      <c r="B134">
        <v>2001</v>
      </c>
      <c r="C134" s="7">
        <v>37164</v>
      </c>
      <c r="D134" s="7">
        <v>37164</v>
      </c>
      <c r="E134">
        <v>53</v>
      </c>
      <c r="F134" t="s">
        <v>284</v>
      </c>
      <c r="G134">
        <v>2</v>
      </c>
      <c r="H134">
        <v>38399000</v>
      </c>
      <c r="I134">
        <v>39774000</v>
      </c>
      <c r="J134">
        <v>9264000</v>
      </c>
      <c r="K134">
        <v>0.96499999999999997</v>
      </c>
      <c r="L134">
        <v>1.0815999999999999</v>
      </c>
      <c r="M134">
        <v>582404.38</v>
      </c>
      <c r="N134">
        <v>1375000</v>
      </c>
      <c r="O134" t="str">
        <f t="shared" si="2"/>
        <v>Michigan Public Schools2001</v>
      </c>
    </row>
    <row r="135" spans="1:15" x14ac:dyDescent="0.35">
      <c r="A135" t="s">
        <v>62</v>
      </c>
      <c r="B135">
        <v>2002</v>
      </c>
      <c r="C135" s="7">
        <v>37529</v>
      </c>
      <c r="D135" s="7">
        <v>37529</v>
      </c>
      <c r="E135">
        <v>53</v>
      </c>
      <c r="F135" t="s">
        <v>284</v>
      </c>
      <c r="G135">
        <v>2</v>
      </c>
      <c r="H135">
        <v>38382000</v>
      </c>
      <c r="I135">
        <v>41957000</v>
      </c>
      <c r="J135">
        <v>9707000</v>
      </c>
      <c r="K135">
        <v>0.91500000000000004</v>
      </c>
      <c r="L135">
        <v>0.90280000000000005</v>
      </c>
      <c r="M135">
        <v>668956.63</v>
      </c>
      <c r="N135">
        <v>3575000</v>
      </c>
      <c r="O135" t="str">
        <f t="shared" si="2"/>
        <v>Michigan Public Schools2002</v>
      </c>
    </row>
    <row r="136" spans="1:15" x14ac:dyDescent="0.35">
      <c r="A136" t="s">
        <v>62</v>
      </c>
      <c r="B136">
        <v>2003</v>
      </c>
      <c r="C136" s="7">
        <v>37894</v>
      </c>
      <c r="D136" s="7">
        <v>37894</v>
      </c>
      <c r="E136">
        <v>53</v>
      </c>
      <c r="F136" t="s">
        <v>284</v>
      </c>
      <c r="G136">
        <v>2</v>
      </c>
      <c r="H136">
        <v>38726000</v>
      </c>
      <c r="I136">
        <v>44769000</v>
      </c>
      <c r="J136">
        <v>10465000</v>
      </c>
      <c r="K136">
        <v>0.86499999999999999</v>
      </c>
      <c r="L136">
        <v>0.85850000000000004</v>
      </c>
      <c r="M136">
        <v>812891.44</v>
      </c>
      <c r="N136">
        <v>6043000</v>
      </c>
      <c r="O136" t="str">
        <f t="shared" si="2"/>
        <v>Michigan Public Schools2003</v>
      </c>
    </row>
    <row r="137" spans="1:15" x14ac:dyDescent="0.35">
      <c r="A137" t="s">
        <v>62</v>
      </c>
      <c r="B137">
        <v>2004</v>
      </c>
      <c r="C137" s="7">
        <v>38260</v>
      </c>
      <c r="D137" s="7">
        <v>38260</v>
      </c>
      <c r="E137">
        <v>53</v>
      </c>
      <c r="F137" t="s">
        <v>284</v>
      </c>
      <c r="G137">
        <v>2</v>
      </c>
      <c r="H137">
        <v>38784000</v>
      </c>
      <c r="I137">
        <v>46317000</v>
      </c>
      <c r="J137">
        <v>10407000</v>
      </c>
      <c r="K137">
        <v>0.83699999999999997</v>
      </c>
      <c r="L137">
        <v>0.71330000000000005</v>
      </c>
      <c r="M137">
        <v>978035.5</v>
      </c>
      <c r="N137">
        <v>7533000</v>
      </c>
      <c r="O137" t="str">
        <f t="shared" si="2"/>
        <v>Michigan Public Schools2004</v>
      </c>
    </row>
    <row r="138" spans="1:15" x14ac:dyDescent="0.35">
      <c r="A138" t="s">
        <v>62</v>
      </c>
      <c r="B138">
        <v>2005</v>
      </c>
      <c r="C138" s="7">
        <v>38625</v>
      </c>
      <c r="D138" s="7">
        <v>38625</v>
      </c>
      <c r="E138">
        <v>53</v>
      </c>
      <c r="F138" t="s">
        <v>284</v>
      </c>
      <c r="G138">
        <v>2</v>
      </c>
      <c r="H138">
        <v>38211000</v>
      </c>
      <c r="I138">
        <v>48206000</v>
      </c>
      <c r="J138">
        <v>10206000</v>
      </c>
      <c r="K138">
        <v>0.79300000000000004</v>
      </c>
      <c r="L138">
        <v>0.75660000000000005</v>
      </c>
      <c r="M138">
        <v>1023336.8</v>
      </c>
      <c r="N138">
        <v>9995000</v>
      </c>
      <c r="O138" t="str">
        <f t="shared" si="2"/>
        <v>Michigan Public Schools2005</v>
      </c>
    </row>
    <row r="139" spans="1:15" x14ac:dyDescent="0.35">
      <c r="A139" t="s">
        <v>62</v>
      </c>
      <c r="B139">
        <v>2006</v>
      </c>
      <c r="C139" s="7">
        <v>38990</v>
      </c>
      <c r="D139" s="7">
        <v>38990</v>
      </c>
      <c r="E139">
        <v>53</v>
      </c>
      <c r="F139" t="s">
        <v>284</v>
      </c>
      <c r="G139">
        <v>2</v>
      </c>
      <c r="H139">
        <v>42995000</v>
      </c>
      <c r="I139">
        <v>49136000</v>
      </c>
      <c r="J139">
        <v>9806000</v>
      </c>
      <c r="K139">
        <v>0.875</v>
      </c>
      <c r="L139">
        <v>0.85719999999999996</v>
      </c>
      <c r="M139">
        <v>1161843.3</v>
      </c>
      <c r="N139">
        <v>6141000</v>
      </c>
      <c r="O139" t="str">
        <f t="shared" si="2"/>
        <v>Michigan Public Schools2006</v>
      </c>
    </row>
    <row r="140" spans="1:15" x14ac:dyDescent="0.35">
      <c r="A140" t="s">
        <v>62</v>
      </c>
      <c r="B140">
        <v>2007</v>
      </c>
      <c r="C140" s="7">
        <v>39355</v>
      </c>
      <c r="D140" s="7">
        <v>39355</v>
      </c>
      <c r="E140">
        <v>53</v>
      </c>
      <c r="F140" t="s">
        <v>284</v>
      </c>
      <c r="G140">
        <v>2</v>
      </c>
      <c r="H140">
        <v>45335000</v>
      </c>
      <c r="I140">
        <v>51107000</v>
      </c>
      <c r="J140">
        <v>9851000</v>
      </c>
      <c r="K140">
        <v>0.88700000000000001</v>
      </c>
      <c r="L140">
        <v>0.90839999999999999</v>
      </c>
      <c r="M140">
        <v>919560.81</v>
      </c>
      <c r="N140">
        <v>5771000</v>
      </c>
      <c r="O140" t="str">
        <f t="shared" si="2"/>
        <v>Michigan Public Schools2007</v>
      </c>
    </row>
    <row r="141" spans="1:15" x14ac:dyDescent="0.35">
      <c r="A141" t="s">
        <v>62</v>
      </c>
      <c r="B141">
        <v>2008</v>
      </c>
      <c r="C141" s="7">
        <v>39721</v>
      </c>
      <c r="D141" s="7">
        <v>39721</v>
      </c>
      <c r="E141">
        <v>53</v>
      </c>
      <c r="F141" t="s">
        <v>284</v>
      </c>
      <c r="G141">
        <v>2</v>
      </c>
      <c r="H141">
        <v>45677000</v>
      </c>
      <c r="I141">
        <v>54608000</v>
      </c>
      <c r="J141">
        <v>9958000</v>
      </c>
      <c r="K141">
        <v>0.83599999999999997</v>
      </c>
      <c r="L141">
        <v>1.105</v>
      </c>
      <c r="M141">
        <v>904409.31</v>
      </c>
      <c r="N141">
        <v>8931000</v>
      </c>
      <c r="O141" t="str">
        <f t="shared" si="2"/>
        <v>Michigan Public Schools2008</v>
      </c>
    </row>
    <row r="142" spans="1:15" x14ac:dyDescent="0.35">
      <c r="A142" t="s">
        <v>62</v>
      </c>
      <c r="B142">
        <v>2009</v>
      </c>
      <c r="C142" s="7">
        <v>40086</v>
      </c>
      <c r="D142" s="7">
        <v>40086</v>
      </c>
      <c r="E142">
        <v>53</v>
      </c>
      <c r="F142" t="s">
        <v>284</v>
      </c>
      <c r="G142">
        <v>2</v>
      </c>
      <c r="H142">
        <v>44703000</v>
      </c>
      <c r="I142">
        <v>56685000</v>
      </c>
      <c r="J142">
        <v>9884000</v>
      </c>
      <c r="K142">
        <v>0.78900000000000003</v>
      </c>
      <c r="L142">
        <v>1.0113000000000001</v>
      </c>
      <c r="M142">
        <v>989150.13</v>
      </c>
      <c r="N142">
        <v>11982000</v>
      </c>
      <c r="O142" t="str">
        <f t="shared" si="2"/>
        <v>Michigan Public Schools2009</v>
      </c>
    </row>
    <row r="143" spans="1:15" x14ac:dyDescent="0.35">
      <c r="A143" t="s">
        <v>62</v>
      </c>
      <c r="B143">
        <v>2010</v>
      </c>
      <c r="C143" s="7">
        <v>40451</v>
      </c>
      <c r="D143" s="7">
        <v>40451</v>
      </c>
      <c r="E143">
        <v>53</v>
      </c>
      <c r="F143" t="s">
        <v>284</v>
      </c>
      <c r="G143">
        <v>2</v>
      </c>
      <c r="H143">
        <v>43294000</v>
      </c>
      <c r="I143">
        <v>60927000</v>
      </c>
      <c r="J143">
        <v>8845000</v>
      </c>
      <c r="K143">
        <v>0.71099999999999997</v>
      </c>
      <c r="L143">
        <v>0.84699999999999998</v>
      </c>
      <c r="M143">
        <v>1182164</v>
      </c>
      <c r="N143">
        <v>17633000</v>
      </c>
      <c r="O143" t="str">
        <f t="shared" si="2"/>
        <v>Michigan Public Schools2010</v>
      </c>
    </row>
    <row r="144" spans="1:15" x14ac:dyDescent="0.35">
      <c r="A144" t="s">
        <v>62</v>
      </c>
      <c r="B144">
        <v>2011</v>
      </c>
      <c r="C144" s="7">
        <v>40816</v>
      </c>
      <c r="D144" s="7">
        <v>40816</v>
      </c>
      <c r="E144">
        <v>53</v>
      </c>
      <c r="F144" t="s">
        <v>284</v>
      </c>
      <c r="G144">
        <v>2</v>
      </c>
      <c r="H144">
        <v>41038000</v>
      </c>
      <c r="I144">
        <v>63427000</v>
      </c>
      <c r="J144">
        <v>9156000</v>
      </c>
      <c r="K144">
        <v>0.64700000000000002</v>
      </c>
      <c r="L144">
        <v>0.81499999999999995</v>
      </c>
      <c r="M144">
        <v>1418354.8</v>
      </c>
      <c r="N144">
        <v>22389000</v>
      </c>
      <c r="O144" t="str">
        <f t="shared" si="2"/>
        <v>Michigan Public Schools2011</v>
      </c>
    </row>
    <row r="145" spans="1:15" x14ac:dyDescent="0.35">
      <c r="A145" t="s">
        <v>62</v>
      </c>
      <c r="B145">
        <v>2012</v>
      </c>
      <c r="C145" s="7">
        <v>41182</v>
      </c>
      <c r="D145" s="7">
        <v>41182</v>
      </c>
      <c r="E145">
        <v>53</v>
      </c>
      <c r="F145" t="s">
        <v>284</v>
      </c>
      <c r="G145">
        <v>2</v>
      </c>
      <c r="H145">
        <v>38450000</v>
      </c>
      <c r="I145">
        <v>62716000</v>
      </c>
      <c r="J145">
        <v>8649000</v>
      </c>
      <c r="K145">
        <v>0.61299999999999999</v>
      </c>
      <c r="L145">
        <v>0.83399999999999996</v>
      </c>
      <c r="M145">
        <v>1744511.8</v>
      </c>
      <c r="N145">
        <v>24266000</v>
      </c>
      <c r="O145" t="str">
        <f t="shared" si="2"/>
        <v>Michigan Public Schools2012</v>
      </c>
    </row>
    <row r="146" spans="1:15" x14ac:dyDescent="0.35">
      <c r="A146" t="s">
        <v>62</v>
      </c>
      <c r="B146">
        <v>2013</v>
      </c>
      <c r="C146" s="7">
        <v>41547</v>
      </c>
      <c r="D146" s="7">
        <v>41547</v>
      </c>
      <c r="E146">
        <v>53</v>
      </c>
      <c r="F146" t="s">
        <v>284</v>
      </c>
      <c r="G146">
        <v>2</v>
      </c>
      <c r="H146">
        <v>38043504</v>
      </c>
      <c r="I146">
        <v>63839728</v>
      </c>
      <c r="J146">
        <v>8273000</v>
      </c>
      <c r="K146">
        <v>0.59599999999999997</v>
      </c>
      <c r="L146">
        <v>0.70599999999999996</v>
      </c>
      <c r="M146">
        <v>1931894</v>
      </c>
      <c r="N146">
        <v>25796224</v>
      </c>
      <c r="O146" t="str">
        <f t="shared" si="2"/>
        <v>Michigan Public Schools2013</v>
      </c>
    </row>
    <row r="147" spans="1:15" x14ac:dyDescent="0.35">
      <c r="A147" t="s">
        <v>62</v>
      </c>
      <c r="B147">
        <v>2014</v>
      </c>
      <c r="C147" s="7">
        <v>41912</v>
      </c>
      <c r="D147" s="7">
        <v>41912</v>
      </c>
      <c r="E147">
        <v>53</v>
      </c>
      <c r="F147" t="s">
        <v>284</v>
      </c>
      <c r="G147">
        <v>2</v>
      </c>
      <c r="H147">
        <v>39625616</v>
      </c>
      <c r="I147">
        <v>66104592</v>
      </c>
      <c r="J147">
        <v>8167000</v>
      </c>
      <c r="K147">
        <v>0.59899999999999998</v>
      </c>
      <c r="L147">
        <v>0.75592999999999999</v>
      </c>
      <c r="M147">
        <v>2117097</v>
      </c>
      <c r="N147">
        <v>26478976</v>
      </c>
      <c r="O147" t="str">
        <f t="shared" si="2"/>
        <v>Michigan Public Schools2014</v>
      </c>
    </row>
    <row r="148" spans="1:15" x14ac:dyDescent="0.35">
      <c r="A148" t="s">
        <v>62</v>
      </c>
      <c r="B148">
        <v>2015</v>
      </c>
      <c r="C148" s="7">
        <v>42277</v>
      </c>
      <c r="D148" s="7">
        <v>42277</v>
      </c>
      <c r="E148">
        <v>53</v>
      </c>
      <c r="F148" t="s">
        <v>284</v>
      </c>
      <c r="G148">
        <v>2</v>
      </c>
      <c r="H148">
        <v>41006352</v>
      </c>
      <c r="I148">
        <v>67727576</v>
      </c>
      <c r="J148">
        <v>8264000</v>
      </c>
      <c r="K148">
        <v>0.60499999999999998</v>
      </c>
      <c r="L148">
        <v>0.90090999999999999</v>
      </c>
      <c r="M148">
        <v>2184029</v>
      </c>
      <c r="N148">
        <v>26721224</v>
      </c>
      <c r="O148" t="str">
        <f t="shared" si="2"/>
        <v>Michigan Public Schools2015</v>
      </c>
    </row>
    <row r="149" spans="1:15" x14ac:dyDescent="0.35">
      <c r="A149" t="s">
        <v>62</v>
      </c>
      <c r="B149">
        <v>2016</v>
      </c>
      <c r="C149" s="7">
        <v>42643</v>
      </c>
      <c r="D149" s="7">
        <v>42643</v>
      </c>
      <c r="E149">
        <v>53</v>
      </c>
      <c r="F149" t="s">
        <v>284</v>
      </c>
      <c r="G149">
        <v>2</v>
      </c>
      <c r="H149">
        <v>43203592</v>
      </c>
      <c r="I149">
        <v>72310448</v>
      </c>
      <c r="J149">
        <v>8206000</v>
      </c>
      <c r="K149">
        <v>0.59699999999999998</v>
      </c>
      <c r="L149">
        <v>0.99846000000000001</v>
      </c>
      <c r="M149">
        <v>2312223</v>
      </c>
      <c r="N149">
        <v>29106852</v>
      </c>
      <c r="O149" t="str">
        <f t="shared" si="2"/>
        <v>Michigan Public Schools2016</v>
      </c>
    </row>
    <row r="150" spans="1:15" x14ac:dyDescent="0.35">
      <c r="A150" t="s">
        <v>62</v>
      </c>
      <c r="B150">
        <v>2017</v>
      </c>
      <c r="C150" s="7">
        <v>43008</v>
      </c>
      <c r="D150" s="7">
        <v>43008</v>
      </c>
      <c r="E150">
        <v>53</v>
      </c>
      <c r="F150" t="s">
        <v>284</v>
      </c>
      <c r="G150">
        <v>2</v>
      </c>
      <c r="H150">
        <v>47255288</v>
      </c>
      <c r="I150">
        <v>76693472</v>
      </c>
      <c r="J150">
        <v>8221000</v>
      </c>
      <c r="K150">
        <v>0.61599999999999999</v>
      </c>
      <c r="L150">
        <v>1.02773</v>
      </c>
      <c r="M150">
        <v>2334212</v>
      </c>
      <c r="N150">
        <v>29438190</v>
      </c>
      <c r="O150" t="str">
        <f t="shared" si="2"/>
        <v>Michigan Public Schools2017</v>
      </c>
    </row>
    <row r="151" spans="1:15" x14ac:dyDescent="0.35">
      <c r="A151" t="s">
        <v>62</v>
      </c>
      <c r="B151">
        <v>2018</v>
      </c>
      <c r="C151" s="7">
        <v>43373</v>
      </c>
      <c r="D151" s="7">
        <v>43373</v>
      </c>
      <c r="E151">
        <v>53</v>
      </c>
      <c r="F151" t="s">
        <v>284</v>
      </c>
      <c r="G151">
        <v>2</v>
      </c>
      <c r="H151">
        <v>50630332</v>
      </c>
      <c r="I151">
        <v>83375344</v>
      </c>
      <c r="J151">
        <v>8300000</v>
      </c>
      <c r="K151">
        <v>0.60699999999999998</v>
      </c>
      <c r="L151">
        <v>1.1282099999999999</v>
      </c>
      <c r="M151">
        <v>2474279</v>
      </c>
      <c r="N151">
        <v>32745006</v>
      </c>
      <c r="O151" t="str">
        <f t="shared" si="2"/>
        <v>Michigan Public Schools2018</v>
      </c>
    </row>
    <row r="152" spans="1:15" x14ac:dyDescent="0.35">
      <c r="A152" t="s">
        <v>62</v>
      </c>
      <c r="B152">
        <v>2019</v>
      </c>
      <c r="C152" s="7">
        <v>43738</v>
      </c>
      <c r="D152" s="7">
        <v>43738</v>
      </c>
      <c r="E152">
        <v>53</v>
      </c>
      <c r="F152" t="s">
        <v>284</v>
      </c>
      <c r="G152">
        <v>2</v>
      </c>
      <c r="H152">
        <v>51421988</v>
      </c>
      <c r="I152">
        <v>85201720</v>
      </c>
      <c r="J152">
        <v>8691000</v>
      </c>
      <c r="K152">
        <v>0.60399999999999998</v>
      </c>
      <c r="L152">
        <v>0.99773000000000001</v>
      </c>
      <c r="M152">
        <v>2712859</v>
      </c>
      <c r="N152">
        <v>33779732</v>
      </c>
      <c r="O152" t="str">
        <f t="shared" si="2"/>
        <v>Michigan Public Schools2019</v>
      </c>
    </row>
    <row r="153" spans="1:15" x14ac:dyDescent="0.35">
      <c r="A153" t="s">
        <v>62</v>
      </c>
      <c r="B153">
        <v>2020</v>
      </c>
      <c r="C153" s="7">
        <v>44104</v>
      </c>
      <c r="D153" s="7">
        <v>44104</v>
      </c>
      <c r="E153">
        <v>53</v>
      </c>
      <c r="F153" t="s">
        <v>284</v>
      </c>
      <c r="G153">
        <v>2</v>
      </c>
      <c r="H153">
        <v>52587344</v>
      </c>
      <c r="I153">
        <v>86337688</v>
      </c>
      <c r="J153">
        <v>8716000</v>
      </c>
      <c r="K153">
        <v>0.60899999999999999</v>
      </c>
      <c r="L153">
        <v>0.99655000000000005</v>
      </c>
      <c r="M153">
        <v>2818578</v>
      </c>
      <c r="N153">
        <v>33750344</v>
      </c>
      <c r="O153" t="str">
        <f t="shared" si="2"/>
        <v>Michigan Public Schools2020</v>
      </c>
    </row>
    <row r="154" spans="1:15" x14ac:dyDescent="0.35">
      <c r="A154" t="s">
        <v>62</v>
      </c>
      <c r="B154">
        <v>2021</v>
      </c>
      <c r="C154" s="7">
        <v>44469</v>
      </c>
      <c r="D154" s="7">
        <v>44469</v>
      </c>
      <c r="E154">
        <v>53</v>
      </c>
      <c r="F154" t="s">
        <v>284</v>
      </c>
      <c r="G154">
        <v>2</v>
      </c>
      <c r="H154">
        <v>61479748</v>
      </c>
      <c r="I154">
        <v>95903400</v>
      </c>
      <c r="J154">
        <v>8901000</v>
      </c>
      <c r="K154">
        <v>0.64100000000000001</v>
      </c>
      <c r="L154">
        <v>1.0402800000000001</v>
      </c>
      <c r="M154">
        <v>2961725</v>
      </c>
      <c r="N154">
        <v>34423648</v>
      </c>
      <c r="O154" t="str">
        <f t="shared" si="2"/>
        <v>Michigan Public Schools2021</v>
      </c>
    </row>
    <row r="155" spans="1:15" x14ac:dyDescent="0.35">
      <c r="A155" t="s">
        <v>62</v>
      </c>
      <c r="B155">
        <v>2022</v>
      </c>
      <c r="C155" s="7">
        <v>44834</v>
      </c>
      <c r="D155" s="7">
        <v>44469</v>
      </c>
      <c r="E155">
        <v>53</v>
      </c>
      <c r="F155" t="s">
        <v>284</v>
      </c>
      <c r="G155">
        <v>2</v>
      </c>
      <c r="H155">
        <v>61479748</v>
      </c>
      <c r="I155">
        <v>95903400</v>
      </c>
      <c r="J155">
        <v>9962787</v>
      </c>
      <c r="K155">
        <v>0.64100000000000001</v>
      </c>
      <c r="L155">
        <v>0.96840999999999999</v>
      </c>
      <c r="M155">
        <v>3181516</v>
      </c>
      <c r="N155">
        <v>34423648</v>
      </c>
      <c r="O155" t="str">
        <f t="shared" si="2"/>
        <v>Michigan Public Schools2022</v>
      </c>
    </row>
    <row r="156" spans="1:15" x14ac:dyDescent="0.35">
      <c r="A156" t="s">
        <v>73</v>
      </c>
      <c r="B156">
        <v>2001</v>
      </c>
      <c r="C156" s="7">
        <v>37072</v>
      </c>
      <c r="D156" s="7">
        <v>37073</v>
      </c>
      <c r="E156">
        <v>58</v>
      </c>
      <c r="F156" t="s">
        <v>281</v>
      </c>
      <c r="G156">
        <v>2</v>
      </c>
      <c r="H156">
        <v>16834024</v>
      </c>
      <c r="I156">
        <v>15903984</v>
      </c>
      <c r="J156">
        <v>2812000</v>
      </c>
      <c r="K156">
        <v>1.0585</v>
      </c>
      <c r="L156">
        <v>1.8007</v>
      </c>
      <c r="M156">
        <v>77635</v>
      </c>
      <c r="N156">
        <v>-930040</v>
      </c>
      <c r="O156" t="str">
        <f t="shared" si="2"/>
        <v>Minnesota Teachers2001</v>
      </c>
    </row>
    <row r="157" spans="1:15" x14ac:dyDescent="0.35">
      <c r="A157" t="s">
        <v>73</v>
      </c>
      <c r="B157">
        <v>2002</v>
      </c>
      <c r="C157" s="7">
        <v>37437</v>
      </c>
      <c r="D157" s="7">
        <v>37438</v>
      </c>
      <c r="E157">
        <v>58</v>
      </c>
      <c r="F157" t="s">
        <v>281</v>
      </c>
      <c r="G157">
        <v>2</v>
      </c>
      <c r="H157">
        <v>17378994</v>
      </c>
      <c r="I157">
        <v>16503099</v>
      </c>
      <c r="J157">
        <v>2873771</v>
      </c>
      <c r="K157">
        <v>1.0530999999999999</v>
      </c>
      <c r="L157">
        <v>1.9413</v>
      </c>
      <c r="M157">
        <v>73260</v>
      </c>
      <c r="N157">
        <v>-875895</v>
      </c>
      <c r="O157" t="str">
        <f t="shared" si="2"/>
        <v>Minnesota Teachers2002</v>
      </c>
    </row>
    <row r="158" spans="1:15" x14ac:dyDescent="0.35">
      <c r="A158" t="s">
        <v>73</v>
      </c>
      <c r="B158">
        <v>2003</v>
      </c>
      <c r="C158" s="7">
        <v>37802</v>
      </c>
      <c r="D158" s="7">
        <v>37803</v>
      </c>
      <c r="E158">
        <v>58</v>
      </c>
      <c r="F158" t="s">
        <v>281</v>
      </c>
      <c r="G158">
        <v>2</v>
      </c>
      <c r="H158">
        <v>17384180</v>
      </c>
      <c r="I158">
        <v>16856380</v>
      </c>
      <c r="J158">
        <v>2952887</v>
      </c>
      <c r="K158">
        <v>1.0313000000000001</v>
      </c>
      <c r="L158">
        <v>2.1996000000000002</v>
      </c>
      <c r="M158">
        <v>67957</v>
      </c>
      <c r="N158">
        <v>-527800</v>
      </c>
      <c r="O158" t="str">
        <f t="shared" si="2"/>
        <v>Minnesota Teachers2003</v>
      </c>
    </row>
    <row r="159" spans="1:15" x14ac:dyDescent="0.35">
      <c r="A159" t="s">
        <v>73</v>
      </c>
      <c r="B159">
        <v>2004</v>
      </c>
      <c r="C159" s="7">
        <v>38168</v>
      </c>
      <c r="D159" s="7">
        <v>38169</v>
      </c>
      <c r="E159">
        <v>58</v>
      </c>
      <c r="F159" t="s">
        <v>281</v>
      </c>
      <c r="G159">
        <v>2</v>
      </c>
      <c r="H159">
        <v>17519908</v>
      </c>
      <c r="I159">
        <v>17518784</v>
      </c>
      <c r="J159">
        <v>3032483</v>
      </c>
      <c r="K159">
        <v>1.0001</v>
      </c>
      <c r="L159">
        <v>1.5952</v>
      </c>
      <c r="M159">
        <v>94679</v>
      </c>
      <c r="N159">
        <v>-1125</v>
      </c>
      <c r="O159" t="str">
        <f t="shared" si="2"/>
        <v>Minnesota Teachers2004</v>
      </c>
    </row>
    <row r="160" spans="1:15" x14ac:dyDescent="0.35">
      <c r="A160" t="s">
        <v>73</v>
      </c>
      <c r="B160">
        <v>2005</v>
      </c>
      <c r="C160" s="7">
        <v>38533</v>
      </c>
      <c r="D160" s="7">
        <v>38534</v>
      </c>
      <c r="E160">
        <v>58</v>
      </c>
      <c r="F160" t="s">
        <v>281</v>
      </c>
      <c r="G160">
        <v>2</v>
      </c>
      <c r="H160">
        <v>17752916</v>
      </c>
      <c r="I160">
        <v>18021410</v>
      </c>
      <c r="J160">
        <v>3121571</v>
      </c>
      <c r="K160">
        <v>0.98509999999999998</v>
      </c>
      <c r="L160">
        <v>1.5295000000000001</v>
      </c>
      <c r="M160">
        <v>103103</v>
      </c>
      <c r="N160">
        <v>268493</v>
      </c>
      <c r="O160" t="str">
        <f t="shared" si="2"/>
        <v>Minnesota Teachers2005</v>
      </c>
    </row>
    <row r="161" spans="1:15" x14ac:dyDescent="0.35">
      <c r="A161" t="s">
        <v>73</v>
      </c>
      <c r="B161">
        <v>2006</v>
      </c>
      <c r="C161" s="7">
        <v>38898</v>
      </c>
      <c r="D161" s="7">
        <v>38899</v>
      </c>
      <c r="E161">
        <v>58</v>
      </c>
      <c r="F161" t="s">
        <v>281</v>
      </c>
      <c r="G161">
        <v>2</v>
      </c>
      <c r="H161">
        <v>19035612</v>
      </c>
      <c r="I161">
        <v>20679112</v>
      </c>
      <c r="J161">
        <v>3430645</v>
      </c>
      <c r="K161">
        <v>0.92049999999999998</v>
      </c>
      <c r="L161">
        <v>1.5015000000000001</v>
      </c>
      <c r="M161">
        <v>133389</v>
      </c>
      <c r="N161">
        <v>1643499</v>
      </c>
      <c r="O161" t="str">
        <f t="shared" si="2"/>
        <v>Minnesota Teachers2006</v>
      </c>
    </row>
    <row r="162" spans="1:15" x14ac:dyDescent="0.35">
      <c r="A162" t="s">
        <v>73</v>
      </c>
      <c r="B162">
        <v>2007</v>
      </c>
      <c r="C162" s="7">
        <v>39263</v>
      </c>
      <c r="D162" s="7">
        <v>39264</v>
      </c>
      <c r="E162">
        <v>58</v>
      </c>
      <c r="F162" t="s">
        <v>281</v>
      </c>
      <c r="G162">
        <v>2</v>
      </c>
      <c r="H162">
        <v>18794388</v>
      </c>
      <c r="I162">
        <v>21470314</v>
      </c>
      <c r="J162">
        <v>3532159</v>
      </c>
      <c r="K162">
        <v>0.87539999999999996</v>
      </c>
      <c r="L162">
        <v>0.91110000000000002</v>
      </c>
      <c r="M162">
        <v>229642</v>
      </c>
      <c r="N162">
        <v>2675925</v>
      </c>
      <c r="O162" t="str">
        <f t="shared" si="2"/>
        <v>Minnesota Teachers2007</v>
      </c>
    </row>
    <row r="163" spans="1:15" x14ac:dyDescent="0.35">
      <c r="A163" t="s">
        <v>73</v>
      </c>
      <c r="B163">
        <v>2008</v>
      </c>
      <c r="C163" s="7">
        <v>39629</v>
      </c>
      <c r="D163" s="7">
        <v>39630</v>
      </c>
      <c r="E163">
        <v>58</v>
      </c>
      <c r="F163" t="s">
        <v>281</v>
      </c>
      <c r="G163">
        <v>2</v>
      </c>
      <c r="H163">
        <v>18226984</v>
      </c>
      <c r="I163">
        <v>22230840</v>
      </c>
      <c r="J163">
        <v>3645230</v>
      </c>
      <c r="K163">
        <v>0.81989999999999996</v>
      </c>
      <c r="L163">
        <v>0.82599999999999996</v>
      </c>
      <c r="M163">
        <v>280327</v>
      </c>
      <c r="N163">
        <v>4003856</v>
      </c>
      <c r="O163" t="str">
        <f t="shared" si="2"/>
        <v>Minnesota Teachers2008</v>
      </c>
    </row>
    <row r="164" spans="1:15" x14ac:dyDescent="0.35">
      <c r="A164" t="s">
        <v>73</v>
      </c>
      <c r="B164">
        <v>2009</v>
      </c>
      <c r="C164" s="7">
        <v>39994</v>
      </c>
      <c r="D164" s="7">
        <v>39995</v>
      </c>
      <c r="E164">
        <v>58</v>
      </c>
      <c r="F164" t="s">
        <v>281</v>
      </c>
      <c r="G164">
        <v>2</v>
      </c>
      <c r="H164">
        <v>17882408</v>
      </c>
      <c r="I164">
        <v>23114802</v>
      </c>
      <c r="J164">
        <v>3761484</v>
      </c>
      <c r="K164">
        <v>0.77359999999999995</v>
      </c>
      <c r="L164">
        <v>0.67720000000000002</v>
      </c>
      <c r="M164">
        <v>355189</v>
      </c>
      <c r="N164">
        <v>5232394</v>
      </c>
      <c r="O164" t="str">
        <f t="shared" si="2"/>
        <v>Minnesota Teachers2009</v>
      </c>
    </row>
    <row r="165" spans="1:15" x14ac:dyDescent="0.35">
      <c r="A165" t="s">
        <v>73</v>
      </c>
      <c r="B165">
        <v>2010</v>
      </c>
      <c r="C165" s="7">
        <v>40359</v>
      </c>
      <c r="D165" s="7">
        <v>40360</v>
      </c>
      <c r="E165">
        <v>58</v>
      </c>
      <c r="F165" t="s">
        <v>281</v>
      </c>
      <c r="G165">
        <v>2</v>
      </c>
      <c r="H165">
        <v>17323146</v>
      </c>
      <c r="I165">
        <v>22081634</v>
      </c>
      <c r="J165">
        <v>3787757</v>
      </c>
      <c r="K165">
        <v>0.78449999999999998</v>
      </c>
      <c r="L165">
        <v>0.57389999999999997</v>
      </c>
      <c r="M165">
        <v>421813</v>
      </c>
      <c r="N165">
        <v>4758488</v>
      </c>
      <c r="O165" t="str">
        <f t="shared" si="2"/>
        <v>Minnesota Teachers2010</v>
      </c>
    </row>
    <row r="166" spans="1:15" x14ac:dyDescent="0.35">
      <c r="A166" t="s">
        <v>73</v>
      </c>
      <c r="B166">
        <v>2011</v>
      </c>
      <c r="C166" s="7">
        <v>40724</v>
      </c>
      <c r="D166" s="7">
        <v>40725</v>
      </c>
      <c r="E166">
        <v>58</v>
      </c>
      <c r="F166" t="s">
        <v>281</v>
      </c>
      <c r="G166">
        <v>2</v>
      </c>
      <c r="H166">
        <v>17132384</v>
      </c>
      <c r="I166">
        <v>22171492</v>
      </c>
      <c r="J166">
        <v>3838111</v>
      </c>
      <c r="K166">
        <v>0.77270000000000005</v>
      </c>
      <c r="L166">
        <v>0.63449999999999995</v>
      </c>
      <c r="M166">
        <v>384943</v>
      </c>
      <c r="N166">
        <v>5039110</v>
      </c>
      <c r="O166" t="str">
        <f t="shared" si="2"/>
        <v>Minnesota Teachers2011</v>
      </c>
    </row>
    <row r="167" spans="1:15" x14ac:dyDescent="0.35">
      <c r="A167" t="s">
        <v>73</v>
      </c>
      <c r="B167">
        <v>2012</v>
      </c>
      <c r="C167" s="7">
        <v>41090</v>
      </c>
      <c r="D167" s="7">
        <v>41091</v>
      </c>
      <c r="E167">
        <v>58</v>
      </c>
      <c r="F167" t="s">
        <v>281</v>
      </c>
      <c r="G167">
        <v>2</v>
      </c>
      <c r="H167">
        <v>16805076</v>
      </c>
      <c r="I167">
        <v>23024504</v>
      </c>
      <c r="J167">
        <v>3871809</v>
      </c>
      <c r="K167">
        <v>0.72989999999999999</v>
      </c>
      <c r="L167">
        <v>0.66379999999999995</v>
      </c>
      <c r="M167">
        <v>401725</v>
      </c>
      <c r="N167">
        <v>6219428</v>
      </c>
      <c r="O167" t="str">
        <f t="shared" si="2"/>
        <v>Minnesota Teachers2012</v>
      </c>
    </row>
    <row r="168" spans="1:15" x14ac:dyDescent="0.35">
      <c r="A168" t="s">
        <v>73</v>
      </c>
      <c r="B168">
        <v>2013</v>
      </c>
      <c r="C168" s="7">
        <v>41455</v>
      </c>
      <c r="D168" s="7">
        <v>41456</v>
      </c>
      <c r="E168">
        <v>58</v>
      </c>
      <c r="F168" t="s">
        <v>281</v>
      </c>
      <c r="G168">
        <v>2</v>
      </c>
      <c r="H168">
        <v>16774626</v>
      </c>
      <c r="I168">
        <v>23418628</v>
      </c>
      <c r="J168">
        <v>3917310</v>
      </c>
      <c r="K168">
        <v>0.71630000000000005</v>
      </c>
      <c r="L168">
        <v>0.62670000000000003</v>
      </c>
      <c r="M168">
        <v>463788</v>
      </c>
      <c r="N168">
        <v>6644003</v>
      </c>
      <c r="O168" t="str">
        <f t="shared" si="2"/>
        <v>Minnesota Teachers2013</v>
      </c>
    </row>
    <row r="169" spans="1:15" x14ac:dyDescent="0.35">
      <c r="A169" t="s">
        <v>73</v>
      </c>
      <c r="B169">
        <v>2014</v>
      </c>
      <c r="C169" s="7">
        <v>41820</v>
      </c>
      <c r="D169" s="7">
        <v>41821</v>
      </c>
      <c r="E169">
        <v>58</v>
      </c>
      <c r="F169" t="s">
        <v>281</v>
      </c>
      <c r="G169">
        <v>2</v>
      </c>
      <c r="H169">
        <v>18181932</v>
      </c>
      <c r="I169">
        <v>24528506</v>
      </c>
      <c r="J169">
        <v>4056482</v>
      </c>
      <c r="K169">
        <v>0.74129999999999996</v>
      </c>
      <c r="L169">
        <v>0.60743000000000003</v>
      </c>
      <c r="M169">
        <v>492731</v>
      </c>
      <c r="N169">
        <v>6346574</v>
      </c>
      <c r="O169" t="str">
        <f t="shared" si="2"/>
        <v>Minnesota Teachers2014</v>
      </c>
    </row>
    <row r="170" spans="1:15" x14ac:dyDescent="0.35">
      <c r="A170" t="s">
        <v>73</v>
      </c>
      <c r="B170">
        <v>2015</v>
      </c>
      <c r="C170" s="7">
        <v>42185</v>
      </c>
      <c r="D170" s="7">
        <v>42186</v>
      </c>
      <c r="E170">
        <v>58</v>
      </c>
      <c r="F170" t="s">
        <v>281</v>
      </c>
      <c r="G170">
        <v>2</v>
      </c>
      <c r="H170">
        <v>19696892</v>
      </c>
      <c r="I170">
        <v>25562156</v>
      </c>
      <c r="J170">
        <v>4306426</v>
      </c>
      <c r="K170">
        <v>0.77049999999999996</v>
      </c>
      <c r="L170">
        <v>0.68696000000000002</v>
      </c>
      <c r="M170">
        <v>495235</v>
      </c>
      <c r="N170">
        <v>5865262</v>
      </c>
      <c r="O170" t="str">
        <f t="shared" si="2"/>
        <v>Minnesota Teachers2015</v>
      </c>
    </row>
    <row r="171" spans="1:15" x14ac:dyDescent="0.35">
      <c r="A171" t="s">
        <v>73</v>
      </c>
      <c r="B171">
        <v>2016</v>
      </c>
      <c r="C171" s="7">
        <v>42551</v>
      </c>
      <c r="D171" s="7">
        <v>42552</v>
      </c>
      <c r="E171">
        <v>58</v>
      </c>
      <c r="F171" t="s">
        <v>281</v>
      </c>
      <c r="G171">
        <v>2</v>
      </c>
      <c r="H171">
        <v>20194280</v>
      </c>
      <c r="I171">
        <v>26716216</v>
      </c>
      <c r="J171">
        <v>4515699</v>
      </c>
      <c r="K171">
        <v>0.75590000000000002</v>
      </c>
      <c r="L171">
        <v>0.77215999999999996</v>
      </c>
      <c r="M171">
        <v>459699</v>
      </c>
      <c r="N171">
        <v>6521937</v>
      </c>
      <c r="O171" t="str">
        <f t="shared" si="2"/>
        <v>Minnesota Teachers2016</v>
      </c>
    </row>
    <row r="172" spans="1:15" x14ac:dyDescent="0.35">
      <c r="A172" t="s">
        <v>73</v>
      </c>
      <c r="B172">
        <v>2017</v>
      </c>
      <c r="C172" s="7">
        <v>42916</v>
      </c>
      <c r="D172" s="7">
        <v>42917</v>
      </c>
      <c r="E172">
        <v>58</v>
      </c>
      <c r="F172" t="s">
        <v>281</v>
      </c>
      <c r="G172">
        <v>2</v>
      </c>
      <c r="H172">
        <v>21062788</v>
      </c>
      <c r="I172">
        <v>27427702</v>
      </c>
      <c r="J172">
        <v>4688875</v>
      </c>
      <c r="K172">
        <v>0.76790000000000003</v>
      </c>
      <c r="L172">
        <v>0.71391000000000004</v>
      </c>
      <c r="M172">
        <v>516582</v>
      </c>
      <c r="N172">
        <v>6364913</v>
      </c>
      <c r="O172" t="str">
        <f t="shared" si="2"/>
        <v>Minnesota Teachers2017</v>
      </c>
    </row>
    <row r="173" spans="1:15" x14ac:dyDescent="0.35">
      <c r="A173" t="s">
        <v>73</v>
      </c>
      <c r="B173">
        <v>2018</v>
      </c>
      <c r="C173" s="7">
        <v>43281</v>
      </c>
      <c r="D173" s="7">
        <v>43282</v>
      </c>
      <c r="E173">
        <v>58</v>
      </c>
      <c r="F173" t="s">
        <v>281</v>
      </c>
      <c r="G173">
        <v>2</v>
      </c>
      <c r="H173">
        <v>22022842</v>
      </c>
      <c r="I173">
        <v>28643024</v>
      </c>
      <c r="J173">
        <v>4832917</v>
      </c>
      <c r="K173">
        <v>0.76890000000000003</v>
      </c>
      <c r="L173">
        <v>0.73375000000000001</v>
      </c>
      <c r="M173">
        <v>516157</v>
      </c>
      <c r="N173">
        <v>6620181</v>
      </c>
      <c r="O173" t="str">
        <f t="shared" si="2"/>
        <v>Minnesota Teachers2018</v>
      </c>
    </row>
    <row r="174" spans="1:15" x14ac:dyDescent="0.35">
      <c r="A174" t="s">
        <v>73</v>
      </c>
      <c r="B174">
        <v>2019</v>
      </c>
      <c r="C174" s="7">
        <v>43646</v>
      </c>
      <c r="D174" s="7">
        <v>43647</v>
      </c>
      <c r="E174">
        <v>58</v>
      </c>
      <c r="F174" t="s">
        <v>281</v>
      </c>
      <c r="G174">
        <v>2</v>
      </c>
      <c r="H174">
        <v>22466848</v>
      </c>
      <c r="I174">
        <v>29246174</v>
      </c>
      <c r="J174">
        <v>5000930</v>
      </c>
      <c r="K174">
        <v>0.76819999999999999</v>
      </c>
      <c r="L174">
        <v>0.85355999999999999</v>
      </c>
      <c r="M174">
        <v>472491</v>
      </c>
      <c r="N174">
        <v>6779326</v>
      </c>
      <c r="O174" t="str">
        <f t="shared" si="2"/>
        <v>Minnesota Teachers2019</v>
      </c>
    </row>
    <row r="175" spans="1:15" x14ac:dyDescent="0.35">
      <c r="A175" t="s">
        <v>73</v>
      </c>
      <c r="B175">
        <v>2020</v>
      </c>
      <c r="C175" s="7">
        <v>44012</v>
      </c>
      <c r="D175" s="7">
        <v>44013</v>
      </c>
      <c r="E175">
        <v>58</v>
      </c>
      <c r="F175" t="s">
        <v>281</v>
      </c>
      <c r="G175">
        <v>2</v>
      </c>
      <c r="H175">
        <v>22936908</v>
      </c>
      <c r="I175">
        <v>30129180</v>
      </c>
      <c r="J175">
        <v>5166241</v>
      </c>
      <c r="K175">
        <v>0.76129999999999998</v>
      </c>
      <c r="L175">
        <v>0.86624999999999996</v>
      </c>
      <c r="M175">
        <v>490881</v>
      </c>
      <c r="N175">
        <v>7192272</v>
      </c>
      <c r="O175" t="str">
        <f t="shared" si="2"/>
        <v>Minnesota Teachers2020</v>
      </c>
    </row>
    <row r="176" spans="1:15" x14ac:dyDescent="0.35">
      <c r="A176" t="s">
        <v>73</v>
      </c>
      <c r="B176">
        <v>2021</v>
      </c>
      <c r="C176" s="7">
        <v>44377</v>
      </c>
      <c r="D176" s="7">
        <v>44378</v>
      </c>
      <c r="E176">
        <v>58</v>
      </c>
      <c r="F176" t="s">
        <v>281</v>
      </c>
      <c r="G176">
        <v>2</v>
      </c>
      <c r="H176">
        <v>24728336</v>
      </c>
      <c r="I176">
        <v>30814968</v>
      </c>
      <c r="J176">
        <v>5326108</v>
      </c>
      <c r="K176">
        <v>0.80249999999999999</v>
      </c>
      <c r="L176">
        <v>0.84701000000000004</v>
      </c>
      <c r="M176">
        <v>529896</v>
      </c>
      <c r="N176">
        <v>6086630</v>
      </c>
      <c r="O176" t="str">
        <f t="shared" si="2"/>
        <v>Minnesota Teachers2021</v>
      </c>
    </row>
    <row r="177" spans="1:15" x14ac:dyDescent="0.35">
      <c r="A177" t="s">
        <v>73</v>
      </c>
      <c r="B177">
        <v>2022</v>
      </c>
      <c r="C177" s="7">
        <v>44742</v>
      </c>
      <c r="D177" s="7">
        <v>44743</v>
      </c>
      <c r="E177">
        <v>58</v>
      </c>
      <c r="F177" t="s">
        <v>281</v>
      </c>
      <c r="G177">
        <v>2</v>
      </c>
      <c r="H177">
        <v>25925804</v>
      </c>
      <c r="I177">
        <v>31615896</v>
      </c>
      <c r="J177">
        <v>5573701</v>
      </c>
      <c r="K177">
        <v>0.82</v>
      </c>
      <c r="L177">
        <v>1.00309</v>
      </c>
      <c r="M177">
        <v>481192</v>
      </c>
      <c r="N177">
        <v>5690094</v>
      </c>
      <c r="O177" t="str">
        <f t="shared" si="2"/>
        <v>Minnesota Teachers2022</v>
      </c>
    </row>
    <row r="178" spans="1:15" x14ac:dyDescent="0.35">
      <c r="A178" t="s">
        <v>82</v>
      </c>
      <c r="B178">
        <v>2001</v>
      </c>
      <c r="C178" s="7">
        <v>37072</v>
      </c>
      <c r="D178" s="7">
        <v>37072</v>
      </c>
      <c r="E178">
        <v>77</v>
      </c>
      <c r="F178" t="s">
        <v>278</v>
      </c>
      <c r="G178">
        <v>2</v>
      </c>
      <c r="H178">
        <v>35410232</v>
      </c>
      <c r="I178">
        <v>36140100</v>
      </c>
      <c r="J178">
        <v>5015449</v>
      </c>
      <c r="K178">
        <v>0.9798</v>
      </c>
      <c r="L178">
        <v>0.77800000000000002</v>
      </c>
      <c r="M178">
        <v>571956</v>
      </c>
      <c r="N178">
        <v>729870</v>
      </c>
      <c r="O178" t="str">
        <f t="shared" si="2"/>
        <v>New York City Teachers2001</v>
      </c>
    </row>
    <row r="179" spans="1:15" x14ac:dyDescent="0.35">
      <c r="A179" t="s">
        <v>82</v>
      </c>
      <c r="B179">
        <v>2002</v>
      </c>
      <c r="C179" s="7">
        <v>37437</v>
      </c>
      <c r="D179" s="7">
        <v>37437</v>
      </c>
      <c r="E179">
        <v>77</v>
      </c>
      <c r="F179" t="s">
        <v>278</v>
      </c>
      <c r="G179">
        <v>2</v>
      </c>
      <c r="H179">
        <v>34177752</v>
      </c>
      <c r="I179">
        <v>36531200</v>
      </c>
      <c r="J179">
        <v>5469239.5</v>
      </c>
      <c r="K179">
        <v>0.93557999999999997</v>
      </c>
      <c r="L179">
        <v>0.83899999999999997</v>
      </c>
      <c r="M179">
        <v>607763</v>
      </c>
      <c r="N179">
        <v>2353450</v>
      </c>
      <c r="O179" t="str">
        <f t="shared" si="2"/>
        <v>New York City Teachers2002</v>
      </c>
    </row>
    <row r="180" spans="1:15" x14ac:dyDescent="0.35">
      <c r="A180" t="s">
        <v>82</v>
      </c>
      <c r="B180">
        <v>2003</v>
      </c>
      <c r="C180" s="7">
        <v>37802</v>
      </c>
      <c r="D180" s="7">
        <v>37802</v>
      </c>
      <c r="E180">
        <v>77</v>
      </c>
      <c r="F180" t="s">
        <v>278</v>
      </c>
      <c r="G180">
        <v>2</v>
      </c>
      <c r="H180">
        <v>33169210</v>
      </c>
      <c r="I180">
        <v>37622900</v>
      </c>
      <c r="J180">
        <v>5828756.5</v>
      </c>
      <c r="K180">
        <v>0.88161999999999996</v>
      </c>
      <c r="L180">
        <v>0.79400000000000004</v>
      </c>
      <c r="M180">
        <v>805782</v>
      </c>
      <c r="N180">
        <v>4453690</v>
      </c>
      <c r="O180" t="str">
        <f t="shared" si="2"/>
        <v>New York City Teachers2003</v>
      </c>
    </row>
    <row r="181" spans="1:15" x14ac:dyDescent="0.35">
      <c r="A181" t="s">
        <v>82</v>
      </c>
      <c r="B181">
        <v>2004</v>
      </c>
      <c r="C181" s="7">
        <v>38168</v>
      </c>
      <c r="D181" s="7">
        <v>38168</v>
      </c>
      <c r="E181">
        <v>77</v>
      </c>
      <c r="F181" t="s">
        <v>278</v>
      </c>
      <c r="G181">
        <v>2</v>
      </c>
      <c r="H181">
        <v>33149252</v>
      </c>
      <c r="I181">
        <v>40871984</v>
      </c>
      <c r="J181">
        <v>6219808.5</v>
      </c>
      <c r="K181">
        <v>0.81105000000000005</v>
      </c>
      <c r="L181">
        <v>0.90600000000000003</v>
      </c>
      <c r="M181">
        <v>1015331</v>
      </c>
      <c r="N181">
        <v>7722735</v>
      </c>
      <c r="O181" t="str">
        <f t="shared" si="2"/>
        <v>New York City Teachers2004</v>
      </c>
    </row>
    <row r="182" spans="1:15" x14ac:dyDescent="0.35">
      <c r="A182" t="s">
        <v>82</v>
      </c>
      <c r="B182">
        <v>2005</v>
      </c>
      <c r="C182" s="7">
        <v>38533</v>
      </c>
      <c r="D182" s="7">
        <v>38533</v>
      </c>
      <c r="E182">
        <v>77</v>
      </c>
      <c r="F182" t="s">
        <v>278</v>
      </c>
      <c r="G182">
        <v>2</v>
      </c>
      <c r="H182">
        <v>32865126</v>
      </c>
      <c r="I182">
        <v>42644416</v>
      </c>
      <c r="J182">
        <v>6175939.5</v>
      </c>
      <c r="K182">
        <v>0.77068000000000003</v>
      </c>
      <c r="L182">
        <v>0.94199999999999995</v>
      </c>
      <c r="M182">
        <v>1304033</v>
      </c>
      <c r="N182">
        <v>9779289</v>
      </c>
      <c r="O182" t="str">
        <f t="shared" si="2"/>
        <v>New York City Teachers2005</v>
      </c>
    </row>
    <row r="183" spans="1:15" x14ac:dyDescent="0.35">
      <c r="A183" t="s">
        <v>82</v>
      </c>
      <c r="B183">
        <v>2006</v>
      </c>
      <c r="C183" s="7">
        <v>38898</v>
      </c>
      <c r="D183" s="7">
        <v>38898</v>
      </c>
      <c r="E183">
        <v>77</v>
      </c>
      <c r="F183" t="s">
        <v>278</v>
      </c>
      <c r="G183">
        <v>2</v>
      </c>
      <c r="H183">
        <v>32405644</v>
      </c>
      <c r="I183">
        <v>45138924</v>
      </c>
      <c r="J183">
        <v>6978725.5</v>
      </c>
      <c r="K183">
        <v>0.71791000000000005</v>
      </c>
      <c r="L183">
        <v>1</v>
      </c>
      <c r="M183">
        <v>1316610.5</v>
      </c>
      <c r="N183">
        <v>12733403</v>
      </c>
      <c r="O183" t="str">
        <f t="shared" si="2"/>
        <v>New York City Teachers2006</v>
      </c>
    </row>
    <row r="184" spans="1:15" x14ac:dyDescent="0.35">
      <c r="A184" t="s">
        <v>82</v>
      </c>
      <c r="B184">
        <v>2007</v>
      </c>
      <c r="C184" s="7">
        <v>39263</v>
      </c>
      <c r="D184" s="7">
        <v>39263</v>
      </c>
      <c r="E184">
        <v>77</v>
      </c>
      <c r="F184" t="s">
        <v>278</v>
      </c>
      <c r="G184">
        <v>2</v>
      </c>
      <c r="H184">
        <v>33854152</v>
      </c>
      <c r="I184">
        <v>48625200</v>
      </c>
      <c r="J184">
        <v>7222471</v>
      </c>
      <c r="K184">
        <v>0.69623000000000002</v>
      </c>
      <c r="L184">
        <v>1</v>
      </c>
      <c r="M184">
        <v>1600904.3</v>
      </c>
      <c r="N184">
        <v>14771050</v>
      </c>
      <c r="O184" t="str">
        <f t="shared" si="2"/>
        <v>New York City Teachers2007</v>
      </c>
    </row>
    <row r="185" spans="1:15" x14ac:dyDescent="0.35">
      <c r="A185" t="s">
        <v>82</v>
      </c>
      <c r="B185">
        <v>2008</v>
      </c>
      <c r="C185" s="7">
        <v>39629</v>
      </c>
      <c r="D185" s="7">
        <v>39629</v>
      </c>
      <c r="E185">
        <v>77</v>
      </c>
      <c r="F185" t="s">
        <v>278</v>
      </c>
      <c r="G185">
        <v>2</v>
      </c>
      <c r="H185">
        <v>32227376</v>
      </c>
      <c r="I185">
        <v>49400760</v>
      </c>
      <c r="J185">
        <v>7926648</v>
      </c>
      <c r="K185">
        <v>0.65237000000000001</v>
      </c>
      <c r="L185">
        <v>1</v>
      </c>
      <c r="M185">
        <v>1916519.6</v>
      </c>
      <c r="N185">
        <v>17173388</v>
      </c>
      <c r="O185" t="str">
        <f t="shared" si="2"/>
        <v>New York City Teachers2008</v>
      </c>
    </row>
    <row r="186" spans="1:15" x14ac:dyDescent="0.35">
      <c r="A186" t="s">
        <v>82</v>
      </c>
      <c r="B186">
        <v>2009</v>
      </c>
      <c r="C186" s="7">
        <v>39994</v>
      </c>
      <c r="D186" s="7">
        <v>39994</v>
      </c>
      <c r="E186">
        <v>77</v>
      </c>
      <c r="F186" t="s">
        <v>278</v>
      </c>
      <c r="G186">
        <v>2</v>
      </c>
      <c r="H186">
        <v>30774980</v>
      </c>
      <c r="I186">
        <v>47988460</v>
      </c>
      <c r="J186">
        <v>8016636</v>
      </c>
      <c r="K186">
        <v>0.64114000000000004</v>
      </c>
      <c r="L186">
        <v>1</v>
      </c>
      <c r="M186">
        <v>2223643.7999999998</v>
      </c>
      <c r="N186">
        <v>17213478</v>
      </c>
      <c r="O186" t="str">
        <f t="shared" si="2"/>
        <v>New York City Teachers2009</v>
      </c>
    </row>
    <row r="187" spans="1:15" x14ac:dyDescent="0.35">
      <c r="A187" t="s">
        <v>82</v>
      </c>
      <c r="B187">
        <v>2010</v>
      </c>
      <c r="C187" s="7">
        <v>40359</v>
      </c>
      <c r="D187" s="7">
        <v>40359</v>
      </c>
      <c r="E187">
        <v>77</v>
      </c>
      <c r="F187" t="s">
        <v>278</v>
      </c>
      <c r="G187">
        <v>2</v>
      </c>
      <c r="H187">
        <v>32477528</v>
      </c>
      <c r="I187">
        <v>55138368</v>
      </c>
      <c r="J187">
        <v>7979671</v>
      </c>
      <c r="K187">
        <v>0.58901999999999999</v>
      </c>
      <c r="L187">
        <v>1</v>
      </c>
      <c r="M187">
        <v>2484073.5</v>
      </c>
      <c r="N187">
        <v>22660840</v>
      </c>
      <c r="O187" t="str">
        <f t="shared" si="2"/>
        <v>New York City Teachers2010</v>
      </c>
    </row>
    <row r="188" spans="1:15" x14ac:dyDescent="0.35">
      <c r="A188" t="s">
        <v>82</v>
      </c>
      <c r="B188">
        <v>2011</v>
      </c>
      <c r="C188" s="7">
        <v>40724</v>
      </c>
      <c r="D188" s="7">
        <v>40724</v>
      </c>
      <c r="E188">
        <v>77</v>
      </c>
      <c r="F188" t="s">
        <v>278</v>
      </c>
      <c r="G188">
        <v>2</v>
      </c>
      <c r="H188">
        <v>33601536</v>
      </c>
      <c r="I188">
        <v>57702732</v>
      </c>
      <c r="J188">
        <v>7888204</v>
      </c>
      <c r="K188">
        <v>0.58231999999999995</v>
      </c>
      <c r="L188">
        <v>1</v>
      </c>
      <c r="M188">
        <v>2468973.2999999998</v>
      </c>
      <c r="N188">
        <v>24101194</v>
      </c>
      <c r="O188" t="str">
        <f t="shared" si="2"/>
        <v>New York City Teachers2011</v>
      </c>
    </row>
    <row r="189" spans="1:15" x14ac:dyDescent="0.35">
      <c r="A189" t="s">
        <v>82</v>
      </c>
      <c r="B189">
        <v>2012</v>
      </c>
      <c r="C189" s="7">
        <v>41090</v>
      </c>
      <c r="D189" s="7">
        <v>41090</v>
      </c>
      <c r="E189">
        <v>77</v>
      </c>
      <c r="F189" t="s">
        <v>278</v>
      </c>
      <c r="G189">
        <v>2</v>
      </c>
      <c r="H189">
        <v>33871180</v>
      </c>
      <c r="I189">
        <v>58783400</v>
      </c>
      <c r="J189">
        <v>8013395</v>
      </c>
      <c r="K189">
        <v>0.57620000000000005</v>
      </c>
      <c r="L189">
        <v>1</v>
      </c>
      <c r="M189">
        <v>2673078</v>
      </c>
      <c r="N189">
        <v>24912220</v>
      </c>
      <c r="O189" t="str">
        <f t="shared" si="2"/>
        <v>New York City Teachers2012</v>
      </c>
    </row>
    <row r="190" spans="1:15" x14ac:dyDescent="0.35">
      <c r="A190" t="s">
        <v>82</v>
      </c>
      <c r="B190">
        <v>2013</v>
      </c>
      <c r="C190" s="7">
        <v>41455</v>
      </c>
      <c r="D190" s="7">
        <v>41455</v>
      </c>
      <c r="E190">
        <v>77</v>
      </c>
      <c r="F190" t="s">
        <v>278</v>
      </c>
      <c r="G190">
        <v>2</v>
      </c>
      <c r="H190">
        <v>35186072</v>
      </c>
      <c r="I190">
        <v>60956920</v>
      </c>
      <c r="J190">
        <v>8050091</v>
      </c>
      <c r="K190">
        <v>0.57699999999999996</v>
      </c>
      <c r="L190">
        <v>1</v>
      </c>
      <c r="M190">
        <v>2855640</v>
      </c>
      <c r="N190">
        <v>25770850</v>
      </c>
      <c r="O190" t="str">
        <f t="shared" si="2"/>
        <v>New York City Teachers2013</v>
      </c>
    </row>
    <row r="191" spans="1:15" x14ac:dyDescent="0.35">
      <c r="A191" t="s">
        <v>82</v>
      </c>
      <c r="B191">
        <v>2014</v>
      </c>
      <c r="C191" s="7">
        <v>41820</v>
      </c>
      <c r="D191" s="7">
        <v>41820</v>
      </c>
      <c r="E191">
        <v>77</v>
      </c>
      <c r="F191" t="s">
        <v>278</v>
      </c>
      <c r="G191">
        <v>2</v>
      </c>
      <c r="H191">
        <v>37521424</v>
      </c>
      <c r="I191">
        <v>64986436</v>
      </c>
      <c r="J191">
        <v>8274686</v>
      </c>
      <c r="K191">
        <v>0.57699999999999996</v>
      </c>
      <c r="L191">
        <v>1</v>
      </c>
      <c r="M191">
        <v>2998694</v>
      </c>
      <c r="N191">
        <v>27465012</v>
      </c>
      <c r="O191" t="str">
        <f t="shared" si="2"/>
        <v>New York City Teachers2014</v>
      </c>
    </row>
    <row r="192" spans="1:15" x14ac:dyDescent="0.35">
      <c r="A192" t="s">
        <v>82</v>
      </c>
      <c r="B192">
        <v>2015</v>
      </c>
      <c r="C192" s="7">
        <v>42185</v>
      </c>
      <c r="D192" s="7">
        <v>42185</v>
      </c>
      <c r="E192">
        <v>77</v>
      </c>
      <c r="F192" t="s">
        <v>278</v>
      </c>
      <c r="G192">
        <v>2</v>
      </c>
      <c r="H192">
        <v>39290072</v>
      </c>
      <c r="I192">
        <v>69625608</v>
      </c>
      <c r="J192">
        <v>8844651</v>
      </c>
      <c r="K192">
        <v>0.56399999999999995</v>
      </c>
      <c r="L192">
        <v>1</v>
      </c>
      <c r="M192">
        <v>3270007</v>
      </c>
      <c r="N192">
        <v>30335536</v>
      </c>
      <c r="O192" t="str">
        <f t="shared" si="2"/>
        <v>New York City Teachers2015</v>
      </c>
    </row>
    <row r="193" spans="1:15" x14ac:dyDescent="0.35">
      <c r="A193" t="s">
        <v>82</v>
      </c>
      <c r="B193">
        <v>2016</v>
      </c>
      <c r="C193" s="7">
        <v>42551</v>
      </c>
      <c r="D193" s="7">
        <v>42551</v>
      </c>
      <c r="E193">
        <v>77</v>
      </c>
      <c r="F193" t="s">
        <v>278</v>
      </c>
      <c r="G193">
        <v>2</v>
      </c>
      <c r="H193">
        <v>41015088</v>
      </c>
      <c r="I193">
        <v>69964416</v>
      </c>
      <c r="J193">
        <v>9224268</v>
      </c>
      <c r="K193">
        <v>0.58599999999999997</v>
      </c>
      <c r="L193">
        <v>1</v>
      </c>
      <c r="M193">
        <v>3702569</v>
      </c>
      <c r="N193">
        <v>28949324</v>
      </c>
      <c r="O193" t="str">
        <f t="shared" si="2"/>
        <v>New York City Teachers2016</v>
      </c>
    </row>
    <row r="194" spans="1:15" x14ac:dyDescent="0.35">
      <c r="A194" t="s">
        <v>82</v>
      </c>
      <c r="B194">
        <v>2017</v>
      </c>
      <c r="C194" s="7">
        <v>42916</v>
      </c>
      <c r="D194" s="7">
        <v>42916</v>
      </c>
      <c r="E194">
        <v>77</v>
      </c>
      <c r="F194" t="s">
        <v>278</v>
      </c>
      <c r="G194">
        <v>2</v>
      </c>
      <c r="H194">
        <v>44381704</v>
      </c>
      <c r="I194">
        <v>69552384</v>
      </c>
      <c r="J194">
        <v>9848899</v>
      </c>
      <c r="K194">
        <v>0.63800000000000001</v>
      </c>
      <c r="L194">
        <v>1</v>
      </c>
      <c r="M194">
        <v>3888389</v>
      </c>
      <c r="N194">
        <v>25170674</v>
      </c>
      <c r="O194" t="str">
        <f t="shared" si="2"/>
        <v>New York City Teachers2017</v>
      </c>
    </row>
    <row r="195" spans="1:15" x14ac:dyDescent="0.35">
      <c r="A195" t="s">
        <v>82</v>
      </c>
      <c r="B195">
        <v>2018</v>
      </c>
      <c r="C195" s="7">
        <v>43281</v>
      </c>
      <c r="D195" s="7">
        <v>43281</v>
      </c>
      <c r="E195">
        <v>77</v>
      </c>
      <c r="F195" t="s">
        <v>278</v>
      </c>
      <c r="G195">
        <v>2</v>
      </c>
      <c r="H195">
        <v>50012148</v>
      </c>
      <c r="I195">
        <v>72205320</v>
      </c>
      <c r="J195">
        <v>10404404</v>
      </c>
      <c r="K195">
        <v>0.69299999999999995</v>
      </c>
      <c r="L195">
        <v>1</v>
      </c>
      <c r="M195">
        <v>3889710</v>
      </c>
      <c r="N195">
        <v>22193168</v>
      </c>
      <c r="O195" t="str">
        <f t="shared" ref="O195:O258" si="3">A195&amp;B195</f>
        <v>New York City Teachers2018</v>
      </c>
    </row>
    <row r="196" spans="1:15" x14ac:dyDescent="0.35">
      <c r="A196" t="s">
        <v>82</v>
      </c>
      <c r="B196">
        <v>2019</v>
      </c>
      <c r="C196" s="7">
        <v>43646</v>
      </c>
      <c r="D196" s="7">
        <v>43646</v>
      </c>
      <c r="E196">
        <v>77</v>
      </c>
      <c r="F196" t="s">
        <v>278</v>
      </c>
      <c r="G196">
        <v>2</v>
      </c>
      <c r="H196">
        <v>57990212</v>
      </c>
      <c r="I196">
        <v>73938544</v>
      </c>
      <c r="J196">
        <v>10903755</v>
      </c>
      <c r="K196">
        <v>0.78400000000000003</v>
      </c>
      <c r="L196">
        <v>1</v>
      </c>
      <c r="M196">
        <v>3696686</v>
      </c>
      <c r="N196">
        <v>15948336</v>
      </c>
      <c r="O196" t="str">
        <f t="shared" si="3"/>
        <v>New York City Teachers2019</v>
      </c>
    </row>
    <row r="197" spans="1:15" x14ac:dyDescent="0.35">
      <c r="A197" t="s">
        <v>82</v>
      </c>
      <c r="B197">
        <v>2020</v>
      </c>
      <c r="C197" s="7">
        <v>44012</v>
      </c>
      <c r="D197" s="7">
        <v>44012</v>
      </c>
      <c r="E197">
        <v>77</v>
      </c>
      <c r="F197" t="s">
        <v>278</v>
      </c>
      <c r="G197">
        <v>2</v>
      </c>
      <c r="H197">
        <v>59318952</v>
      </c>
      <c r="I197">
        <v>75452984</v>
      </c>
      <c r="J197">
        <v>11203878</v>
      </c>
      <c r="K197">
        <v>0.78600000000000003</v>
      </c>
      <c r="L197">
        <v>1</v>
      </c>
      <c r="M197">
        <v>3590822</v>
      </c>
      <c r="N197">
        <v>16134037</v>
      </c>
      <c r="O197" t="str">
        <f t="shared" si="3"/>
        <v>New York City Teachers2020</v>
      </c>
    </row>
    <row r="198" spans="1:15" x14ac:dyDescent="0.35">
      <c r="A198" t="s">
        <v>82</v>
      </c>
      <c r="B198">
        <v>2021</v>
      </c>
      <c r="C198" s="7">
        <v>44377</v>
      </c>
      <c r="D198" s="7">
        <v>44012</v>
      </c>
      <c r="E198">
        <v>77</v>
      </c>
      <c r="F198" t="s">
        <v>278</v>
      </c>
      <c r="G198">
        <v>2</v>
      </c>
      <c r="H198">
        <v>59318952</v>
      </c>
      <c r="I198">
        <v>75452984</v>
      </c>
      <c r="J198">
        <v>11203878</v>
      </c>
      <c r="K198">
        <v>0.78600000000000003</v>
      </c>
      <c r="L198">
        <v>1</v>
      </c>
      <c r="M198">
        <v>3131607</v>
      </c>
      <c r="N198">
        <v>16134037</v>
      </c>
      <c r="O198" t="str">
        <f t="shared" si="3"/>
        <v>New York City Teachers2021</v>
      </c>
    </row>
    <row r="199" spans="1:15" x14ac:dyDescent="0.35">
      <c r="A199" t="s">
        <v>82</v>
      </c>
      <c r="B199">
        <v>2022</v>
      </c>
      <c r="C199" s="7">
        <v>44742</v>
      </c>
      <c r="D199" s="7">
        <v>44012</v>
      </c>
      <c r="E199">
        <v>77</v>
      </c>
      <c r="F199" t="s">
        <v>278</v>
      </c>
      <c r="G199">
        <v>2</v>
      </c>
      <c r="H199">
        <v>59318952</v>
      </c>
      <c r="I199">
        <v>75452984</v>
      </c>
      <c r="J199">
        <v>11469453</v>
      </c>
      <c r="K199">
        <v>0.78600000000000003</v>
      </c>
      <c r="L199">
        <v>1</v>
      </c>
      <c r="M199">
        <v>3303798</v>
      </c>
      <c r="N199">
        <v>16134037</v>
      </c>
      <c r="O199" t="str">
        <f t="shared" si="3"/>
        <v>New York City Teachers2022</v>
      </c>
    </row>
    <row r="200" spans="1:15" x14ac:dyDescent="0.35">
      <c r="A200" t="s">
        <v>102</v>
      </c>
      <c r="B200">
        <v>2001</v>
      </c>
      <c r="C200" s="7">
        <v>37072</v>
      </c>
      <c r="D200" s="7">
        <v>37073</v>
      </c>
      <c r="E200">
        <v>88</v>
      </c>
      <c r="F200" t="s">
        <v>283</v>
      </c>
      <c r="G200">
        <v>2</v>
      </c>
      <c r="H200">
        <v>54187892</v>
      </c>
      <c r="I200">
        <v>59425300</v>
      </c>
      <c r="J200">
        <v>8070350</v>
      </c>
      <c r="K200">
        <v>0.91186999999999996</v>
      </c>
      <c r="L200">
        <v>1</v>
      </c>
      <c r="M200">
        <v>777416</v>
      </c>
      <c r="N200">
        <v>5237409</v>
      </c>
      <c r="O200" t="str">
        <f t="shared" si="3"/>
        <v>Ohio Teachers2001</v>
      </c>
    </row>
    <row r="201" spans="1:15" x14ac:dyDescent="0.35">
      <c r="A201" t="s">
        <v>102</v>
      </c>
      <c r="B201">
        <v>2002</v>
      </c>
      <c r="C201" s="7">
        <v>37437</v>
      </c>
      <c r="D201" s="7">
        <v>37438</v>
      </c>
      <c r="E201">
        <v>88</v>
      </c>
      <c r="F201" t="s">
        <v>283</v>
      </c>
      <c r="G201">
        <v>2</v>
      </c>
      <c r="H201">
        <v>48921516</v>
      </c>
      <c r="I201">
        <v>63179664</v>
      </c>
      <c r="J201">
        <v>8458498</v>
      </c>
      <c r="K201">
        <v>0.77432000000000001</v>
      </c>
      <c r="L201">
        <v>1</v>
      </c>
      <c r="M201">
        <v>814647</v>
      </c>
      <c r="N201">
        <v>14258147</v>
      </c>
      <c r="O201" t="str">
        <f t="shared" si="3"/>
        <v>Ohio Teachers2002</v>
      </c>
    </row>
    <row r="202" spans="1:15" x14ac:dyDescent="0.35">
      <c r="A202" t="s">
        <v>102</v>
      </c>
      <c r="B202">
        <v>2003</v>
      </c>
      <c r="C202" s="7">
        <v>37802</v>
      </c>
      <c r="D202" s="7">
        <v>37803</v>
      </c>
      <c r="E202">
        <v>88</v>
      </c>
      <c r="F202" t="s">
        <v>283</v>
      </c>
      <c r="G202">
        <v>2</v>
      </c>
      <c r="H202">
        <v>48834768</v>
      </c>
      <c r="I202">
        <v>65870116</v>
      </c>
      <c r="J202">
        <v>8861227</v>
      </c>
      <c r="K202">
        <v>0.74138000000000004</v>
      </c>
      <c r="L202">
        <v>1</v>
      </c>
      <c r="M202">
        <v>1163732</v>
      </c>
      <c r="N202">
        <v>17035346</v>
      </c>
      <c r="O202" t="str">
        <f t="shared" si="3"/>
        <v>Ohio Teachers2003</v>
      </c>
    </row>
    <row r="203" spans="1:15" x14ac:dyDescent="0.35">
      <c r="A203" t="s">
        <v>102</v>
      </c>
      <c r="B203">
        <v>2004</v>
      </c>
      <c r="C203" s="7">
        <v>38168</v>
      </c>
      <c r="D203" s="7">
        <v>38169</v>
      </c>
      <c r="E203">
        <v>88</v>
      </c>
      <c r="F203" t="s">
        <v>283</v>
      </c>
      <c r="G203">
        <v>2</v>
      </c>
      <c r="H203">
        <v>52145684</v>
      </c>
      <c r="I203">
        <v>69755632</v>
      </c>
      <c r="J203">
        <v>9161025</v>
      </c>
      <c r="K203">
        <v>0.74755000000000005</v>
      </c>
      <c r="L203">
        <v>0.95</v>
      </c>
      <c r="M203">
        <v>1270338</v>
      </c>
      <c r="N203">
        <v>17609952</v>
      </c>
      <c r="O203" t="str">
        <f t="shared" si="3"/>
        <v>Ohio Teachers2004</v>
      </c>
    </row>
    <row r="204" spans="1:15" x14ac:dyDescent="0.35">
      <c r="A204" t="s">
        <v>102</v>
      </c>
      <c r="B204">
        <v>2005</v>
      </c>
      <c r="C204" s="7">
        <v>38533</v>
      </c>
      <c r="D204" s="7">
        <v>38534</v>
      </c>
      <c r="E204">
        <v>88</v>
      </c>
      <c r="F204" t="s">
        <v>283</v>
      </c>
      <c r="G204">
        <v>2</v>
      </c>
      <c r="H204">
        <v>53605312</v>
      </c>
      <c r="I204">
        <v>73653736</v>
      </c>
      <c r="J204">
        <v>9307914</v>
      </c>
      <c r="K204">
        <v>0.7278</v>
      </c>
      <c r="L204">
        <v>0.96</v>
      </c>
      <c r="M204">
        <v>1281546</v>
      </c>
      <c r="N204">
        <v>20048426</v>
      </c>
      <c r="O204" t="str">
        <f t="shared" si="3"/>
        <v>Ohio Teachers2005</v>
      </c>
    </row>
    <row r="205" spans="1:15" x14ac:dyDescent="0.35">
      <c r="A205" t="s">
        <v>102</v>
      </c>
      <c r="B205">
        <v>2006</v>
      </c>
      <c r="C205" s="7">
        <v>38898</v>
      </c>
      <c r="D205" s="7">
        <v>38899</v>
      </c>
      <c r="E205">
        <v>88</v>
      </c>
      <c r="F205" t="s">
        <v>283</v>
      </c>
      <c r="G205">
        <v>2</v>
      </c>
      <c r="H205">
        <v>57780540</v>
      </c>
      <c r="I205">
        <v>77159040</v>
      </c>
      <c r="J205">
        <v>9455375</v>
      </c>
      <c r="K205">
        <v>0.74885000000000002</v>
      </c>
      <c r="L205">
        <v>0.88</v>
      </c>
      <c r="M205">
        <v>1417598</v>
      </c>
      <c r="N205">
        <v>19378500</v>
      </c>
      <c r="O205" t="str">
        <f t="shared" si="3"/>
        <v>Ohio Teachers2006</v>
      </c>
    </row>
    <row r="206" spans="1:15" x14ac:dyDescent="0.35">
      <c r="A206" t="s">
        <v>102</v>
      </c>
      <c r="B206">
        <v>2007</v>
      </c>
      <c r="C206" s="7">
        <v>39263</v>
      </c>
      <c r="D206" s="7">
        <v>39264</v>
      </c>
      <c r="E206">
        <v>88</v>
      </c>
      <c r="F206" t="s">
        <v>283</v>
      </c>
      <c r="G206">
        <v>2</v>
      </c>
      <c r="H206">
        <v>64761324</v>
      </c>
      <c r="I206">
        <v>80843960</v>
      </c>
      <c r="J206">
        <v>9620423</v>
      </c>
      <c r="K206">
        <v>0.80106999999999995</v>
      </c>
      <c r="L206">
        <v>0.83</v>
      </c>
      <c r="M206">
        <v>1539805</v>
      </c>
      <c r="N206">
        <v>16082637</v>
      </c>
      <c r="O206" t="str">
        <f t="shared" si="3"/>
        <v>Ohio Teachers2007</v>
      </c>
    </row>
    <row r="207" spans="1:15" x14ac:dyDescent="0.35">
      <c r="A207" t="s">
        <v>102</v>
      </c>
      <c r="B207">
        <v>2008</v>
      </c>
      <c r="C207" s="7">
        <v>39629</v>
      </c>
      <c r="D207" s="7">
        <v>39630</v>
      </c>
      <c r="E207">
        <v>88</v>
      </c>
      <c r="F207" t="s">
        <v>283</v>
      </c>
      <c r="G207">
        <v>2</v>
      </c>
      <c r="H207">
        <v>68888640</v>
      </c>
      <c r="I207">
        <v>87125120</v>
      </c>
      <c r="J207">
        <v>9834206</v>
      </c>
      <c r="K207">
        <v>0.79069</v>
      </c>
      <c r="L207">
        <v>1</v>
      </c>
      <c r="M207">
        <v>1329498</v>
      </c>
      <c r="N207">
        <v>18236480</v>
      </c>
      <c r="O207" t="str">
        <f t="shared" si="3"/>
        <v>Ohio Teachers2008</v>
      </c>
    </row>
    <row r="208" spans="1:15" x14ac:dyDescent="0.35">
      <c r="A208" t="s">
        <v>102</v>
      </c>
      <c r="B208">
        <v>2009</v>
      </c>
      <c r="C208" s="7">
        <v>39994</v>
      </c>
      <c r="D208" s="7">
        <v>39995</v>
      </c>
      <c r="E208">
        <v>88</v>
      </c>
      <c r="F208" t="s">
        <v>283</v>
      </c>
      <c r="G208">
        <v>2</v>
      </c>
      <c r="H208">
        <v>54604336</v>
      </c>
      <c r="I208">
        <v>91143944</v>
      </c>
      <c r="J208">
        <v>10122141</v>
      </c>
      <c r="K208">
        <v>0.59909999999999997</v>
      </c>
      <c r="L208">
        <v>0.89</v>
      </c>
      <c r="M208">
        <v>1502240</v>
      </c>
      <c r="N208">
        <v>36539608</v>
      </c>
      <c r="O208" t="str">
        <f t="shared" si="3"/>
        <v>Ohio Teachers2009</v>
      </c>
    </row>
    <row r="209" spans="1:15" x14ac:dyDescent="0.35">
      <c r="A209" t="s">
        <v>102</v>
      </c>
      <c r="B209">
        <v>2010</v>
      </c>
      <c r="C209" s="7">
        <v>40359</v>
      </c>
      <c r="D209" s="7">
        <v>40360</v>
      </c>
      <c r="E209">
        <v>88</v>
      </c>
      <c r="F209" t="s">
        <v>283</v>
      </c>
      <c r="G209">
        <v>2</v>
      </c>
      <c r="H209">
        <v>55559352</v>
      </c>
      <c r="I209">
        <v>94336856</v>
      </c>
      <c r="J209">
        <v>10341512</v>
      </c>
      <c r="K209">
        <v>0.58894999999999997</v>
      </c>
      <c r="L209">
        <v>0.52</v>
      </c>
      <c r="M209">
        <v>2623624</v>
      </c>
      <c r="N209">
        <v>38777504</v>
      </c>
      <c r="O209" t="str">
        <f t="shared" si="3"/>
        <v>Ohio Teachers2010</v>
      </c>
    </row>
    <row r="210" spans="1:15" x14ac:dyDescent="0.35">
      <c r="A210" t="s">
        <v>102</v>
      </c>
      <c r="B210">
        <v>2011</v>
      </c>
      <c r="C210" s="7">
        <v>40724</v>
      </c>
      <c r="D210" s="7">
        <v>40725</v>
      </c>
      <c r="E210">
        <v>88</v>
      </c>
      <c r="F210" t="s">
        <v>283</v>
      </c>
      <c r="G210">
        <v>2</v>
      </c>
      <c r="H210">
        <v>57586248</v>
      </c>
      <c r="I210">
        <v>98247000</v>
      </c>
      <c r="J210">
        <v>10369367</v>
      </c>
      <c r="K210">
        <v>0.58613999999999999</v>
      </c>
      <c r="L210">
        <v>0.51</v>
      </c>
      <c r="M210">
        <v>2715523</v>
      </c>
      <c r="N210">
        <v>40660752</v>
      </c>
      <c r="O210" t="str">
        <f t="shared" si="3"/>
        <v>Ohio Teachers2011</v>
      </c>
    </row>
    <row r="211" spans="1:15" x14ac:dyDescent="0.35">
      <c r="A211" t="s">
        <v>102</v>
      </c>
      <c r="B211">
        <v>2012</v>
      </c>
      <c r="C211" s="7">
        <v>41090</v>
      </c>
      <c r="D211" s="7">
        <v>41091</v>
      </c>
      <c r="E211">
        <v>88</v>
      </c>
      <c r="F211" t="s">
        <v>283</v>
      </c>
      <c r="G211">
        <v>2</v>
      </c>
      <c r="H211">
        <v>58919548</v>
      </c>
      <c r="I211">
        <v>105734136</v>
      </c>
      <c r="J211">
        <v>10369367</v>
      </c>
      <c r="K211">
        <v>0.55723999999999996</v>
      </c>
      <c r="L211">
        <v>0.41</v>
      </c>
      <c r="M211">
        <v>3248651</v>
      </c>
      <c r="N211">
        <v>46814592</v>
      </c>
      <c r="O211" t="str">
        <f t="shared" si="3"/>
        <v>Ohio Teachers2012</v>
      </c>
    </row>
    <row r="212" spans="1:15" x14ac:dyDescent="0.35">
      <c r="A212" t="s">
        <v>102</v>
      </c>
      <c r="B212">
        <v>2013</v>
      </c>
      <c r="C212" s="7">
        <v>41455</v>
      </c>
      <c r="D212" s="7">
        <v>41456</v>
      </c>
      <c r="E212">
        <v>88</v>
      </c>
      <c r="F212" t="s">
        <v>283</v>
      </c>
      <c r="G212">
        <v>2</v>
      </c>
      <c r="H212">
        <v>61904024</v>
      </c>
      <c r="I212">
        <v>93680168</v>
      </c>
      <c r="J212">
        <v>9917911</v>
      </c>
      <c r="K212">
        <v>0.66080000000000005</v>
      </c>
      <c r="L212">
        <v>0.46654000000000001</v>
      </c>
      <c r="M212">
        <v>2910537</v>
      </c>
      <c r="N212">
        <v>31776144</v>
      </c>
      <c r="O212" t="str">
        <f t="shared" si="3"/>
        <v>Ohio Teachers2013</v>
      </c>
    </row>
    <row r="213" spans="1:15" x14ac:dyDescent="0.35">
      <c r="A213" t="s">
        <v>102</v>
      </c>
      <c r="B213">
        <v>2014</v>
      </c>
      <c r="C213" s="7">
        <v>41820</v>
      </c>
      <c r="D213" s="7">
        <v>41821</v>
      </c>
      <c r="E213">
        <v>88</v>
      </c>
      <c r="F213" t="s">
        <v>283</v>
      </c>
      <c r="G213">
        <v>2</v>
      </c>
      <c r="H213">
        <v>65802236</v>
      </c>
      <c r="I213">
        <v>95312120</v>
      </c>
      <c r="J213">
        <v>9833028</v>
      </c>
      <c r="K213">
        <v>0.69038999999999995</v>
      </c>
      <c r="L213">
        <v>0.90856999999999999</v>
      </c>
      <c r="M213">
        <v>1489734</v>
      </c>
      <c r="N213">
        <v>29509882</v>
      </c>
      <c r="O213" t="str">
        <f t="shared" si="3"/>
        <v>Ohio Teachers2014</v>
      </c>
    </row>
    <row r="214" spans="1:15" x14ac:dyDescent="0.35">
      <c r="A214" t="s">
        <v>102</v>
      </c>
      <c r="B214">
        <v>2015</v>
      </c>
      <c r="C214" s="7">
        <v>42185</v>
      </c>
      <c r="D214" s="7">
        <v>42186</v>
      </c>
      <c r="E214">
        <v>88</v>
      </c>
      <c r="F214" t="s">
        <v>283</v>
      </c>
      <c r="G214">
        <v>2</v>
      </c>
      <c r="H214">
        <v>67711064</v>
      </c>
      <c r="I214">
        <v>98069720</v>
      </c>
      <c r="J214">
        <v>9985181</v>
      </c>
      <c r="K214">
        <v>0.69044000000000005</v>
      </c>
      <c r="L214">
        <v>1.05887</v>
      </c>
      <c r="M214">
        <v>1368602</v>
      </c>
      <c r="N214">
        <v>30358654</v>
      </c>
      <c r="O214" t="str">
        <f t="shared" si="3"/>
        <v>Ohio Teachers2015</v>
      </c>
    </row>
    <row r="215" spans="1:15" x14ac:dyDescent="0.35">
      <c r="A215" t="s">
        <v>102</v>
      </c>
      <c r="B215">
        <v>2016</v>
      </c>
      <c r="C215" s="7">
        <v>42551</v>
      </c>
      <c r="D215" s="7">
        <v>42552</v>
      </c>
      <c r="E215">
        <v>88</v>
      </c>
      <c r="F215" t="s">
        <v>283</v>
      </c>
      <c r="G215">
        <v>2</v>
      </c>
      <c r="H215">
        <v>69081328</v>
      </c>
      <c r="I215">
        <v>99723120</v>
      </c>
      <c r="J215">
        <v>10069268</v>
      </c>
      <c r="K215">
        <v>0.69272999999999996</v>
      </c>
      <c r="L215">
        <v>1.2451399999999999</v>
      </c>
      <c r="M215">
        <v>1178129</v>
      </c>
      <c r="N215">
        <v>30641784</v>
      </c>
      <c r="O215" t="str">
        <f t="shared" si="3"/>
        <v>Ohio Teachers2016</v>
      </c>
    </row>
    <row r="216" spans="1:15" x14ac:dyDescent="0.35">
      <c r="A216" t="s">
        <v>102</v>
      </c>
      <c r="B216">
        <v>2017</v>
      </c>
      <c r="C216" s="7">
        <v>42916</v>
      </c>
      <c r="D216" s="7">
        <v>42917</v>
      </c>
      <c r="E216">
        <v>88</v>
      </c>
      <c r="F216" t="s">
        <v>283</v>
      </c>
      <c r="G216">
        <v>2</v>
      </c>
      <c r="H216">
        <v>70963696</v>
      </c>
      <c r="I216">
        <v>94873920</v>
      </c>
      <c r="J216">
        <v>10459706</v>
      </c>
      <c r="K216">
        <v>0.74797999999999998</v>
      </c>
      <c r="L216">
        <v>1.43553</v>
      </c>
      <c r="M216">
        <v>1054862</v>
      </c>
      <c r="N216">
        <v>23910228</v>
      </c>
      <c r="O216" t="str">
        <f t="shared" si="3"/>
        <v>Ohio Teachers2017</v>
      </c>
    </row>
    <row r="217" spans="1:15" x14ac:dyDescent="0.35">
      <c r="A217" t="s">
        <v>102</v>
      </c>
      <c r="B217">
        <v>2018</v>
      </c>
      <c r="C217" s="7">
        <v>43281</v>
      </c>
      <c r="D217" s="7">
        <v>43282</v>
      </c>
      <c r="E217">
        <v>88</v>
      </c>
      <c r="F217" t="s">
        <v>283</v>
      </c>
      <c r="G217">
        <v>2</v>
      </c>
      <c r="H217">
        <v>71656624</v>
      </c>
      <c r="I217">
        <v>95445320</v>
      </c>
      <c r="J217">
        <v>10775526</v>
      </c>
      <c r="K217">
        <v>0.75075999999999998</v>
      </c>
      <c r="L217">
        <v>1.4820500000000001</v>
      </c>
      <c r="M217">
        <v>1056430</v>
      </c>
      <c r="N217">
        <v>23788698</v>
      </c>
      <c r="O217" t="str">
        <f t="shared" si="3"/>
        <v>Ohio Teachers2018</v>
      </c>
    </row>
    <row r="218" spans="1:15" x14ac:dyDescent="0.35">
      <c r="A218" t="s">
        <v>102</v>
      </c>
      <c r="B218">
        <v>2019</v>
      </c>
      <c r="C218" s="7">
        <v>43646</v>
      </c>
      <c r="D218" s="7">
        <v>43647</v>
      </c>
      <c r="E218">
        <v>88</v>
      </c>
      <c r="F218" t="s">
        <v>283</v>
      </c>
      <c r="G218">
        <v>2</v>
      </c>
      <c r="H218">
        <v>72781528</v>
      </c>
      <c r="I218">
        <v>96210640</v>
      </c>
      <c r="J218">
        <v>11088785</v>
      </c>
      <c r="K218">
        <v>0.75648000000000004</v>
      </c>
      <c r="L218">
        <v>1.4831799999999999</v>
      </c>
      <c r="M218">
        <v>1088328</v>
      </c>
      <c r="N218">
        <v>23429108</v>
      </c>
      <c r="O218" t="str">
        <f t="shared" si="3"/>
        <v>Ohio Teachers2019</v>
      </c>
    </row>
    <row r="219" spans="1:15" x14ac:dyDescent="0.35">
      <c r="A219" t="s">
        <v>102</v>
      </c>
      <c r="B219">
        <v>2020</v>
      </c>
      <c r="C219" s="7">
        <v>44012</v>
      </c>
      <c r="D219" s="7">
        <v>44013</v>
      </c>
      <c r="E219">
        <v>88</v>
      </c>
      <c r="F219" t="s">
        <v>283</v>
      </c>
      <c r="G219">
        <v>2</v>
      </c>
      <c r="H219">
        <v>74610192</v>
      </c>
      <c r="I219">
        <v>96672288</v>
      </c>
      <c r="J219">
        <v>11392013</v>
      </c>
      <c r="K219">
        <v>0.77178999999999998</v>
      </c>
      <c r="L219">
        <v>1.53654</v>
      </c>
      <c r="M219">
        <v>1081661.8999999999</v>
      </c>
      <c r="N219">
        <v>22062094</v>
      </c>
      <c r="O219" t="str">
        <f t="shared" si="3"/>
        <v>Ohio Teachers2020</v>
      </c>
    </row>
    <row r="220" spans="1:15" x14ac:dyDescent="0.35">
      <c r="A220" t="s">
        <v>102</v>
      </c>
      <c r="B220">
        <v>2021</v>
      </c>
      <c r="C220" s="7">
        <v>44377</v>
      </c>
      <c r="D220" s="7">
        <v>44378</v>
      </c>
      <c r="E220">
        <v>88</v>
      </c>
      <c r="F220" t="s">
        <v>283</v>
      </c>
      <c r="G220">
        <v>2</v>
      </c>
      <c r="H220">
        <v>83761392</v>
      </c>
      <c r="I220">
        <v>104591408</v>
      </c>
      <c r="J220">
        <v>11610016</v>
      </c>
      <c r="K220">
        <v>0.80100000000000005</v>
      </c>
      <c r="L220">
        <v>1.6486400000000001</v>
      </c>
      <c r="M220">
        <v>1028799</v>
      </c>
      <c r="N220">
        <v>20830012</v>
      </c>
      <c r="O220" t="str">
        <f t="shared" si="3"/>
        <v>Ohio Teachers2021</v>
      </c>
    </row>
    <row r="221" spans="1:15" x14ac:dyDescent="0.35">
      <c r="A221" t="s">
        <v>102</v>
      </c>
      <c r="B221">
        <v>2022</v>
      </c>
      <c r="C221" s="7">
        <v>44742</v>
      </c>
      <c r="D221" s="7">
        <v>44743</v>
      </c>
      <c r="E221">
        <v>88</v>
      </c>
      <c r="F221" t="s">
        <v>283</v>
      </c>
      <c r="G221">
        <v>2</v>
      </c>
      <c r="H221">
        <v>85141848</v>
      </c>
      <c r="I221">
        <v>105264328</v>
      </c>
      <c r="J221">
        <v>12224438</v>
      </c>
      <c r="K221">
        <v>0.80900000000000005</v>
      </c>
      <c r="L221">
        <v>1.71116</v>
      </c>
      <c r="M221">
        <v>1037935</v>
      </c>
      <c r="N221">
        <v>20122480</v>
      </c>
      <c r="O221" t="str">
        <f t="shared" si="3"/>
        <v>Ohio Teachers2022</v>
      </c>
    </row>
    <row r="222" spans="1:15" x14ac:dyDescent="0.35">
      <c r="A222" t="s">
        <v>105</v>
      </c>
      <c r="B222">
        <v>2001</v>
      </c>
      <c r="C222" s="7">
        <v>37072</v>
      </c>
      <c r="D222" s="7">
        <v>37072</v>
      </c>
      <c r="E222">
        <v>92</v>
      </c>
      <c r="F222" t="s">
        <v>282</v>
      </c>
      <c r="G222">
        <v>2</v>
      </c>
      <c r="H222">
        <v>54783900</v>
      </c>
      <c r="I222">
        <v>47870900</v>
      </c>
      <c r="J222">
        <v>9414900</v>
      </c>
      <c r="K222">
        <v>1.1439999999999999</v>
      </c>
      <c r="L222">
        <v>1</v>
      </c>
      <c r="M222">
        <v>158193</v>
      </c>
      <c r="N222">
        <v>-6913000</v>
      </c>
      <c r="O222" t="str">
        <f t="shared" si="3"/>
        <v>Pennsylvania School Employees2001</v>
      </c>
    </row>
    <row r="223" spans="1:15" x14ac:dyDescent="0.35">
      <c r="A223" t="s">
        <v>105</v>
      </c>
      <c r="B223">
        <v>2002</v>
      </c>
      <c r="C223" s="7">
        <v>37437</v>
      </c>
      <c r="D223" s="7">
        <v>37437</v>
      </c>
      <c r="E223">
        <v>92</v>
      </c>
      <c r="F223" t="s">
        <v>282</v>
      </c>
      <c r="G223">
        <v>2</v>
      </c>
      <c r="H223">
        <v>54193100</v>
      </c>
      <c r="I223">
        <v>51693200</v>
      </c>
      <c r="J223">
        <v>9378900</v>
      </c>
      <c r="K223">
        <v>1.048</v>
      </c>
      <c r="L223">
        <v>1</v>
      </c>
      <c r="M223">
        <v>539</v>
      </c>
      <c r="N223">
        <v>-2499900</v>
      </c>
      <c r="O223" t="str">
        <f t="shared" si="3"/>
        <v>Pennsylvania School Employees2002</v>
      </c>
    </row>
    <row r="224" spans="1:15" x14ac:dyDescent="0.35">
      <c r="A224" t="s">
        <v>105</v>
      </c>
      <c r="B224">
        <v>2003</v>
      </c>
      <c r="C224" s="7">
        <v>37802</v>
      </c>
      <c r="D224" s="7">
        <v>37802</v>
      </c>
      <c r="E224">
        <v>92</v>
      </c>
      <c r="F224" t="s">
        <v>282</v>
      </c>
      <c r="G224">
        <v>2</v>
      </c>
      <c r="H224">
        <v>52770000</v>
      </c>
      <c r="I224">
        <v>54313300</v>
      </c>
      <c r="J224">
        <v>9652900</v>
      </c>
      <c r="K224">
        <v>0.97199999999999998</v>
      </c>
      <c r="L224">
        <v>1</v>
      </c>
      <c r="M224">
        <v>20831</v>
      </c>
      <c r="N224">
        <v>1543300</v>
      </c>
      <c r="O224" t="str">
        <f t="shared" si="3"/>
        <v>Pennsylvania School Employees2003</v>
      </c>
    </row>
    <row r="225" spans="1:15" x14ac:dyDescent="0.35">
      <c r="A225" t="s">
        <v>105</v>
      </c>
      <c r="B225">
        <v>2004</v>
      </c>
      <c r="C225" s="7">
        <v>38168</v>
      </c>
      <c r="D225" s="7">
        <v>38168</v>
      </c>
      <c r="E225">
        <v>92</v>
      </c>
      <c r="F225" t="s">
        <v>282</v>
      </c>
      <c r="G225">
        <v>2</v>
      </c>
      <c r="H225">
        <v>51949600</v>
      </c>
      <c r="I225">
        <v>56978100</v>
      </c>
      <c r="J225">
        <v>10030700</v>
      </c>
      <c r="K225">
        <v>0.91200000000000003</v>
      </c>
      <c r="L225">
        <v>1</v>
      </c>
      <c r="M225">
        <v>321091</v>
      </c>
      <c r="N225">
        <v>5028500</v>
      </c>
      <c r="O225" t="str">
        <f t="shared" si="3"/>
        <v>Pennsylvania School Employees2004</v>
      </c>
    </row>
    <row r="226" spans="1:15" x14ac:dyDescent="0.35">
      <c r="A226" t="s">
        <v>105</v>
      </c>
      <c r="B226">
        <v>2005</v>
      </c>
      <c r="C226" s="7">
        <v>38533</v>
      </c>
      <c r="D226" s="7">
        <v>38533</v>
      </c>
      <c r="E226">
        <v>92</v>
      </c>
      <c r="F226" t="s">
        <v>282</v>
      </c>
      <c r="G226">
        <v>2</v>
      </c>
      <c r="H226">
        <v>51122100</v>
      </c>
      <c r="I226">
        <v>61129400</v>
      </c>
      <c r="J226">
        <v>10527700</v>
      </c>
      <c r="K226">
        <v>0.83599999999999997</v>
      </c>
      <c r="L226">
        <v>0.46</v>
      </c>
      <c r="M226">
        <v>945107</v>
      </c>
      <c r="N226">
        <v>10007300</v>
      </c>
      <c r="O226" t="str">
        <f t="shared" si="3"/>
        <v>Pennsylvania School Employees2005</v>
      </c>
    </row>
    <row r="227" spans="1:15" x14ac:dyDescent="0.35">
      <c r="A227" t="s">
        <v>105</v>
      </c>
      <c r="B227">
        <v>2006</v>
      </c>
      <c r="C227" s="7">
        <v>38898</v>
      </c>
      <c r="D227" s="7">
        <v>38898</v>
      </c>
      <c r="E227">
        <v>92</v>
      </c>
      <c r="F227" t="s">
        <v>282</v>
      </c>
      <c r="G227">
        <v>2</v>
      </c>
      <c r="H227">
        <v>52464700</v>
      </c>
      <c r="I227">
        <v>64627300</v>
      </c>
      <c r="J227">
        <v>11419000</v>
      </c>
      <c r="K227">
        <v>0.81200000000000006</v>
      </c>
      <c r="L227">
        <v>0.34</v>
      </c>
      <c r="M227">
        <v>1328373</v>
      </c>
      <c r="N227">
        <v>12162600</v>
      </c>
      <c r="O227" t="str">
        <f t="shared" si="3"/>
        <v>Pennsylvania School Employees2006</v>
      </c>
    </row>
    <row r="228" spans="1:15" x14ac:dyDescent="0.35">
      <c r="A228" t="s">
        <v>105</v>
      </c>
      <c r="B228">
        <v>2007</v>
      </c>
      <c r="C228" s="7">
        <v>39263</v>
      </c>
      <c r="D228" s="7">
        <v>39263</v>
      </c>
      <c r="E228">
        <v>92</v>
      </c>
      <c r="F228" t="s">
        <v>282</v>
      </c>
      <c r="G228">
        <v>2</v>
      </c>
      <c r="H228">
        <v>57057840</v>
      </c>
      <c r="I228">
        <v>66495872</v>
      </c>
      <c r="J228">
        <v>11410257</v>
      </c>
      <c r="K228">
        <v>0.85799999999999998</v>
      </c>
      <c r="L228">
        <v>0.39</v>
      </c>
      <c r="M228">
        <v>1708821</v>
      </c>
      <c r="N228">
        <v>9438032</v>
      </c>
      <c r="O228" t="str">
        <f t="shared" si="3"/>
        <v>Pennsylvania School Employees2007</v>
      </c>
    </row>
    <row r="229" spans="1:15" x14ac:dyDescent="0.35">
      <c r="A229" t="s">
        <v>105</v>
      </c>
      <c r="B229">
        <v>2008</v>
      </c>
      <c r="C229" s="7">
        <v>39629</v>
      </c>
      <c r="D229" s="7">
        <v>39629</v>
      </c>
      <c r="E229">
        <v>92</v>
      </c>
      <c r="F229" t="s">
        <v>282</v>
      </c>
      <c r="G229">
        <v>2</v>
      </c>
      <c r="H229">
        <v>60922156</v>
      </c>
      <c r="I229">
        <v>70845640</v>
      </c>
      <c r="J229">
        <v>11921469</v>
      </c>
      <c r="K229">
        <v>0.86</v>
      </c>
      <c r="L229">
        <v>0.41</v>
      </c>
      <c r="M229">
        <v>1852238</v>
      </c>
      <c r="N229">
        <v>9923480</v>
      </c>
      <c r="O229" t="str">
        <f t="shared" si="3"/>
        <v>Pennsylvania School Employees2008</v>
      </c>
    </row>
    <row r="230" spans="1:15" x14ac:dyDescent="0.35">
      <c r="A230" t="s">
        <v>105</v>
      </c>
      <c r="B230">
        <v>2009</v>
      </c>
      <c r="C230" s="7">
        <v>39994</v>
      </c>
      <c r="D230" s="7">
        <v>39994</v>
      </c>
      <c r="E230">
        <v>92</v>
      </c>
      <c r="F230" t="s">
        <v>282</v>
      </c>
      <c r="G230">
        <v>2</v>
      </c>
      <c r="H230">
        <v>59781576</v>
      </c>
      <c r="I230">
        <v>75520736</v>
      </c>
      <c r="J230">
        <v>12524593</v>
      </c>
      <c r="K230">
        <v>0.79200000000000004</v>
      </c>
      <c r="L230">
        <v>0.28999999999999998</v>
      </c>
      <c r="M230">
        <v>1761295</v>
      </c>
      <c r="N230">
        <v>15739161</v>
      </c>
      <c r="O230" t="str">
        <f t="shared" si="3"/>
        <v>Pennsylvania School Employees2009</v>
      </c>
    </row>
    <row r="231" spans="1:15" x14ac:dyDescent="0.35">
      <c r="A231" t="s">
        <v>105</v>
      </c>
      <c r="B231">
        <v>2010</v>
      </c>
      <c r="C231" s="7">
        <v>40359</v>
      </c>
      <c r="D231" s="7">
        <v>40359</v>
      </c>
      <c r="E231">
        <v>92</v>
      </c>
      <c r="F231" t="s">
        <v>282</v>
      </c>
      <c r="G231">
        <v>2</v>
      </c>
      <c r="H231">
        <v>59306848</v>
      </c>
      <c r="I231">
        <v>79005424</v>
      </c>
      <c r="J231">
        <v>12788847</v>
      </c>
      <c r="K231">
        <v>0.751</v>
      </c>
      <c r="L231">
        <v>0.27</v>
      </c>
      <c r="M231">
        <v>1928278</v>
      </c>
      <c r="N231">
        <v>19698580</v>
      </c>
      <c r="O231" t="str">
        <f t="shared" si="3"/>
        <v>Pennsylvania School Employees2010</v>
      </c>
    </row>
    <row r="232" spans="1:15" x14ac:dyDescent="0.35">
      <c r="A232" t="s">
        <v>105</v>
      </c>
      <c r="B232">
        <v>2011</v>
      </c>
      <c r="C232" s="7">
        <v>40724</v>
      </c>
      <c r="D232" s="7">
        <v>40724</v>
      </c>
      <c r="E232">
        <v>92</v>
      </c>
      <c r="F232" t="s">
        <v>282</v>
      </c>
      <c r="G232">
        <v>2</v>
      </c>
      <c r="H232">
        <v>59141132</v>
      </c>
      <c r="I232">
        <v>85640384</v>
      </c>
      <c r="J232">
        <v>12910043</v>
      </c>
      <c r="K232">
        <v>0.69099999999999995</v>
      </c>
      <c r="L232">
        <v>0.27</v>
      </c>
      <c r="M232">
        <v>2436602</v>
      </c>
      <c r="N232">
        <v>26499252</v>
      </c>
      <c r="O232" t="str">
        <f t="shared" si="3"/>
        <v>Pennsylvania School Employees2011</v>
      </c>
    </row>
    <row r="233" spans="1:15" x14ac:dyDescent="0.35">
      <c r="A233" t="s">
        <v>105</v>
      </c>
      <c r="B233">
        <v>2012</v>
      </c>
      <c r="C233" s="7">
        <v>41090</v>
      </c>
      <c r="D233" s="7">
        <v>41090</v>
      </c>
      <c r="E233">
        <v>92</v>
      </c>
      <c r="F233" t="s">
        <v>282</v>
      </c>
      <c r="G233">
        <v>2</v>
      </c>
      <c r="H233">
        <v>58227624</v>
      </c>
      <c r="I233">
        <v>87760656</v>
      </c>
      <c r="J233">
        <v>12714371</v>
      </c>
      <c r="K233">
        <v>0.66300000000000003</v>
      </c>
      <c r="L233">
        <v>0.38</v>
      </c>
      <c r="M233">
        <v>2629244</v>
      </c>
      <c r="N233">
        <v>29533038</v>
      </c>
      <c r="O233" t="str">
        <f t="shared" si="3"/>
        <v>Pennsylvania School Employees2012</v>
      </c>
    </row>
    <row r="234" spans="1:15" x14ac:dyDescent="0.35">
      <c r="A234" t="s">
        <v>105</v>
      </c>
      <c r="B234">
        <v>2013</v>
      </c>
      <c r="C234" s="7">
        <v>41455</v>
      </c>
      <c r="D234" s="7">
        <v>41455</v>
      </c>
      <c r="E234">
        <v>92</v>
      </c>
      <c r="F234" t="s">
        <v>282</v>
      </c>
      <c r="G234">
        <v>2</v>
      </c>
      <c r="H234">
        <v>57353264</v>
      </c>
      <c r="I234">
        <v>89951816</v>
      </c>
      <c r="J234">
        <v>12577105</v>
      </c>
      <c r="K234">
        <v>0.63800000000000001</v>
      </c>
      <c r="L234">
        <v>0.46</v>
      </c>
      <c r="M234">
        <v>3110429</v>
      </c>
      <c r="N234">
        <v>32598554</v>
      </c>
      <c r="O234" t="str">
        <f t="shared" si="3"/>
        <v>Pennsylvania School Employees2013</v>
      </c>
    </row>
    <row r="235" spans="1:15" x14ac:dyDescent="0.35">
      <c r="A235" t="s">
        <v>105</v>
      </c>
      <c r="B235">
        <v>2014</v>
      </c>
      <c r="C235" s="7">
        <v>41820</v>
      </c>
      <c r="D235" s="7">
        <v>41820</v>
      </c>
      <c r="E235">
        <v>92</v>
      </c>
      <c r="F235" t="s">
        <v>282</v>
      </c>
      <c r="G235">
        <v>2</v>
      </c>
      <c r="H235">
        <v>57231800</v>
      </c>
      <c r="I235">
        <v>92352984</v>
      </c>
      <c r="J235">
        <v>12620862</v>
      </c>
      <c r="K235">
        <v>0.62</v>
      </c>
      <c r="L235">
        <v>0.67169999999999996</v>
      </c>
      <c r="M235">
        <v>2965715</v>
      </c>
      <c r="N235">
        <v>35121184</v>
      </c>
      <c r="O235" t="str">
        <f t="shared" si="3"/>
        <v>Pennsylvania School Employees2014</v>
      </c>
    </row>
    <row r="236" spans="1:15" x14ac:dyDescent="0.35">
      <c r="A236" t="s">
        <v>105</v>
      </c>
      <c r="B236">
        <v>2015</v>
      </c>
      <c r="C236" s="7">
        <v>42185</v>
      </c>
      <c r="D236" s="7">
        <v>42185</v>
      </c>
      <c r="E236">
        <v>92</v>
      </c>
      <c r="F236" t="s">
        <v>282</v>
      </c>
      <c r="G236">
        <v>2</v>
      </c>
      <c r="H236">
        <v>57240944</v>
      </c>
      <c r="I236">
        <v>94576712</v>
      </c>
      <c r="J236">
        <v>12678213</v>
      </c>
      <c r="K236">
        <v>0.60499999999999998</v>
      </c>
      <c r="L236">
        <v>0.78493000000000002</v>
      </c>
      <c r="M236">
        <v>3289615</v>
      </c>
      <c r="N236">
        <v>37335764</v>
      </c>
      <c r="O236" t="str">
        <f t="shared" si="3"/>
        <v>Pennsylvania School Employees2015</v>
      </c>
    </row>
    <row r="237" spans="1:15" x14ac:dyDescent="0.35">
      <c r="A237" t="s">
        <v>105</v>
      </c>
      <c r="B237">
        <v>2016</v>
      </c>
      <c r="C237" s="7">
        <v>42551</v>
      </c>
      <c r="D237" s="7">
        <v>42551</v>
      </c>
      <c r="E237">
        <v>92</v>
      </c>
      <c r="F237" t="s">
        <v>282</v>
      </c>
      <c r="G237">
        <v>2</v>
      </c>
      <c r="H237">
        <v>57265504</v>
      </c>
      <c r="I237">
        <v>99989400</v>
      </c>
      <c r="J237">
        <v>12851289</v>
      </c>
      <c r="K237">
        <v>0.57299999999999995</v>
      </c>
      <c r="L237">
        <v>0.89863000000000004</v>
      </c>
      <c r="M237">
        <v>3540304</v>
      </c>
      <c r="N237">
        <v>42723896</v>
      </c>
      <c r="O237" t="str">
        <f t="shared" si="3"/>
        <v>Pennsylvania School Employees2016</v>
      </c>
    </row>
    <row r="238" spans="1:15" x14ac:dyDescent="0.35">
      <c r="A238" t="s">
        <v>105</v>
      </c>
      <c r="B238">
        <v>2017</v>
      </c>
      <c r="C238" s="7">
        <v>42916</v>
      </c>
      <c r="D238" s="7">
        <v>42916</v>
      </c>
      <c r="E238">
        <v>92</v>
      </c>
      <c r="F238" t="s">
        <v>282</v>
      </c>
      <c r="G238">
        <v>2</v>
      </c>
      <c r="H238">
        <v>57336856</v>
      </c>
      <c r="I238">
        <v>101848816</v>
      </c>
      <c r="J238">
        <v>13033919</v>
      </c>
      <c r="K238">
        <v>0.56299999999999994</v>
      </c>
      <c r="L238">
        <v>1</v>
      </c>
      <c r="M238">
        <v>3824908</v>
      </c>
      <c r="N238">
        <v>44511960</v>
      </c>
      <c r="O238" t="str">
        <f t="shared" si="3"/>
        <v>Pennsylvania School Employees2017</v>
      </c>
    </row>
    <row r="239" spans="1:15" x14ac:dyDescent="0.35">
      <c r="A239" t="s">
        <v>105</v>
      </c>
      <c r="B239">
        <v>2018</v>
      </c>
      <c r="C239" s="7">
        <v>43281</v>
      </c>
      <c r="D239" s="7">
        <v>43281</v>
      </c>
      <c r="E239">
        <v>92</v>
      </c>
      <c r="F239" t="s">
        <v>282</v>
      </c>
      <c r="G239">
        <v>2</v>
      </c>
      <c r="H239">
        <v>58135540</v>
      </c>
      <c r="I239">
        <v>102990912</v>
      </c>
      <c r="J239">
        <v>13379041</v>
      </c>
      <c r="K239">
        <v>0.56399999999999995</v>
      </c>
      <c r="L239">
        <v>1</v>
      </c>
      <c r="M239">
        <v>4243328</v>
      </c>
      <c r="N239">
        <v>44855368</v>
      </c>
      <c r="O239" t="str">
        <f t="shared" si="3"/>
        <v>Pennsylvania School Employees2018</v>
      </c>
    </row>
    <row r="240" spans="1:15" x14ac:dyDescent="0.35">
      <c r="A240" t="s">
        <v>105</v>
      </c>
      <c r="B240">
        <v>2019</v>
      </c>
      <c r="C240" s="7">
        <v>43646</v>
      </c>
      <c r="D240" s="7">
        <v>43646</v>
      </c>
      <c r="E240">
        <v>92</v>
      </c>
      <c r="F240" t="s">
        <v>282</v>
      </c>
      <c r="G240">
        <v>2</v>
      </c>
      <c r="H240">
        <v>61065304</v>
      </c>
      <c r="I240">
        <v>105199504</v>
      </c>
      <c r="J240">
        <v>13671927</v>
      </c>
      <c r="K240">
        <v>0.57999999999999996</v>
      </c>
      <c r="L240">
        <v>1</v>
      </c>
      <c r="M240">
        <v>4478236</v>
      </c>
      <c r="N240">
        <v>44134200</v>
      </c>
      <c r="O240" t="str">
        <f t="shared" si="3"/>
        <v>Pennsylvania School Employees2019</v>
      </c>
    </row>
    <row r="241" spans="1:15" x14ac:dyDescent="0.35">
      <c r="A241" t="s">
        <v>105</v>
      </c>
      <c r="B241">
        <v>2020</v>
      </c>
      <c r="C241" s="7">
        <v>44012</v>
      </c>
      <c r="D241" s="7">
        <v>44012</v>
      </c>
      <c r="E241">
        <v>92</v>
      </c>
      <c r="F241" t="s">
        <v>282</v>
      </c>
      <c r="G241">
        <v>2</v>
      </c>
      <c r="H241">
        <v>63798936</v>
      </c>
      <c r="I241">
        <v>107833400</v>
      </c>
      <c r="J241">
        <v>13974295</v>
      </c>
      <c r="K241">
        <v>0.59199999999999997</v>
      </c>
      <c r="L241">
        <v>1</v>
      </c>
      <c r="M241">
        <v>4671931</v>
      </c>
      <c r="N241">
        <v>44034464</v>
      </c>
      <c r="O241" t="str">
        <f t="shared" si="3"/>
        <v>Pennsylvania School Employees2020</v>
      </c>
    </row>
    <row r="242" spans="1:15" x14ac:dyDescent="0.35">
      <c r="A242" t="s">
        <v>105</v>
      </c>
      <c r="B242">
        <v>2021</v>
      </c>
      <c r="C242" s="7">
        <v>44377</v>
      </c>
      <c r="D242" s="7">
        <v>44377</v>
      </c>
      <c r="E242">
        <v>92</v>
      </c>
      <c r="F242" t="s">
        <v>282</v>
      </c>
      <c r="G242">
        <v>2</v>
      </c>
      <c r="H242">
        <v>67116160</v>
      </c>
      <c r="I242">
        <v>112650824</v>
      </c>
      <c r="J242">
        <v>14057526</v>
      </c>
      <c r="K242">
        <v>0.59599999999999997</v>
      </c>
      <c r="L242">
        <v>1</v>
      </c>
      <c r="M242">
        <v>4752338</v>
      </c>
      <c r="N242">
        <v>45534668</v>
      </c>
      <c r="O242" t="str">
        <f t="shared" si="3"/>
        <v>Pennsylvania School Employees2021</v>
      </c>
    </row>
    <row r="243" spans="1:15" x14ac:dyDescent="0.35">
      <c r="A243" t="s">
        <v>105</v>
      </c>
      <c r="B243">
        <v>2022</v>
      </c>
      <c r="C243" s="7">
        <v>44742</v>
      </c>
      <c r="E243">
        <v>92</v>
      </c>
      <c r="F243" t="s">
        <v>282</v>
      </c>
      <c r="G243">
        <v>2</v>
      </c>
      <c r="H243">
        <v>70647000</v>
      </c>
      <c r="I243">
        <v>114612000</v>
      </c>
      <c r="J243">
        <v>14397000</v>
      </c>
      <c r="K243">
        <v>0.61599999999999999</v>
      </c>
      <c r="L243">
        <v>1</v>
      </c>
      <c r="M243">
        <v>4985571</v>
      </c>
      <c r="N243">
        <v>43965000</v>
      </c>
      <c r="O243" t="str">
        <f t="shared" si="3"/>
        <v>Pennsylvania School Employees2022</v>
      </c>
    </row>
    <row r="244" spans="1:15" x14ac:dyDescent="0.35">
      <c r="A244" t="s">
        <v>113</v>
      </c>
      <c r="B244">
        <v>2001</v>
      </c>
      <c r="C244" s="7">
        <v>37134</v>
      </c>
      <c r="D244" s="7">
        <v>37134</v>
      </c>
      <c r="E244">
        <v>108</v>
      </c>
      <c r="F244" t="s">
        <v>264</v>
      </c>
      <c r="G244">
        <v>2</v>
      </c>
      <c r="H244">
        <v>86352000</v>
      </c>
      <c r="I244">
        <v>84217000</v>
      </c>
      <c r="J244">
        <v>23365000</v>
      </c>
      <c r="K244">
        <v>1.0249999999999999</v>
      </c>
      <c r="L244">
        <v>1</v>
      </c>
      <c r="M244">
        <v>1279040</v>
      </c>
      <c r="N244">
        <v>-2135000</v>
      </c>
      <c r="O244" t="str">
        <f t="shared" si="3"/>
        <v>Texas Teachers2001</v>
      </c>
    </row>
    <row r="245" spans="1:15" x14ac:dyDescent="0.35">
      <c r="A245" t="s">
        <v>27</v>
      </c>
      <c r="B245">
        <v>2001</v>
      </c>
      <c r="C245" s="7">
        <v>37072</v>
      </c>
      <c r="D245" s="7">
        <v>37072</v>
      </c>
      <c r="E245">
        <v>11</v>
      </c>
      <c r="F245" t="s">
        <v>272</v>
      </c>
      <c r="G245">
        <v>2</v>
      </c>
      <c r="H245">
        <v>10387569</v>
      </c>
      <c r="I245">
        <v>10392705</v>
      </c>
      <c r="J245">
        <v>1690264</v>
      </c>
      <c r="K245">
        <v>0.99950000000000006</v>
      </c>
      <c r="L245">
        <v>0.40789999999999998</v>
      </c>
      <c r="M245">
        <v>188922.5</v>
      </c>
      <c r="N245">
        <v>5135.7139999999999</v>
      </c>
      <c r="O245" t="str">
        <f t="shared" si="3"/>
        <v>Chicago Teachers2001</v>
      </c>
    </row>
    <row r="246" spans="1:15" x14ac:dyDescent="0.35">
      <c r="A246" t="s">
        <v>27</v>
      </c>
      <c r="B246">
        <v>2002</v>
      </c>
      <c r="C246" s="7">
        <v>37437</v>
      </c>
      <c r="D246" s="7">
        <v>37437</v>
      </c>
      <c r="E246">
        <v>11</v>
      </c>
      <c r="F246" t="s">
        <v>272</v>
      </c>
      <c r="G246">
        <v>2</v>
      </c>
      <c r="H246">
        <v>10619061</v>
      </c>
      <c r="I246">
        <v>11025482</v>
      </c>
      <c r="J246">
        <v>1759046</v>
      </c>
      <c r="K246">
        <v>0.96299999999999997</v>
      </c>
      <c r="L246">
        <v>0.4294</v>
      </c>
      <c r="M246">
        <v>178954.83</v>
      </c>
      <c r="N246">
        <v>406420.75</v>
      </c>
      <c r="O246" t="str">
        <f t="shared" si="3"/>
        <v>Chicago Teachers2002</v>
      </c>
    </row>
    <row r="247" spans="1:15" x14ac:dyDescent="0.35">
      <c r="A247" t="s">
        <v>27</v>
      </c>
      <c r="B247">
        <v>2003</v>
      </c>
      <c r="C247" s="7">
        <v>37802</v>
      </c>
      <c r="D247" s="7">
        <v>37802</v>
      </c>
      <c r="E247">
        <v>11</v>
      </c>
      <c r="F247" t="s">
        <v>272</v>
      </c>
      <c r="G247">
        <v>2</v>
      </c>
      <c r="H247">
        <v>10494755</v>
      </c>
      <c r="I247">
        <v>11411528</v>
      </c>
      <c r="J247">
        <v>1706205</v>
      </c>
      <c r="K247">
        <v>0.92</v>
      </c>
      <c r="L247">
        <v>0.49159999999999998</v>
      </c>
      <c r="M247">
        <v>160195.51999999999</v>
      </c>
      <c r="N247">
        <v>916773.69</v>
      </c>
      <c r="O247" t="str">
        <f t="shared" si="3"/>
        <v>Chicago Teachers2003</v>
      </c>
    </row>
    <row r="248" spans="1:15" x14ac:dyDescent="0.35">
      <c r="A248" t="s">
        <v>27</v>
      </c>
      <c r="B248">
        <v>2004</v>
      </c>
      <c r="C248" s="7">
        <v>38168</v>
      </c>
      <c r="D248" s="7">
        <v>38168</v>
      </c>
      <c r="E248">
        <v>11</v>
      </c>
      <c r="F248" t="s">
        <v>272</v>
      </c>
      <c r="G248">
        <v>2</v>
      </c>
      <c r="H248">
        <v>10392193</v>
      </c>
      <c r="I248">
        <v>12105681</v>
      </c>
      <c r="J248">
        <v>1767631</v>
      </c>
      <c r="K248">
        <v>0.85799999999999998</v>
      </c>
      <c r="L248">
        <v>0.38490000000000002</v>
      </c>
      <c r="M248">
        <v>202971.48</v>
      </c>
      <c r="N248">
        <v>1713487.5</v>
      </c>
      <c r="O248" t="str">
        <f t="shared" si="3"/>
        <v>Chicago Teachers2004</v>
      </c>
    </row>
    <row r="249" spans="1:15" x14ac:dyDescent="0.35">
      <c r="A249" t="s">
        <v>27</v>
      </c>
      <c r="B249">
        <v>2005</v>
      </c>
      <c r="C249" s="7">
        <v>38533</v>
      </c>
      <c r="D249" s="7">
        <v>38533</v>
      </c>
      <c r="E249">
        <v>11</v>
      </c>
      <c r="F249" t="s">
        <v>272</v>
      </c>
      <c r="G249">
        <v>2</v>
      </c>
      <c r="H249">
        <v>10506471</v>
      </c>
      <c r="I249">
        <v>13295876</v>
      </c>
      <c r="J249">
        <v>1968612</v>
      </c>
      <c r="K249">
        <v>0.79</v>
      </c>
      <c r="L249">
        <v>0.28549999999999998</v>
      </c>
      <c r="M249">
        <v>258883.22</v>
      </c>
      <c r="N249">
        <v>2789405</v>
      </c>
      <c r="O249" t="str">
        <f t="shared" si="3"/>
        <v>Chicago Teachers2005</v>
      </c>
    </row>
    <row r="250" spans="1:15" x14ac:dyDescent="0.35">
      <c r="A250" t="s">
        <v>27</v>
      </c>
      <c r="B250">
        <v>2006</v>
      </c>
      <c r="C250" s="7">
        <v>38898</v>
      </c>
      <c r="D250" s="7">
        <v>38898</v>
      </c>
      <c r="E250">
        <v>11</v>
      </c>
      <c r="F250" t="s">
        <v>272</v>
      </c>
      <c r="G250">
        <v>2</v>
      </c>
      <c r="H250">
        <v>10947998</v>
      </c>
      <c r="I250">
        <v>14035627</v>
      </c>
      <c r="J250">
        <v>1944358</v>
      </c>
      <c r="K250">
        <v>0.78</v>
      </c>
      <c r="L250">
        <v>0.35870000000000002</v>
      </c>
      <c r="M250">
        <v>328365.81</v>
      </c>
      <c r="N250">
        <v>3087629</v>
      </c>
      <c r="O250" t="str">
        <f t="shared" si="3"/>
        <v>Chicago Teachers2006</v>
      </c>
    </row>
    <row r="251" spans="1:15" x14ac:dyDescent="0.35">
      <c r="A251" t="s">
        <v>27</v>
      </c>
      <c r="B251">
        <v>2007</v>
      </c>
      <c r="C251" s="7">
        <v>39263</v>
      </c>
      <c r="D251" s="7">
        <v>39263</v>
      </c>
      <c r="E251">
        <v>11</v>
      </c>
      <c r="F251" t="s">
        <v>272</v>
      </c>
      <c r="G251">
        <v>2</v>
      </c>
      <c r="H251">
        <v>11759699</v>
      </c>
      <c r="I251">
        <v>14677184</v>
      </c>
      <c r="J251">
        <v>1863182.1</v>
      </c>
      <c r="K251">
        <v>0.80120000000000002</v>
      </c>
      <c r="L251">
        <v>0.33350000000000002</v>
      </c>
      <c r="M251">
        <v>311139.81</v>
      </c>
      <c r="N251">
        <v>2917485.3</v>
      </c>
      <c r="O251" t="str">
        <f t="shared" si="3"/>
        <v>Chicago Teachers2007</v>
      </c>
    </row>
    <row r="252" spans="1:15" x14ac:dyDescent="0.35">
      <c r="A252" t="s">
        <v>27</v>
      </c>
      <c r="B252">
        <v>2008</v>
      </c>
      <c r="C252" s="7">
        <v>39629</v>
      </c>
      <c r="D252" s="7">
        <v>39629</v>
      </c>
      <c r="E252">
        <v>11</v>
      </c>
      <c r="F252" t="s">
        <v>272</v>
      </c>
      <c r="G252">
        <v>2</v>
      </c>
      <c r="H252">
        <v>12069417</v>
      </c>
      <c r="I252">
        <v>15203741</v>
      </c>
      <c r="J252">
        <v>1914558.9</v>
      </c>
      <c r="K252">
        <v>0.79379999999999995</v>
      </c>
      <c r="L252">
        <v>0.56630000000000003</v>
      </c>
      <c r="M252">
        <v>290072.88</v>
      </c>
      <c r="N252">
        <v>3134323.5</v>
      </c>
      <c r="O252" t="str">
        <f t="shared" si="3"/>
        <v>Chicago Teachers2008</v>
      </c>
    </row>
    <row r="253" spans="1:15" x14ac:dyDescent="0.35">
      <c r="A253" t="s">
        <v>27</v>
      </c>
      <c r="B253">
        <v>2009</v>
      </c>
      <c r="C253" s="7">
        <v>39994</v>
      </c>
      <c r="D253" s="7">
        <v>39994</v>
      </c>
      <c r="E253">
        <v>11</v>
      </c>
      <c r="F253" t="s">
        <v>272</v>
      </c>
      <c r="G253">
        <v>2</v>
      </c>
      <c r="H253">
        <v>11493256</v>
      </c>
      <c r="I253">
        <v>15683242</v>
      </c>
      <c r="J253">
        <v>1996194.3</v>
      </c>
      <c r="K253">
        <v>0.73280000000000001</v>
      </c>
      <c r="L253">
        <v>0.67800000000000005</v>
      </c>
      <c r="M253">
        <v>292145.34000000003</v>
      </c>
      <c r="N253">
        <v>4189985.8</v>
      </c>
      <c r="O253" t="str">
        <f t="shared" si="3"/>
        <v>Chicago Teachers2009</v>
      </c>
    </row>
    <row r="254" spans="1:15" x14ac:dyDescent="0.35">
      <c r="A254" t="s">
        <v>27</v>
      </c>
      <c r="B254">
        <v>2010</v>
      </c>
      <c r="C254" s="7">
        <v>40359</v>
      </c>
      <c r="D254" s="7">
        <v>40359</v>
      </c>
      <c r="E254">
        <v>11</v>
      </c>
      <c r="F254" t="s">
        <v>272</v>
      </c>
      <c r="G254">
        <v>2</v>
      </c>
      <c r="H254">
        <v>10917417</v>
      </c>
      <c r="I254">
        <v>16319744</v>
      </c>
      <c r="J254">
        <v>2100345.5</v>
      </c>
      <c r="K254">
        <v>0.66900000000000004</v>
      </c>
      <c r="L254">
        <v>0.81710000000000005</v>
      </c>
      <c r="M254">
        <v>355846.13</v>
      </c>
      <c r="N254">
        <v>5402326.5</v>
      </c>
      <c r="O254" t="str">
        <f t="shared" si="3"/>
        <v>Chicago Teachers2010</v>
      </c>
    </row>
    <row r="255" spans="1:15" x14ac:dyDescent="0.35">
      <c r="A255" t="s">
        <v>27</v>
      </c>
      <c r="B255">
        <v>2011</v>
      </c>
      <c r="C255" s="7">
        <v>40724</v>
      </c>
      <c r="D255" s="7">
        <v>40724</v>
      </c>
      <c r="E255">
        <v>11</v>
      </c>
      <c r="F255" t="s">
        <v>272</v>
      </c>
      <c r="G255">
        <v>2</v>
      </c>
      <c r="H255">
        <v>10109315</v>
      </c>
      <c r="I255">
        <v>16940626</v>
      </c>
      <c r="J255">
        <v>2090131.9</v>
      </c>
      <c r="K255">
        <v>0.59670000000000001</v>
      </c>
      <c r="L255">
        <v>0.33389999999999997</v>
      </c>
      <c r="M255">
        <v>430091.53</v>
      </c>
      <c r="N255">
        <v>6831311.5</v>
      </c>
      <c r="O255" t="str">
        <f t="shared" si="3"/>
        <v>Chicago Teachers2011</v>
      </c>
    </row>
    <row r="256" spans="1:15" x14ac:dyDescent="0.35">
      <c r="A256" t="s">
        <v>27</v>
      </c>
      <c r="B256">
        <v>2012</v>
      </c>
      <c r="C256" s="7">
        <v>41090</v>
      </c>
      <c r="D256" s="7">
        <v>41090</v>
      </c>
      <c r="E256">
        <v>11</v>
      </c>
      <c r="F256" t="s">
        <v>272</v>
      </c>
      <c r="G256">
        <v>2</v>
      </c>
      <c r="H256">
        <v>9364077</v>
      </c>
      <c r="I256">
        <v>17375660</v>
      </c>
      <c r="J256">
        <v>2224903</v>
      </c>
      <c r="K256">
        <v>0.53890000000000005</v>
      </c>
      <c r="L256">
        <v>0.27200000000000002</v>
      </c>
      <c r="M256">
        <v>510101.47</v>
      </c>
      <c r="N256">
        <v>8011583.5</v>
      </c>
      <c r="O256" t="str">
        <f t="shared" si="3"/>
        <v>Chicago Teachers2012</v>
      </c>
    </row>
    <row r="257" spans="1:15" x14ac:dyDescent="0.35">
      <c r="A257" t="s">
        <v>27</v>
      </c>
      <c r="B257">
        <v>2013</v>
      </c>
      <c r="C257" s="7">
        <v>41455</v>
      </c>
      <c r="D257" s="7">
        <v>41455</v>
      </c>
      <c r="E257">
        <v>11</v>
      </c>
      <c r="F257" t="s">
        <v>272</v>
      </c>
      <c r="G257">
        <v>2</v>
      </c>
      <c r="H257">
        <v>9422519</v>
      </c>
      <c r="I257">
        <v>19044534</v>
      </c>
      <c r="J257">
        <v>2239347</v>
      </c>
      <c r="K257">
        <v>0.49480000000000002</v>
      </c>
      <c r="L257">
        <v>0.2437</v>
      </c>
      <c r="M257">
        <v>585444.56000000006</v>
      </c>
      <c r="N257">
        <v>9622014</v>
      </c>
      <c r="O257" t="str">
        <f t="shared" si="3"/>
        <v>Chicago Teachers2013</v>
      </c>
    </row>
    <row r="258" spans="1:15" x14ac:dyDescent="0.35">
      <c r="A258" t="s">
        <v>27</v>
      </c>
      <c r="B258">
        <v>2014</v>
      </c>
      <c r="C258" s="7">
        <v>41820</v>
      </c>
      <c r="D258" s="7">
        <v>41820</v>
      </c>
      <c r="E258">
        <v>11</v>
      </c>
      <c r="F258" t="s">
        <v>272</v>
      </c>
      <c r="G258">
        <v>2</v>
      </c>
      <c r="H258">
        <v>10045543</v>
      </c>
      <c r="I258">
        <v>19503894</v>
      </c>
      <c r="J258">
        <v>2233281</v>
      </c>
      <c r="K258">
        <v>0.5151</v>
      </c>
      <c r="L258">
        <v>0.81333</v>
      </c>
      <c r="M258">
        <v>719781.75</v>
      </c>
      <c r="N258">
        <v>9458351</v>
      </c>
      <c r="O258" t="str">
        <f t="shared" si="3"/>
        <v>Chicago Teachers2014</v>
      </c>
    </row>
    <row r="259" spans="1:15" x14ac:dyDescent="0.35">
      <c r="A259" t="s">
        <v>27</v>
      </c>
      <c r="B259">
        <v>2015</v>
      </c>
      <c r="C259" s="7">
        <v>42185</v>
      </c>
      <c r="D259" s="7">
        <v>42185</v>
      </c>
      <c r="E259">
        <v>11</v>
      </c>
      <c r="F259" t="s">
        <v>272</v>
      </c>
      <c r="G259">
        <v>2</v>
      </c>
      <c r="H259">
        <v>10344375</v>
      </c>
      <c r="I259">
        <v>19951290</v>
      </c>
      <c r="J259">
        <v>2273551.5</v>
      </c>
      <c r="K259">
        <v>0.51849999999999996</v>
      </c>
      <c r="L259">
        <v>0.88356999999999997</v>
      </c>
      <c r="M259">
        <v>728488.5</v>
      </c>
      <c r="N259">
        <v>9606915</v>
      </c>
      <c r="O259" t="str">
        <f t="shared" ref="O259:O322" si="4">A259&amp;B259</f>
        <v>Chicago Teachers2015</v>
      </c>
    </row>
    <row r="260" spans="1:15" x14ac:dyDescent="0.35">
      <c r="A260" t="s">
        <v>27</v>
      </c>
      <c r="B260">
        <v>2016</v>
      </c>
      <c r="C260" s="7">
        <v>42551</v>
      </c>
      <c r="D260" s="7">
        <v>42551</v>
      </c>
      <c r="E260">
        <v>11</v>
      </c>
      <c r="F260" t="s">
        <v>272</v>
      </c>
      <c r="G260">
        <v>2</v>
      </c>
      <c r="H260">
        <v>10610747</v>
      </c>
      <c r="I260">
        <v>20246140</v>
      </c>
      <c r="J260">
        <v>2281269</v>
      </c>
      <c r="K260">
        <v>0.52410000000000001</v>
      </c>
      <c r="L260">
        <v>0.84699000000000002</v>
      </c>
      <c r="M260">
        <v>749796.5</v>
      </c>
      <c r="N260">
        <v>9635393</v>
      </c>
      <c r="O260" t="str">
        <f t="shared" si="4"/>
        <v>Chicago Teachers2016</v>
      </c>
    </row>
    <row r="261" spans="1:15" x14ac:dyDescent="0.35">
      <c r="A261" t="s">
        <v>27</v>
      </c>
      <c r="B261">
        <v>2017</v>
      </c>
      <c r="C261" s="7">
        <v>42916</v>
      </c>
      <c r="D261" s="7">
        <v>42916</v>
      </c>
      <c r="E261">
        <v>11</v>
      </c>
      <c r="F261" t="s">
        <v>272</v>
      </c>
      <c r="G261">
        <v>2</v>
      </c>
      <c r="H261">
        <v>10933032</v>
      </c>
      <c r="I261">
        <v>21822010</v>
      </c>
      <c r="J261">
        <v>2145172</v>
      </c>
      <c r="K261">
        <v>0.501</v>
      </c>
      <c r="L261">
        <v>0.98758000000000001</v>
      </c>
      <c r="M261">
        <v>754764.06</v>
      </c>
      <c r="N261">
        <v>10888979</v>
      </c>
      <c r="O261" t="str">
        <f t="shared" si="4"/>
        <v>Chicago Teachers2017</v>
      </c>
    </row>
    <row r="262" spans="1:15" x14ac:dyDescent="0.35">
      <c r="A262" t="s">
        <v>27</v>
      </c>
      <c r="B262">
        <v>2018</v>
      </c>
      <c r="C262" s="7">
        <v>43281</v>
      </c>
      <c r="D262" s="7">
        <v>43281</v>
      </c>
      <c r="E262">
        <v>11</v>
      </c>
      <c r="F262" t="s">
        <v>272</v>
      </c>
      <c r="G262">
        <v>2</v>
      </c>
      <c r="H262">
        <v>10969086</v>
      </c>
      <c r="I262">
        <v>22922992</v>
      </c>
      <c r="J262">
        <v>2118062.2999999998</v>
      </c>
      <c r="K262">
        <v>0.47849999999999998</v>
      </c>
      <c r="L262">
        <v>0.91661999999999999</v>
      </c>
      <c r="M262">
        <v>855752.56</v>
      </c>
      <c r="N262">
        <v>11953907</v>
      </c>
      <c r="O262" t="str">
        <f t="shared" si="4"/>
        <v>Chicago Teachers2018</v>
      </c>
    </row>
    <row r="263" spans="1:15" x14ac:dyDescent="0.35">
      <c r="A263" t="s">
        <v>27</v>
      </c>
      <c r="B263">
        <v>2019</v>
      </c>
      <c r="C263" s="7">
        <v>43646</v>
      </c>
      <c r="D263" s="7">
        <v>43646</v>
      </c>
      <c r="E263">
        <v>11</v>
      </c>
      <c r="F263" t="s">
        <v>272</v>
      </c>
      <c r="G263">
        <v>2</v>
      </c>
      <c r="H263">
        <v>11021812</v>
      </c>
      <c r="I263">
        <v>23252164</v>
      </c>
      <c r="J263">
        <v>2203055.5</v>
      </c>
      <c r="K263">
        <v>0.47399999999999998</v>
      </c>
      <c r="L263">
        <v>0.78354000000000001</v>
      </c>
      <c r="M263">
        <v>1032170</v>
      </c>
      <c r="N263">
        <v>12230352</v>
      </c>
      <c r="O263" t="str">
        <f t="shared" si="4"/>
        <v>Chicago Teachers2019</v>
      </c>
    </row>
    <row r="264" spans="1:15" x14ac:dyDescent="0.35">
      <c r="A264" t="s">
        <v>27</v>
      </c>
      <c r="B264">
        <v>2020</v>
      </c>
      <c r="C264" s="7">
        <v>44012</v>
      </c>
      <c r="D264" s="7">
        <v>44012</v>
      </c>
      <c r="E264">
        <v>11</v>
      </c>
      <c r="F264" t="s">
        <v>272</v>
      </c>
      <c r="G264">
        <v>2</v>
      </c>
      <c r="H264">
        <v>11240208</v>
      </c>
      <c r="I264">
        <v>24073482</v>
      </c>
      <c r="J264">
        <v>2267288.2999999998</v>
      </c>
      <c r="K264">
        <v>0.45429999999999998</v>
      </c>
      <c r="L264">
        <v>0.74497000000000002</v>
      </c>
      <c r="M264">
        <v>1147030.5</v>
      </c>
      <c r="N264">
        <v>12833275</v>
      </c>
      <c r="O264" t="str">
        <f t="shared" si="4"/>
        <v>Chicago Teachers2020</v>
      </c>
    </row>
    <row r="265" spans="1:15" x14ac:dyDescent="0.35">
      <c r="A265" t="s">
        <v>27</v>
      </c>
      <c r="B265">
        <v>2021</v>
      </c>
      <c r="C265" s="7">
        <v>44377</v>
      </c>
      <c r="D265" s="7">
        <v>44377</v>
      </c>
      <c r="E265">
        <v>11</v>
      </c>
      <c r="F265" t="s">
        <v>272</v>
      </c>
      <c r="G265">
        <v>2</v>
      </c>
      <c r="H265">
        <v>11925535</v>
      </c>
      <c r="I265">
        <v>25117988</v>
      </c>
      <c r="J265">
        <v>2397752.7999999998</v>
      </c>
      <c r="K265">
        <v>0.4748</v>
      </c>
      <c r="L265">
        <v>0.7671</v>
      </c>
      <c r="M265">
        <v>1154857.3999999999</v>
      </c>
      <c r="N265">
        <v>13192453</v>
      </c>
      <c r="O265" t="str">
        <f t="shared" si="4"/>
        <v>Chicago Teachers2021</v>
      </c>
    </row>
    <row r="266" spans="1:15" x14ac:dyDescent="0.35">
      <c r="A266" t="s">
        <v>27</v>
      </c>
      <c r="B266">
        <v>2022</v>
      </c>
      <c r="C266" s="7">
        <v>44742</v>
      </c>
      <c r="D266" s="7">
        <v>44742</v>
      </c>
      <c r="E266">
        <v>11</v>
      </c>
      <c r="F266" t="s">
        <v>272</v>
      </c>
      <c r="G266">
        <v>2</v>
      </c>
      <c r="H266">
        <v>12142215</v>
      </c>
      <c r="I266">
        <v>25955066</v>
      </c>
      <c r="J266">
        <v>2604858.7999999998</v>
      </c>
      <c r="K266">
        <v>0.46779999999999999</v>
      </c>
      <c r="L266">
        <v>0.66325999999999996</v>
      </c>
      <c r="M266">
        <v>1213954.3</v>
      </c>
      <c r="N266">
        <v>13812851</v>
      </c>
      <c r="O266" t="str">
        <f t="shared" si="4"/>
        <v>Chicago Teachers2022</v>
      </c>
    </row>
    <row r="267" spans="1:15" x14ac:dyDescent="0.35">
      <c r="A267" t="s">
        <v>116</v>
      </c>
      <c r="B267">
        <v>2001</v>
      </c>
      <c r="C267" s="7">
        <v>37072</v>
      </c>
      <c r="D267" s="7">
        <v>37073</v>
      </c>
      <c r="E267">
        <v>103</v>
      </c>
      <c r="F267" t="s">
        <v>281</v>
      </c>
      <c r="G267">
        <v>2</v>
      </c>
      <c r="H267">
        <v>869045</v>
      </c>
      <c r="I267">
        <v>1060931</v>
      </c>
      <c r="J267">
        <v>202915</v>
      </c>
      <c r="K267">
        <v>0.81910000000000005</v>
      </c>
      <c r="L267">
        <v>1.1523000000000001</v>
      </c>
      <c r="M267">
        <v>20444</v>
      </c>
      <c r="N267">
        <v>191886</v>
      </c>
      <c r="O267" t="str">
        <f t="shared" si="4"/>
        <v>St. Paul Teachers2001</v>
      </c>
    </row>
    <row r="268" spans="1:15" x14ac:dyDescent="0.35">
      <c r="A268" t="s">
        <v>116</v>
      </c>
      <c r="B268">
        <v>2002</v>
      </c>
      <c r="C268" s="7">
        <v>37437</v>
      </c>
      <c r="D268" s="7">
        <v>37438</v>
      </c>
      <c r="E268">
        <v>103</v>
      </c>
      <c r="F268" t="s">
        <v>281</v>
      </c>
      <c r="G268">
        <v>2</v>
      </c>
      <c r="H268">
        <v>899572</v>
      </c>
      <c r="I268">
        <v>1141300</v>
      </c>
      <c r="J268">
        <v>201456</v>
      </c>
      <c r="K268">
        <v>0.78820000000000001</v>
      </c>
      <c r="L268">
        <v>1.3932</v>
      </c>
      <c r="M268">
        <v>17382</v>
      </c>
      <c r="N268">
        <v>241728</v>
      </c>
      <c r="O268" t="str">
        <f t="shared" si="4"/>
        <v>St. Paul Teachers2002</v>
      </c>
    </row>
    <row r="269" spans="1:15" x14ac:dyDescent="0.35">
      <c r="A269" t="s">
        <v>116</v>
      </c>
      <c r="B269">
        <v>2003</v>
      </c>
      <c r="C269" s="7">
        <v>37802</v>
      </c>
      <c r="D269" s="7">
        <v>37803</v>
      </c>
      <c r="E269">
        <v>103</v>
      </c>
      <c r="F269" t="s">
        <v>281</v>
      </c>
      <c r="G269">
        <v>2</v>
      </c>
      <c r="H269">
        <v>898760</v>
      </c>
      <c r="I269">
        <v>1189361</v>
      </c>
      <c r="J269">
        <v>205655</v>
      </c>
      <c r="K269">
        <v>0.75570000000000004</v>
      </c>
      <c r="L269">
        <v>0.97589999999999999</v>
      </c>
      <c r="M269">
        <v>23948</v>
      </c>
      <c r="N269">
        <v>290601</v>
      </c>
      <c r="O269" t="str">
        <f t="shared" si="4"/>
        <v>St. Paul Teachers2003</v>
      </c>
    </row>
    <row r="270" spans="1:15" x14ac:dyDescent="0.35">
      <c r="A270" t="s">
        <v>116</v>
      </c>
      <c r="B270">
        <v>2004</v>
      </c>
      <c r="C270" s="7">
        <v>38168</v>
      </c>
      <c r="D270" s="7">
        <v>38169</v>
      </c>
      <c r="E270">
        <v>103</v>
      </c>
      <c r="F270" t="s">
        <v>281</v>
      </c>
      <c r="G270">
        <v>2</v>
      </c>
      <c r="H270">
        <v>898860</v>
      </c>
      <c r="I270">
        <v>1251460</v>
      </c>
      <c r="J270">
        <v>221685</v>
      </c>
      <c r="K270">
        <v>0.71819999999999995</v>
      </c>
      <c r="L270">
        <v>0.77110000000000001</v>
      </c>
      <c r="M270">
        <v>30828</v>
      </c>
      <c r="N270">
        <v>352600</v>
      </c>
      <c r="O270" t="str">
        <f t="shared" si="4"/>
        <v>St. Paul Teachers2004</v>
      </c>
    </row>
    <row r="271" spans="1:15" x14ac:dyDescent="0.35">
      <c r="A271" t="s">
        <v>116</v>
      </c>
      <c r="B271">
        <v>2005</v>
      </c>
      <c r="C271" s="7">
        <v>38533</v>
      </c>
      <c r="D271" s="7">
        <v>38534</v>
      </c>
      <c r="E271">
        <v>103</v>
      </c>
      <c r="F271" t="s">
        <v>281</v>
      </c>
      <c r="G271">
        <v>2</v>
      </c>
      <c r="H271">
        <v>905293</v>
      </c>
      <c r="I271">
        <v>1299832</v>
      </c>
      <c r="J271">
        <v>223762</v>
      </c>
      <c r="K271">
        <v>0.69650000000000001</v>
      </c>
      <c r="L271">
        <v>0.68640000000000001</v>
      </c>
      <c r="M271">
        <v>34724</v>
      </c>
      <c r="N271">
        <v>394539</v>
      </c>
      <c r="O271" t="str">
        <f t="shared" si="4"/>
        <v>St. Paul Teachers2005</v>
      </c>
    </row>
    <row r="272" spans="1:15" x14ac:dyDescent="0.35">
      <c r="A272" t="s">
        <v>116</v>
      </c>
      <c r="B272">
        <v>2006</v>
      </c>
      <c r="C272" s="7">
        <v>38898</v>
      </c>
      <c r="D272" s="7">
        <v>38899</v>
      </c>
      <c r="E272">
        <v>103</v>
      </c>
      <c r="F272" t="s">
        <v>281</v>
      </c>
      <c r="G272">
        <v>2</v>
      </c>
      <c r="H272">
        <v>938919</v>
      </c>
      <c r="I272">
        <v>1358620</v>
      </c>
      <c r="J272">
        <v>226351</v>
      </c>
      <c r="K272">
        <v>0.69110000000000005</v>
      </c>
      <c r="L272">
        <v>0.5948</v>
      </c>
      <c r="M272">
        <v>40373</v>
      </c>
      <c r="N272">
        <v>419701</v>
      </c>
      <c r="O272" t="str">
        <f t="shared" si="4"/>
        <v>St. Paul Teachers2006</v>
      </c>
    </row>
    <row r="273" spans="1:15" x14ac:dyDescent="0.35">
      <c r="A273" t="s">
        <v>116</v>
      </c>
      <c r="B273">
        <v>2007</v>
      </c>
      <c r="C273" s="7">
        <v>39263</v>
      </c>
      <c r="D273" s="7">
        <v>39264</v>
      </c>
      <c r="E273">
        <v>103</v>
      </c>
      <c r="F273" t="s">
        <v>281</v>
      </c>
      <c r="G273">
        <v>2</v>
      </c>
      <c r="H273">
        <v>1015722</v>
      </c>
      <c r="I273">
        <v>1391298</v>
      </c>
      <c r="J273">
        <v>229172</v>
      </c>
      <c r="K273">
        <v>0.73009999999999997</v>
      </c>
      <c r="L273">
        <v>0.56320000000000003</v>
      </c>
      <c r="M273">
        <v>42823</v>
      </c>
      <c r="N273">
        <v>375576</v>
      </c>
      <c r="O273" t="str">
        <f t="shared" si="4"/>
        <v>St. Paul Teachers2007</v>
      </c>
    </row>
    <row r="274" spans="1:15" x14ac:dyDescent="0.35">
      <c r="A274" t="s">
        <v>116</v>
      </c>
      <c r="B274">
        <v>2008</v>
      </c>
      <c r="C274" s="7">
        <v>39629</v>
      </c>
      <c r="D274" s="7">
        <v>39630</v>
      </c>
      <c r="E274">
        <v>103</v>
      </c>
      <c r="F274" t="s">
        <v>281</v>
      </c>
      <c r="G274">
        <v>2</v>
      </c>
      <c r="H274">
        <v>1075951</v>
      </c>
      <c r="I274">
        <v>1432040</v>
      </c>
      <c r="J274">
        <v>235993</v>
      </c>
      <c r="K274">
        <v>0.75129999999999997</v>
      </c>
      <c r="L274">
        <v>0.58399999999999996</v>
      </c>
      <c r="M274">
        <v>41580</v>
      </c>
      <c r="N274">
        <v>356089</v>
      </c>
      <c r="O274" t="str">
        <f t="shared" si="4"/>
        <v>St. Paul Teachers2008</v>
      </c>
    </row>
    <row r="275" spans="1:15" x14ac:dyDescent="0.35">
      <c r="A275" t="s">
        <v>116</v>
      </c>
      <c r="B275">
        <v>2009</v>
      </c>
      <c r="C275" s="7">
        <v>39994</v>
      </c>
      <c r="D275" s="7">
        <v>39995</v>
      </c>
      <c r="E275">
        <v>103</v>
      </c>
      <c r="F275" t="s">
        <v>281</v>
      </c>
      <c r="G275">
        <v>2</v>
      </c>
      <c r="H275">
        <v>1049954</v>
      </c>
      <c r="I275">
        <v>1454314</v>
      </c>
      <c r="J275">
        <v>243166</v>
      </c>
      <c r="K275">
        <v>0.72199999999999998</v>
      </c>
      <c r="L275">
        <v>0.85650000000000004</v>
      </c>
      <c r="M275">
        <v>29007</v>
      </c>
      <c r="N275">
        <v>404360</v>
      </c>
      <c r="O275" t="str">
        <f t="shared" si="4"/>
        <v>St. Paul Teachers2009</v>
      </c>
    </row>
    <row r="276" spans="1:15" x14ac:dyDescent="0.35">
      <c r="A276" t="s">
        <v>116</v>
      </c>
      <c r="B276">
        <v>2010</v>
      </c>
      <c r="C276" s="7">
        <v>40359</v>
      </c>
      <c r="D276" s="7">
        <v>40360</v>
      </c>
      <c r="E276">
        <v>103</v>
      </c>
      <c r="F276" t="s">
        <v>281</v>
      </c>
      <c r="G276">
        <v>2</v>
      </c>
      <c r="H276">
        <v>1001444</v>
      </c>
      <c r="I276">
        <v>1471630</v>
      </c>
      <c r="J276">
        <v>239996</v>
      </c>
      <c r="K276">
        <v>0.68049999999999999</v>
      </c>
      <c r="L276">
        <v>0.82850000000000001</v>
      </c>
      <c r="M276">
        <v>30328</v>
      </c>
      <c r="N276">
        <v>470186</v>
      </c>
      <c r="O276" t="str">
        <f t="shared" si="4"/>
        <v>St. Paul Teachers2010</v>
      </c>
    </row>
    <row r="277" spans="1:15" x14ac:dyDescent="0.35">
      <c r="A277" t="s">
        <v>116</v>
      </c>
      <c r="B277">
        <v>2011</v>
      </c>
      <c r="C277" s="7">
        <v>40724</v>
      </c>
      <c r="D277" s="7">
        <v>40725</v>
      </c>
      <c r="E277">
        <v>103</v>
      </c>
      <c r="F277" t="s">
        <v>281</v>
      </c>
      <c r="G277">
        <v>2</v>
      </c>
      <c r="H277">
        <v>972718</v>
      </c>
      <c r="I277">
        <v>1389875</v>
      </c>
      <c r="J277">
        <v>239738</v>
      </c>
      <c r="K277">
        <v>0.69989999999999997</v>
      </c>
      <c r="L277">
        <v>0.7419</v>
      </c>
      <c r="M277">
        <v>33819</v>
      </c>
      <c r="N277">
        <v>417157</v>
      </c>
      <c r="O277" t="str">
        <f t="shared" si="4"/>
        <v>St. Paul Teachers2011</v>
      </c>
    </row>
    <row r="278" spans="1:15" x14ac:dyDescent="0.35">
      <c r="A278" t="s">
        <v>116</v>
      </c>
      <c r="B278">
        <v>2012</v>
      </c>
      <c r="C278" s="7">
        <v>41090</v>
      </c>
      <c r="D278" s="7">
        <v>41091</v>
      </c>
      <c r="E278">
        <v>103</v>
      </c>
      <c r="F278" t="s">
        <v>281</v>
      </c>
      <c r="G278">
        <v>2</v>
      </c>
      <c r="H278">
        <v>911930</v>
      </c>
      <c r="I278">
        <v>1471216</v>
      </c>
      <c r="J278">
        <v>239053</v>
      </c>
      <c r="K278">
        <v>0.61980000000000002</v>
      </c>
      <c r="L278">
        <v>0.8427</v>
      </c>
      <c r="M278">
        <v>29797</v>
      </c>
      <c r="N278">
        <v>559286</v>
      </c>
      <c r="O278" t="str">
        <f t="shared" si="4"/>
        <v>St. Paul Teachers2012</v>
      </c>
    </row>
    <row r="279" spans="1:15" x14ac:dyDescent="0.35">
      <c r="A279" t="s">
        <v>116</v>
      </c>
      <c r="B279">
        <v>2013</v>
      </c>
      <c r="C279" s="7">
        <v>41455</v>
      </c>
      <c r="D279" s="7">
        <v>41456</v>
      </c>
      <c r="E279">
        <v>103</v>
      </c>
      <c r="F279" t="s">
        <v>281</v>
      </c>
      <c r="G279">
        <v>2</v>
      </c>
      <c r="H279">
        <v>886296</v>
      </c>
      <c r="I279">
        <v>1467350</v>
      </c>
      <c r="J279">
        <v>247432</v>
      </c>
      <c r="K279">
        <v>0.60399999999999998</v>
      </c>
      <c r="L279">
        <v>0.63839999999999997</v>
      </c>
      <c r="M279">
        <v>41424</v>
      </c>
      <c r="N279">
        <v>581054</v>
      </c>
      <c r="O279" t="str">
        <f t="shared" si="4"/>
        <v>St. Paul Teachers2013</v>
      </c>
    </row>
    <row r="280" spans="1:15" x14ac:dyDescent="0.35">
      <c r="A280" t="s">
        <v>116</v>
      </c>
      <c r="B280">
        <v>2014</v>
      </c>
      <c r="C280" s="7">
        <v>41820</v>
      </c>
      <c r="D280" s="7">
        <v>41821</v>
      </c>
      <c r="E280">
        <v>103</v>
      </c>
      <c r="F280" t="s">
        <v>281</v>
      </c>
      <c r="G280">
        <v>2</v>
      </c>
      <c r="H280">
        <v>947972</v>
      </c>
      <c r="I280">
        <v>1533603</v>
      </c>
      <c r="J280">
        <v>259740</v>
      </c>
      <c r="K280">
        <v>0.61809999999999998</v>
      </c>
      <c r="L280">
        <v>0.86023000000000005</v>
      </c>
      <c r="M280">
        <v>40916</v>
      </c>
      <c r="N280">
        <v>585631</v>
      </c>
      <c r="O280" t="str">
        <f t="shared" si="4"/>
        <v>St. Paul Teachers2014</v>
      </c>
    </row>
    <row r="281" spans="1:15" x14ac:dyDescent="0.35">
      <c r="A281" t="s">
        <v>116</v>
      </c>
      <c r="B281">
        <v>2015</v>
      </c>
      <c r="C281" s="7">
        <v>42185</v>
      </c>
      <c r="D281" s="7">
        <v>42186</v>
      </c>
      <c r="E281">
        <v>103</v>
      </c>
      <c r="F281" t="s">
        <v>281</v>
      </c>
      <c r="G281">
        <v>2</v>
      </c>
      <c r="H281">
        <v>999736</v>
      </c>
      <c r="I281">
        <v>1596770</v>
      </c>
      <c r="J281">
        <v>263844</v>
      </c>
      <c r="K281">
        <v>0.62609999999999999</v>
      </c>
      <c r="L281">
        <v>0.91049000000000002</v>
      </c>
      <c r="M281">
        <v>40320</v>
      </c>
      <c r="N281">
        <v>597034</v>
      </c>
      <c r="O281" t="str">
        <f t="shared" si="4"/>
        <v>St. Paul Teachers2015</v>
      </c>
    </row>
    <row r="282" spans="1:15" x14ac:dyDescent="0.35">
      <c r="A282" t="s">
        <v>116</v>
      </c>
      <c r="B282">
        <v>2016</v>
      </c>
      <c r="C282" s="7">
        <v>42551</v>
      </c>
      <c r="D282" s="7">
        <v>42552</v>
      </c>
      <c r="E282">
        <v>103</v>
      </c>
      <c r="F282" t="s">
        <v>281</v>
      </c>
      <c r="G282">
        <v>2</v>
      </c>
      <c r="H282">
        <v>1007360</v>
      </c>
      <c r="I282">
        <v>1592570</v>
      </c>
      <c r="J282">
        <v>258787</v>
      </c>
      <c r="K282">
        <v>0.63249999999999995</v>
      </c>
      <c r="L282">
        <v>0.95079000000000002</v>
      </c>
      <c r="M282">
        <v>39155</v>
      </c>
      <c r="N282">
        <v>585210</v>
      </c>
      <c r="O282" t="str">
        <f t="shared" si="4"/>
        <v>St. Paul Teachers2016</v>
      </c>
    </row>
    <row r="283" spans="1:15" x14ac:dyDescent="0.35">
      <c r="A283" t="s">
        <v>116</v>
      </c>
      <c r="B283">
        <v>2017</v>
      </c>
      <c r="C283" s="7">
        <v>42916</v>
      </c>
      <c r="D283" s="7">
        <v>42917</v>
      </c>
      <c r="E283">
        <v>103</v>
      </c>
      <c r="F283" t="s">
        <v>281</v>
      </c>
      <c r="G283">
        <v>2</v>
      </c>
      <c r="H283">
        <v>1038467</v>
      </c>
      <c r="I283">
        <v>1611208</v>
      </c>
      <c r="J283">
        <v>264342</v>
      </c>
      <c r="K283">
        <v>0.64449999999999996</v>
      </c>
      <c r="L283">
        <v>0.97902</v>
      </c>
      <c r="M283">
        <v>39172</v>
      </c>
      <c r="N283">
        <v>572741</v>
      </c>
      <c r="O283" t="str">
        <f t="shared" si="4"/>
        <v>St. Paul Teachers2017</v>
      </c>
    </row>
    <row r="284" spans="1:15" x14ac:dyDescent="0.35">
      <c r="A284" t="s">
        <v>116</v>
      </c>
      <c r="B284">
        <v>2018</v>
      </c>
      <c r="C284" s="7">
        <v>43281</v>
      </c>
      <c r="D284" s="7">
        <v>43282</v>
      </c>
      <c r="E284">
        <v>103</v>
      </c>
      <c r="F284" t="s">
        <v>281</v>
      </c>
      <c r="G284">
        <v>2</v>
      </c>
      <c r="H284">
        <v>1067675</v>
      </c>
      <c r="I284">
        <v>1676193</v>
      </c>
      <c r="J284">
        <v>263122</v>
      </c>
      <c r="K284">
        <v>0.63700000000000001</v>
      </c>
      <c r="L284">
        <v>1.0302100000000001</v>
      </c>
      <c r="M284">
        <v>38196</v>
      </c>
      <c r="N284">
        <v>608518</v>
      </c>
      <c r="O284" t="str">
        <f t="shared" si="4"/>
        <v>St. Paul Teachers2018</v>
      </c>
    </row>
    <row r="285" spans="1:15" x14ac:dyDescent="0.35">
      <c r="A285" t="s">
        <v>116</v>
      </c>
      <c r="B285">
        <v>2019</v>
      </c>
      <c r="C285" s="7">
        <v>43646</v>
      </c>
      <c r="D285" s="7">
        <v>43647</v>
      </c>
      <c r="E285">
        <v>103</v>
      </c>
      <c r="F285" t="s">
        <v>281</v>
      </c>
      <c r="G285">
        <v>2</v>
      </c>
      <c r="H285">
        <v>1079552</v>
      </c>
      <c r="I285">
        <v>1691721</v>
      </c>
      <c r="J285">
        <v>268614</v>
      </c>
      <c r="K285">
        <v>0.6381</v>
      </c>
      <c r="L285">
        <v>1.2618100000000001</v>
      </c>
      <c r="M285">
        <v>37233</v>
      </c>
      <c r="N285">
        <v>612169</v>
      </c>
      <c r="O285" t="str">
        <f t="shared" si="4"/>
        <v>St. Paul Teachers2019</v>
      </c>
    </row>
    <row r="286" spans="1:15" x14ac:dyDescent="0.35">
      <c r="A286" t="s">
        <v>116</v>
      </c>
      <c r="B286">
        <v>2020</v>
      </c>
      <c r="C286" s="7">
        <v>44012</v>
      </c>
      <c r="D286" s="7">
        <v>44013</v>
      </c>
      <c r="E286">
        <v>103</v>
      </c>
      <c r="F286" t="s">
        <v>281</v>
      </c>
      <c r="G286">
        <v>2</v>
      </c>
      <c r="H286">
        <v>1090243</v>
      </c>
      <c r="I286">
        <v>1691236</v>
      </c>
      <c r="J286">
        <v>274667</v>
      </c>
      <c r="K286">
        <v>0.64459999999999995</v>
      </c>
      <c r="L286">
        <v>1.2711300000000001</v>
      </c>
      <c r="M286">
        <v>39181</v>
      </c>
      <c r="N286">
        <v>600993</v>
      </c>
      <c r="O286" t="str">
        <f t="shared" si="4"/>
        <v>St. Paul Teachers2020</v>
      </c>
    </row>
    <row r="287" spans="1:15" x14ac:dyDescent="0.35">
      <c r="A287" t="s">
        <v>116</v>
      </c>
      <c r="B287">
        <v>2021</v>
      </c>
      <c r="C287" s="7">
        <v>44377</v>
      </c>
      <c r="D287" s="7">
        <v>44378</v>
      </c>
      <c r="E287">
        <v>103</v>
      </c>
      <c r="F287" t="s">
        <v>281</v>
      </c>
      <c r="G287">
        <v>2</v>
      </c>
      <c r="H287">
        <v>1159954</v>
      </c>
      <c r="I287">
        <v>1729621</v>
      </c>
      <c r="J287">
        <v>279916</v>
      </c>
      <c r="K287">
        <v>0.67059999999999997</v>
      </c>
      <c r="L287">
        <v>1.3031299999999999</v>
      </c>
      <c r="M287">
        <v>39072</v>
      </c>
      <c r="N287">
        <v>569667</v>
      </c>
      <c r="O287" t="str">
        <f t="shared" si="4"/>
        <v>St. Paul Teachers2021</v>
      </c>
    </row>
    <row r="288" spans="1:15" x14ac:dyDescent="0.35">
      <c r="A288" t="s">
        <v>116</v>
      </c>
      <c r="B288">
        <v>2022</v>
      </c>
      <c r="C288" s="7">
        <v>44742</v>
      </c>
      <c r="D288" s="7">
        <v>44743</v>
      </c>
      <c r="E288">
        <v>103</v>
      </c>
      <c r="F288" t="s">
        <v>281</v>
      </c>
      <c r="G288">
        <v>2</v>
      </c>
      <c r="H288">
        <v>1203096</v>
      </c>
      <c r="I288">
        <v>1750421</v>
      </c>
      <c r="J288">
        <v>304227</v>
      </c>
      <c r="K288">
        <v>0.68730000000000002</v>
      </c>
      <c r="L288">
        <v>1.3928199999999999</v>
      </c>
      <c r="M288">
        <v>39298</v>
      </c>
      <c r="N288">
        <v>547325</v>
      </c>
      <c r="O288" t="str">
        <f t="shared" si="4"/>
        <v>St. Paul Teachers2022</v>
      </c>
    </row>
    <row r="289" spans="1:15" x14ac:dyDescent="0.35">
      <c r="A289" t="s">
        <v>29</v>
      </c>
      <c r="B289">
        <v>2001</v>
      </c>
      <c r="C289" s="7">
        <v>37072</v>
      </c>
      <c r="D289" s="7">
        <v>37072</v>
      </c>
      <c r="E289">
        <v>10</v>
      </c>
      <c r="F289" t="s">
        <v>263</v>
      </c>
      <c r="G289">
        <v>2</v>
      </c>
      <c r="H289">
        <v>107654000</v>
      </c>
      <c r="I289">
        <v>109881000</v>
      </c>
      <c r="J289">
        <v>20585000</v>
      </c>
      <c r="K289">
        <v>0.98</v>
      </c>
      <c r="L289">
        <v>1.23</v>
      </c>
      <c r="M289">
        <v>1794000</v>
      </c>
      <c r="N289">
        <v>2227000</v>
      </c>
      <c r="O289" t="str">
        <f t="shared" si="4"/>
        <v>California Teachers2001</v>
      </c>
    </row>
    <row r="290" spans="1:15" x14ac:dyDescent="0.35">
      <c r="A290" t="s">
        <v>29</v>
      </c>
      <c r="B290">
        <v>2002</v>
      </c>
      <c r="C290" s="7">
        <v>37437</v>
      </c>
      <c r="D290" s="7">
        <v>37437</v>
      </c>
      <c r="E290">
        <v>10</v>
      </c>
      <c r="F290" t="s">
        <v>263</v>
      </c>
      <c r="G290">
        <v>2</v>
      </c>
      <c r="H290">
        <v>119048632</v>
      </c>
      <c r="I290">
        <v>120829000</v>
      </c>
      <c r="J290">
        <v>21617000</v>
      </c>
      <c r="K290">
        <v>0.98526999999999998</v>
      </c>
      <c r="L290">
        <v>0.9</v>
      </c>
      <c r="M290">
        <v>2498000</v>
      </c>
      <c r="N290">
        <v>1780365.1</v>
      </c>
      <c r="O290" t="str">
        <f t="shared" si="4"/>
        <v>California Teachers2002</v>
      </c>
    </row>
    <row r="291" spans="1:15" x14ac:dyDescent="0.35">
      <c r="A291" t="s">
        <v>29</v>
      </c>
      <c r="B291">
        <v>2003</v>
      </c>
      <c r="C291" s="7">
        <v>37802</v>
      </c>
      <c r="D291" s="7">
        <v>37802</v>
      </c>
      <c r="E291">
        <v>10</v>
      </c>
      <c r="F291" t="s">
        <v>263</v>
      </c>
      <c r="G291">
        <v>2</v>
      </c>
      <c r="H291">
        <v>108667000</v>
      </c>
      <c r="I291">
        <v>131777000</v>
      </c>
      <c r="J291">
        <v>22649000</v>
      </c>
      <c r="K291">
        <v>0.82</v>
      </c>
      <c r="L291">
        <v>0.91</v>
      </c>
      <c r="M291">
        <v>2545000</v>
      </c>
      <c r="N291">
        <v>23110000</v>
      </c>
      <c r="O291" t="str">
        <f t="shared" si="4"/>
        <v>California Teachers2003</v>
      </c>
    </row>
    <row r="292" spans="1:15" x14ac:dyDescent="0.35">
      <c r="A292" t="s">
        <v>29</v>
      </c>
      <c r="B292">
        <v>2004</v>
      </c>
      <c r="C292" s="7">
        <v>38168</v>
      </c>
      <c r="D292" s="7">
        <v>38168</v>
      </c>
      <c r="E292">
        <v>10</v>
      </c>
      <c r="F292" t="s">
        <v>263</v>
      </c>
      <c r="G292">
        <v>2</v>
      </c>
      <c r="H292">
        <v>114094000</v>
      </c>
      <c r="I292">
        <v>138254000</v>
      </c>
      <c r="J292">
        <v>22591000</v>
      </c>
      <c r="K292">
        <v>0.83</v>
      </c>
      <c r="L292">
        <v>0.61531000000000002</v>
      </c>
      <c r="M292">
        <v>4011000</v>
      </c>
      <c r="N292">
        <v>24160000</v>
      </c>
      <c r="O292" t="str">
        <f t="shared" si="4"/>
        <v>California Teachers2004</v>
      </c>
    </row>
    <row r="293" spans="1:15" x14ac:dyDescent="0.35">
      <c r="A293" t="s">
        <v>29</v>
      </c>
      <c r="B293">
        <v>2005</v>
      </c>
      <c r="C293" s="7">
        <v>38533</v>
      </c>
      <c r="D293" s="7">
        <v>38533</v>
      </c>
      <c r="E293">
        <v>10</v>
      </c>
      <c r="F293" t="s">
        <v>263</v>
      </c>
      <c r="G293">
        <v>2</v>
      </c>
      <c r="H293">
        <v>121882000</v>
      </c>
      <c r="I293">
        <v>142192992</v>
      </c>
      <c r="J293">
        <v>23257000</v>
      </c>
      <c r="K293">
        <v>0.86</v>
      </c>
      <c r="L293">
        <v>0.74348000000000003</v>
      </c>
      <c r="M293">
        <v>4335000</v>
      </c>
      <c r="N293">
        <v>20311000</v>
      </c>
      <c r="O293" t="str">
        <f t="shared" si="4"/>
        <v>California Teachers2005</v>
      </c>
    </row>
    <row r="294" spans="1:15" x14ac:dyDescent="0.35">
      <c r="A294" t="s">
        <v>29</v>
      </c>
      <c r="B294">
        <v>2006</v>
      </c>
      <c r="C294" s="7">
        <v>38898</v>
      </c>
      <c r="D294" s="7">
        <v>38898</v>
      </c>
      <c r="E294">
        <v>10</v>
      </c>
      <c r="F294" t="s">
        <v>263</v>
      </c>
      <c r="G294">
        <v>2</v>
      </c>
      <c r="H294">
        <v>131237000</v>
      </c>
      <c r="I294">
        <v>150872000</v>
      </c>
      <c r="J294">
        <v>24240000</v>
      </c>
      <c r="K294">
        <v>0.87</v>
      </c>
      <c r="L294">
        <v>0.69269999999999998</v>
      </c>
      <c r="M294">
        <v>4494000</v>
      </c>
      <c r="N294">
        <v>19635000</v>
      </c>
      <c r="O294" t="str">
        <f t="shared" si="4"/>
        <v>California Teachers2006</v>
      </c>
    </row>
    <row r="295" spans="1:15" x14ac:dyDescent="0.35">
      <c r="A295" t="s">
        <v>29</v>
      </c>
      <c r="B295">
        <v>2007</v>
      </c>
      <c r="C295" s="7">
        <v>39263</v>
      </c>
      <c r="D295" s="7">
        <v>39263</v>
      </c>
      <c r="E295">
        <v>10</v>
      </c>
      <c r="F295" t="s">
        <v>263</v>
      </c>
      <c r="G295">
        <v>2</v>
      </c>
      <c r="H295">
        <v>148427008</v>
      </c>
      <c r="I295">
        <v>167128992</v>
      </c>
      <c r="J295">
        <v>25906000</v>
      </c>
      <c r="K295">
        <v>0.89</v>
      </c>
      <c r="L295">
        <v>0.70964000000000005</v>
      </c>
      <c r="M295">
        <v>4584000</v>
      </c>
      <c r="N295">
        <v>18702000</v>
      </c>
      <c r="O295" t="str">
        <f t="shared" si="4"/>
        <v>California Teachers2007</v>
      </c>
    </row>
    <row r="296" spans="1:15" x14ac:dyDescent="0.35">
      <c r="A296" t="s">
        <v>29</v>
      </c>
      <c r="B296">
        <v>2008</v>
      </c>
      <c r="C296" s="7">
        <v>39629</v>
      </c>
      <c r="D296" s="7">
        <v>39629</v>
      </c>
      <c r="E296">
        <v>10</v>
      </c>
      <c r="F296" t="s">
        <v>263</v>
      </c>
      <c r="G296">
        <v>2</v>
      </c>
      <c r="H296">
        <v>155215008</v>
      </c>
      <c r="I296">
        <v>177734000</v>
      </c>
      <c r="J296">
        <v>27118000</v>
      </c>
      <c r="K296">
        <v>0.87</v>
      </c>
      <c r="L296">
        <v>0.80003999999999997</v>
      </c>
      <c r="M296">
        <v>4991000</v>
      </c>
      <c r="N296">
        <v>22519000</v>
      </c>
      <c r="O296" t="str">
        <f t="shared" si="4"/>
        <v>California Teachers2008</v>
      </c>
    </row>
    <row r="297" spans="1:15" x14ac:dyDescent="0.35">
      <c r="A297" t="s">
        <v>29</v>
      </c>
      <c r="B297">
        <v>2009</v>
      </c>
      <c r="C297" s="7">
        <v>39994</v>
      </c>
      <c r="D297" s="7">
        <v>39994</v>
      </c>
      <c r="E297">
        <v>10</v>
      </c>
      <c r="F297" t="s">
        <v>263</v>
      </c>
      <c r="G297">
        <v>2</v>
      </c>
      <c r="H297">
        <v>145142000</v>
      </c>
      <c r="I297">
        <v>185683008</v>
      </c>
      <c r="J297">
        <v>27327000</v>
      </c>
      <c r="K297">
        <v>0.78</v>
      </c>
      <c r="L297">
        <v>0.67391000000000001</v>
      </c>
      <c r="M297">
        <v>5152000</v>
      </c>
      <c r="N297">
        <v>40541000</v>
      </c>
      <c r="O297" t="str">
        <f t="shared" si="4"/>
        <v>California Teachers2009</v>
      </c>
    </row>
    <row r="298" spans="1:15" x14ac:dyDescent="0.35">
      <c r="A298" t="s">
        <v>29</v>
      </c>
      <c r="B298">
        <v>2010</v>
      </c>
      <c r="C298" s="7">
        <v>40359</v>
      </c>
      <c r="D298" s="7">
        <v>40359</v>
      </c>
      <c r="E298">
        <v>10</v>
      </c>
      <c r="F298" t="s">
        <v>263</v>
      </c>
      <c r="G298">
        <v>2</v>
      </c>
      <c r="H298">
        <v>140291008</v>
      </c>
      <c r="I298">
        <v>196315008</v>
      </c>
      <c r="J298">
        <v>26275000</v>
      </c>
      <c r="K298">
        <v>0.71</v>
      </c>
      <c r="L298">
        <v>0.60038999999999998</v>
      </c>
      <c r="M298">
        <v>5583000</v>
      </c>
      <c r="N298">
        <v>56024000</v>
      </c>
      <c r="O298" t="str">
        <f t="shared" si="4"/>
        <v>California Teachers2010</v>
      </c>
    </row>
    <row r="299" spans="1:15" x14ac:dyDescent="0.35">
      <c r="A299" t="s">
        <v>29</v>
      </c>
      <c r="B299">
        <v>2011</v>
      </c>
      <c r="C299" s="7">
        <v>40724</v>
      </c>
      <c r="D299" s="7">
        <v>40724</v>
      </c>
      <c r="E299">
        <v>10</v>
      </c>
      <c r="F299" t="s">
        <v>263</v>
      </c>
      <c r="G299">
        <v>2</v>
      </c>
      <c r="H299">
        <v>143930000</v>
      </c>
      <c r="I299">
        <v>207770000</v>
      </c>
      <c r="J299">
        <v>26592000</v>
      </c>
      <c r="K299">
        <v>0.69</v>
      </c>
      <c r="L299">
        <v>0.51770000000000005</v>
      </c>
      <c r="M299">
        <v>6612000</v>
      </c>
      <c r="N299">
        <v>63840000</v>
      </c>
      <c r="O299" t="str">
        <f t="shared" si="4"/>
        <v>California Teachers2011</v>
      </c>
    </row>
    <row r="300" spans="1:15" x14ac:dyDescent="0.35">
      <c r="A300" t="s">
        <v>29</v>
      </c>
      <c r="B300">
        <v>2012</v>
      </c>
      <c r="C300" s="7">
        <v>41090</v>
      </c>
      <c r="D300" s="7">
        <v>41090</v>
      </c>
      <c r="E300">
        <v>10</v>
      </c>
      <c r="F300" t="s">
        <v>263</v>
      </c>
      <c r="G300">
        <v>2</v>
      </c>
      <c r="H300">
        <v>144232000</v>
      </c>
      <c r="I300">
        <v>214764992</v>
      </c>
      <c r="J300">
        <v>26404000</v>
      </c>
      <c r="K300">
        <v>0.67</v>
      </c>
      <c r="L300">
        <v>0.50687000000000004</v>
      </c>
      <c r="M300">
        <v>6844000</v>
      </c>
      <c r="N300">
        <v>70533000</v>
      </c>
      <c r="O300" t="str">
        <f t="shared" si="4"/>
        <v>California Teachers2012</v>
      </c>
    </row>
    <row r="301" spans="1:15" x14ac:dyDescent="0.35">
      <c r="A301" t="s">
        <v>29</v>
      </c>
      <c r="B301">
        <v>2013</v>
      </c>
      <c r="C301" s="7">
        <v>41455</v>
      </c>
      <c r="D301" s="7">
        <v>41455</v>
      </c>
      <c r="E301">
        <v>10</v>
      </c>
      <c r="F301" t="s">
        <v>263</v>
      </c>
      <c r="G301">
        <v>2</v>
      </c>
      <c r="H301">
        <v>148614000</v>
      </c>
      <c r="I301">
        <v>222280992</v>
      </c>
      <c r="J301">
        <v>26483000</v>
      </c>
      <c r="K301">
        <v>0.67</v>
      </c>
      <c r="L301">
        <v>0.48726999999999998</v>
      </c>
      <c r="M301">
        <v>7224000</v>
      </c>
      <c r="N301">
        <v>73667000</v>
      </c>
      <c r="O301" t="str">
        <f t="shared" si="4"/>
        <v>California Teachers2013</v>
      </c>
    </row>
    <row r="302" spans="1:15" x14ac:dyDescent="0.35">
      <c r="A302" t="s">
        <v>29</v>
      </c>
      <c r="B302">
        <v>2014</v>
      </c>
      <c r="C302" s="7">
        <v>41820</v>
      </c>
      <c r="D302" s="7">
        <v>41820</v>
      </c>
      <c r="E302">
        <v>10</v>
      </c>
      <c r="F302" t="s">
        <v>263</v>
      </c>
      <c r="G302">
        <v>2</v>
      </c>
      <c r="H302">
        <v>158495008</v>
      </c>
      <c r="I302">
        <v>231212992</v>
      </c>
      <c r="J302">
        <v>27486000</v>
      </c>
      <c r="K302">
        <v>0.68540000000000001</v>
      </c>
      <c r="L302">
        <v>0.50866</v>
      </c>
      <c r="M302">
        <v>7158000</v>
      </c>
      <c r="N302">
        <v>72718000</v>
      </c>
      <c r="O302" t="str">
        <f t="shared" si="4"/>
        <v>California Teachers2014</v>
      </c>
    </row>
    <row r="303" spans="1:15" x14ac:dyDescent="0.35">
      <c r="A303" t="s">
        <v>29</v>
      </c>
      <c r="B303">
        <v>2015</v>
      </c>
      <c r="C303" s="7">
        <v>42185</v>
      </c>
      <c r="D303" s="7">
        <v>42185</v>
      </c>
      <c r="E303">
        <v>10</v>
      </c>
      <c r="F303" t="s">
        <v>263</v>
      </c>
      <c r="G303">
        <v>2</v>
      </c>
      <c r="H303">
        <v>165552992</v>
      </c>
      <c r="I303">
        <v>241752992</v>
      </c>
      <c r="J303">
        <v>28013000</v>
      </c>
      <c r="K303">
        <v>0.68500000000000005</v>
      </c>
      <c r="L303">
        <v>0.53108</v>
      </c>
      <c r="M303">
        <v>7707000</v>
      </c>
      <c r="N303">
        <v>76200000</v>
      </c>
      <c r="O303" t="str">
        <f t="shared" si="4"/>
        <v>California Teachers2015</v>
      </c>
    </row>
    <row r="304" spans="1:15" x14ac:dyDescent="0.35">
      <c r="A304" t="s">
        <v>29</v>
      </c>
      <c r="B304">
        <v>2016</v>
      </c>
      <c r="C304" s="7">
        <v>42551</v>
      </c>
      <c r="D304" s="7">
        <v>42551</v>
      </c>
      <c r="E304">
        <v>10</v>
      </c>
      <c r="F304" t="s">
        <v>263</v>
      </c>
      <c r="G304">
        <v>2</v>
      </c>
      <c r="H304">
        <v>169976000</v>
      </c>
      <c r="I304">
        <v>266704000</v>
      </c>
      <c r="J304">
        <v>29826000</v>
      </c>
      <c r="K304">
        <v>0.63700000000000001</v>
      </c>
      <c r="L304">
        <v>0.68637000000000004</v>
      </c>
      <c r="M304">
        <v>7748000</v>
      </c>
      <c r="N304">
        <v>96728000</v>
      </c>
      <c r="O304" t="str">
        <f t="shared" si="4"/>
        <v>California Teachers2016</v>
      </c>
    </row>
    <row r="305" spans="1:15" x14ac:dyDescent="0.35">
      <c r="A305" t="s">
        <v>29</v>
      </c>
      <c r="B305">
        <v>2017</v>
      </c>
      <c r="C305" s="7">
        <v>42916</v>
      </c>
      <c r="D305" s="7">
        <v>42916</v>
      </c>
      <c r="E305">
        <v>10</v>
      </c>
      <c r="F305" t="s">
        <v>263</v>
      </c>
      <c r="G305">
        <v>2</v>
      </c>
      <c r="H305">
        <v>179688992</v>
      </c>
      <c r="I305">
        <v>286950016</v>
      </c>
      <c r="J305">
        <v>31136000</v>
      </c>
      <c r="K305">
        <v>0.63</v>
      </c>
      <c r="L305">
        <v>0.83565999999999996</v>
      </c>
      <c r="M305">
        <v>7959000</v>
      </c>
      <c r="N305">
        <v>107261000</v>
      </c>
      <c r="O305" t="str">
        <f t="shared" si="4"/>
        <v>California Teachers2017</v>
      </c>
    </row>
    <row r="306" spans="1:15" x14ac:dyDescent="0.35">
      <c r="A306" t="s">
        <v>29</v>
      </c>
      <c r="B306">
        <v>2018</v>
      </c>
      <c r="C306" s="7">
        <v>43281</v>
      </c>
      <c r="D306" s="7">
        <v>43281</v>
      </c>
      <c r="E306">
        <v>10</v>
      </c>
      <c r="F306" t="s">
        <v>263</v>
      </c>
      <c r="G306">
        <v>2</v>
      </c>
      <c r="H306">
        <v>190451008</v>
      </c>
      <c r="I306">
        <v>297603008</v>
      </c>
      <c r="J306">
        <v>31884000</v>
      </c>
      <c r="K306">
        <v>0.64</v>
      </c>
      <c r="L306">
        <v>0.79910000000000003</v>
      </c>
      <c r="M306">
        <v>9577000</v>
      </c>
      <c r="N306">
        <v>107152000</v>
      </c>
      <c r="O306" t="str">
        <f t="shared" si="4"/>
        <v>California Teachers2018</v>
      </c>
    </row>
    <row r="307" spans="1:15" x14ac:dyDescent="0.35">
      <c r="A307" t="s">
        <v>29</v>
      </c>
      <c r="B307">
        <v>2019</v>
      </c>
      <c r="C307" s="7">
        <v>43646</v>
      </c>
      <c r="D307" s="7">
        <v>43646</v>
      </c>
      <c r="E307">
        <v>10</v>
      </c>
      <c r="F307" t="s">
        <v>263</v>
      </c>
      <c r="G307">
        <v>2</v>
      </c>
      <c r="H307">
        <v>205016000</v>
      </c>
      <c r="I307">
        <v>310719008</v>
      </c>
      <c r="J307">
        <v>32897000</v>
      </c>
      <c r="K307">
        <v>0.66</v>
      </c>
      <c r="L307">
        <v>1.0165</v>
      </c>
      <c r="M307">
        <v>10790000</v>
      </c>
      <c r="N307">
        <v>105703000</v>
      </c>
      <c r="O307" t="str">
        <f t="shared" si="4"/>
        <v>California Teachers2019</v>
      </c>
    </row>
    <row r="308" spans="1:15" x14ac:dyDescent="0.35">
      <c r="A308" t="s">
        <v>29</v>
      </c>
      <c r="B308">
        <v>2020</v>
      </c>
      <c r="C308" s="7">
        <v>44012</v>
      </c>
      <c r="D308" s="7">
        <v>44012</v>
      </c>
      <c r="E308">
        <v>10</v>
      </c>
      <c r="F308" t="s">
        <v>263</v>
      </c>
      <c r="G308">
        <v>2</v>
      </c>
      <c r="H308">
        <v>216252000</v>
      </c>
      <c r="I308">
        <v>322127008</v>
      </c>
      <c r="J308">
        <v>33811000</v>
      </c>
      <c r="K308">
        <v>0.67</v>
      </c>
      <c r="L308">
        <v>0.96894000000000002</v>
      </c>
      <c r="M308">
        <v>10849000</v>
      </c>
      <c r="N308">
        <v>105875000</v>
      </c>
      <c r="O308" t="str">
        <f t="shared" si="4"/>
        <v>California Teachers2020</v>
      </c>
    </row>
    <row r="309" spans="1:15" x14ac:dyDescent="0.35">
      <c r="A309" t="s">
        <v>29</v>
      </c>
      <c r="B309">
        <v>2021</v>
      </c>
      <c r="C309" s="7">
        <v>44377</v>
      </c>
      <c r="D309" s="7">
        <v>44377</v>
      </c>
      <c r="E309">
        <v>10</v>
      </c>
      <c r="F309" t="s">
        <v>263</v>
      </c>
      <c r="G309">
        <v>2</v>
      </c>
      <c r="H309">
        <v>242363008</v>
      </c>
      <c r="I309">
        <v>332081984</v>
      </c>
      <c r="J309">
        <v>33914000</v>
      </c>
      <c r="K309">
        <v>0.73</v>
      </c>
      <c r="L309">
        <v>0.92484</v>
      </c>
      <c r="M309">
        <v>10245000</v>
      </c>
      <c r="N309">
        <v>89719000</v>
      </c>
      <c r="O309" t="str">
        <f t="shared" si="4"/>
        <v>California Teachers2021</v>
      </c>
    </row>
    <row r="310" spans="1:15" x14ac:dyDescent="0.35">
      <c r="A310" t="s">
        <v>29</v>
      </c>
      <c r="B310">
        <v>2022</v>
      </c>
      <c r="C310" s="7">
        <v>44742</v>
      </c>
      <c r="D310" s="7">
        <v>44742</v>
      </c>
      <c r="E310">
        <v>10</v>
      </c>
      <c r="F310" t="s">
        <v>263</v>
      </c>
      <c r="G310">
        <v>2</v>
      </c>
      <c r="H310">
        <v>257536992</v>
      </c>
      <c r="I310">
        <v>346088992</v>
      </c>
      <c r="J310">
        <v>36017000</v>
      </c>
      <c r="K310">
        <v>0.74399999999999999</v>
      </c>
      <c r="L310">
        <v>0.97594999999999998</v>
      </c>
      <c r="M310">
        <v>11059000</v>
      </c>
      <c r="N310">
        <v>88552000</v>
      </c>
      <c r="O310" t="str">
        <f t="shared" si="4"/>
        <v>California Teachers2022</v>
      </c>
    </row>
    <row r="311" spans="1:15" x14ac:dyDescent="0.35">
      <c r="A311" t="s">
        <v>86</v>
      </c>
      <c r="B311">
        <v>2001</v>
      </c>
      <c r="C311" s="7">
        <v>37072</v>
      </c>
      <c r="D311" s="7">
        <v>37073</v>
      </c>
      <c r="E311">
        <v>82</v>
      </c>
      <c r="F311" t="s">
        <v>280</v>
      </c>
      <c r="G311">
        <v>2</v>
      </c>
      <c r="H311">
        <v>1414700</v>
      </c>
      <c r="I311">
        <v>1467700</v>
      </c>
      <c r="J311">
        <v>342200</v>
      </c>
      <c r="K311">
        <v>0.96399999999999997</v>
      </c>
      <c r="L311">
        <v>1</v>
      </c>
      <c r="M311">
        <v>26289.205000000002</v>
      </c>
      <c r="N311">
        <v>53000</v>
      </c>
      <c r="O311" t="str">
        <f t="shared" si="4"/>
        <v>North Dakota Teachers2001</v>
      </c>
    </row>
    <row r="312" spans="1:15" x14ac:dyDescent="0.35">
      <c r="A312" t="s">
        <v>86</v>
      </c>
      <c r="B312">
        <v>2002</v>
      </c>
      <c r="C312" s="7">
        <v>37437</v>
      </c>
      <c r="D312" s="7">
        <v>37438</v>
      </c>
      <c r="E312">
        <v>82</v>
      </c>
      <c r="F312" t="s">
        <v>280</v>
      </c>
      <c r="G312">
        <v>2</v>
      </c>
      <c r="H312">
        <v>1443500</v>
      </c>
      <c r="I312">
        <v>1575800</v>
      </c>
      <c r="J312">
        <v>348100</v>
      </c>
      <c r="K312">
        <v>0.91600000000000004</v>
      </c>
      <c r="L312">
        <v>1</v>
      </c>
      <c r="M312">
        <v>27243.543000000001</v>
      </c>
      <c r="N312">
        <v>132300</v>
      </c>
      <c r="O312" t="str">
        <f t="shared" si="4"/>
        <v>North Dakota Teachers2002</v>
      </c>
    </row>
    <row r="313" spans="1:15" x14ac:dyDescent="0.35">
      <c r="A313" t="s">
        <v>86</v>
      </c>
      <c r="B313">
        <v>2003</v>
      </c>
      <c r="C313" s="7">
        <v>37802</v>
      </c>
      <c r="D313" s="7">
        <v>37803</v>
      </c>
      <c r="E313">
        <v>82</v>
      </c>
      <c r="F313" t="s">
        <v>280</v>
      </c>
      <c r="G313">
        <v>2</v>
      </c>
      <c r="H313">
        <v>1438400</v>
      </c>
      <c r="I313">
        <v>1690300</v>
      </c>
      <c r="J313">
        <v>367900</v>
      </c>
      <c r="K313">
        <v>0.85099999999999998</v>
      </c>
      <c r="L313">
        <v>1</v>
      </c>
      <c r="M313">
        <v>28850.724999999999</v>
      </c>
      <c r="N313">
        <v>251900</v>
      </c>
      <c r="O313" t="str">
        <f t="shared" si="4"/>
        <v>North Dakota Teachers2003</v>
      </c>
    </row>
    <row r="314" spans="1:15" x14ac:dyDescent="0.35">
      <c r="A314" t="s">
        <v>86</v>
      </c>
      <c r="B314">
        <v>2004</v>
      </c>
      <c r="C314" s="7">
        <v>38168</v>
      </c>
      <c r="D314" s="7">
        <v>38169</v>
      </c>
      <c r="E314">
        <v>82</v>
      </c>
      <c r="F314" t="s">
        <v>280</v>
      </c>
      <c r="G314">
        <v>2</v>
      </c>
      <c r="H314">
        <v>1445600</v>
      </c>
      <c r="I314">
        <v>1800400</v>
      </c>
      <c r="J314">
        <v>376500</v>
      </c>
      <c r="K314">
        <v>0.80300000000000005</v>
      </c>
      <c r="L314">
        <v>0.86699999999999999</v>
      </c>
      <c r="M314">
        <v>34186.078000000001</v>
      </c>
      <c r="N314">
        <v>354800</v>
      </c>
      <c r="O314" t="str">
        <f t="shared" si="4"/>
        <v>North Dakota Teachers2004</v>
      </c>
    </row>
    <row r="315" spans="1:15" x14ac:dyDescent="0.35">
      <c r="A315" t="s">
        <v>86</v>
      </c>
      <c r="B315">
        <v>2005</v>
      </c>
      <c r="C315" s="7">
        <v>38533</v>
      </c>
      <c r="D315" s="7">
        <v>38534</v>
      </c>
      <c r="E315">
        <v>82</v>
      </c>
      <c r="F315" t="s">
        <v>280</v>
      </c>
      <c r="G315">
        <v>2</v>
      </c>
      <c r="H315">
        <v>1469700</v>
      </c>
      <c r="I315">
        <v>1965200</v>
      </c>
      <c r="J315">
        <v>386600</v>
      </c>
      <c r="K315">
        <v>0.748</v>
      </c>
      <c r="L315">
        <v>0.68300000000000005</v>
      </c>
      <c r="M315">
        <v>44471.737999999998</v>
      </c>
      <c r="N315">
        <v>495500</v>
      </c>
      <c r="O315" t="str">
        <f t="shared" si="4"/>
        <v>North Dakota Teachers2005</v>
      </c>
    </row>
    <row r="316" spans="1:15" x14ac:dyDescent="0.35">
      <c r="A316" t="s">
        <v>86</v>
      </c>
      <c r="B316">
        <v>2006</v>
      </c>
      <c r="C316" s="7">
        <v>38898</v>
      </c>
      <c r="D316" s="7">
        <v>38899</v>
      </c>
      <c r="E316">
        <v>82</v>
      </c>
      <c r="F316" t="s">
        <v>280</v>
      </c>
      <c r="G316">
        <v>2</v>
      </c>
      <c r="H316">
        <v>1564000</v>
      </c>
      <c r="I316">
        <v>2073900</v>
      </c>
      <c r="J316">
        <v>390100</v>
      </c>
      <c r="K316">
        <v>0.754</v>
      </c>
      <c r="L316">
        <v>0.63900000000000001</v>
      </c>
      <c r="M316">
        <v>48747.188000000002</v>
      </c>
      <c r="N316">
        <v>509900</v>
      </c>
      <c r="O316" t="str">
        <f t="shared" si="4"/>
        <v>North Dakota Teachers2006</v>
      </c>
    </row>
    <row r="317" spans="1:15" x14ac:dyDescent="0.35">
      <c r="A317" t="s">
        <v>86</v>
      </c>
      <c r="B317">
        <v>2007</v>
      </c>
      <c r="C317" s="7">
        <v>39263</v>
      </c>
      <c r="D317" s="7">
        <v>39264</v>
      </c>
      <c r="E317">
        <v>82</v>
      </c>
      <c r="F317" t="s">
        <v>280</v>
      </c>
      <c r="G317">
        <v>2</v>
      </c>
      <c r="H317">
        <v>1750100</v>
      </c>
      <c r="I317">
        <v>2209300</v>
      </c>
      <c r="J317">
        <v>401300</v>
      </c>
      <c r="K317">
        <v>0.79200000000000004</v>
      </c>
      <c r="L317">
        <v>0.63100000000000001</v>
      </c>
      <c r="M317">
        <v>50532.461000000003</v>
      </c>
      <c r="N317">
        <v>459200</v>
      </c>
      <c r="O317" t="str">
        <f t="shared" si="4"/>
        <v>North Dakota Teachers2007</v>
      </c>
    </row>
    <row r="318" spans="1:15" x14ac:dyDescent="0.35">
      <c r="A318" t="s">
        <v>86</v>
      </c>
      <c r="B318">
        <v>2008</v>
      </c>
      <c r="C318" s="7">
        <v>39629</v>
      </c>
      <c r="D318" s="7">
        <v>39630</v>
      </c>
      <c r="E318">
        <v>82</v>
      </c>
      <c r="F318" t="s">
        <v>280</v>
      </c>
      <c r="G318">
        <v>2</v>
      </c>
      <c r="H318">
        <v>1909500</v>
      </c>
      <c r="I318">
        <v>2330600</v>
      </c>
      <c r="J318">
        <v>417700</v>
      </c>
      <c r="K318">
        <v>0.81899999999999995</v>
      </c>
      <c r="L318">
        <v>0.76400000000000001</v>
      </c>
      <c r="M318">
        <v>44114.586000000003</v>
      </c>
      <c r="N318">
        <v>421200</v>
      </c>
      <c r="O318" t="str">
        <f t="shared" si="4"/>
        <v>North Dakota Teachers2008</v>
      </c>
    </row>
    <row r="319" spans="1:15" x14ac:dyDescent="0.35">
      <c r="A319" t="s">
        <v>86</v>
      </c>
      <c r="B319">
        <v>2009</v>
      </c>
      <c r="C319" s="7">
        <v>39994</v>
      </c>
      <c r="D319" s="7">
        <v>39995</v>
      </c>
      <c r="E319">
        <v>82</v>
      </c>
      <c r="F319" t="s">
        <v>280</v>
      </c>
      <c r="G319">
        <v>2</v>
      </c>
      <c r="H319">
        <v>1900327.9</v>
      </c>
      <c r="I319">
        <v>2445896.7999999998</v>
      </c>
      <c r="J319">
        <v>439986.72</v>
      </c>
      <c r="K319">
        <v>0.77700000000000002</v>
      </c>
      <c r="L319">
        <v>0.89300000000000002</v>
      </c>
      <c r="M319">
        <v>41986.175999999999</v>
      </c>
      <c r="N319">
        <v>545568.88</v>
      </c>
      <c r="O319" t="str">
        <f t="shared" si="4"/>
        <v>North Dakota Teachers2009</v>
      </c>
    </row>
    <row r="320" spans="1:15" x14ac:dyDescent="0.35">
      <c r="A320" t="s">
        <v>86</v>
      </c>
      <c r="B320">
        <v>2010</v>
      </c>
      <c r="C320" s="7">
        <v>40359</v>
      </c>
      <c r="D320" s="7">
        <v>40360</v>
      </c>
      <c r="E320">
        <v>82</v>
      </c>
      <c r="F320" t="s">
        <v>280</v>
      </c>
      <c r="G320">
        <v>2</v>
      </c>
      <c r="H320">
        <v>1841960.3</v>
      </c>
      <c r="I320">
        <v>2637165</v>
      </c>
      <c r="J320">
        <v>465007.13</v>
      </c>
      <c r="K320">
        <v>0.69799999999999995</v>
      </c>
      <c r="L320">
        <v>0.76500000000000001</v>
      </c>
      <c r="M320">
        <v>52053.218999999997</v>
      </c>
      <c r="N320">
        <v>795204.81</v>
      </c>
      <c r="O320" t="str">
        <f t="shared" si="4"/>
        <v>North Dakota Teachers2010</v>
      </c>
    </row>
    <row r="321" spans="1:15" x14ac:dyDescent="0.35">
      <c r="A321" t="s">
        <v>86</v>
      </c>
      <c r="B321">
        <v>2011</v>
      </c>
      <c r="C321" s="7">
        <v>40724</v>
      </c>
      <c r="D321" s="7">
        <v>40725</v>
      </c>
      <c r="E321">
        <v>82</v>
      </c>
      <c r="F321" t="s">
        <v>280</v>
      </c>
      <c r="G321">
        <v>2</v>
      </c>
      <c r="H321">
        <v>1822598.9</v>
      </c>
      <c r="I321">
        <v>2749751.8</v>
      </c>
      <c r="J321">
        <v>488764.28</v>
      </c>
      <c r="K321">
        <v>0.66300000000000003</v>
      </c>
      <c r="L321">
        <v>0.68400000000000005</v>
      </c>
      <c r="M321">
        <v>65112.695</v>
      </c>
      <c r="N321">
        <v>927152.88</v>
      </c>
      <c r="O321" t="str">
        <f t="shared" si="4"/>
        <v>North Dakota Teachers2011</v>
      </c>
    </row>
    <row r="322" spans="1:15" x14ac:dyDescent="0.35">
      <c r="A322" t="s">
        <v>86</v>
      </c>
      <c r="B322">
        <v>2012</v>
      </c>
      <c r="C322" s="7">
        <v>41090</v>
      </c>
      <c r="D322" s="7">
        <v>41091</v>
      </c>
      <c r="E322">
        <v>82</v>
      </c>
      <c r="F322" t="s">
        <v>280</v>
      </c>
      <c r="G322">
        <v>2</v>
      </c>
      <c r="H322">
        <v>1748080.8</v>
      </c>
      <c r="I322">
        <v>2871870.3</v>
      </c>
      <c r="J322">
        <v>505285.06</v>
      </c>
      <c r="K322">
        <v>0.60899999999999999</v>
      </c>
      <c r="L322">
        <v>0.66500000000000004</v>
      </c>
      <c r="M322">
        <v>69373.797000000006</v>
      </c>
      <c r="N322">
        <v>1123789.5</v>
      </c>
      <c r="O322" t="str">
        <f t="shared" si="4"/>
        <v>North Dakota Teachers2012</v>
      </c>
    </row>
    <row r="323" spans="1:15" x14ac:dyDescent="0.35">
      <c r="A323" t="s">
        <v>86</v>
      </c>
      <c r="B323">
        <v>2013</v>
      </c>
      <c r="C323" s="7">
        <v>41455</v>
      </c>
      <c r="D323" s="7">
        <v>41456</v>
      </c>
      <c r="E323">
        <v>82</v>
      </c>
      <c r="F323" t="s">
        <v>280</v>
      </c>
      <c r="G323">
        <v>2</v>
      </c>
      <c r="H323">
        <v>1762321.6</v>
      </c>
      <c r="I323">
        <v>2997139</v>
      </c>
      <c r="J323">
        <v>526698.31000000006</v>
      </c>
      <c r="K323">
        <v>0.58799999999999997</v>
      </c>
      <c r="L323">
        <v>1.1317900000000001</v>
      </c>
      <c r="M323">
        <v>52396</v>
      </c>
      <c r="N323">
        <v>1234817.5</v>
      </c>
      <c r="O323" t="str">
        <f t="shared" ref="O323:O386" si="5">A323&amp;B323</f>
        <v>North Dakota Teachers2013</v>
      </c>
    </row>
    <row r="324" spans="1:15" x14ac:dyDescent="0.35">
      <c r="A324" t="s">
        <v>86</v>
      </c>
      <c r="B324">
        <v>2014</v>
      </c>
      <c r="C324" s="7">
        <v>41820</v>
      </c>
      <c r="D324" s="7">
        <v>41821</v>
      </c>
      <c r="E324">
        <v>82</v>
      </c>
      <c r="F324" t="s">
        <v>280</v>
      </c>
      <c r="G324">
        <v>2</v>
      </c>
      <c r="H324">
        <v>1940473.5</v>
      </c>
      <c r="I324">
        <v>3138799.8</v>
      </c>
      <c r="J324">
        <v>557222.93999999994</v>
      </c>
      <c r="K324">
        <v>0.61799999999999999</v>
      </c>
      <c r="L324">
        <v>1.04775</v>
      </c>
      <c r="M324">
        <v>59513</v>
      </c>
      <c r="N324">
        <v>1198326.3</v>
      </c>
      <c r="O324" t="str">
        <f t="shared" si="5"/>
        <v>North Dakota Teachers2014</v>
      </c>
    </row>
    <row r="325" spans="1:15" x14ac:dyDescent="0.35">
      <c r="A325" t="s">
        <v>86</v>
      </c>
      <c r="B325">
        <v>2015</v>
      </c>
      <c r="C325" s="7">
        <v>42185</v>
      </c>
      <c r="D325" s="7">
        <v>42186</v>
      </c>
      <c r="E325">
        <v>82</v>
      </c>
      <c r="F325" t="s">
        <v>280</v>
      </c>
      <c r="G325">
        <v>2</v>
      </c>
      <c r="H325">
        <v>2125017.5</v>
      </c>
      <c r="I325">
        <v>3449776</v>
      </c>
      <c r="J325">
        <v>589783.75</v>
      </c>
      <c r="K325">
        <v>0.61599999999999999</v>
      </c>
      <c r="L325">
        <v>1.1019399999999999</v>
      </c>
      <c r="M325">
        <v>71167.633000000002</v>
      </c>
      <c r="N325">
        <v>1324758.5</v>
      </c>
      <c r="O325" t="str">
        <f t="shared" si="5"/>
        <v>North Dakota Teachers2015</v>
      </c>
    </row>
    <row r="326" spans="1:15" x14ac:dyDescent="0.35">
      <c r="A326" t="s">
        <v>86</v>
      </c>
      <c r="B326">
        <v>2016</v>
      </c>
      <c r="C326" s="7">
        <v>42551</v>
      </c>
      <c r="D326" s="7">
        <v>42552</v>
      </c>
      <c r="E326">
        <v>82</v>
      </c>
      <c r="F326" t="s">
        <v>280</v>
      </c>
      <c r="G326">
        <v>2</v>
      </c>
      <c r="H326">
        <v>2229293</v>
      </c>
      <c r="I326">
        <v>3589393.8</v>
      </c>
      <c r="J326">
        <v>627002.38</v>
      </c>
      <c r="K326">
        <v>0.621</v>
      </c>
      <c r="L326">
        <v>0.97775999999999996</v>
      </c>
      <c r="M326">
        <v>84724.125</v>
      </c>
      <c r="N326">
        <v>1360100.9</v>
      </c>
      <c r="O326" t="str">
        <f t="shared" si="5"/>
        <v>North Dakota Teachers2016</v>
      </c>
    </row>
    <row r="327" spans="1:15" x14ac:dyDescent="0.35">
      <c r="A327" t="s">
        <v>86</v>
      </c>
      <c r="B327">
        <v>2017</v>
      </c>
      <c r="C327" s="7">
        <v>42916</v>
      </c>
      <c r="D327" s="7">
        <v>42917</v>
      </c>
      <c r="E327">
        <v>82</v>
      </c>
      <c r="F327" t="s">
        <v>280</v>
      </c>
      <c r="G327">
        <v>2</v>
      </c>
      <c r="H327">
        <v>2379811.2999999998</v>
      </c>
      <c r="I327">
        <v>3734016.8</v>
      </c>
      <c r="J327">
        <v>650052.68999999994</v>
      </c>
      <c r="K327">
        <v>0.63700000000000001</v>
      </c>
      <c r="L327">
        <v>0.96445000000000003</v>
      </c>
      <c r="M327">
        <v>89231.210999999996</v>
      </c>
      <c r="N327">
        <v>1354205.6</v>
      </c>
      <c r="O327" t="str">
        <f t="shared" si="5"/>
        <v>North Dakota Teachers2017</v>
      </c>
    </row>
    <row r="328" spans="1:15" x14ac:dyDescent="0.35">
      <c r="A328" t="s">
        <v>86</v>
      </c>
      <c r="B328">
        <v>2018</v>
      </c>
      <c r="C328" s="7">
        <v>43281</v>
      </c>
      <c r="D328" s="7">
        <v>43282</v>
      </c>
      <c r="E328">
        <v>82</v>
      </c>
      <c r="F328" t="s">
        <v>280</v>
      </c>
      <c r="G328">
        <v>2</v>
      </c>
      <c r="H328">
        <v>2526058.2999999998</v>
      </c>
      <c r="I328">
        <v>3863515.8</v>
      </c>
      <c r="J328">
        <v>653456.88</v>
      </c>
      <c r="K328">
        <v>0.65400000000000003</v>
      </c>
      <c r="L328">
        <v>0.98153000000000001</v>
      </c>
      <c r="M328">
        <v>88307</v>
      </c>
      <c r="N328">
        <v>1337457.5</v>
      </c>
      <c r="O328" t="str">
        <f t="shared" si="5"/>
        <v>North Dakota Teachers2018</v>
      </c>
    </row>
    <row r="329" spans="1:15" x14ac:dyDescent="0.35">
      <c r="A329" t="s">
        <v>86</v>
      </c>
      <c r="B329">
        <v>2019</v>
      </c>
      <c r="C329" s="7">
        <v>43646</v>
      </c>
      <c r="D329" s="7">
        <v>43647</v>
      </c>
      <c r="E329">
        <v>82</v>
      </c>
      <c r="F329" t="s">
        <v>280</v>
      </c>
      <c r="G329">
        <v>2</v>
      </c>
      <c r="H329">
        <v>2635557.5</v>
      </c>
      <c r="I329">
        <v>3993424.3</v>
      </c>
      <c r="J329">
        <v>680481.81</v>
      </c>
      <c r="K329">
        <v>0.66</v>
      </c>
      <c r="L329">
        <v>0.98531999999999997</v>
      </c>
      <c r="M329">
        <v>90778</v>
      </c>
      <c r="N329">
        <v>1357866.8</v>
      </c>
      <c r="O329" t="str">
        <f t="shared" si="5"/>
        <v>North Dakota Teachers2019</v>
      </c>
    </row>
    <row r="330" spans="1:15" x14ac:dyDescent="0.35">
      <c r="A330" t="s">
        <v>86</v>
      </c>
      <c r="B330">
        <v>2020</v>
      </c>
      <c r="C330" s="7">
        <v>44012</v>
      </c>
      <c r="D330" s="7">
        <v>44013</v>
      </c>
      <c r="E330">
        <v>82</v>
      </c>
      <c r="F330" t="s">
        <v>280</v>
      </c>
      <c r="G330">
        <v>2</v>
      </c>
      <c r="H330">
        <v>2745012.5</v>
      </c>
      <c r="I330">
        <v>4181035.8</v>
      </c>
      <c r="J330">
        <v>711039.75</v>
      </c>
      <c r="K330">
        <v>0.65700000000000003</v>
      </c>
      <c r="L330">
        <v>0.99299999999999999</v>
      </c>
      <c r="M330">
        <v>93688</v>
      </c>
      <c r="N330">
        <v>1436023.3</v>
      </c>
      <c r="O330" t="str">
        <f t="shared" si="5"/>
        <v>North Dakota Teachers2020</v>
      </c>
    </row>
    <row r="331" spans="1:15" x14ac:dyDescent="0.35">
      <c r="A331" t="s">
        <v>86</v>
      </c>
      <c r="B331">
        <v>2021</v>
      </c>
      <c r="C331" s="7">
        <v>44377</v>
      </c>
      <c r="D331" s="7">
        <v>44378</v>
      </c>
      <c r="E331">
        <v>82</v>
      </c>
      <c r="F331" t="s">
        <v>280</v>
      </c>
      <c r="G331">
        <v>2</v>
      </c>
      <c r="H331">
        <v>2973668.5</v>
      </c>
      <c r="I331">
        <v>4336060</v>
      </c>
      <c r="J331">
        <v>749414.38</v>
      </c>
      <c r="K331">
        <v>0.68600000000000005</v>
      </c>
      <c r="L331">
        <v>0.96664000000000005</v>
      </c>
      <c r="M331">
        <v>101655</v>
      </c>
      <c r="N331">
        <v>1362391.5</v>
      </c>
      <c r="O331" t="str">
        <f t="shared" si="5"/>
        <v>North Dakota Teachers2021</v>
      </c>
    </row>
    <row r="332" spans="1:15" x14ac:dyDescent="0.35">
      <c r="A332" t="s">
        <v>86</v>
      </c>
      <c r="B332">
        <v>2022</v>
      </c>
      <c r="C332" s="7">
        <v>44742</v>
      </c>
      <c r="D332" s="7">
        <v>44743</v>
      </c>
      <c r="E332">
        <v>82</v>
      </c>
      <c r="F332" t="s">
        <v>280</v>
      </c>
      <c r="G332">
        <v>2</v>
      </c>
      <c r="H332">
        <v>3132980.8</v>
      </c>
      <c r="I332">
        <v>4479973</v>
      </c>
      <c r="J332">
        <v>766139.44</v>
      </c>
      <c r="K332">
        <v>0.69899999999999995</v>
      </c>
      <c r="L332">
        <v>1.0307200000000001</v>
      </c>
      <c r="M332">
        <v>97341</v>
      </c>
      <c r="N332">
        <v>1346992.5</v>
      </c>
      <c r="O332" t="str">
        <f t="shared" si="5"/>
        <v>North Dakota Teachers2022</v>
      </c>
    </row>
    <row r="333" spans="1:15" x14ac:dyDescent="0.35">
      <c r="A333" t="s">
        <v>65</v>
      </c>
      <c r="B333">
        <v>2001</v>
      </c>
      <c r="C333" s="7">
        <v>37072</v>
      </c>
      <c r="D333" s="7">
        <v>36892</v>
      </c>
      <c r="E333">
        <v>51</v>
      </c>
      <c r="F333" t="s">
        <v>279</v>
      </c>
      <c r="G333">
        <v>2</v>
      </c>
      <c r="H333">
        <v>14390000</v>
      </c>
      <c r="I333">
        <v>18170000</v>
      </c>
      <c r="J333">
        <v>4072000</v>
      </c>
      <c r="K333">
        <v>0.79200000000000004</v>
      </c>
      <c r="L333">
        <v>1.1299999999999999</v>
      </c>
      <c r="M333">
        <v>475053</v>
      </c>
      <c r="N333">
        <v>3779000</v>
      </c>
      <c r="O333" t="str">
        <f t="shared" si="5"/>
        <v>Massachusetts Teachers2001</v>
      </c>
    </row>
    <row r="334" spans="1:15" x14ac:dyDescent="0.35">
      <c r="A334" t="s">
        <v>65</v>
      </c>
      <c r="B334">
        <v>2002</v>
      </c>
      <c r="C334" s="7">
        <v>37437</v>
      </c>
      <c r="D334" s="7">
        <v>37257</v>
      </c>
      <c r="E334">
        <v>51</v>
      </c>
      <c r="F334" t="s">
        <v>279</v>
      </c>
      <c r="G334">
        <v>2</v>
      </c>
      <c r="H334">
        <v>15712183</v>
      </c>
      <c r="I334">
        <v>20619960</v>
      </c>
      <c r="J334">
        <v>4263661</v>
      </c>
      <c r="K334">
        <v>0.76200000000000001</v>
      </c>
      <c r="L334">
        <v>1</v>
      </c>
      <c r="M334">
        <v>411225</v>
      </c>
      <c r="N334">
        <v>4907777</v>
      </c>
      <c r="O334" t="str">
        <f t="shared" si="5"/>
        <v>Massachusetts Teachers2002</v>
      </c>
    </row>
    <row r="335" spans="1:15" x14ac:dyDescent="0.35">
      <c r="A335" t="s">
        <v>65</v>
      </c>
      <c r="B335">
        <v>2003</v>
      </c>
      <c r="C335" s="7">
        <v>37802</v>
      </c>
      <c r="D335" s="7">
        <v>37622</v>
      </c>
      <c r="E335">
        <v>51</v>
      </c>
      <c r="F335" t="s">
        <v>279</v>
      </c>
      <c r="G335">
        <v>2</v>
      </c>
      <c r="H335">
        <v>14762249</v>
      </c>
      <c r="I335">
        <v>22891722</v>
      </c>
      <c r="J335">
        <v>4406437</v>
      </c>
      <c r="K335">
        <v>0.64500000000000002</v>
      </c>
      <c r="L335">
        <v>0.64</v>
      </c>
      <c r="M335">
        <v>651021</v>
      </c>
      <c r="N335">
        <v>8129473</v>
      </c>
      <c r="O335" t="str">
        <f t="shared" si="5"/>
        <v>Massachusetts Teachers2003</v>
      </c>
    </row>
    <row r="336" spans="1:15" x14ac:dyDescent="0.35">
      <c r="A336" t="s">
        <v>65</v>
      </c>
      <c r="B336">
        <v>2004</v>
      </c>
      <c r="C336" s="7">
        <v>38168</v>
      </c>
      <c r="D336" s="7">
        <v>37987</v>
      </c>
      <c r="E336">
        <v>51</v>
      </c>
      <c r="F336" t="s">
        <v>279</v>
      </c>
      <c r="G336">
        <v>2</v>
      </c>
      <c r="H336">
        <v>17074650</v>
      </c>
      <c r="I336">
        <v>24519060</v>
      </c>
      <c r="J336">
        <v>4555900</v>
      </c>
      <c r="K336">
        <v>0.69599999999999995</v>
      </c>
      <c r="L336">
        <v>0.59</v>
      </c>
      <c r="M336">
        <v>610841</v>
      </c>
      <c r="N336">
        <v>7444409</v>
      </c>
      <c r="O336" t="str">
        <f t="shared" si="5"/>
        <v>Massachusetts Teachers2004</v>
      </c>
    </row>
    <row r="337" spans="1:15" x14ac:dyDescent="0.35">
      <c r="A337" t="s">
        <v>65</v>
      </c>
      <c r="B337">
        <v>2005</v>
      </c>
      <c r="C337" s="7">
        <v>38533</v>
      </c>
      <c r="D337" s="7">
        <v>38353</v>
      </c>
      <c r="E337">
        <v>51</v>
      </c>
      <c r="F337" t="s">
        <v>279</v>
      </c>
      <c r="G337">
        <v>2</v>
      </c>
      <c r="H337">
        <v>17683368</v>
      </c>
      <c r="I337">
        <v>26166676</v>
      </c>
      <c r="J337">
        <v>4642765</v>
      </c>
      <c r="K337">
        <v>0.67600000000000005</v>
      </c>
      <c r="L337">
        <v>0.97</v>
      </c>
      <c r="M337">
        <v>699722</v>
      </c>
      <c r="N337">
        <v>8483307</v>
      </c>
      <c r="O337" t="str">
        <f t="shared" si="5"/>
        <v>Massachusetts Teachers2005</v>
      </c>
    </row>
    <row r="338" spans="1:15" x14ac:dyDescent="0.35">
      <c r="A338" t="s">
        <v>65</v>
      </c>
      <c r="B338">
        <v>2006</v>
      </c>
      <c r="C338" s="7">
        <v>38898</v>
      </c>
      <c r="D338" s="7">
        <v>38718</v>
      </c>
      <c r="E338">
        <v>51</v>
      </c>
      <c r="F338" t="s">
        <v>279</v>
      </c>
      <c r="G338">
        <v>2</v>
      </c>
      <c r="H338">
        <v>18683296</v>
      </c>
      <c r="I338">
        <v>27787716</v>
      </c>
      <c r="J338">
        <v>4819325</v>
      </c>
      <c r="K338">
        <v>0.67200000000000004</v>
      </c>
      <c r="L338">
        <v>0.93</v>
      </c>
      <c r="M338">
        <v>779158</v>
      </c>
      <c r="N338">
        <v>9104421</v>
      </c>
      <c r="O338" t="str">
        <f t="shared" si="5"/>
        <v>Massachusetts Teachers2006</v>
      </c>
    </row>
    <row r="339" spans="1:15" x14ac:dyDescent="0.35">
      <c r="A339" t="s">
        <v>65</v>
      </c>
      <c r="B339">
        <v>2007</v>
      </c>
      <c r="C339" s="7">
        <v>39263</v>
      </c>
      <c r="D339" s="7">
        <v>39083</v>
      </c>
      <c r="E339">
        <v>51</v>
      </c>
      <c r="F339" t="s">
        <v>279</v>
      </c>
      <c r="G339">
        <v>2</v>
      </c>
      <c r="H339">
        <v>20820392</v>
      </c>
      <c r="I339">
        <v>29320714</v>
      </c>
      <c r="J339">
        <v>4969092</v>
      </c>
      <c r="K339">
        <v>0.71</v>
      </c>
      <c r="L339">
        <v>0.97799999999999998</v>
      </c>
      <c r="M339">
        <v>763798</v>
      </c>
      <c r="N339">
        <v>8500322</v>
      </c>
      <c r="O339" t="str">
        <f t="shared" si="5"/>
        <v>Massachusetts Teachers2007</v>
      </c>
    </row>
    <row r="340" spans="1:15" x14ac:dyDescent="0.35">
      <c r="A340" t="s">
        <v>65</v>
      </c>
      <c r="B340">
        <v>2008</v>
      </c>
      <c r="C340" s="7">
        <v>39629</v>
      </c>
      <c r="D340" s="7">
        <v>39448</v>
      </c>
      <c r="E340">
        <v>51</v>
      </c>
      <c r="F340" t="s">
        <v>279</v>
      </c>
      <c r="G340">
        <v>2</v>
      </c>
      <c r="H340">
        <v>22883552</v>
      </c>
      <c r="I340">
        <v>30955504</v>
      </c>
      <c r="J340">
        <v>5163498</v>
      </c>
      <c r="K340">
        <v>0.73899999999999999</v>
      </c>
      <c r="L340">
        <v>1.079</v>
      </c>
      <c r="M340">
        <v>749853</v>
      </c>
      <c r="N340">
        <v>8071951</v>
      </c>
      <c r="O340" t="str">
        <f t="shared" si="5"/>
        <v>Massachusetts Teachers2008</v>
      </c>
    </row>
    <row r="341" spans="1:15" x14ac:dyDescent="0.35">
      <c r="A341" t="s">
        <v>65</v>
      </c>
      <c r="B341">
        <v>2009</v>
      </c>
      <c r="C341" s="7">
        <v>39994</v>
      </c>
      <c r="D341" s="7">
        <v>39814</v>
      </c>
      <c r="E341">
        <v>51</v>
      </c>
      <c r="F341" t="s">
        <v>279</v>
      </c>
      <c r="G341">
        <v>2</v>
      </c>
      <c r="H341">
        <v>18927732</v>
      </c>
      <c r="I341">
        <v>32543782</v>
      </c>
      <c r="J341">
        <v>5389895</v>
      </c>
      <c r="K341">
        <v>0.58199999999999996</v>
      </c>
      <c r="L341">
        <v>0.67900000000000005</v>
      </c>
      <c r="M341">
        <v>781026</v>
      </c>
      <c r="N341">
        <v>13616051</v>
      </c>
      <c r="O341" t="str">
        <f t="shared" si="5"/>
        <v>Massachusetts Teachers2009</v>
      </c>
    </row>
    <row r="342" spans="1:15" x14ac:dyDescent="0.35">
      <c r="A342" t="s">
        <v>65</v>
      </c>
      <c r="B342">
        <v>2010</v>
      </c>
      <c r="C342" s="7">
        <v>40359</v>
      </c>
      <c r="D342" s="7">
        <v>40179</v>
      </c>
      <c r="E342">
        <v>51</v>
      </c>
      <c r="F342" t="s">
        <v>279</v>
      </c>
      <c r="G342">
        <v>2</v>
      </c>
      <c r="H342">
        <v>21262462</v>
      </c>
      <c r="I342">
        <v>33738968</v>
      </c>
      <c r="J342">
        <v>5509698</v>
      </c>
      <c r="K342">
        <v>0.63</v>
      </c>
      <c r="L342">
        <v>0.624</v>
      </c>
      <c r="M342">
        <v>1106052</v>
      </c>
      <c r="N342">
        <v>12476504</v>
      </c>
      <c r="O342" t="str">
        <f t="shared" si="5"/>
        <v>Massachusetts Teachers2010</v>
      </c>
    </row>
    <row r="343" spans="1:15" x14ac:dyDescent="0.35">
      <c r="A343" t="s">
        <v>65</v>
      </c>
      <c r="B343">
        <v>2011</v>
      </c>
      <c r="C343" s="7">
        <v>40724</v>
      </c>
      <c r="D343" s="7">
        <v>40544</v>
      </c>
      <c r="E343">
        <v>51</v>
      </c>
      <c r="F343" t="s">
        <v>279</v>
      </c>
      <c r="G343">
        <v>2</v>
      </c>
      <c r="H343">
        <v>23117952</v>
      </c>
      <c r="I343">
        <v>34890992</v>
      </c>
      <c r="J343">
        <v>5558311</v>
      </c>
      <c r="K343">
        <v>0.66300000000000003</v>
      </c>
      <c r="L343">
        <v>1.1140000000000001</v>
      </c>
      <c r="M343">
        <v>767960</v>
      </c>
      <c r="N343">
        <v>11773039</v>
      </c>
      <c r="O343" t="str">
        <f t="shared" si="5"/>
        <v>Massachusetts Teachers2011</v>
      </c>
    </row>
    <row r="344" spans="1:15" x14ac:dyDescent="0.35">
      <c r="A344" t="s">
        <v>65</v>
      </c>
      <c r="B344">
        <v>2012</v>
      </c>
      <c r="C344" s="7">
        <v>41090</v>
      </c>
      <c r="D344" s="7">
        <v>40909</v>
      </c>
      <c r="E344">
        <v>51</v>
      </c>
      <c r="F344" t="s">
        <v>279</v>
      </c>
      <c r="G344">
        <v>2</v>
      </c>
      <c r="H344">
        <v>22141476</v>
      </c>
      <c r="I344">
        <v>36483028</v>
      </c>
      <c r="J344">
        <v>5655353</v>
      </c>
      <c r="K344">
        <v>0.60699999999999998</v>
      </c>
      <c r="L344">
        <v>0.90200000000000002</v>
      </c>
      <c r="M344">
        <v>941918</v>
      </c>
      <c r="N344">
        <v>14341552</v>
      </c>
      <c r="O344" t="str">
        <f t="shared" si="5"/>
        <v>Massachusetts Teachers2012</v>
      </c>
    </row>
    <row r="345" spans="1:15" x14ac:dyDescent="0.35">
      <c r="A345" t="s">
        <v>65</v>
      </c>
      <c r="B345">
        <v>2013</v>
      </c>
      <c r="C345" s="7">
        <v>41455</v>
      </c>
      <c r="D345" s="7">
        <v>41275</v>
      </c>
      <c r="E345">
        <v>51</v>
      </c>
      <c r="F345" t="s">
        <v>279</v>
      </c>
      <c r="G345">
        <v>2</v>
      </c>
      <c r="H345">
        <v>21787470</v>
      </c>
      <c r="I345">
        <v>39135216</v>
      </c>
      <c r="J345">
        <v>5783294</v>
      </c>
      <c r="K345">
        <v>0.55700000000000005</v>
      </c>
      <c r="L345">
        <v>0.80720000000000003</v>
      </c>
      <c r="M345">
        <v>1104486</v>
      </c>
      <c r="N345">
        <v>17347748</v>
      </c>
      <c r="O345" t="str">
        <f t="shared" si="5"/>
        <v>Massachusetts Teachers2013</v>
      </c>
    </row>
    <row r="346" spans="1:15" x14ac:dyDescent="0.35">
      <c r="A346" t="s">
        <v>65</v>
      </c>
      <c r="B346">
        <v>2014</v>
      </c>
      <c r="C346" s="7">
        <v>41820</v>
      </c>
      <c r="D346" s="7">
        <v>41640</v>
      </c>
      <c r="E346">
        <v>51</v>
      </c>
      <c r="F346" t="s">
        <v>279</v>
      </c>
      <c r="G346">
        <v>2</v>
      </c>
      <c r="H346">
        <v>22940196</v>
      </c>
      <c r="I346">
        <v>40741696</v>
      </c>
      <c r="J346">
        <v>5962650</v>
      </c>
      <c r="K346">
        <v>0.56299999999999994</v>
      </c>
      <c r="L346">
        <v>0.80789999999999995</v>
      </c>
      <c r="M346">
        <v>1158461</v>
      </c>
      <c r="N346">
        <v>17801500</v>
      </c>
      <c r="O346" t="str">
        <f t="shared" si="5"/>
        <v>Massachusetts Teachers2014</v>
      </c>
    </row>
    <row r="347" spans="1:15" x14ac:dyDescent="0.35">
      <c r="A347" t="s">
        <v>65</v>
      </c>
      <c r="B347">
        <v>2015</v>
      </c>
      <c r="C347" s="7">
        <v>42185</v>
      </c>
      <c r="D347" s="7">
        <v>42005</v>
      </c>
      <c r="E347">
        <v>51</v>
      </c>
      <c r="F347" t="s">
        <v>279</v>
      </c>
      <c r="G347">
        <v>2</v>
      </c>
      <c r="H347">
        <v>23946760</v>
      </c>
      <c r="I347">
        <v>44115768</v>
      </c>
      <c r="J347">
        <v>6204274.5</v>
      </c>
      <c r="K347">
        <v>0.54300000000000004</v>
      </c>
      <c r="L347">
        <v>1</v>
      </c>
      <c r="M347">
        <v>1021930</v>
      </c>
      <c r="N347">
        <v>20169010</v>
      </c>
      <c r="O347" t="str">
        <f t="shared" si="5"/>
        <v>Massachusetts Teachers2015</v>
      </c>
    </row>
    <row r="348" spans="1:15" x14ac:dyDescent="0.35">
      <c r="A348" t="s">
        <v>65</v>
      </c>
      <c r="B348">
        <v>2016</v>
      </c>
      <c r="C348" s="7">
        <v>42551</v>
      </c>
      <c r="D348" s="7">
        <v>42370</v>
      </c>
      <c r="E348">
        <v>51</v>
      </c>
      <c r="F348" t="s">
        <v>279</v>
      </c>
      <c r="G348">
        <v>2</v>
      </c>
      <c r="H348">
        <v>24593788</v>
      </c>
      <c r="I348">
        <v>46562808</v>
      </c>
      <c r="J348">
        <v>6388732</v>
      </c>
      <c r="K348">
        <v>0.52800000000000002</v>
      </c>
      <c r="L348">
        <v>1</v>
      </c>
      <c r="M348">
        <v>1124583</v>
      </c>
      <c r="N348">
        <v>21969020</v>
      </c>
      <c r="O348" t="str">
        <f t="shared" si="5"/>
        <v>Massachusetts Teachers2016</v>
      </c>
    </row>
    <row r="349" spans="1:15" x14ac:dyDescent="0.35">
      <c r="A349" t="s">
        <v>65</v>
      </c>
      <c r="B349">
        <v>2017</v>
      </c>
      <c r="C349" s="7">
        <v>42916</v>
      </c>
      <c r="D349" s="7">
        <v>42736</v>
      </c>
      <c r="E349">
        <v>51</v>
      </c>
      <c r="F349" t="s">
        <v>279</v>
      </c>
      <c r="G349">
        <v>2</v>
      </c>
      <c r="H349">
        <v>25638136</v>
      </c>
      <c r="I349">
        <v>49193504</v>
      </c>
      <c r="J349">
        <v>6583871.5</v>
      </c>
      <c r="K349">
        <v>0.52100000000000002</v>
      </c>
      <c r="L349">
        <v>1</v>
      </c>
      <c r="M349">
        <v>1235515</v>
      </c>
      <c r="N349">
        <v>23555368</v>
      </c>
      <c r="O349" t="str">
        <f t="shared" si="5"/>
        <v>Massachusetts Teachers2017</v>
      </c>
    </row>
    <row r="350" spans="1:15" x14ac:dyDescent="0.35">
      <c r="A350" t="s">
        <v>65</v>
      </c>
      <c r="B350">
        <v>2018</v>
      </c>
      <c r="C350" s="7">
        <v>43281</v>
      </c>
      <c r="D350" s="7">
        <v>43101</v>
      </c>
      <c r="E350">
        <v>51</v>
      </c>
      <c r="F350" t="s">
        <v>279</v>
      </c>
      <c r="G350">
        <v>2</v>
      </c>
      <c r="H350">
        <v>27057700</v>
      </c>
      <c r="I350">
        <v>51653284</v>
      </c>
      <c r="J350">
        <v>6829012</v>
      </c>
      <c r="K350">
        <v>0.52400000000000002</v>
      </c>
      <c r="L350">
        <v>1</v>
      </c>
      <c r="M350">
        <v>1314783</v>
      </c>
      <c r="N350">
        <v>24595584</v>
      </c>
      <c r="O350" t="str">
        <f t="shared" si="5"/>
        <v>Massachusetts Teachers2018</v>
      </c>
    </row>
    <row r="351" spans="1:15" x14ac:dyDescent="0.35">
      <c r="A351" t="s">
        <v>65</v>
      </c>
      <c r="B351">
        <v>2019</v>
      </c>
      <c r="C351" s="7">
        <v>43646</v>
      </c>
      <c r="D351" s="7">
        <v>43466</v>
      </c>
      <c r="E351">
        <v>51</v>
      </c>
      <c r="F351" t="s">
        <v>279</v>
      </c>
      <c r="G351">
        <v>2</v>
      </c>
      <c r="H351">
        <v>27854444</v>
      </c>
      <c r="I351">
        <v>53864140</v>
      </c>
      <c r="J351">
        <v>7074960</v>
      </c>
      <c r="K351">
        <v>0.51700000000000002</v>
      </c>
      <c r="L351">
        <v>1</v>
      </c>
      <c r="M351">
        <v>1443710</v>
      </c>
      <c r="N351">
        <v>26009696</v>
      </c>
      <c r="O351" t="str">
        <f t="shared" si="5"/>
        <v>Massachusetts Teachers2019</v>
      </c>
    </row>
    <row r="352" spans="1:15" x14ac:dyDescent="0.35">
      <c r="A352" t="s">
        <v>65</v>
      </c>
      <c r="B352">
        <v>2020</v>
      </c>
      <c r="C352" s="7">
        <v>44012</v>
      </c>
      <c r="E352">
        <v>51</v>
      </c>
      <c r="F352" t="s">
        <v>279</v>
      </c>
      <c r="G352">
        <v>2</v>
      </c>
      <c r="H352">
        <v>29001872</v>
      </c>
      <c r="I352">
        <v>56347072</v>
      </c>
      <c r="J352">
        <v>7372633</v>
      </c>
      <c r="K352">
        <v>0.51470000000000005</v>
      </c>
      <c r="L352">
        <v>1</v>
      </c>
      <c r="M352">
        <v>1553433</v>
      </c>
      <c r="N352">
        <v>27345198</v>
      </c>
      <c r="O352" t="str">
        <f t="shared" si="5"/>
        <v>Massachusetts Teachers2020</v>
      </c>
    </row>
    <row r="353" spans="1:15" x14ac:dyDescent="0.35">
      <c r="A353" t="s">
        <v>65</v>
      </c>
      <c r="B353">
        <v>2021</v>
      </c>
      <c r="C353" s="7">
        <v>44377</v>
      </c>
      <c r="D353" s="7">
        <v>44197</v>
      </c>
      <c r="E353">
        <v>51</v>
      </c>
      <c r="F353" t="s">
        <v>279</v>
      </c>
      <c r="G353">
        <v>2</v>
      </c>
      <c r="H353">
        <v>31170724</v>
      </c>
      <c r="I353">
        <v>58830000</v>
      </c>
      <c r="J353">
        <v>7670306.5</v>
      </c>
      <c r="K353">
        <v>0.53</v>
      </c>
      <c r="L353">
        <v>1</v>
      </c>
      <c r="M353">
        <v>1748483</v>
      </c>
      <c r="N353">
        <v>27659276</v>
      </c>
      <c r="O353" t="str">
        <f t="shared" si="5"/>
        <v>Massachusetts Teachers2021</v>
      </c>
    </row>
    <row r="354" spans="1:15" x14ac:dyDescent="0.35">
      <c r="A354" t="s">
        <v>65</v>
      </c>
      <c r="B354">
        <v>2022</v>
      </c>
      <c r="C354" s="7">
        <v>44742</v>
      </c>
      <c r="D354" s="7">
        <v>44562</v>
      </c>
      <c r="E354">
        <v>51</v>
      </c>
      <c r="F354" t="s">
        <v>279</v>
      </c>
      <c r="G354">
        <v>2</v>
      </c>
      <c r="H354">
        <v>35569968</v>
      </c>
      <c r="I354">
        <v>60308296</v>
      </c>
      <c r="J354">
        <v>7704176</v>
      </c>
      <c r="K354">
        <v>0.59</v>
      </c>
      <c r="N354">
        <v>24738328</v>
      </c>
      <c r="O354" t="str">
        <f t="shared" si="5"/>
        <v>Massachusetts Teachers2022</v>
      </c>
    </row>
    <row r="355" spans="1:15" x14ac:dyDescent="0.35">
      <c r="A355" t="s">
        <v>87</v>
      </c>
      <c r="B355">
        <v>2001</v>
      </c>
      <c r="C355" s="7">
        <v>37072</v>
      </c>
      <c r="D355" s="7">
        <v>37072</v>
      </c>
      <c r="E355">
        <v>78</v>
      </c>
      <c r="F355" t="s">
        <v>278</v>
      </c>
      <c r="G355">
        <v>2</v>
      </c>
      <c r="H355">
        <v>87295296</v>
      </c>
      <c r="I355">
        <v>69836240</v>
      </c>
      <c r="J355">
        <v>10581200</v>
      </c>
      <c r="K355">
        <v>1.25</v>
      </c>
      <c r="L355">
        <v>1</v>
      </c>
      <c r="M355">
        <v>152718</v>
      </c>
      <c r="N355">
        <v>-17459060</v>
      </c>
      <c r="O355" t="str">
        <f t="shared" si="5"/>
        <v>New York State Teachers2001</v>
      </c>
    </row>
    <row r="356" spans="1:15" x14ac:dyDescent="0.35">
      <c r="A356" t="s">
        <v>87</v>
      </c>
      <c r="B356">
        <v>2002</v>
      </c>
      <c r="C356" s="7">
        <v>37437</v>
      </c>
      <c r="D356" s="7">
        <v>37437</v>
      </c>
      <c r="E356">
        <v>78</v>
      </c>
      <c r="F356" t="s">
        <v>278</v>
      </c>
      <c r="G356">
        <v>2</v>
      </c>
      <c r="H356">
        <v>71374400</v>
      </c>
      <c r="I356">
        <v>71661040</v>
      </c>
      <c r="J356">
        <v>11171500</v>
      </c>
      <c r="K356">
        <v>0.996</v>
      </c>
      <c r="L356">
        <v>1</v>
      </c>
      <c r="M356">
        <v>151861</v>
      </c>
      <c r="N356">
        <v>286644</v>
      </c>
      <c r="O356" t="str">
        <f t="shared" si="5"/>
        <v>New York State Teachers2002</v>
      </c>
    </row>
    <row r="357" spans="1:15" x14ac:dyDescent="0.35">
      <c r="A357" t="s">
        <v>87</v>
      </c>
      <c r="B357">
        <v>2003</v>
      </c>
      <c r="C357" s="7">
        <v>37802</v>
      </c>
      <c r="D357" s="7">
        <v>37802</v>
      </c>
      <c r="E357">
        <v>78</v>
      </c>
      <c r="F357" t="s">
        <v>278</v>
      </c>
      <c r="G357">
        <v>2</v>
      </c>
      <c r="H357">
        <v>71780400</v>
      </c>
      <c r="I357">
        <v>72213680</v>
      </c>
      <c r="J357">
        <v>11427100</v>
      </c>
      <c r="K357">
        <v>0.99399999999999999</v>
      </c>
      <c r="L357">
        <v>1</v>
      </c>
      <c r="M357">
        <v>220081</v>
      </c>
      <c r="N357">
        <v>433282</v>
      </c>
      <c r="O357" t="str">
        <f t="shared" si="5"/>
        <v>New York State Teachers2003</v>
      </c>
    </row>
    <row r="358" spans="1:15" x14ac:dyDescent="0.35">
      <c r="A358" t="s">
        <v>87</v>
      </c>
      <c r="B358">
        <v>2004</v>
      </c>
      <c r="C358" s="7">
        <v>38168</v>
      </c>
      <c r="D358" s="7">
        <v>38168</v>
      </c>
      <c r="E358">
        <v>78</v>
      </c>
      <c r="F358" t="s">
        <v>278</v>
      </c>
      <c r="G358">
        <v>2</v>
      </c>
      <c r="H358">
        <v>72044400</v>
      </c>
      <c r="I358">
        <v>72625400</v>
      </c>
      <c r="J358">
        <v>11766700</v>
      </c>
      <c r="K358">
        <v>0.99199999999999999</v>
      </c>
      <c r="L358">
        <v>1</v>
      </c>
      <c r="M358">
        <v>306782</v>
      </c>
      <c r="N358">
        <v>581003</v>
      </c>
      <c r="O358" t="str">
        <f t="shared" si="5"/>
        <v>New York State Teachers2004</v>
      </c>
    </row>
    <row r="359" spans="1:15" x14ac:dyDescent="0.35">
      <c r="A359" t="s">
        <v>87</v>
      </c>
      <c r="B359">
        <v>2005</v>
      </c>
      <c r="C359" s="7">
        <v>38533</v>
      </c>
      <c r="D359" s="7">
        <v>38533</v>
      </c>
      <c r="E359">
        <v>78</v>
      </c>
      <c r="F359" t="s">
        <v>278</v>
      </c>
      <c r="G359">
        <v>2</v>
      </c>
      <c r="H359">
        <v>74074304</v>
      </c>
      <c r="I359">
        <v>74973992</v>
      </c>
      <c r="J359">
        <v>12163700</v>
      </c>
      <c r="K359">
        <v>0.98799999999999999</v>
      </c>
      <c r="L359">
        <v>1</v>
      </c>
      <c r="M359">
        <v>695735</v>
      </c>
      <c r="N359">
        <v>899688</v>
      </c>
      <c r="O359" t="str">
        <f t="shared" si="5"/>
        <v>New York State Teachers2005</v>
      </c>
    </row>
    <row r="360" spans="1:15" x14ac:dyDescent="0.35">
      <c r="A360" t="s">
        <v>87</v>
      </c>
      <c r="B360">
        <v>2006</v>
      </c>
      <c r="C360" s="7">
        <v>38898</v>
      </c>
      <c r="D360" s="7">
        <v>38898</v>
      </c>
      <c r="E360">
        <v>78</v>
      </c>
      <c r="F360" t="s">
        <v>278</v>
      </c>
      <c r="G360">
        <v>2</v>
      </c>
      <c r="H360">
        <v>78335800</v>
      </c>
      <c r="I360">
        <v>76353000</v>
      </c>
      <c r="J360">
        <v>12518000</v>
      </c>
      <c r="K360">
        <v>1.02597</v>
      </c>
      <c r="L360">
        <v>1</v>
      </c>
      <c r="M360">
        <v>997032</v>
      </c>
      <c r="N360">
        <v>-1982800</v>
      </c>
      <c r="O360" t="str">
        <f t="shared" si="5"/>
        <v>New York State Teachers2006</v>
      </c>
    </row>
    <row r="361" spans="1:15" x14ac:dyDescent="0.35">
      <c r="A361" t="s">
        <v>87</v>
      </c>
      <c r="B361">
        <v>2007</v>
      </c>
      <c r="C361" s="7">
        <v>39263</v>
      </c>
      <c r="D361" s="7">
        <v>39263</v>
      </c>
      <c r="E361">
        <v>78</v>
      </c>
      <c r="F361" t="s">
        <v>278</v>
      </c>
      <c r="G361">
        <v>2</v>
      </c>
      <c r="H361">
        <v>82858896</v>
      </c>
      <c r="I361">
        <v>79537200</v>
      </c>
      <c r="J361">
        <v>13083000</v>
      </c>
      <c r="K361">
        <v>1.04176</v>
      </c>
      <c r="L361">
        <v>1</v>
      </c>
      <c r="M361">
        <v>1104010</v>
      </c>
      <c r="N361">
        <v>-3321700</v>
      </c>
      <c r="O361" t="str">
        <f t="shared" si="5"/>
        <v>New York State Teachers2007</v>
      </c>
    </row>
    <row r="362" spans="1:15" x14ac:dyDescent="0.35">
      <c r="A362" t="s">
        <v>87</v>
      </c>
      <c r="B362">
        <v>2008</v>
      </c>
      <c r="C362" s="7">
        <v>39629</v>
      </c>
      <c r="D362" s="7">
        <v>39629</v>
      </c>
      <c r="E362">
        <v>78</v>
      </c>
      <c r="F362" t="s">
        <v>278</v>
      </c>
      <c r="G362">
        <v>2</v>
      </c>
      <c r="H362">
        <v>88254704</v>
      </c>
      <c r="I362">
        <v>82777504</v>
      </c>
      <c r="J362">
        <v>13690100</v>
      </c>
      <c r="K362">
        <v>1.0661700000000001</v>
      </c>
      <c r="L362">
        <v>1</v>
      </c>
      <c r="M362">
        <v>1188140</v>
      </c>
      <c r="N362">
        <v>-5477200</v>
      </c>
      <c r="O362" t="str">
        <f t="shared" si="5"/>
        <v>New York State Teachers2008</v>
      </c>
    </row>
    <row r="363" spans="1:15" x14ac:dyDescent="0.35">
      <c r="A363" t="s">
        <v>87</v>
      </c>
      <c r="B363">
        <v>2009</v>
      </c>
      <c r="C363" s="7">
        <v>39994</v>
      </c>
      <c r="D363" s="7">
        <v>39994</v>
      </c>
      <c r="E363">
        <v>78</v>
      </c>
      <c r="F363" t="s">
        <v>278</v>
      </c>
      <c r="G363">
        <v>2</v>
      </c>
      <c r="H363">
        <v>88805504</v>
      </c>
      <c r="I363">
        <v>86062000</v>
      </c>
      <c r="J363">
        <v>14366400</v>
      </c>
      <c r="K363">
        <v>1.0318799999999999</v>
      </c>
      <c r="L363">
        <v>1</v>
      </c>
      <c r="M363">
        <v>1096117</v>
      </c>
      <c r="N363">
        <v>-2743500</v>
      </c>
      <c r="O363" t="str">
        <f t="shared" si="5"/>
        <v>New York State Teachers2009</v>
      </c>
    </row>
    <row r="364" spans="1:15" x14ac:dyDescent="0.35">
      <c r="A364" t="s">
        <v>87</v>
      </c>
      <c r="B364">
        <v>2010</v>
      </c>
      <c r="C364" s="7">
        <v>40359</v>
      </c>
      <c r="D364" s="7">
        <v>40359</v>
      </c>
      <c r="E364">
        <v>78</v>
      </c>
      <c r="F364" t="s">
        <v>278</v>
      </c>
      <c r="G364">
        <v>2</v>
      </c>
      <c r="H364">
        <v>88544400</v>
      </c>
      <c r="I364">
        <v>88318800</v>
      </c>
      <c r="J364">
        <v>14792100</v>
      </c>
      <c r="K364">
        <v>1.0029999999999999</v>
      </c>
      <c r="L364">
        <v>1</v>
      </c>
      <c r="M364">
        <v>925506</v>
      </c>
      <c r="N364">
        <v>-225600</v>
      </c>
      <c r="O364" t="str">
        <f t="shared" si="5"/>
        <v>New York State Teachers2010</v>
      </c>
    </row>
    <row r="365" spans="1:15" x14ac:dyDescent="0.35">
      <c r="A365" t="s">
        <v>87</v>
      </c>
      <c r="B365">
        <v>2011</v>
      </c>
      <c r="C365" s="7">
        <v>40724</v>
      </c>
      <c r="D365" s="7">
        <v>40724</v>
      </c>
      <c r="E365">
        <v>78</v>
      </c>
      <c r="F365" t="s">
        <v>278</v>
      </c>
      <c r="G365">
        <v>2</v>
      </c>
      <c r="H365">
        <v>86892200</v>
      </c>
      <c r="I365">
        <v>89824896</v>
      </c>
      <c r="J365">
        <v>14732900</v>
      </c>
      <c r="K365">
        <v>0.96699999999999997</v>
      </c>
      <c r="L365">
        <v>1</v>
      </c>
      <c r="M365">
        <v>1389415</v>
      </c>
      <c r="N365">
        <v>2932700</v>
      </c>
      <c r="O365" t="str">
        <f t="shared" si="5"/>
        <v>New York State Teachers2011</v>
      </c>
    </row>
    <row r="366" spans="1:15" x14ac:dyDescent="0.35">
      <c r="A366" t="s">
        <v>87</v>
      </c>
      <c r="B366">
        <v>2012</v>
      </c>
      <c r="C366" s="7">
        <v>41090</v>
      </c>
      <c r="D366" s="7">
        <v>41090</v>
      </c>
      <c r="E366">
        <v>78</v>
      </c>
      <c r="F366" t="s">
        <v>278</v>
      </c>
      <c r="G366">
        <v>2</v>
      </c>
      <c r="H366">
        <v>82871400</v>
      </c>
      <c r="I366">
        <v>92250896</v>
      </c>
      <c r="J366">
        <v>14640800</v>
      </c>
      <c r="K366">
        <v>0.89800000000000002</v>
      </c>
      <c r="L366">
        <v>1</v>
      </c>
      <c r="M366">
        <v>1628491</v>
      </c>
      <c r="N366">
        <v>9379500</v>
      </c>
      <c r="O366" t="str">
        <f t="shared" si="5"/>
        <v>New York State Teachers2012</v>
      </c>
    </row>
    <row r="367" spans="1:15" x14ac:dyDescent="0.35">
      <c r="A367" t="s">
        <v>87</v>
      </c>
      <c r="B367">
        <v>2013</v>
      </c>
      <c r="C367" s="7">
        <v>41455</v>
      </c>
      <c r="D367" s="7">
        <v>41455</v>
      </c>
      <c r="E367">
        <v>78</v>
      </c>
      <c r="F367" t="s">
        <v>278</v>
      </c>
      <c r="G367">
        <v>2</v>
      </c>
      <c r="H367">
        <v>82742496</v>
      </c>
      <c r="I367">
        <v>94538800</v>
      </c>
      <c r="J367">
        <v>14647800</v>
      </c>
      <c r="K367">
        <v>0.875</v>
      </c>
      <c r="L367">
        <v>1</v>
      </c>
      <c r="M367">
        <v>1734303</v>
      </c>
      <c r="N367">
        <v>11796300</v>
      </c>
      <c r="O367" t="str">
        <f t="shared" si="5"/>
        <v>New York State Teachers2013</v>
      </c>
    </row>
    <row r="368" spans="1:15" x14ac:dyDescent="0.35">
      <c r="A368" t="s">
        <v>87</v>
      </c>
      <c r="B368">
        <v>2014</v>
      </c>
      <c r="C368" s="7">
        <v>41820</v>
      </c>
      <c r="D368" s="7">
        <v>41820</v>
      </c>
      <c r="E368">
        <v>78</v>
      </c>
      <c r="F368" t="s">
        <v>278</v>
      </c>
      <c r="G368">
        <v>2</v>
      </c>
      <c r="H368">
        <v>90007104</v>
      </c>
      <c r="I368">
        <v>96904496</v>
      </c>
      <c r="J368">
        <v>14771301</v>
      </c>
      <c r="K368">
        <v>0.92900000000000005</v>
      </c>
      <c r="L368">
        <v>0.99282000000000004</v>
      </c>
      <c r="M368">
        <v>2400336</v>
      </c>
      <c r="N368">
        <v>6897400</v>
      </c>
      <c r="O368" t="str">
        <f t="shared" si="5"/>
        <v>New York State Teachers2014</v>
      </c>
    </row>
    <row r="369" spans="1:15" x14ac:dyDescent="0.35">
      <c r="A369" t="s">
        <v>87</v>
      </c>
      <c r="B369">
        <v>2015</v>
      </c>
      <c r="C369" s="7">
        <v>42185</v>
      </c>
      <c r="D369" s="7">
        <v>42185</v>
      </c>
      <c r="E369">
        <v>78</v>
      </c>
      <c r="F369" t="s">
        <v>278</v>
      </c>
      <c r="G369">
        <v>2</v>
      </c>
      <c r="H369">
        <v>99301800</v>
      </c>
      <c r="I369">
        <v>105401800</v>
      </c>
      <c r="J369">
        <v>15021357</v>
      </c>
      <c r="K369">
        <v>0.94199999999999995</v>
      </c>
      <c r="L369">
        <v>0.99051</v>
      </c>
      <c r="M369">
        <v>2633244</v>
      </c>
      <c r="N369">
        <v>6100000</v>
      </c>
      <c r="O369" t="str">
        <f t="shared" si="5"/>
        <v>New York State Teachers2015</v>
      </c>
    </row>
    <row r="370" spans="1:15" x14ac:dyDescent="0.35">
      <c r="A370" t="s">
        <v>87</v>
      </c>
      <c r="B370">
        <v>2016</v>
      </c>
      <c r="C370" s="7">
        <v>42551</v>
      </c>
      <c r="D370" s="7">
        <v>42551</v>
      </c>
      <c r="E370">
        <v>78</v>
      </c>
      <c r="F370" t="s">
        <v>278</v>
      </c>
      <c r="G370">
        <v>2</v>
      </c>
      <c r="H370">
        <v>107039200</v>
      </c>
      <c r="I370">
        <v>109305104</v>
      </c>
      <c r="J370">
        <v>15431009</v>
      </c>
      <c r="K370">
        <v>0.97899999999999998</v>
      </c>
      <c r="L370">
        <v>1</v>
      </c>
      <c r="M370">
        <v>2046152</v>
      </c>
      <c r="N370">
        <v>2265900</v>
      </c>
      <c r="O370" t="str">
        <f t="shared" si="5"/>
        <v>New York State Teachers2016</v>
      </c>
    </row>
    <row r="371" spans="1:15" x14ac:dyDescent="0.35">
      <c r="A371" t="s">
        <v>87</v>
      </c>
      <c r="B371">
        <v>2017</v>
      </c>
      <c r="C371" s="7">
        <v>42916</v>
      </c>
      <c r="D371" s="7">
        <v>42916</v>
      </c>
      <c r="E371">
        <v>78</v>
      </c>
      <c r="F371" t="s">
        <v>278</v>
      </c>
      <c r="G371">
        <v>2</v>
      </c>
      <c r="H371">
        <v>113059696</v>
      </c>
      <c r="I371">
        <v>115672496</v>
      </c>
      <c r="J371">
        <v>15846700</v>
      </c>
      <c r="K371">
        <v>0.97699999999999998</v>
      </c>
      <c r="L371">
        <v>1</v>
      </c>
      <c r="M371">
        <v>1857234</v>
      </c>
      <c r="N371">
        <v>2612800</v>
      </c>
      <c r="O371" t="str">
        <f t="shared" si="5"/>
        <v>New York State Teachers2017</v>
      </c>
    </row>
    <row r="372" spans="1:15" x14ac:dyDescent="0.35">
      <c r="A372" t="s">
        <v>87</v>
      </c>
      <c r="B372">
        <v>2018</v>
      </c>
      <c r="C372" s="7">
        <v>43281</v>
      </c>
      <c r="D372" s="7">
        <v>43281</v>
      </c>
      <c r="E372">
        <v>78</v>
      </c>
      <c r="F372" t="s">
        <v>278</v>
      </c>
      <c r="G372">
        <v>2</v>
      </c>
      <c r="H372">
        <v>117859504</v>
      </c>
      <c r="I372">
        <v>118861104</v>
      </c>
      <c r="J372">
        <v>16288884</v>
      </c>
      <c r="K372">
        <v>0.99199999999999999</v>
      </c>
      <c r="L372">
        <v>1</v>
      </c>
      <c r="M372">
        <v>1596311</v>
      </c>
      <c r="N372">
        <v>1001600</v>
      </c>
      <c r="O372" t="str">
        <f t="shared" si="5"/>
        <v>New York State Teachers2018</v>
      </c>
    </row>
    <row r="373" spans="1:15" x14ac:dyDescent="0.35">
      <c r="A373" t="s">
        <v>87</v>
      </c>
      <c r="B373">
        <v>2019</v>
      </c>
      <c r="C373" s="7">
        <v>43646</v>
      </c>
      <c r="D373" s="7">
        <v>43646</v>
      </c>
      <c r="E373">
        <v>78</v>
      </c>
      <c r="F373" t="s">
        <v>278</v>
      </c>
      <c r="G373">
        <v>2</v>
      </c>
      <c r="H373">
        <v>120586896</v>
      </c>
      <c r="I373">
        <v>121049296</v>
      </c>
      <c r="J373">
        <v>16691600</v>
      </c>
      <c r="K373">
        <v>0.996</v>
      </c>
      <c r="L373">
        <v>1</v>
      </c>
      <c r="M373">
        <v>1772651</v>
      </c>
      <c r="N373">
        <v>462400</v>
      </c>
      <c r="O373" t="str">
        <f t="shared" si="5"/>
        <v>New York State Teachers2019</v>
      </c>
    </row>
    <row r="374" spans="1:15" x14ac:dyDescent="0.35">
      <c r="A374" t="s">
        <v>87</v>
      </c>
      <c r="B374">
        <v>2020</v>
      </c>
      <c r="C374" s="7">
        <v>44012</v>
      </c>
      <c r="D374" s="7">
        <v>44012</v>
      </c>
      <c r="E374">
        <v>78</v>
      </c>
      <c r="F374" t="s">
        <v>278</v>
      </c>
      <c r="G374">
        <v>2</v>
      </c>
      <c r="H374">
        <v>122400400</v>
      </c>
      <c r="I374">
        <v>123801696</v>
      </c>
      <c r="J374">
        <v>16973200</v>
      </c>
      <c r="K374">
        <v>0.98868</v>
      </c>
      <c r="L374">
        <v>1</v>
      </c>
      <c r="M374">
        <v>1503823</v>
      </c>
      <c r="N374">
        <v>1401300</v>
      </c>
      <c r="O374" t="str">
        <f t="shared" si="5"/>
        <v>New York State Teachers2020</v>
      </c>
    </row>
    <row r="375" spans="1:15" x14ac:dyDescent="0.35">
      <c r="A375" t="s">
        <v>87</v>
      </c>
      <c r="B375">
        <v>2021</v>
      </c>
      <c r="C375" s="7">
        <v>44377</v>
      </c>
      <c r="D375" s="7">
        <v>44377</v>
      </c>
      <c r="E375">
        <v>78</v>
      </c>
      <c r="F375" t="s">
        <v>278</v>
      </c>
      <c r="G375">
        <v>2</v>
      </c>
      <c r="H375">
        <v>130173800</v>
      </c>
      <c r="I375">
        <v>131077400</v>
      </c>
      <c r="J375">
        <v>16973208</v>
      </c>
      <c r="K375">
        <v>0.99311000000000005</v>
      </c>
      <c r="L375">
        <v>1</v>
      </c>
      <c r="M375">
        <v>1617547</v>
      </c>
      <c r="N375">
        <v>903600</v>
      </c>
      <c r="O375" t="str">
        <f t="shared" si="5"/>
        <v>New York State Teachers2021</v>
      </c>
    </row>
    <row r="376" spans="1:15" x14ac:dyDescent="0.35">
      <c r="A376" t="s">
        <v>87</v>
      </c>
      <c r="B376">
        <v>2022</v>
      </c>
      <c r="C376" s="7">
        <v>44742</v>
      </c>
      <c r="D376" s="7">
        <v>44377</v>
      </c>
      <c r="E376">
        <v>78</v>
      </c>
      <c r="F376" t="s">
        <v>278</v>
      </c>
      <c r="G376">
        <v>2</v>
      </c>
      <c r="H376">
        <v>130173800</v>
      </c>
      <c r="I376">
        <v>131077400</v>
      </c>
      <c r="J376">
        <v>17715272</v>
      </c>
      <c r="K376">
        <v>0.99311000000000005</v>
      </c>
      <c r="L376">
        <v>1</v>
      </c>
      <c r="M376">
        <v>1736097</v>
      </c>
      <c r="N376">
        <v>903600</v>
      </c>
      <c r="O376" t="str">
        <f t="shared" si="5"/>
        <v>New York State Teachers2022</v>
      </c>
    </row>
    <row r="377" spans="1:15" x14ac:dyDescent="0.35">
      <c r="A377" t="s">
        <v>31</v>
      </c>
      <c r="B377">
        <v>2001</v>
      </c>
      <c r="C377" s="7">
        <v>37256</v>
      </c>
      <c r="D377" s="7">
        <v>37256</v>
      </c>
      <c r="E377">
        <v>14</v>
      </c>
      <c r="F377" t="s">
        <v>269</v>
      </c>
      <c r="G377">
        <v>2</v>
      </c>
      <c r="H377">
        <v>17507054</v>
      </c>
      <c r="I377">
        <v>17587300</v>
      </c>
      <c r="J377">
        <v>3026574</v>
      </c>
      <c r="K377">
        <v>0.99543999999999999</v>
      </c>
      <c r="L377">
        <v>1</v>
      </c>
      <c r="M377">
        <v>192310.45</v>
      </c>
      <c r="N377">
        <v>80246.898000000001</v>
      </c>
      <c r="O377" t="str">
        <f t="shared" si="5"/>
        <v>Colorado School2001</v>
      </c>
    </row>
    <row r="378" spans="1:15" x14ac:dyDescent="0.35">
      <c r="A378" t="s">
        <v>31</v>
      </c>
      <c r="B378">
        <v>2002</v>
      </c>
      <c r="C378" s="7">
        <v>37621</v>
      </c>
      <c r="D378" s="7">
        <v>37621</v>
      </c>
      <c r="E378">
        <v>14</v>
      </c>
      <c r="F378" t="s">
        <v>269</v>
      </c>
      <c r="G378">
        <v>2</v>
      </c>
      <c r="H378">
        <v>17267362</v>
      </c>
      <c r="I378">
        <v>19374288</v>
      </c>
      <c r="J378">
        <v>3224481.3</v>
      </c>
      <c r="K378">
        <v>0.89124999999999999</v>
      </c>
      <c r="L378">
        <v>1</v>
      </c>
      <c r="M378">
        <v>193029.22</v>
      </c>
      <c r="N378">
        <v>2106924.7999999998</v>
      </c>
      <c r="O378" t="str">
        <f t="shared" si="5"/>
        <v>Colorado School2002</v>
      </c>
    </row>
    <row r="379" spans="1:15" x14ac:dyDescent="0.35">
      <c r="A379" t="s">
        <v>31</v>
      </c>
      <c r="B379">
        <v>2003</v>
      </c>
      <c r="C379" s="7">
        <v>37986</v>
      </c>
      <c r="D379" s="7">
        <v>37986</v>
      </c>
      <c r="E379">
        <v>14</v>
      </c>
      <c r="F379" t="s">
        <v>269</v>
      </c>
      <c r="G379">
        <v>2</v>
      </c>
      <c r="H379">
        <v>17249592</v>
      </c>
      <c r="I379">
        <v>22627166</v>
      </c>
      <c r="J379">
        <v>3140385.3</v>
      </c>
      <c r="K379">
        <v>0.76234000000000002</v>
      </c>
      <c r="L379">
        <v>0.69</v>
      </c>
      <c r="M379">
        <v>349085.09</v>
      </c>
      <c r="N379">
        <v>5377574.5</v>
      </c>
      <c r="O379" t="str">
        <f t="shared" si="5"/>
        <v>Colorado School2003</v>
      </c>
    </row>
    <row r="380" spans="1:15" x14ac:dyDescent="0.35">
      <c r="A380" t="s">
        <v>31</v>
      </c>
      <c r="B380">
        <v>2004</v>
      </c>
      <c r="C380" s="7">
        <v>38352</v>
      </c>
      <c r="D380" s="7">
        <v>38352</v>
      </c>
      <c r="E380">
        <v>14</v>
      </c>
      <c r="F380" t="s">
        <v>269</v>
      </c>
      <c r="G380">
        <v>2</v>
      </c>
      <c r="H380">
        <v>17293424</v>
      </c>
      <c r="I380">
        <v>24339386</v>
      </c>
      <c r="J380">
        <v>3239663</v>
      </c>
      <c r="K380">
        <v>0.71050999999999997</v>
      </c>
      <c r="L380">
        <v>0.51</v>
      </c>
      <c r="M380">
        <v>561088.13</v>
      </c>
      <c r="N380">
        <v>7045963</v>
      </c>
      <c r="O380" t="str">
        <f t="shared" si="5"/>
        <v>Colorado School2004</v>
      </c>
    </row>
    <row r="381" spans="1:15" x14ac:dyDescent="0.35">
      <c r="A381" t="s">
        <v>31</v>
      </c>
      <c r="B381">
        <v>2005</v>
      </c>
      <c r="C381" s="7">
        <v>38717</v>
      </c>
      <c r="D381" s="7">
        <v>38717</v>
      </c>
      <c r="E381">
        <v>14</v>
      </c>
      <c r="F381" t="s">
        <v>269</v>
      </c>
      <c r="G381">
        <v>2</v>
      </c>
      <c r="H381">
        <v>19184224</v>
      </c>
      <c r="I381">
        <v>25963972</v>
      </c>
      <c r="J381">
        <v>3241214</v>
      </c>
      <c r="K381">
        <v>0.73899999999999999</v>
      </c>
      <c r="L381">
        <v>0.48</v>
      </c>
      <c r="M381">
        <v>627082</v>
      </c>
      <c r="N381">
        <v>6779747</v>
      </c>
      <c r="O381" t="str">
        <f t="shared" si="5"/>
        <v>Colorado School2005</v>
      </c>
    </row>
    <row r="382" spans="1:15" x14ac:dyDescent="0.35">
      <c r="A382" t="s">
        <v>31</v>
      </c>
      <c r="B382">
        <v>2006</v>
      </c>
      <c r="C382" s="7">
        <v>39082</v>
      </c>
      <c r="D382" s="7">
        <v>39082</v>
      </c>
      <c r="E382">
        <v>14</v>
      </c>
      <c r="F382" t="s">
        <v>269</v>
      </c>
      <c r="G382">
        <v>2</v>
      </c>
      <c r="H382">
        <v>20535732</v>
      </c>
      <c r="I382">
        <v>27708682</v>
      </c>
      <c r="J382">
        <v>3371186</v>
      </c>
      <c r="K382">
        <v>0.74099999999999999</v>
      </c>
      <c r="L382">
        <v>0.62</v>
      </c>
      <c r="M382">
        <v>541412</v>
      </c>
      <c r="N382">
        <v>7172949</v>
      </c>
      <c r="O382" t="str">
        <f t="shared" si="5"/>
        <v>Colorado School2006</v>
      </c>
    </row>
    <row r="383" spans="1:15" x14ac:dyDescent="0.35">
      <c r="A383" t="s">
        <v>31</v>
      </c>
      <c r="B383">
        <v>2007</v>
      </c>
      <c r="C383" s="7">
        <v>39447</v>
      </c>
      <c r="D383" s="7">
        <v>39447</v>
      </c>
      <c r="E383">
        <v>14</v>
      </c>
      <c r="F383" t="s">
        <v>269</v>
      </c>
      <c r="G383">
        <v>2</v>
      </c>
      <c r="H383">
        <v>22070768</v>
      </c>
      <c r="I383">
        <v>29241428</v>
      </c>
      <c r="J383">
        <v>3618258</v>
      </c>
      <c r="K383">
        <v>0.755</v>
      </c>
      <c r="L383">
        <v>0.6</v>
      </c>
      <c r="M383">
        <v>621617</v>
      </c>
      <c r="N383">
        <v>7170659</v>
      </c>
      <c r="O383" t="str">
        <f t="shared" si="5"/>
        <v>Colorado School2007</v>
      </c>
    </row>
    <row r="384" spans="1:15" x14ac:dyDescent="0.35">
      <c r="A384" t="s">
        <v>31</v>
      </c>
      <c r="B384">
        <v>2008</v>
      </c>
      <c r="C384" s="7">
        <v>39813</v>
      </c>
      <c r="D384" s="7">
        <v>39813</v>
      </c>
      <c r="E384">
        <v>14</v>
      </c>
      <c r="F384" t="s">
        <v>269</v>
      </c>
      <c r="G384">
        <v>2</v>
      </c>
      <c r="H384">
        <v>21733328</v>
      </c>
      <c r="I384">
        <v>31000202</v>
      </c>
      <c r="J384">
        <v>3804927</v>
      </c>
      <c r="K384">
        <v>0.70099999999999996</v>
      </c>
      <c r="L384">
        <v>0.68</v>
      </c>
      <c r="M384">
        <v>630096</v>
      </c>
      <c r="N384">
        <v>9266873</v>
      </c>
      <c r="O384" t="str">
        <f t="shared" si="5"/>
        <v>Colorado School2008</v>
      </c>
    </row>
    <row r="385" spans="1:15" x14ac:dyDescent="0.35">
      <c r="A385" t="s">
        <v>31</v>
      </c>
      <c r="B385">
        <v>2009</v>
      </c>
      <c r="C385" s="7">
        <v>40178</v>
      </c>
      <c r="D385" s="7">
        <v>40178</v>
      </c>
      <c r="E385">
        <v>14</v>
      </c>
      <c r="F385" t="s">
        <v>269</v>
      </c>
      <c r="G385">
        <v>2</v>
      </c>
      <c r="H385">
        <v>21054910</v>
      </c>
      <c r="I385">
        <v>30412816</v>
      </c>
      <c r="J385">
        <v>3922175</v>
      </c>
      <c r="K385">
        <v>0.69199999999999995</v>
      </c>
      <c r="L385">
        <v>0.65</v>
      </c>
      <c r="M385">
        <v>735408</v>
      </c>
      <c r="N385">
        <v>9357905</v>
      </c>
      <c r="O385" t="str">
        <f t="shared" si="5"/>
        <v>Colorado School2009</v>
      </c>
    </row>
    <row r="386" spans="1:15" x14ac:dyDescent="0.35">
      <c r="A386" t="s">
        <v>31</v>
      </c>
      <c r="B386">
        <v>2010</v>
      </c>
      <c r="C386" s="7">
        <v>40543</v>
      </c>
      <c r="D386" s="7">
        <v>40543</v>
      </c>
      <c r="E386">
        <v>14</v>
      </c>
      <c r="F386" t="s">
        <v>269</v>
      </c>
      <c r="G386">
        <v>2</v>
      </c>
      <c r="H386">
        <v>20321736</v>
      </c>
      <c r="I386">
        <v>31339754</v>
      </c>
      <c r="J386">
        <v>3900662</v>
      </c>
      <c r="K386">
        <v>0.64800000000000002</v>
      </c>
      <c r="L386">
        <v>0.7</v>
      </c>
      <c r="M386">
        <v>731374</v>
      </c>
      <c r="N386">
        <v>11018018</v>
      </c>
      <c r="O386" t="str">
        <f t="shared" si="5"/>
        <v>Colorado School2010</v>
      </c>
    </row>
    <row r="387" spans="1:15" x14ac:dyDescent="0.35">
      <c r="A387" t="s">
        <v>31</v>
      </c>
      <c r="B387">
        <v>2011</v>
      </c>
      <c r="C387" s="7">
        <v>40908</v>
      </c>
      <c r="D387" s="7">
        <v>40908</v>
      </c>
      <c r="E387">
        <v>14</v>
      </c>
      <c r="F387" t="s">
        <v>269</v>
      </c>
      <c r="G387">
        <v>2</v>
      </c>
      <c r="H387">
        <v>19266110</v>
      </c>
      <c r="I387">
        <v>31986200</v>
      </c>
      <c r="J387">
        <v>3821603</v>
      </c>
      <c r="K387">
        <v>0.60199999999999998</v>
      </c>
      <c r="L387">
        <v>0.89</v>
      </c>
      <c r="M387">
        <v>601138</v>
      </c>
      <c r="N387">
        <v>12720089</v>
      </c>
      <c r="O387" t="str">
        <f t="shared" ref="O387:O450" si="6">A387&amp;B387</f>
        <v>Colorado School2011</v>
      </c>
    </row>
    <row r="388" spans="1:15" x14ac:dyDescent="0.35">
      <c r="A388" t="s">
        <v>31</v>
      </c>
      <c r="B388">
        <v>2012</v>
      </c>
      <c r="C388" s="7">
        <v>41274</v>
      </c>
      <c r="D388" s="7">
        <v>41274</v>
      </c>
      <c r="E388">
        <v>14</v>
      </c>
      <c r="F388" t="s">
        <v>269</v>
      </c>
      <c r="G388">
        <v>2</v>
      </c>
      <c r="H388">
        <v>20266574</v>
      </c>
      <c r="I388">
        <v>32619032</v>
      </c>
      <c r="J388">
        <v>3819066</v>
      </c>
      <c r="K388">
        <v>0.621</v>
      </c>
      <c r="L388">
        <v>0.84</v>
      </c>
      <c r="M388">
        <v>672156</v>
      </c>
      <c r="N388">
        <v>12352459</v>
      </c>
      <c r="O388" t="str">
        <f t="shared" si="6"/>
        <v>Colorado School2012</v>
      </c>
    </row>
    <row r="389" spans="1:15" x14ac:dyDescent="0.35">
      <c r="A389" t="s">
        <v>31</v>
      </c>
      <c r="B389">
        <v>2013</v>
      </c>
      <c r="C389" s="7">
        <v>41639</v>
      </c>
      <c r="D389" s="7">
        <v>41639</v>
      </c>
      <c r="E389">
        <v>14</v>
      </c>
      <c r="F389" t="s">
        <v>269</v>
      </c>
      <c r="G389">
        <v>2</v>
      </c>
      <c r="H389">
        <v>21369380</v>
      </c>
      <c r="I389">
        <v>35437312</v>
      </c>
      <c r="J389">
        <v>3938650</v>
      </c>
      <c r="K389">
        <v>0.60299999999999998</v>
      </c>
      <c r="L389">
        <v>0.79</v>
      </c>
      <c r="M389">
        <v>779459</v>
      </c>
      <c r="N389">
        <v>14067932</v>
      </c>
      <c r="O389" t="str">
        <f t="shared" si="6"/>
        <v>Colorado School2013</v>
      </c>
    </row>
    <row r="390" spans="1:15" x14ac:dyDescent="0.35">
      <c r="A390" t="s">
        <v>31</v>
      </c>
      <c r="B390">
        <v>2014</v>
      </c>
      <c r="C390" s="7">
        <v>42004</v>
      </c>
      <c r="D390" s="7">
        <v>42004</v>
      </c>
      <c r="E390">
        <v>14</v>
      </c>
      <c r="F390" t="s">
        <v>269</v>
      </c>
      <c r="G390">
        <v>2</v>
      </c>
      <c r="H390">
        <v>22143356</v>
      </c>
      <c r="I390">
        <v>36386532</v>
      </c>
      <c r="J390">
        <v>4063236</v>
      </c>
      <c r="K390">
        <v>0.60899999999999999</v>
      </c>
      <c r="L390">
        <v>0.84553</v>
      </c>
      <c r="M390">
        <v>811706</v>
      </c>
      <c r="N390">
        <v>14243176</v>
      </c>
      <c r="O390" t="str">
        <f t="shared" si="6"/>
        <v>Colorado School2014</v>
      </c>
    </row>
    <row r="391" spans="1:15" x14ac:dyDescent="0.35">
      <c r="A391" t="s">
        <v>31</v>
      </c>
      <c r="B391">
        <v>2015</v>
      </c>
      <c r="C391" s="7">
        <v>42369</v>
      </c>
      <c r="D391" s="7">
        <v>42369</v>
      </c>
      <c r="E391">
        <v>14</v>
      </c>
      <c r="F391" t="s">
        <v>269</v>
      </c>
      <c r="G391">
        <v>2</v>
      </c>
      <c r="H391">
        <v>22871660</v>
      </c>
      <c r="I391">
        <v>37677152</v>
      </c>
      <c r="J391">
        <v>4235290</v>
      </c>
      <c r="K391">
        <v>0.60699999999999998</v>
      </c>
      <c r="L391">
        <v>0.79818999999999996</v>
      </c>
      <c r="M391">
        <v>944871</v>
      </c>
      <c r="N391">
        <v>14805492</v>
      </c>
      <c r="O391" t="str">
        <f t="shared" si="6"/>
        <v>Colorado School2015</v>
      </c>
    </row>
    <row r="392" spans="1:15" x14ac:dyDescent="0.35">
      <c r="A392" t="s">
        <v>31</v>
      </c>
      <c r="B392">
        <v>2016</v>
      </c>
      <c r="C392" s="7">
        <v>42735</v>
      </c>
      <c r="D392" s="7">
        <v>42735</v>
      </c>
      <c r="E392">
        <v>14</v>
      </c>
      <c r="F392" t="s">
        <v>269</v>
      </c>
      <c r="G392">
        <v>2</v>
      </c>
      <c r="H392">
        <v>23263344</v>
      </c>
      <c r="I392">
        <v>41352968</v>
      </c>
      <c r="J392">
        <v>4349320</v>
      </c>
      <c r="K392">
        <v>0.56299999999999994</v>
      </c>
      <c r="L392">
        <v>0.82064000000000004</v>
      </c>
      <c r="M392">
        <v>990376</v>
      </c>
      <c r="N392">
        <v>18089624</v>
      </c>
      <c r="O392" t="str">
        <f t="shared" si="6"/>
        <v>Colorado School2016</v>
      </c>
    </row>
    <row r="393" spans="1:15" x14ac:dyDescent="0.35">
      <c r="A393" t="s">
        <v>31</v>
      </c>
      <c r="B393">
        <v>2017</v>
      </c>
      <c r="C393" s="7">
        <v>43100</v>
      </c>
      <c r="D393" s="7">
        <v>43100</v>
      </c>
      <c r="E393">
        <v>14</v>
      </c>
      <c r="F393" t="s">
        <v>269</v>
      </c>
      <c r="G393">
        <v>2</v>
      </c>
      <c r="H393">
        <v>23780044</v>
      </c>
      <c r="I393">
        <v>40046216</v>
      </c>
      <c r="J393">
        <v>4471357</v>
      </c>
      <c r="K393">
        <v>0.59399999999999997</v>
      </c>
      <c r="L393">
        <v>0.83457999999999999</v>
      </c>
      <c r="M393">
        <v>1027747</v>
      </c>
      <c r="N393">
        <v>16266170</v>
      </c>
      <c r="O393" t="str">
        <f t="shared" si="6"/>
        <v>Colorado School2017</v>
      </c>
    </row>
    <row r="394" spans="1:15" x14ac:dyDescent="0.35">
      <c r="A394" t="s">
        <v>31</v>
      </c>
      <c r="B394">
        <v>2018</v>
      </c>
      <c r="C394" s="7">
        <v>43465</v>
      </c>
      <c r="D394" s="7">
        <v>43465</v>
      </c>
      <c r="E394">
        <v>14</v>
      </c>
      <c r="F394" t="s">
        <v>269</v>
      </c>
      <c r="G394">
        <v>2</v>
      </c>
      <c r="H394">
        <v>24094442</v>
      </c>
      <c r="I394">
        <v>41598400</v>
      </c>
      <c r="J394">
        <v>4789503</v>
      </c>
      <c r="K394">
        <v>0.57899999999999996</v>
      </c>
      <c r="L394">
        <v>0.80425000000000002</v>
      </c>
      <c r="M394">
        <v>1306084</v>
      </c>
      <c r="N394">
        <v>17503958</v>
      </c>
      <c r="O394" t="str">
        <f t="shared" si="6"/>
        <v>Colorado School2018</v>
      </c>
    </row>
    <row r="395" spans="1:15" x14ac:dyDescent="0.35">
      <c r="A395" t="s">
        <v>31</v>
      </c>
      <c r="B395">
        <v>2019</v>
      </c>
      <c r="C395" s="7">
        <v>43830</v>
      </c>
      <c r="D395" s="7">
        <v>43830</v>
      </c>
      <c r="E395">
        <v>14</v>
      </c>
      <c r="F395" t="s">
        <v>269</v>
      </c>
      <c r="G395">
        <v>2</v>
      </c>
      <c r="H395">
        <v>25412014</v>
      </c>
      <c r="I395">
        <v>42425060</v>
      </c>
      <c r="J395">
        <v>5104431</v>
      </c>
      <c r="K395">
        <v>0.59899999999999998</v>
      </c>
      <c r="L395">
        <v>0.91866000000000003</v>
      </c>
      <c r="M395">
        <v>1230197</v>
      </c>
      <c r="N395">
        <v>17013048</v>
      </c>
      <c r="O395" t="str">
        <f t="shared" si="6"/>
        <v>Colorado School2019</v>
      </c>
    </row>
    <row r="396" spans="1:15" x14ac:dyDescent="0.35">
      <c r="A396" t="s">
        <v>31</v>
      </c>
      <c r="B396">
        <v>2020</v>
      </c>
      <c r="C396" s="7">
        <v>44196</v>
      </c>
      <c r="D396" s="7">
        <v>44196</v>
      </c>
      <c r="E396">
        <v>14</v>
      </c>
      <c r="F396" t="s">
        <v>269</v>
      </c>
      <c r="G396">
        <v>2</v>
      </c>
      <c r="H396">
        <v>27581088</v>
      </c>
      <c r="I396">
        <v>45532076</v>
      </c>
      <c r="J396">
        <v>5146118</v>
      </c>
      <c r="K396">
        <v>0.60599999999999998</v>
      </c>
      <c r="L396">
        <v>0.85228000000000004</v>
      </c>
      <c r="M396">
        <v>1230807</v>
      </c>
      <c r="N396">
        <v>17950986</v>
      </c>
      <c r="O396" t="str">
        <f t="shared" si="6"/>
        <v>Colorado School2020</v>
      </c>
    </row>
    <row r="397" spans="1:15" x14ac:dyDescent="0.35">
      <c r="A397" t="s">
        <v>31</v>
      </c>
      <c r="B397">
        <v>2021</v>
      </c>
      <c r="C397" s="7">
        <v>44561</v>
      </c>
      <c r="D397" s="7">
        <v>44561</v>
      </c>
      <c r="E397">
        <v>14</v>
      </c>
      <c r="F397" t="s">
        <v>269</v>
      </c>
      <c r="G397">
        <v>2</v>
      </c>
      <c r="H397">
        <v>30253176</v>
      </c>
      <c r="I397">
        <v>46336788</v>
      </c>
      <c r="J397">
        <v>5465866</v>
      </c>
      <c r="K397">
        <v>0.65300000000000002</v>
      </c>
      <c r="L397">
        <v>1.07233</v>
      </c>
      <c r="M397">
        <v>1157684</v>
      </c>
      <c r="N397">
        <v>16083612</v>
      </c>
      <c r="O397" t="str">
        <f t="shared" si="6"/>
        <v>Colorado School2021</v>
      </c>
    </row>
    <row r="398" spans="1:15" x14ac:dyDescent="0.35">
      <c r="A398" t="s">
        <v>31</v>
      </c>
      <c r="B398">
        <v>2022</v>
      </c>
      <c r="C398" s="7">
        <v>44926</v>
      </c>
      <c r="D398" s="7">
        <v>44926</v>
      </c>
      <c r="E398">
        <v>14</v>
      </c>
      <c r="F398" t="s">
        <v>269</v>
      </c>
      <c r="G398">
        <v>2</v>
      </c>
      <c r="H398">
        <v>32393722</v>
      </c>
      <c r="I398">
        <v>48326748</v>
      </c>
      <c r="J398">
        <v>5670280</v>
      </c>
      <c r="K398">
        <v>0.67</v>
      </c>
      <c r="L398">
        <v>1.0876600000000001</v>
      </c>
      <c r="M398">
        <v>1426601</v>
      </c>
      <c r="N398">
        <v>15933025</v>
      </c>
      <c r="O398" t="str">
        <f t="shared" si="6"/>
        <v>Colorado School2022</v>
      </c>
    </row>
    <row r="399" spans="1:15" x14ac:dyDescent="0.35">
      <c r="A399" t="s">
        <v>32</v>
      </c>
      <c r="B399">
        <v>2001</v>
      </c>
      <c r="C399" s="7">
        <v>37072</v>
      </c>
      <c r="D399" s="7">
        <v>37072</v>
      </c>
      <c r="E399">
        <v>8</v>
      </c>
      <c r="F399" t="s">
        <v>277</v>
      </c>
      <c r="G399">
        <v>2</v>
      </c>
      <c r="H399">
        <v>8166000</v>
      </c>
      <c r="I399">
        <v>8561000</v>
      </c>
      <c r="J399">
        <v>1557000</v>
      </c>
      <c r="K399">
        <v>0.95399999999999996</v>
      </c>
      <c r="L399">
        <v>1.016</v>
      </c>
      <c r="M399">
        <v>178249.88</v>
      </c>
      <c r="N399">
        <v>395000</v>
      </c>
      <c r="O399" t="str">
        <f t="shared" si="6"/>
        <v>Arkansas Teachers2001</v>
      </c>
    </row>
    <row r="400" spans="1:15" x14ac:dyDescent="0.35">
      <c r="A400" t="s">
        <v>32</v>
      </c>
      <c r="B400">
        <v>2002</v>
      </c>
      <c r="C400" s="7">
        <v>37437</v>
      </c>
      <c r="D400" s="7">
        <v>37437</v>
      </c>
      <c r="E400">
        <v>8</v>
      </c>
      <c r="F400" t="s">
        <v>277</v>
      </c>
      <c r="G400">
        <v>2</v>
      </c>
      <c r="H400">
        <v>8328000</v>
      </c>
      <c r="I400">
        <v>9062000</v>
      </c>
      <c r="J400">
        <v>1628000</v>
      </c>
      <c r="K400">
        <v>0.91900000000000004</v>
      </c>
      <c r="L400">
        <v>1.024</v>
      </c>
      <c r="M400">
        <v>186854</v>
      </c>
      <c r="N400">
        <v>734000</v>
      </c>
      <c r="O400" t="str">
        <f t="shared" si="6"/>
        <v>Arkansas Teachers2002</v>
      </c>
    </row>
    <row r="401" spans="1:15" x14ac:dyDescent="0.35">
      <c r="A401" t="s">
        <v>32</v>
      </c>
      <c r="B401">
        <v>2003</v>
      </c>
      <c r="C401" s="7">
        <v>37802</v>
      </c>
      <c r="D401" s="7">
        <v>37802</v>
      </c>
      <c r="E401">
        <v>8</v>
      </c>
      <c r="F401" t="s">
        <v>277</v>
      </c>
      <c r="G401">
        <v>2</v>
      </c>
      <c r="H401">
        <v>8113000</v>
      </c>
      <c r="I401">
        <v>9445000</v>
      </c>
      <c r="J401">
        <v>1683000</v>
      </c>
      <c r="K401">
        <v>0.85899999999999999</v>
      </c>
      <c r="L401">
        <v>1.026</v>
      </c>
      <c r="M401">
        <v>195360.7</v>
      </c>
      <c r="N401">
        <v>1332000</v>
      </c>
      <c r="O401" t="str">
        <f t="shared" si="6"/>
        <v>Arkansas Teachers2003</v>
      </c>
    </row>
    <row r="402" spans="1:15" x14ac:dyDescent="0.35">
      <c r="A402" t="s">
        <v>32</v>
      </c>
      <c r="B402">
        <v>2004</v>
      </c>
      <c r="C402" s="7">
        <v>38168</v>
      </c>
      <c r="D402" s="7">
        <v>38168</v>
      </c>
      <c r="E402">
        <v>8</v>
      </c>
      <c r="F402" t="s">
        <v>277</v>
      </c>
      <c r="G402">
        <v>2</v>
      </c>
      <c r="H402">
        <v>8424000</v>
      </c>
      <c r="I402">
        <v>10050000</v>
      </c>
      <c r="J402">
        <v>1748000</v>
      </c>
      <c r="K402">
        <v>0.83799999999999997</v>
      </c>
      <c r="L402">
        <v>1.024</v>
      </c>
      <c r="M402">
        <v>218837.42</v>
      </c>
      <c r="N402">
        <v>1626000</v>
      </c>
      <c r="O402" t="str">
        <f t="shared" si="6"/>
        <v>Arkansas Teachers2004</v>
      </c>
    </row>
    <row r="403" spans="1:15" x14ac:dyDescent="0.35">
      <c r="A403" t="s">
        <v>32</v>
      </c>
      <c r="B403">
        <v>2005</v>
      </c>
      <c r="C403" s="7">
        <v>38533</v>
      </c>
      <c r="D403" s="7">
        <v>38533</v>
      </c>
      <c r="E403">
        <v>8</v>
      </c>
      <c r="F403" t="s">
        <v>277</v>
      </c>
      <c r="G403">
        <v>2</v>
      </c>
      <c r="H403">
        <v>8817000</v>
      </c>
      <c r="I403">
        <v>10973000</v>
      </c>
      <c r="J403">
        <v>1962000</v>
      </c>
      <c r="K403">
        <v>0.80400000000000005</v>
      </c>
      <c r="L403">
        <v>1.17</v>
      </c>
      <c r="M403">
        <v>244678.88</v>
      </c>
      <c r="N403">
        <v>2156000</v>
      </c>
      <c r="O403" t="str">
        <f t="shared" si="6"/>
        <v>Arkansas Teachers2005</v>
      </c>
    </row>
    <row r="404" spans="1:15" x14ac:dyDescent="0.35">
      <c r="A404" t="s">
        <v>32</v>
      </c>
      <c r="B404">
        <v>2006</v>
      </c>
      <c r="C404" s="7">
        <v>38898</v>
      </c>
      <c r="D404" s="7">
        <v>38898</v>
      </c>
      <c r="E404">
        <v>8</v>
      </c>
      <c r="F404" t="s">
        <v>277</v>
      </c>
      <c r="G404">
        <v>2</v>
      </c>
      <c r="H404">
        <v>9332000</v>
      </c>
      <c r="I404">
        <v>11623000</v>
      </c>
      <c r="J404">
        <v>2080000</v>
      </c>
      <c r="K404">
        <v>0.80300000000000005</v>
      </c>
      <c r="L404">
        <v>1.091</v>
      </c>
      <c r="M404">
        <v>285635.38</v>
      </c>
      <c r="N404">
        <v>2291000</v>
      </c>
      <c r="O404" t="str">
        <f t="shared" si="6"/>
        <v>Arkansas Teachers2006</v>
      </c>
    </row>
    <row r="405" spans="1:15" x14ac:dyDescent="0.35">
      <c r="A405" t="s">
        <v>32</v>
      </c>
      <c r="B405">
        <v>2007</v>
      </c>
      <c r="C405" s="7">
        <v>39263</v>
      </c>
      <c r="D405" s="7">
        <v>39263</v>
      </c>
      <c r="E405">
        <v>8</v>
      </c>
      <c r="F405" t="s">
        <v>277</v>
      </c>
      <c r="G405">
        <v>2</v>
      </c>
      <c r="H405">
        <v>10519000</v>
      </c>
      <c r="I405">
        <v>12329000</v>
      </c>
      <c r="J405">
        <v>2191000</v>
      </c>
      <c r="K405">
        <v>0.85299999999999998</v>
      </c>
      <c r="L405">
        <v>1.032</v>
      </c>
      <c r="M405">
        <v>321663.71999999997</v>
      </c>
      <c r="N405">
        <v>1810000</v>
      </c>
      <c r="O405" t="str">
        <f t="shared" si="6"/>
        <v>Arkansas Teachers2007</v>
      </c>
    </row>
    <row r="406" spans="1:15" x14ac:dyDescent="0.35">
      <c r="A406" t="s">
        <v>32</v>
      </c>
      <c r="B406">
        <v>2008</v>
      </c>
      <c r="C406" s="7">
        <v>39629</v>
      </c>
      <c r="D406" s="7">
        <v>39629</v>
      </c>
      <c r="E406">
        <v>8</v>
      </c>
      <c r="F406" t="s">
        <v>277</v>
      </c>
      <c r="G406">
        <v>2</v>
      </c>
      <c r="H406">
        <v>11319000</v>
      </c>
      <c r="I406">
        <v>13334000</v>
      </c>
      <c r="J406">
        <v>2268000</v>
      </c>
      <c r="K406">
        <v>0.84899999999999998</v>
      </c>
      <c r="L406">
        <v>1.018</v>
      </c>
      <c r="M406">
        <v>343985.63</v>
      </c>
      <c r="N406">
        <v>2015000</v>
      </c>
      <c r="O406" t="str">
        <f t="shared" si="6"/>
        <v>Arkansas Teachers2008</v>
      </c>
    </row>
    <row r="407" spans="1:15" x14ac:dyDescent="0.35">
      <c r="A407" t="s">
        <v>32</v>
      </c>
      <c r="B407">
        <v>2009</v>
      </c>
      <c r="C407" s="7">
        <v>39994</v>
      </c>
      <c r="D407" s="7">
        <v>39994</v>
      </c>
      <c r="E407">
        <v>8</v>
      </c>
      <c r="F407" t="s">
        <v>277</v>
      </c>
      <c r="G407">
        <v>2</v>
      </c>
      <c r="H407">
        <v>10617000</v>
      </c>
      <c r="I407">
        <v>14019000</v>
      </c>
      <c r="J407">
        <v>2318000</v>
      </c>
      <c r="K407">
        <v>0.75700000000000001</v>
      </c>
      <c r="L407">
        <v>1.044</v>
      </c>
      <c r="M407">
        <v>344033.41</v>
      </c>
      <c r="N407">
        <v>3402000</v>
      </c>
      <c r="O407" t="str">
        <f t="shared" si="6"/>
        <v>Arkansas Teachers2009</v>
      </c>
    </row>
    <row r="408" spans="1:15" x14ac:dyDescent="0.35">
      <c r="A408" t="s">
        <v>32</v>
      </c>
      <c r="B408">
        <v>2010</v>
      </c>
      <c r="C408" s="7">
        <v>40359</v>
      </c>
      <c r="D408" s="7">
        <v>40359</v>
      </c>
      <c r="E408">
        <v>8</v>
      </c>
      <c r="F408" t="s">
        <v>277</v>
      </c>
      <c r="G408">
        <v>2</v>
      </c>
      <c r="H408">
        <v>10845000</v>
      </c>
      <c r="I408">
        <v>14697000</v>
      </c>
      <c r="J408">
        <v>2381000</v>
      </c>
      <c r="K408">
        <v>0.73799999999999999</v>
      </c>
      <c r="L408">
        <v>1.073</v>
      </c>
      <c r="M408">
        <v>362850.06</v>
      </c>
      <c r="N408">
        <v>3852000</v>
      </c>
      <c r="O408" t="str">
        <f t="shared" si="6"/>
        <v>Arkansas Teachers2010</v>
      </c>
    </row>
    <row r="409" spans="1:15" x14ac:dyDescent="0.35">
      <c r="A409" t="s">
        <v>32</v>
      </c>
      <c r="B409">
        <v>2011</v>
      </c>
      <c r="C409" s="7">
        <v>40724</v>
      </c>
      <c r="D409" s="7">
        <v>40724</v>
      </c>
      <c r="E409">
        <v>8</v>
      </c>
      <c r="F409" t="s">
        <v>277</v>
      </c>
      <c r="G409">
        <v>2</v>
      </c>
      <c r="H409">
        <v>11146000</v>
      </c>
      <c r="I409">
        <v>15521000</v>
      </c>
      <c r="J409">
        <v>2728000</v>
      </c>
      <c r="K409">
        <v>0.71799999999999997</v>
      </c>
      <c r="L409">
        <v>0.95899999999999996</v>
      </c>
      <c r="M409">
        <v>417318.75</v>
      </c>
      <c r="N409">
        <v>4375000</v>
      </c>
      <c r="O409" t="str">
        <f t="shared" si="6"/>
        <v>Arkansas Teachers2011</v>
      </c>
    </row>
    <row r="410" spans="1:15" x14ac:dyDescent="0.35">
      <c r="A410" t="s">
        <v>32</v>
      </c>
      <c r="B410">
        <v>2012</v>
      </c>
      <c r="C410" s="7">
        <v>41090</v>
      </c>
      <c r="D410" s="7">
        <v>41090</v>
      </c>
      <c r="E410">
        <v>8</v>
      </c>
      <c r="F410" t="s">
        <v>277</v>
      </c>
      <c r="G410">
        <v>2</v>
      </c>
      <c r="H410">
        <v>11484000</v>
      </c>
      <c r="I410">
        <v>16139000</v>
      </c>
      <c r="J410">
        <v>2714000</v>
      </c>
      <c r="K410">
        <v>0.71199999999999997</v>
      </c>
      <c r="L410">
        <v>0.89900000000000002</v>
      </c>
      <c r="M410">
        <v>443648.56</v>
      </c>
      <c r="N410">
        <v>4655000</v>
      </c>
      <c r="O410" t="str">
        <f t="shared" si="6"/>
        <v>Arkansas Teachers2012</v>
      </c>
    </row>
    <row r="411" spans="1:15" x14ac:dyDescent="0.35">
      <c r="A411" t="s">
        <v>32</v>
      </c>
      <c r="B411">
        <v>2013</v>
      </c>
      <c r="C411" s="7">
        <v>41455</v>
      </c>
      <c r="D411" s="7">
        <v>41455</v>
      </c>
      <c r="E411">
        <v>8</v>
      </c>
      <c r="F411" t="s">
        <v>277</v>
      </c>
      <c r="G411">
        <v>2</v>
      </c>
      <c r="H411">
        <v>12247000</v>
      </c>
      <c r="I411">
        <v>16718000</v>
      </c>
      <c r="J411">
        <v>2727000</v>
      </c>
      <c r="K411">
        <v>0.73299999999999998</v>
      </c>
      <c r="L411">
        <v>0.88700000000000001</v>
      </c>
      <c r="M411">
        <v>452142.16</v>
      </c>
      <c r="N411">
        <v>4471000</v>
      </c>
      <c r="O411" t="str">
        <f t="shared" si="6"/>
        <v>Arkansas Teachers2013</v>
      </c>
    </row>
    <row r="412" spans="1:15" x14ac:dyDescent="0.35">
      <c r="A412" t="s">
        <v>32</v>
      </c>
      <c r="B412">
        <v>2014</v>
      </c>
      <c r="C412" s="7">
        <v>41820</v>
      </c>
      <c r="D412" s="7">
        <v>41820</v>
      </c>
      <c r="E412">
        <v>8</v>
      </c>
      <c r="F412" t="s">
        <v>277</v>
      </c>
      <c r="G412">
        <v>2</v>
      </c>
      <c r="H412">
        <v>13375000</v>
      </c>
      <c r="I412">
        <v>17310000</v>
      </c>
      <c r="J412">
        <v>2850860.3</v>
      </c>
      <c r="K412">
        <v>0.77300000000000002</v>
      </c>
      <c r="L412">
        <v>0.83333000000000002</v>
      </c>
      <c r="M412">
        <v>485904.53</v>
      </c>
      <c r="N412">
        <v>3935000</v>
      </c>
      <c r="O412" t="str">
        <f t="shared" si="6"/>
        <v>Arkansas Teachers2014</v>
      </c>
    </row>
    <row r="413" spans="1:15" x14ac:dyDescent="0.35">
      <c r="A413" t="s">
        <v>32</v>
      </c>
      <c r="B413">
        <v>2015</v>
      </c>
      <c r="C413" s="7">
        <v>42185</v>
      </c>
      <c r="D413" s="7">
        <v>42185</v>
      </c>
      <c r="E413">
        <v>8</v>
      </c>
      <c r="F413" t="s">
        <v>277</v>
      </c>
      <c r="G413">
        <v>2</v>
      </c>
      <c r="H413">
        <v>14434000</v>
      </c>
      <c r="I413">
        <v>18136000</v>
      </c>
      <c r="J413">
        <v>2777000</v>
      </c>
      <c r="K413">
        <v>0.79600000000000004</v>
      </c>
      <c r="L413">
        <v>0.85984000000000005</v>
      </c>
      <c r="M413">
        <v>474773.53</v>
      </c>
      <c r="N413">
        <v>3702000</v>
      </c>
      <c r="O413" t="str">
        <f t="shared" si="6"/>
        <v>Arkansas Teachers2015</v>
      </c>
    </row>
    <row r="414" spans="1:15" x14ac:dyDescent="0.35">
      <c r="A414" t="s">
        <v>32</v>
      </c>
      <c r="B414">
        <v>2016</v>
      </c>
      <c r="C414" s="7">
        <v>42551</v>
      </c>
      <c r="D414" s="7">
        <v>42551</v>
      </c>
      <c r="E414">
        <v>8</v>
      </c>
      <c r="F414" t="s">
        <v>277</v>
      </c>
      <c r="G414">
        <v>2</v>
      </c>
      <c r="H414">
        <v>15239000</v>
      </c>
      <c r="I414">
        <v>18812000</v>
      </c>
      <c r="J414">
        <v>2785000</v>
      </c>
      <c r="K414">
        <v>0.81006999999999996</v>
      </c>
      <c r="L414">
        <v>0.93810000000000004</v>
      </c>
      <c r="M414">
        <v>437434.47</v>
      </c>
      <c r="N414">
        <v>3573000</v>
      </c>
      <c r="O414" t="str">
        <f t="shared" si="6"/>
        <v>Arkansas Teachers2016</v>
      </c>
    </row>
    <row r="415" spans="1:15" x14ac:dyDescent="0.35">
      <c r="A415" t="s">
        <v>32</v>
      </c>
      <c r="B415">
        <v>2017</v>
      </c>
      <c r="C415" s="7">
        <v>42916</v>
      </c>
      <c r="D415" s="7">
        <v>42916</v>
      </c>
      <c r="E415">
        <v>8</v>
      </c>
      <c r="F415" t="s">
        <v>277</v>
      </c>
      <c r="G415">
        <v>2</v>
      </c>
      <c r="H415">
        <v>16131000</v>
      </c>
      <c r="I415">
        <v>20298442</v>
      </c>
      <c r="J415">
        <v>2814000</v>
      </c>
      <c r="K415">
        <v>0.79469000000000001</v>
      </c>
      <c r="L415">
        <v>0.97902</v>
      </c>
      <c r="M415">
        <v>423846.84</v>
      </c>
      <c r="N415">
        <v>4167443</v>
      </c>
      <c r="O415" t="str">
        <f t="shared" si="6"/>
        <v>Arkansas Teachers2017</v>
      </c>
    </row>
    <row r="416" spans="1:15" x14ac:dyDescent="0.35">
      <c r="A416" t="s">
        <v>32</v>
      </c>
      <c r="B416">
        <v>2018</v>
      </c>
      <c r="C416" s="7">
        <v>43281</v>
      </c>
      <c r="D416" s="7">
        <v>43281</v>
      </c>
      <c r="E416">
        <v>8</v>
      </c>
      <c r="F416" t="s">
        <v>277</v>
      </c>
      <c r="G416">
        <v>2</v>
      </c>
      <c r="H416">
        <v>16756000</v>
      </c>
      <c r="I416">
        <v>20935000</v>
      </c>
      <c r="J416">
        <v>2872000</v>
      </c>
      <c r="K416">
        <v>0.8</v>
      </c>
      <c r="L416">
        <v>1.0050300000000001</v>
      </c>
      <c r="M416">
        <v>422365.69</v>
      </c>
      <c r="N416">
        <v>4179000</v>
      </c>
      <c r="O416" t="str">
        <f t="shared" si="6"/>
        <v>Arkansas Teachers2018</v>
      </c>
    </row>
    <row r="417" spans="1:15" x14ac:dyDescent="0.35">
      <c r="A417" t="s">
        <v>32</v>
      </c>
      <c r="B417">
        <v>2019</v>
      </c>
      <c r="C417" s="7">
        <v>43646</v>
      </c>
      <c r="D417" s="7">
        <v>43646</v>
      </c>
      <c r="E417">
        <v>8</v>
      </c>
      <c r="F417" t="s">
        <v>277</v>
      </c>
      <c r="G417">
        <v>2</v>
      </c>
      <c r="H417">
        <v>17413000</v>
      </c>
      <c r="I417">
        <v>21709000</v>
      </c>
      <c r="J417">
        <v>2907000</v>
      </c>
      <c r="K417">
        <v>0.80200000000000005</v>
      </c>
      <c r="L417">
        <v>0.96220000000000006</v>
      </c>
      <c r="M417">
        <v>447791.47</v>
      </c>
      <c r="N417">
        <v>4296000</v>
      </c>
      <c r="O417" t="str">
        <f t="shared" si="6"/>
        <v>Arkansas Teachers2019</v>
      </c>
    </row>
    <row r="418" spans="1:15" x14ac:dyDescent="0.35">
      <c r="A418" t="s">
        <v>32</v>
      </c>
      <c r="B418">
        <v>2020</v>
      </c>
      <c r="C418" s="7">
        <v>44012</v>
      </c>
      <c r="D418" s="7">
        <v>44012</v>
      </c>
      <c r="E418">
        <v>8</v>
      </c>
      <c r="F418" t="s">
        <v>277</v>
      </c>
      <c r="G418">
        <v>2</v>
      </c>
      <c r="H418">
        <v>18007000</v>
      </c>
      <c r="I418">
        <v>22352000</v>
      </c>
      <c r="J418">
        <v>2954000</v>
      </c>
      <c r="K418">
        <v>0.80600000000000005</v>
      </c>
      <c r="L418">
        <v>0.99026999999999998</v>
      </c>
      <c r="M418">
        <v>450612.13</v>
      </c>
      <c r="N418">
        <v>4345000</v>
      </c>
      <c r="O418" t="str">
        <f t="shared" si="6"/>
        <v>Arkansas Teachers2020</v>
      </c>
    </row>
    <row r="419" spans="1:15" x14ac:dyDescent="0.35">
      <c r="A419" t="s">
        <v>32</v>
      </c>
      <c r="B419">
        <v>2021</v>
      </c>
      <c r="C419" s="7">
        <v>44377</v>
      </c>
      <c r="D419" s="7">
        <v>44377</v>
      </c>
      <c r="E419">
        <v>8</v>
      </c>
      <c r="F419" t="s">
        <v>277</v>
      </c>
      <c r="G419">
        <v>2</v>
      </c>
      <c r="H419">
        <v>19343000</v>
      </c>
      <c r="I419">
        <v>23987000</v>
      </c>
      <c r="J419">
        <v>3086000</v>
      </c>
      <c r="K419">
        <v>0.80600000000000005</v>
      </c>
      <c r="L419">
        <v>0.99656</v>
      </c>
      <c r="M419">
        <v>474196.69</v>
      </c>
      <c r="N419">
        <v>4644000</v>
      </c>
      <c r="O419" t="str">
        <f t="shared" si="6"/>
        <v>Arkansas Teachers2021</v>
      </c>
    </row>
    <row r="420" spans="1:15" x14ac:dyDescent="0.35">
      <c r="A420" t="s">
        <v>32</v>
      </c>
      <c r="B420">
        <v>2022</v>
      </c>
      <c r="D420" s="7">
        <v>44742</v>
      </c>
      <c r="E420">
        <v>8</v>
      </c>
      <c r="F420" t="s">
        <v>277</v>
      </c>
      <c r="G420">
        <v>2</v>
      </c>
      <c r="H420">
        <v>20328000</v>
      </c>
      <c r="I420">
        <v>24697000</v>
      </c>
      <c r="J420">
        <v>3199000</v>
      </c>
      <c r="K420">
        <v>0.82299999999999995</v>
      </c>
      <c r="N420">
        <v>4369000</v>
      </c>
      <c r="O420" t="str">
        <f t="shared" si="6"/>
        <v>Arkansas Teachers2022</v>
      </c>
    </row>
    <row r="421" spans="1:15" x14ac:dyDescent="0.35">
      <c r="A421" t="s">
        <v>89</v>
      </c>
      <c r="B421">
        <v>2001</v>
      </c>
      <c r="C421" s="7">
        <v>37072</v>
      </c>
      <c r="D421" s="7">
        <v>37073</v>
      </c>
      <c r="E421">
        <v>66</v>
      </c>
      <c r="F421" t="s">
        <v>276</v>
      </c>
      <c r="G421">
        <v>2</v>
      </c>
      <c r="L421">
        <v>1</v>
      </c>
      <c r="M421">
        <v>43043.862999999998</v>
      </c>
      <c r="O421" t="str">
        <f t="shared" si="6"/>
        <v>Montana Teachers2001</v>
      </c>
    </row>
    <row r="422" spans="1:15" x14ac:dyDescent="0.35">
      <c r="A422" t="s">
        <v>89</v>
      </c>
      <c r="B422">
        <v>2002</v>
      </c>
      <c r="C422" s="7">
        <v>37437</v>
      </c>
      <c r="D422" s="7">
        <v>37438</v>
      </c>
      <c r="E422">
        <v>66</v>
      </c>
      <c r="F422" t="s">
        <v>276</v>
      </c>
      <c r="G422">
        <v>2</v>
      </c>
      <c r="H422">
        <v>2596600</v>
      </c>
      <c r="I422">
        <v>2980100</v>
      </c>
      <c r="J422">
        <v>563200</v>
      </c>
      <c r="K422">
        <v>0.86599999999999999</v>
      </c>
      <c r="L422">
        <v>1</v>
      </c>
      <c r="M422">
        <v>42687.754000000001</v>
      </c>
      <c r="N422">
        <v>383500</v>
      </c>
      <c r="O422" t="str">
        <f t="shared" si="6"/>
        <v>Montana Teachers2002</v>
      </c>
    </row>
    <row r="423" spans="1:15" x14ac:dyDescent="0.35">
      <c r="A423" t="s">
        <v>89</v>
      </c>
      <c r="B423">
        <v>2003</v>
      </c>
      <c r="C423" s="7">
        <v>37802</v>
      </c>
      <c r="D423" s="7">
        <v>37803</v>
      </c>
      <c r="E423">
        <v>66</v>
      </c>
      <c r="F423" t="s">
        <v>276</v>
      </c>
      <c r="G423">
        <v>2</v>
      </c>
      <c r="H423">
        <v>2621231.2999999998</v>
      </c>
      <c r="I423">
        <v>3169650</v>
      </c>
      <c r="J423">
        <v>581950</v>
      </c>
      <c r="K423">
        <v>0.82698000000000005</v>
      </c>
      <c r="L423">
        <v>1</v>
      </c>
      <c r="M423">
        <v>45262.531000000003</v>
      </c>
      <c r="N423">
        <v>548418.75</v>
      </c>
      <c r="O423" t="str">
        <f t="shared" si="6"/>
        <v>Montana Teachers2003</v>
      </c>
    </row>
    <row r="424" spans="1:15" x14ac:dyDescent="0.35">
      <c r="A424" t="s">
        <v>89</v>
      </c>
      <c r="B424">
        <v>2004</v>
      </c>
      <c r="C424" s="7">
        <v>38168</v>
      </c>
      <c r="D424" s="7">
        <v>38169</v>
      </c>
      <c r="E424">
        <v>66</v>
      </c>
      <c r="F424" t="s">
        <v>276</v>
      </c>
      <c r="G424">
        <v>2</v>
      </c>
      <c r="H424">
        <v>2601400</v>
      </c>
      <c r="I424">
        <v>3359200</v>
      </c>
      <c r="J424">
        <v>600700</v>
      </c>
      <c r="K424">
        <v>0.76600000000000001</v>
      </c>
      <c r="L424">
        <v>1</v>
      </c>
      <c r="M424">
        <v>45535.184000000001</v>
      </c>
      <c r="N424">
        <v>757800</v>
      </c>
      <c r="O424" t="str">
        <f t="shared" si="6"/>
        <v>Montana Teachers2004</v>
      </c>
    </row>
    <row r="425" spans="1:15" x14ac:dyDescent="0.35">
      <c r="A425" t="s">
        <v>89</v>
      </c>
      <c r="B425">
        <v>2005</v>
      </c>
      <c r="C425" s="7">
        <v>38533</v>
      </c>
      <c r="D425" s="7">
        <v>38534</v>
      </c>
      <c r="E425">
        <v>66</v>
      </c>
      <c r="F425" t="s">
        <v>276</v>
      </c>
      <c r="G425">
        <v>2</v>
      </c>
      <c r="H425">
        <v>2623700</v>
      </c>
      <c r="I425">
        <v>3527000</v>
      </c>
      <c r="J425">
        <v>612600</v>
      </c>
      <c r="K425">
        <v>0.73399999999999999</v>
      </c>
      <c r="L425">
        <v>1</v>
      </c>
      <c r="M425">
        <v>46436.745999999999</v>
      </c>
      <c r="N425">
        <v>903300</v>
      </c>
      <c r="O425" t="str">
        <f t="shared" si="6"/>
        <v>Montana Teachers2005</v>
      </c>
    </row>
    <row r="426" spans="1:15" x14ac:dyDescent="0.35">
      <c r="A426" t="s">
        <v>89</v>
      </c>
      <c r="B426">
        <v>2006</v>
      </c>
      <c r="C426" s="7">
        <v>38898</v>
      </c>
      <c r="D426" s="7">
        <v>38899</v>
      </c>
      <c r="E426">
        <v>66</v>
      </c>
      <c r="F426" t="s">
        <v>276</v>
      </c>
      <c r="G426">
        <v>2</v>
      </c>
      <c r="H426">
        <v>2870500</v>
      </c>
      <c r="I426">
        <v>3733600</v>
      </c>
      <c r="J426">
        <v>636000</v>
      </c>
      <c r="K426">
        <v>0.76100000000000001</v>
      </c>
      <c r="L426">
        <v>2.23</v>
      </c>
      <c r="M426">
        <v>66461.687999999995</v>
      </c>
      <c r="N426">
        <v>863100</v>
      </c>
      <c r="O426" t="str">
        <f t="shared" si="6"/>
        <v>Montana Teachers2006</v>
      </c>
    </row>
    <row r="427" spans="1:15" x14ac:dyDescent="0.35">
      <c r="A427" t="s">
        <v>89</v>
      </c>
      <c r="B427">
        <v>2007</v>
      </c>
      <c r="C427" s="7">
        <v>39263</v>
      </c>
      <c r="D427" s="7">
        <v>39264</v>
      </c>
      <c r="E427">
        <v>66</v>
      </c>
      <c r="F427" t="s">
        <v>276</v>
      </c>
      <c r="G427">
        <v>2</v>
      </c>
      <c r="H427">
        <v>3159600</v>
      </c>
      <c r="I427">
        <v>3928500</v>
      </c>
      <c r="J427">
        <v>664100</v>
      </c>
      <c r="K427">
        <v>0.79600000000000004</v>
      </c>
      <c r="L427">
        <v>1.171</v>
      </c>
      <c r="M427">
        <v>96228</v>
      </c>
      <c r="N427">
        <v>768900</v>
      </c>
      <c r="O427" t="str">
        <f t="shared" si="6"/>
        <v>Montana Teachers2007</v>
      </c>
    </row>
    <row r="428" spans="1:15" x14ac:dyDescent="0.35">
      <c r="A428" t="s">
        <v>89</v>
      </c>
      <c r="B428">
        <v>2008</v>
      </c>
      <c r="C428" s="7">
        <v>39629</v>
      </c>
      <c r="D428" s="7">
        <v>39630</v>
      </c>
      <c r="E428">
        <v>66</v>
      </c>
      <c r="F428" t="s">
        <v>276</v>
      </c>
      <c r="G428">
        <v>2</v>
      </c>
      <c r="H428">
        <v>3316200</v>
      </c>
      <c r="I428">
        <v>4110800</v>
      </c>
      <c r="J428">
        <v>689500</v>
      </c>
      <c r="K428">
        <v>0.79900000000000004</v>
      </c>
      <c r="L428">
        <v>1</v>
      </c>
      <c r="M428">
        <v>81423</v>
      </c>
      <c r="N428">
        <v>794600</v>
      </c>
      <c r="O428" t="str">
        <f t="shared" si="6"/>
        <v>Montana Teachers2008</v>
      </c>
    </row>
    <row r="429" spans="1:15" x14ac:dyDescent="0.35">
      <c r="A429" t="s">
        <v>89</v>
      </c>
      <c r="B429">
        <v>2009</v>
      </c>
      <c r="C429" s="7">
        <v>39994</v>
      </c>
      <c r="D429" s="7">
        <v>39995</v>
      </c>
      <c r="E429">
        <v>66</v>
      </c>
      <c r="F429" t="s">
        <v>276</v>
      </c>
      <c r="G429">
        <v>2</v>
      </c>
      <c r="H429">
        <v>2919400</v>
      </c>
      <c r="I429">
        <v>4331000</v>
      </c>
      <c r="J429">
        <v>683235</v>
      </c>
      <c r="K429">
        <v>0.66200000000000003</v>
      </c>
      <c r="L429">
        <v>1</v>
      </c>
      <c r="M429">
        <v>80998</v>
      </c>
      <c r="N429">
        <v>1411600</v>
      </c>
      <c r="O429" t="str">
        <f t="shared" si="6"/>
        <v>Montana Teachers2009</v>
      </c>
    </row>
    <row r="430" spans="1:15" x14ac:dyDescent="0.35">
      <c r="A430" t="s">
        <v>89</v>
      </c>
      <c r="B430">
        <v>2010</v>
      </c>
      <c r="C430" s="7">
        <v>40359</v>
      </c>
      <c r="D430" s="7">
        <v>40360</v>
      </c>
      <c r="E430">
        <v>66</v>
      </c>
      <c r="F430" t="s">
        <v>276</v>
      </c>
      <c r="G430">
        <v>2</v>
      </c>
      <c r="H430">
        <v>2956583</v>
      </c>
      <c r="I430">
        <v>4518168</v>
      </c>
      <c r="J430">
        <v>747037</v>
      </c>
      <c r="K430">
        <v>0.65439999999999998</v>
      </c>
      <c r="L430">
        <v>0.98299999999999998</v>
      </c>
      <c r="M430">
        <v>90947</v>
      </c>
      <c r="N430">
        <v>1561585</v>
      </c>
      <c r="O430" t="str">
        <f t="shared" si="6"/>
        <v>Montana Teachers2010</v>
      </c>
    </row>
    <row r="431" spans="1:15" x14ac:dyDescent="0.35">
      <c r="A431" t="s">
        <v>89</v>
      </c>
      <c r="B431">
        <v>2011</v>
      </c>
      <c r="C431" s="7">
        <v>40724</v>
      </c>
      <c r="D431" s="7">
        <v>40725</v>
      </c>
      <c r="E431">
        <v>66</v>
      </c>
      <c r="F431" t="s">
        <v>276</v>
      </c>
      <c r="G431">
        <v>2</v>
      </c>
      <c r="H431">
        <v>2866500</v>
      </c>
      <c r="I431">
        <v>4658600</v>
      </c>
      <c r="J431">
        <v>746700</v>
      </c>
      <c r="K431">
        <v>0.61499999999999999</v>
      </c>
      <c r="L431">
        <v>0.98299999999999998</v>
      </c>
      <c r="M431">
        <v>91859</v>
      </c>
      <c r="N431">
        <v>1792100</v>
      </c>
      <c r="O431" t="str">
        <f t="shared" si="6"/>
        <v>Montana Teachers2011</v>
      </c>
    </row>
    <row r="432" spans="1:15" x14ac:dyDescent="0.35">
      <c r="A432" t="s">
        <v>89</v>
      </c>
      <c r="B432">
        <v>2012</v>
      </c>
      <c r="C432" s="7">
        <v>41090</v>
      </c>
      <c r="D432" s="7">
        <v>41091</v>
      </c>
      <c r="E432">
        <v>66</v>
      </c>
      <c r="F432" t="s">
        <v>276</v>
      </c>
      <c r="G432">
        <v>2</v>
      </c>
      <c r="H432">
        <v>2852007</v>
      </c>
      <c r="I432">
        <v>4814726</v>
      </c>
      <c r="J432">
        <v>735587</v>
      </c>
      <c r="K432">
        <v>0.59240000000000004</v>
      </c>
      <c r="L432">
        <v>0.81899999999999995</v>
      </c>
      <c r="M432">
        <v>108984</v>
      </c>
      <c r="N432">
        <v>1962719</v>
      </c>
      <c r="O432" t="str">
        <f t="shared" si="6"/>
        <v>Montana Teachers2012</v>
      </c>
    </row>
    <row r="433" spans="1:15" x14ac:dyDescent="0.35">
      <c r="A433" t="s">
        <v>89</v>
      </c>
      <c r="B433">
        <v>2013</v>
      </c>
      <c r="C433" s="7">
        <v>41455</v>
      </c>
      <c r="D433" s="7">
        <v>41456</v>
      </c>
      <c r="E433">
        <v>66</v>
      </c>
      <c r="F433" t="s">
        <v>276</v>
      </c>
      <c r="G433">
        <v>2</v>
      </c>
      <c r="H433">
        <v>3067878</v>
      </c>
      <c r="I433">
        <v>4592658</v>
      </c>
      <c r="J433">
        <v>742609</v>
      </c>
      <c r="K433">
        <v>0.66800000000000004</v>
      </c>
      <c r="L433">
        <v>0.70199999999999996</v>
      </c>
      <c r="M433">
        <v>130460</v>
      </c>
      <c r="N433">
        <v>1524780</v>
      </c>
      <c r="O433" t="str">
        <f t="shared" si="6"/>
        <v>Montana Teachers2013</v>
      </c>
    </row>
    <row r="434" spans="1:15" x14ac:dyDescent="0.35">
      <c r="A434" t="s">
        <v>89</v>
      </c>
      <c r="B434">
        <v>2014</v>
      </c>
      <c r="C434" s="7">
        <v>41820</v>
      </c>
      <c r="D434" s="7">
        <v>41821</v>
      </c>
      <c r="E434">
        <v>66</v>
      </c>
      <c r="F434" t="s">
        <v>276</v>
      </c>
      <c r="G434">
        <v>2</v>
      </c>
      <c r="H434">
        <v>3397436</v>
      </c>
      <c r="I434">
        <v>5191069</v>
      </c>
      <c r="J434">
        <v>750604</v>
      </c>
      <c r="K434">
        <v>0.65449999999999997</v>
      </c>
      <c r="L434">
        <v>1</v>
      </c>
      <c r="M434">
        <v>148362.94</v>
      </c>
      <c r="N434">
        <v>1793633</v>
      </c>
      <c r="O434" t="str">
        <f t="shared" si="6"/>
        <v>Montana Teachers2014</v>
      </c>
    </row>
    <row r="435" spans="1:15" x14ac:dyDescent="0.35">
      <c r="A435" t="s">
        <v>89</v>
      </c>
      <c r="B435">
        <v>2015</v>
      </c>
      <c r="C435" s="7">
        <v>42185</v>
      </c>
      <c r="D435" s="7">
        <v>42186</v>
      </c>
      <c r="E435">
        <v>66</v>
      </c>
      <c r="F435" t="s">
        <v>276</v>
      </c>
      <c r="G435">
        <v>2</v>
      </c>
      <c r="H435">
        <v>3609847</v>
      </c>
      <c r="I435">
        <v>5351392</v>
      </c>
      <c r="J435">
        <v>768719</v>
      </c>
      <c r="K435">
        <v>0.67459999999999998</v>
      </c>
      <c r="L435">
        <v>1</v>
      </c>
      <c r="M435">
        <v>130680.4</v>
      </c>
      <c r="N435">
        <v>1741545</v>
      </c>
      <c r="O435" t="str">
        <f t="shared" si="6"/>
        <v>Montana Teachers2015</v>
      </c>
    </row>
    <row r="436" spans="1:15" x14ac:dyDescent="0.35">
      <c r="A436" t="s">
        <v>89</v>
      </c>
      <c r="B436">
        <v>2016</v>
      </c>
      <c r="C436" s="7">
        <v>42551</v>
      </c>
      <c r="D436" s="7">
        <v>42552</v>
      </c>
      <c r="E436">
        <v>66</v>
      </c>
      <c r="F436" t="s">
        <v>276</v>
      </c>
      <c r="G436">
        <v>2</v>
      </c>
      <c r="H436">
        <v>3798944</v>
      </c>
      <c r="I436">
        <v>5483674</v>
      </c>
      <c r="J436">
        <v>795921</v>
      </c>
      <c r="K436">
        <v>0.69279999999999997</v>
      </c>
      <c r="L436">
        <v>1</v>
      </c>
      <c r="M436">
        <v>132546.25</v>
      </c>
      <c r="N436">
        <v>1684730</v>
      </c>
      <c r="O436" t="str">
        <f t="shared" si="6"/>
        <v>Montana Teachers2016</v>
      </c>
    </row>
    <row r="437" spans="1:15" x14ac:dyDescent="0.35">
      <c r="A437" t="s">
        <v>89</v>
      </c>
      <c r="B437">
        <v>2017</v>
      </c>
      <c r="C437" s="7">
        <v>42916</v>
      </c>
      <c r="D437" s="7">
        <v>42917</v>
      </c>
      <c r="E437">
        <v>66</v>
      </c>
      <c r="F437" t="s">
        <v>276</v>
      </c>
      <c r="G437">
        <v>2</v>
      </c>
      <c r="H437">
        <v>3973519</v>
      </c>
      <c r="I437">
        <v>5636842</v>
      </c>
      <c r="J437">
        <v>818123</v>
      </c>
      <c r="K437">
        <v>0.70489999999999997</v>
      </c>
      <c r="L437">
        <v>1</v>
      </c>
      <c r="M437">
        <v>136267.78</v>
      </c>
      <c r="N437">
        <v>1663323</v>
      </c>
      <c r="O437" t="str">
        <f t="shared" si="6"/>
        <v>Montana Teachers2017</v>
      </c>
    </row>
    <row r="438" spans="1:15" x14ac:dyDescent="0.35">
      <c r="A438" t="s">
        <v>89</v>
      </c>
      <c r="B438">
        <v>2018</v>
      </c>
      <c r="C438" s="7">
        <v>43281</v>
      </c>
      <c r="D438" s="7">
        <v>43282</v>
      </c>
      <c r="E438">
        <v>66</v>
      </c>
      <c r="F438" t="s">
        <v>276</v>
      </c>
      <c r="G438">
        <v>2</v>
      </c>
      <c r="H438">
        <v>4094393</v>
      </c>
      <c r="I438">
        <v>6004434</v>
      </c>
      <c r="J438">
        <v>829709</v>
      </c>
      <c r="K438">
        <v>0.68189999999999995</v>
      </c>
      <c r="L438">
        <v>1</v>
      </c>
      <c r="M438">
        <v>139239.14000000001</v>
      </c>
      <c r="N438">
        <v>1910042</v>
      </c>
      <c r="O438" t="str">
        <f t="shared" si="6"/>
        <v>Montana Teachers2018</v>
      </c>
    </row>
    <row r="439" spans="1:15" x14ac:dyDescent="0.35">
      <c r="A439" t="s">
        <v>89</v>
      </c>
      <c r="B439">
        <v>2019</v>
      </c>
      <c r="C439" s="7">
        <v>43646</v>
      </c>
      <c r="D439" s="7">
        <v>43647</v>
      </c>
      <c r="E439">
        <v>66</v>
      </c>
      <c r="F439" t="s">
        <v>276</v>
      </c>
      <c r="G439">
        <v>2</v>
      </c>
      <c r="H439">
        <v>4219515</v>
      </c>
      <c r="I439">
        <v>6148556</v>
      </c>
      <c r="J439">
        <v>857468</v>
      </c>
      <c r="K439">
        <v>0.68630000000000002</v>
      </c>
      <c r="L439">
        <v>0.99783999999999995</v>
      </c>
      <c r="M439">
        <v>143107.31</v>
      </c>
      <c r="N439">
        <v>1929041</v>
      </c>
      <c r="O439" t="str">
        <f t="shared" si="6"/>
        <v>Montana Teachers2019</v>
      </c>
    </row>
    <row r="440" spans="1:15" x14ac:dyDescent="0.35">
      <c r="A440" t="s">
        <v>89</v>
      </c>
      <c r="B440">
        <v>2020</v>
      </c>
      <c r="C440" s="7">
        <v>44012</v>
      </c>
      <c r="D440" s="7">
        <v>44013</v>
      </c>
      <c r="E440">
        <v>66</v>
      </c>
      <c r="F440" t="s">
        <v>276</v>
      </c>
      <c r="G440">
        <v>2</v>
      </c>
      <c r="H440">
        <v>4344045</v>
      </c>
      <c r="I440">
        <v>6310005</v>
      </c>
      <c r="J440">
        <v>880668</v>
      </c>
      <c r="K440">
        <v>0.68840000000000001</v>
      </c>
      <c r="L440">
        <v>1</v>
      </c>
      <c r="M440">
        <v>148368.70000000001</v>
      </c>
      <c r="N440">
        <v>1965960</v>
      </c>
      <c r="O440" t="str">
        <f t="shared" si="6"/>
        <v>Montana Teachers2020</v>
      </c>
    </row>
    <row r="441" spans="1:15" x14ac:dyDescent="0.35">
      <c r="A441" t="s">
        <v>89</v>
      </c>
      <c r="B441">
        <v>2021</v>
      </c>
      <c r="C441" s="7">
        <v>44377</v>
      </c>
      <c r="D441" s="7">
        <v>44378</v>
      </c>
      <c r="E441">
        <v>66</v>
      </c>
      <c r="F441" t="s">
        <v>276</v>
      </c>
      <c r="G441">
        <v>2</v>
      </c>
      <c r="H441">
        <v>4616374.5</v>
      </c>
      <c r="I441">
        <v>6463247</v>
      </c>
      <c r="J441">
        <v>922765</v>
      </c>
      <c r="K441">
        <v>0.71430000000000005</v>
      </c>
      <c r="L441">
        <v>1</v>
      </c>
      <c r="M441">
        <v>150239.53</v>
      </c>
      <c r="N441">
        <v>1846873</v>
      </c>
      <c r="O441" t="str">
        <f t="shared" si="6"/>
        <v>Montana Teachers2021</v>
      </c>
    </row>
    <row r="442" spans="1:15" x14ac:dyDescent="0.35">
      <c r="A442" t="s">
        <v>89</v>
      </c>
      <c r="B442">
        <v>2022</v>
      </c>
      <c r="C442" s="7">
        <v>44742</v>
      </c>
      <c r="D442" s="7">
        <v>44743</v>
      </c>
      <c r="E442">
        <v>66</v>
      </c>
      <c r="F442" t="s">
        <v>276</v>
      </c>
      <c r="G442">
        <v>2</v>
      </c>
      <c r="H442">
        <v>4799597</v>
      </c>
      <c r="I442">
        <v>6691275</v>
      </c>
      <c r="J442">
        <v>960836</v>
      </c>
      <c r="K442">
        <v>0.71730000000000005</v>
      </c>
      <c r="L442">
        <v>1</v>
      </c>
      <c r="M442">
        <v>157671.67000000001</v>
      </c>
      <c r="N442">
        <v>1891678</v>
      </c>
      <c r="O442" t="str">
        <f t="shared" si="6"/>
        <v>Montana Teachers2022</v>
      </c>
    </row>
    <row r="443" spans="1:15" x14ac:dyDescent="0.35">
      <c r="A443" t="s">
        <v>90</v>
      </c>
      <c r="B443">
        <v>2001</v>
      </c>
      <c r="C443" s="7">
        <v>37072</v>
      </c>
      <c r="D443" s="7">
        <v>37072</v>
      </c>
      <c r="E443">
        <v>75</v>
      </c>
      <c r="F443" t="s">
        <v>275</v>
      </c>
      <c r="G443">
        <v>2</v>
      </c>
      <c r="H443">
        <v>7418300</v>
      </c>
      <c r="I443">
        <v>8070300</v>
      </c>
      <c r="J443">
        <v>1819600</v>
      </c>
      <c r="K443">
        <v>0.91900000000000004</v>
      </c>
      <c r="L443">
        <v>1</v>
      </c>
      <c r="M443">
        <v>161524.34</v>
      </c>
      <c r="N443">
        <v>652000</v>
      </c>
      <c r="O443" t="str">
        <f t="shared" si="6"/>
        <v>New Mexico Educational2001</v>
      </c>
    </row>
    <row r="444" spans="1:15" x14ac:dyDescent="0.35">
      <c r="A444" t="s">
        <v>90</v>
      </c>
      <c r="B444">
        <v>2002</v>
      </c>
      <c r="C444" s="7">
        <v>37437</v>
      </c>
      <c r="D444" s="7">
        <v>37437</v>
      </c>
      <c r="E444">
        <v>75</v>
      </c>
      <c r="F444" t="s">
        <v>275</v>
      </c>
      <c r="G444">
        <v>2</v>
      </c>
      <c r="H444">
        <v>7595100</v>
      </c>
      <c r="I444">
        <v>8748000</v>
      </c>
      <c r="J444">
        <v>1978500</v>
      </c>
      <c r="K444">
        <v>0.86799999999999999</v>
      </c>
      <c r="L444">
        <v>1</v>
      </c>
      <c r="M444">
        <v>173863.36</v>
      </c>
      <c r="N444">
        <v>1152900</v>
      </c>
      <c r="O444" t="str">
        <f t="shared" si="6"/>
        <v>New Mexico Educational2002</v>
      </c>
    </row>
    <row r="445" spans="1:15" x14ac:dyDescent="0.35">
      <c r="A445" t="s">
        <v>90</v>
      </c>
      <c r="B445">
        <v>2003</v>
      </c>
      <c r="C445" s="7">
        <v>37802</v>
      </c>
      <c r="D445" s="7">
        <v>37802</v>
      </c>
      <c r="E445">
        <v>75</v>
      </c>
      <c r="F445" t="s">
        <v>275</v>
      </c>
      <c r="G445">
        <v>2</v>
      </c>
      <c r="H445">
        <v>7518200</v>
      </c>
      <c r="I445">
        <v>9266600</v>
      </c>
      <c r="J445">
        <v>2032500</v>
      </c>
      <c r="K445">
        <v>0.81100000000000005</v>
      </c>
      <c r="L445">
        <v>1</v>
      </c>
      <c r="M445">
        <v>179132.22</v>
      </c>
      <c r="N445">
        <v>1748500</v>
      </c>
      <c r="O445" t="str">
        <f t="shared" si="6"/>
        <v>New Mexico Educational2003</v>
      </c>
    </row>
    <row r="446" spans="1:15" x14ac:dyDescent="0.35">
      <c r="A446" t="s">
        <v>90</v>
      </c>
      <c r="B446">
        <v>2004</v>
      </c>
      <c r="C446" s="7">
        <v>38168</v>
      </c>
      <c r="D446" s="7">
        <v>38168</v>
      </c>
      <c r="E446">
        <v>75</v>
      </c>
      <c r="F446" t="s">
        <v>275</v>
      </c>
      <c r="G446">
        <v>2</v>
      </c>
      <c r="H446">
        <v>7488000</v>
      </c>
      <c r="I446">
        <v>9927100</v>
      </c>
      <c r="J446">
        <v>2142400</v>
      </c>
      <c r="K446">
        <v>0.754</v>
      </c>
      <c r="L446">
        <v>0.92800000000000005</v>
      </c>
      <c r="M446">
        <v>203937.44</v>
      </c>
      <c r="N446">
        <v>2439100</v>
      </c>
      <c r="O446" t="str">
        <f t="shared" si="6"/>
        <v>New Mexico Educational2004</v>
      </c>
    </row>
    <row r="447" spans="1:15" x14ac:dyDescent="0.35">
      <c r="A447" t="s">
        <v>90</v>
      </c>
      <c r="B447">
        <v>2005</v>
      </c>
      <c r="C447" s="7">
        <v>38533</v>
      </c>
      <c r="D447" s="7">
        <v>38533</v>
      </c>
      <c r="E447">
        <v>75</v>
      </c>
      <c r="F447" t="s">
        <v>275</v>
      </c>
      <c r="G447">
        <v>2</v>
      </c>
      <c r="H447">
        <v>7457500</v>
      </c>
      <c r="I447">
        <v>10591800</v>
      </c>
      <c r="J447">
        <v>2209100</v>
      </c>
      <c r="K447">
        <v>0.70399999999999996</v>
      </c>
      <c r="L447">
        <v>0.81299999999999994</v>
      </c>
      <c r="M447">
        <v>243237.3</v>
      </c>
      <c r="N447">
        <v>3134300</v>
      </c>
      <c r="O447" t="str">
        <f t="shared" si="6"/>
        <v>New Mexico Educational2005</v>
      </c>
    </row>
    <row r="448" spans="1:15" x14ac:dyDescent="0.35">
      <c r="A448" t="s">
        <v>90</v>
      </c>
      <c r="B448">
        <v>2006</v>
      </c>
      <c r="C448" s="7">
        <v>38898</v>
      </c>
      <c r="D448" s="7">
        <v>38898</v>
      </c>
      <c r="E448">
        <v>75</v>
      </c>
      <c r="F448" t="s">
        <v>275</v>
      </c>
      <c r="G448">
        <v>2</v>
      </c>
      <c r="H448">
        <v>7813900</v>
      </c>
      <c r="I448">
        <v>11436300</v>
      </c>
      <c r="J448">
        <v>2219400</v>
      </c>
      <c r="K448">
        <v>0.68300000000000005</v>
      </c>
      <c r="L448">
        <v>0.755</v>
      </c>
      <c r="M448">
        <v>299968</v>
      </c>
      <c r="N448">
        <v>3622400</v>
      </c>
      <c r="O448" t="str">
        <f t="shared" si="6"/>
        <v>New Mexico Educational2006</v>
      </c>
    </row>
    <row r="449" spans="1:15" x14ac:dyDescent="0.35">
      <c r="A449" t="s">
        <v>90</v>
      </c>
      <c r="B449">
        <v>2007</v>
      </c>
      <c r="C449" s="7">
        <v>39263</v>
      </c>
      <c r="D449" s="7">
        <v>39263</v>
      </c>
      <c r="E449">
        <v>75</v>
      </c>
      <c r="F449" t="s">
        <v>275</v>
      </c>
      <c r="G449">
        <v>2</v>
      </c>
      <c r="H449">
        <v>8591417</v>
      </c>
      <c r="I449">
        <v>12190081</v>
      </c>
      <c r="J449">
        <v>2341146.5</v>
      </c>
      <c r="K449">
        <v>0.70499999999999996</v>
      </c>
      <c r="L449">
        <v>0.70299999999999996</v>
      </c>
      <c r="M449">
        <v>364128.44</v>
      </c>
      <c r="N449">
        <v>3598663.3</v>
      </c>
      <c r="O449" t="str">
        <f t="shared" si="6"/>
        <v>New Mexico Educational2007</v>
      </c>
    </row>
    <row r="450" spans="1:15" x14ac:dyDescent="0.35">
      <c r="A450" t="s">
        <v>90</v>
      </c>
      <c r="B450">
        <v>2008</v>
      </c>
      <c r="C450" s="7">
        <v>39629</v>
      </c>
      <c r="D450" s="7">
        <v>39629</v>
      </c>
      <c r="E450">
        <v>75</v>
      </c>
      <c r="F450" t="s">
        <v>275</v>
      </c>
      <c r="G450">
        <v>2</v>
      </c>
      <c r="H450">
        <v>9272828</v>
      </c>
      <c r="I450">
        <v>12966995</v>
      </c>
      <c r="J450">
        <v>2491708.5</v>
      </c>
      <c r="K450">
        <v>0.71499999999999997</v>
      </c>
      <c r="L450">
        <v>0.79</v>
      </c>
      <c r="M450">
        <v>368196.69</v>
      </c>
      <c r="N450">
        <v>3694167</v>
      </c>
      <c r="O450" t="str">
        <f t="shared" si="6"/>
        <v>New Mexico Educational2008</v>
      </c>
    </row>
    <row r="451" spans="1:15" x14ac:dyDescent="0.35">
      <c r="A451" t="s">
        <v>90</v>
      </c>
      <c r="B451">
        <v>2009</v>
      </c>
      <c r="C451" s="7">
        <v>39994</v>
      </c>
      <c r="D451" s="7">
        <v>39994</v>
      </c>
      <c r="E451">
        <v>75</v>
      </c>
      <c r="F451" t="s">
        <v>275</v>
      </c>
      <c r="G451">
        <v>2</v>
      </c>
      <c r="H451">
        <v>9366271</v>
      </c>
      <c r="I451">
        <v>13883273</v>
      </c>
      <c r="J451">
        <v>2585739.2999999998</v>
      </c>
      <c r="K451">
        <v>0.67500000000000004</v>
      </c>
      <c r="L451">
        <v>0.86199999999999999</v>
      </c>
      <c r="M451">
        <v>375430.72</v>
      </c>
      <c r="N451">
        <v>4517002</v>
      </c>
      <c r="O451" t="str">
        <f t="shared" ref="O451:O514" si="7">A451&amp;B451</f>
        <v>New Mexico Educational2009</v>
      </c>
    </row>
    <row r="452" spans="1:15" x14ac:dyDescent="0.35">
      <c r="A452" t="s">
        <v>90</v>
      </c>
      <c r="B452">
        <v>2010</v>
      </c>
      <c r="C452" s="7">
        <v>40359</v>
      </c>
      <c r="D452" s="7">
        <v>40359</v>
      </c>
      <c r="E452">
        <v>75</v>
      </c>
      <c r="F452" t="s">
        <v>275</v>
      </c>
      <c r="G452">
        <v>2</v>
      </c>
      <c r="H452">
        <v>9431322</v>
      </c>
      <c r="I452">
        <v>14353509</v>
      </c>
      <c r="J452">
        <v>2575789.5</v>
      </c>
      <c r="K452">
        <v>0.65700000000000003</v>
      </c>
      <c r="L452">
        <v>0.877</v>
      </c>
      <c r="M452">
        <v>357220.03</v>
      </c>
      <c r="N452">
        <v>4922188</v>
      </c>
      <c r="O452" t="str">
        <f t="shared" si="7"/>
        <v>New Mexico Educational2010</v>
      </c>
    </row>
    <row r="453" spans="1:15" x14ac:dyDescent="0.35">
      <c r="A453" t="s">
        <v>90</v>
      </c>
      <c r="B453">
        <v>2011</v>
      </c>
      <c r="C453" s="7">
        <v>40724</v>
      </c>
      <c r="D453" s="7">
        <v>40724</v>
      </c>
      <c r="E453">
        <v>75</v>
      </c>
      <c r="F453" t="s">
        <v>275</v>
      </c>
      <c r="G453">
        <v>2</v>
      </c>
      <c r="H453">
        <v>9642230</v>
      </c>
      <c r="I453">
        <v>15293072</v>
      </c>
      <c r="J453">
        <v>2523816</v>
      </c>
      <c r="K453">
        <v>0.63</v>
      </c>
      <c r="L453">
        <v>0.81599999999999995</v>
      </c>
      <c r="M453">
        <v>377884.75</v>
      </c>
      <c r="N453">
        <v>5650843</v>
      </c>
      <c r="O453" t="str">
        <f t="shared" si="7"/>
        <v>New Mexico Educational2011</v>
      </c>
    </row>
    <row r="454" spans="1:15" x14ac:dyDescent="0.35">
      <c r="A454" t="s">
        <v>90</v>
      </c>
      <c r="B454">
        <v>2012</v>
      </c>
      <c r="C454" s="7">
        <v>41090</v>
      </c>
      <c r="D454" s="7">
        <v>41090</v>
      </c>
      <c r="E454">
        <v>75</v>
      </c>
      <c r="F454" t="s">
        <v>275</v>
      </c>
      <c r="G454">
        <v>2</v>
      </c>
      <c r="H454">
        <v>9606304</v>
      </c>
      <c r="I454">
        <v>15836973</v>
      </c>
      <c r="J454">
        <v>2495275.5</v>
      </c>
      <c r="K454">
        <v>0.60699999999999998</v>
      </c>
      <c r="L454">
        <v>0.63400000000000001</v>
      </c>
      <c r="M454">
        <v>400461.34</v>
      </c>
      <c r="N454">
        <v>6230668.5</v>
      </c>
      <c r="O454" t="str">
        <f t="shared" si="7"/>
        <v>New Mexico Educational2012</v>
      </c>
    </row>
    <row r="455" spans="1:15" x14ac:dyDescent="0.35">
      <c r="A455" t="s">
        <v>90</v>
      </c>
      <c r="B455">
        <v>2013</v>
      </c>
      <c r="C455" s="7">
        <v>41455</v>
      </c>
      <c r="D455" s="7">
        <v>41455</v>
      </c>
      <c r="E455">
        <v>75</v>
      </c>
      <c r="F455" t="s">
        <v>275</v>
      </c>
      <c r="G455">
        <v>2</v>
      </c>
      <c r="H455">
        <v>9828548</v>
      </c>
      <c r="I455">
        <v>16362279</v>
      </c>
      <c r="J455">
        <v>2516874.2999999998</v>
      </c>
      <c r="K455">
        <v>0.60099999999999998</v>
      </c>
      <c r="L455">
        <v>0.62338000000000005</v>
      </c>
      <c r="M455">
        <v>480700.31</v>
      </c>
      <c r="N455">
        <v>6533731.5</v>
      </c>
      <c r="O455" t="str">
        <f t="shared" si="7"/>
        <v>New Mexico Educational2013</v>
      </c>
    </row>
    <row r="456" spans="1:15" x14ac:dyDescent="0.35">
      <c r="A456" t="s">
        <v>90</v>
      </c>
      <c r="B456">
        <v>2014</v>
      </c>
      <c r="C456" s="7">
        <v>41820</v>
      </c>
      <c r="D456" s="7">
        <v>41820</v>
      </c>
      <c r="E456">
        <v>75</v>
      </c>
      <c r="F456" t="s">
        <v>275</v>
      </c>
      <c r="G456">
        <v>2</v>
      </c>
      <c r="H456">
        <v>10714996</v>
      </c>
      <c r="I456">
        <v>16971322</v>
      </c>
      <c r="J456">
        <v>2538882.7999999998</v>
      </c>
      <c r="K456">
        <v>0.63139999999999996</v>
      </c>
      <c r="L456">
        <v>0.75531000000000004</v>
      </c>
      <c r="M456">
        <v>479884.5</v>
      </c>
      <c r="N456">
        <v>6256325.5</v>
      </c>
      <c r="O456" t="str">
        <f t="shared" si="7"/>
        <v>New Mexico Educational2014</v>
      </c>
    </row>
    <row r="457" spans="1:15" x14ac:dyDescent="0.35">
      <c r="A457" t="s">
        <v>90</v>
      </c>
      <c r="B457">
        <v>2015</v>
      </c>
      <c r="C457" s="7">
        <v>42185</v>
      </c>
      <c r="D457" s="7">
        <v>42185</v>
      </c>
      <c r="E457">
        <v>75</v>
      </c>
      <c r="F457" t="s">
        <v>275</v>
      </c>
      <c r="G457">
        <v>2</v>
      </c>
      <c r="H457">
        <v>11472379</v>
      </c>
      <c r="I457">
        <v>18014426</v>
      </c>
      <c r="J457">
        <v>2610297</v>
      </c>
      <c r="K457">
        <v>0.63700000000000001</v>
      </c>
      <c r="L457">
        <v>0.87622</v>
      </c>
      <c r="M457">
        <v>450950.59</v>
      </c>
      <c r="N457">
        <v>6542046</v>
      </c>
      <c r="O457" t="str">
        <f t="shared" si="7"/>
        <v>New Mexico Educational2015</v>
      </c>
    </row>
    <row r="458" spans="1:15" x14ac:dyDescent="0.35">
      <c r="A458" t="s">
        <v>90</v>
      </c>
      <c r="B458">
        <v>2016</v>
      </c>
      <c r="C458" s="7">
        <v>42551</v>
      </c>
      <c r="D458" s="7">
        <v>42551</v>
      </c>
      <c r="E458">
        <v>75</v>
      </c>
      <c r="F458" t="s">
        <v>275</v>
      </c>
      <c r="G458">
        <v>2</v>
      </c>
      <c r="H458">
        <v>11905959</v>
      </c>
      <c r="I458">
        <v>18536428</v>
      </c>
      <c r="J458">
        <v>2612044.5</v>
      </c>
      <c r="K458">
        <v>0.64200000000000002</v>
      </c>
      <c r="L458">
        <v>0.85311000000000003</v>
      </c>
      <c r="M458">
        <v>465340.53</v>
      </c>
      <c r="N458">
        <v>6630469.5</v>
      </c>
      <c r="O458" t="str">
        <f t="shared" si="7"/>
        <v>New Mexico Educational2016</v>
      </c>
    </row>
    <row r="459" spans="1:15" x14ac:dyDescent="0.35">
      <c r="A459" t="s">
        <v>90</v>
      </c>
      <c r="B459">
        <v>2017</v>
      </c>
      <c r="C459" s="7">
        <v>42916</v>
      </c>
      <c r="D459" s="7">
        <v>42916</v>
      </c>
      <c r="E459">
        <v>75</v>
      </c>
      <c r="F459" t="s">
        <v>275</v>
      </c>
      <c r="G459">
        <v>2</v>
      </c>
      <c r="H459">
        <v>12507831</v>
      </c>
      <c r="I459">
        <v>19870698</v>
      </c>
      <c r="J459">
        <v>2591195.7999999998</v>
      </c>
      <c r="K459">
        <v>0.629</v>
      </c>
      <c r="L459">
        <v>0.82840000000000003</v>
      </c>
      <c r="M459">
        <v>477840.16</v>
      </c>
      <c r="N459">
        <v>7362866.5</v>
      </c>
      <c r="O459" t="str">
        <f t="shared" si="7"/>
        <v>New Mexico Educational2017</v>
      </c>
    </row>
    <row r="460" spans="1:15" x14ac:dyDescent="0.35">
      <c r="A460" t="s">
        <v>90</v>
      </c>
      <c r="B460">
        <v>2018</v>
      </c>
      <c r="C460" s="7">
        <v>43281</v>
      </c>
      <c r="D460" s="7">
        <v>43281</v>
      </c>
      <c r="E460">
        <v>75</v>
      </c>
      <c r="F460" t="s">
        <v>275</v>
      </c>
      <c r="G460">
        <v>2</v>
      </c>
      <c r="H460">
        <v>12996625</v>
      </c>
      <c r="I460">
        <v>20457996</v>
      </c>
      <c r="J460">
        <v>2609168.2999999998</v>
      </c>
      <c r="K460">
        <v>0.63500000000000001</v>
      </c>
      <c r="L460">
        <v>0.71118000000000003</v>
      </c>
      <c r="M460">
        <v>546593.25</v>
      </c>
      <c r="N460">
        <v>7461371</v>
      </c>
      <c r="O460" t="str">
        <f t="shared" si="7"/>
        <v>New Mexico Educational2018</v>
      </c>
    </row>
    <row r="461" spans="1:15" x14ac:dyDescent="0.35">
      <c r="A461" t="s">
        <v>90</v>
      </c>
      <c r="B461">
        <v>2019</v>
      </c>
      <c r="C461" s="7">
        <v>43646</v>
      </c>
      <c r="D461" s="7">
        <v>43646</v>
      </c>
      <c r="E461">
        <v>75</v>
      </c>
      <c r="F461" t="s">
        <v>275</v>
      </c>
      <c r="G461">
        <v>2</v>
      </c>
      <c r="H461">
        <v>13383320</v>
      </c>
      <c r="I461">
        <v>21287572</v>
      </c>
      <c r="J461">
        <v>2707683</v>
      </c>
      <c r="K461">
        <v>0.629</v>
      </c>
      <c r="L461">
        <v>0.69220000000000004</v>
      </c>
      <c r="M461">
        <v>587331.38</v>
      </c>
      <c r="N461">
        <v>7904252.5</v>
      </c>
      <c r="O461" t="str">
        <f t="shared" si="7"/>
        <v>New Mexico Educational2019</v>
      </c>
    </row>
    <row r="462" spans="1:15" x14ac:dyDescent="0.35">
      <c r="A462" t="s">
        <v>90</v>
      </c>
      <c r="B462">
        <v>2020</v>
      </c>
      <c r="C462" s="7">
        <v>44012</v>
      </c>
      <c r="D462" s="7">
        <v>44012</v>
      </c>
      <c r="E462">
        <v>75</v>
      </c>
      <c r="F462" t="s">
        <v>275</v>
      </c>
      <c r="G462">
        <v>2</v>
      </c>
      <c r="H462">
        <v>13707345</v>
      </c>
      <c r="I462">
        <v>22711576</v>
      </c>
      <c r="J462">
        <v>2952181</v>
      </c>
      <c r="K462">
        <v>0.60399999999999998</v>
      </c>
      <c r="L462">
        <v>0.76998</v>
      </c>
      <c r="M462">
        <v>586451.56000000006</v>
      </c>
      <c r="N462">
        <v>9004231</v>
      </c>
      <c r="O462" t="str">
        <f t="shared" si="7"/>
        <v>New Mexico Educational2020</v>
      </c>
    </row>
    <row r="463" spans="1:15" x14ac:dyDescent="0.35">
      <c r="A463" t="s">
        <v>90</v>
      </c>
      <c r="B463">
        <v>2021</v>
      </c>
      <c r="C463" s="7">
        <v>44377</v>
      </c>
      <c r="D463" s="7">
        <v>44377</v>
      </c>
      <c r="E463">
        <v>75</v>
      </c>
      <c r="F463" t="s">
        <v>275</v>
      </c>
      <c r="G463">
        <v>2</v>
      </c>
      <c r="H463">
        <v>14599015</v>
      </c>
      <c r="I463">
        <v>23265254</v>
      </c>
      <c r="J463">
        <v>2924364.5</v>
      </c>
      <c r="K463">
        <v>0.628</v>
      </c>
      <c r="L463">
        <v>0.68957999999999997</v>
      </c>
      <c r="M463">
        <v>656732.18999999994</v>
      </c>
      <c r="N463">
        <v>8666238</v>
      </c>
      <c r="O463" t="str">
        <f t="shared" si="7"/>
        <v>New Mexico Educational2021</v>
      </c>
    </row>
    <row r="464" spans="1:15" x14ac:dyDescent="0.35">
      <c r="A464" t="s">
        <v>90</v>
      </c>
      <c r="B464">
        <v>2022</v>
      </c>
      <c r="C464" s="7">
        <v>44742</v>
      </c>
      <c r="D464" s="7">
        <v>44742</v>
      </c>
      <c r="E464">
        <v>75</v>
      </c>
      <c r="F464" t="s">
        <v>275</v>
      </c>
      <c r="G464">
        <v>2</v>
      </c>
      <c r="H464">
        <v>15358354</v>
      </c>
      <c r="I464">
        <v>24199404</v>
      </c>
      <c r="J464">
        <v>3124810.8</v>
      </c>
      <c r="K464">
        <v>0.63500000000000001</v>
      </c>
      <c r="L464">
        <v>0.81589999999999996</v>
      </c>
      <c r="M464">
        <v>627460.81000000006</v>
      </c>
      <c r="N464">
        <v>8841050</v>
      </c>
      <c r="O464" t="str">
        <f t="shared" si="7"/>
        <v>New Mexico Educational2022</v>
      </c>
    </row>
    <row r="465" spans="1:15" x14ac:dyDescent="0.35">
      <c r="A465" t="s">
        <v>33</v>
      </c>
      <c r="B465">
        <v>2001</v>
      </c>
      <c r="C465" s="7">
        <v>37164</v>
      </c>
      <c r="D465" s="7">
        <v>37072</v>
      </c>
      <c r="E465">
        <v>2</v>
      </c>
      <c r="F465" t="s">
        <v>274</v>
      </c>
      <c r="G465">
        <v>2</v>
      </c>
      <c r="H465">
        <v>17475298</v>
      </c>
      <c r="I465">
        <v>17238616</v>
      </c>
      <c r="J465">
        <v>4305080</v>
      </c>
      <c r="K465">
        <v>1.014</v>
      </c>
      <c r="L465">
        <v>1</v>
      </c>
      <c r="M465">
        <v>279880</v>
      </c>
      <c r="N465">
        <v>-236682</v>
      </c>
      <c r="O465" t="str">
        <f t="shared" si="7"/>
        <v>Alabama Teachers2001</v>
      </c>
    </row>
    <row r="466" spans="1:15" x14ac:dyDescent="0.35">
      <c r="A466" t="s">
        <v>33</v>
      </c>
      <c r="B466">
        <v>2002</v>
      </c>
      <c r="C466" s="7">
        <v>37529</v>
      </c>
      <c r="D466" s="7">
        <v>37437</v>
      </c>
      <c r="E466">
        <v>2</v>
      </c>
      <c r="F466" t="s">
        <v>274</v>
      </c>
      <c r="G466">
        <v>2</v>
      </c>
      <c r="H466">
        <v>17904880</v>
      </c>
      <c r="I466">
        <v>18374174</v>
      </c>
      <c r="J466">
        <v>4379183</v>
      </c>
      <c r="K466">
        <v>0.97399999999999998</v>
      </c>
      <c r="L466">
        <v>1</v>
      </c>
      <c r="M466">
        <v>265670</v>
      </c>
      <c r="N466">
        <v>469293</v>
      </c>
      <c r="O466" t="str">
        <f t="shared" si="7"/>
        <v>Alabama Teachers2002</v>
      </c>
    </row>
    <row r="467" spans="1:15" x14ac:dyDescent="0.35">
      <c r="A467" t="s">
        <v>33</v>
      </c>
      <c r="B467">
        <v>2003</v>
      </c>
      <c r="C467" s="7">
        <v>37894</v>
      </c>
      <c r="D467" s="7">
        <v>37802</v>
      </c>
      <c r="E467">
        <v>2</v>
      </c>
      <c r="F467" t="s">
        <v>274</v>
      </c>
      <c r="G467">
        <v>2</v>
      </c>
      <c r="H467">
        <v>18110470</v>
      </c>
      <c r="I467">
        <v>19357736</v>
      </c>
      <c r="J467">
        <v>4632611</v>
      </c>
      <c r="K467">
        <v>0.93600000000000005</v>
      </c>
      <c r="L467">
        <v>1</v>
      </c>
      <c r="M467">
        <v>235786</v>
      </c>
      <c r="N467">
        <v>1247265</v>
      </c>
      <c r="O467" t="str">
        <f t="shared" si="7"/>
        <v>Alabama Teachers2003</v>
      </c>
    </row>
    <row r="468" spans="1:15" x14ac:dyDescent="0.35">
      <c r="A468" t="s">
        <v>33</v>
      </c>
      <c r="B468">
        <v>2004</v>
      </c>
      <c r="C468" s="7">
        <v>38260</v>
      </c>
      <c r="D468" s="7">
        <v>38260</v>
      </c>
      <c r="E468">
        <v>2</v>
      </c>
      <c r="F468" t="s">
        <v>274</v>
      </c>
      <c r="G468">
        <v>2</v>
      </c>
      <c r="H468">
        <v>18704008</v>
      </c>
      <c r="I468">
        <v>20886190</v>
      </c>
      <c r="J468">
        <v>4846677</v>
      </c>
      <c r="K468">
        <v>0.89600000000000002</v>
      </c>
      <c r="L468">
        <v>1</v>
      </c>
      <c r="M468">
        <v>312474</v>
      </c>
      <c r="N468">
        <v>2182181</v>
      </c>
      <c r="O468" t="str">
        <f t="shared" si="7"/>
        <v>Alabama Teachers2004</v>
      </c>
    </row>
    <row r="469" spans="1:15" x14ac:dyDescent="0.35">
      <c r="A469" t="s">
        <v>33</v>
      </c>
      <c r="B469">
        <v>2005</v>
      </c>
      <c r="C469" s="7">
        <v>38625</v>
      </c>
      <c r="D469" s="7">
        <v>38625</v>
      </c>
      <c r="E469">
        <v>2</v>
      </c>
      <c r="F469" t="s">
        <v>274</v>
      </c>
      <c r="G469">
        <v>2</v>
      </c>
      <c r="H469">
        <v>19248208</v>
      </c>
      <c r="I469">
        <v>23027338</v>
      </c>
      <c r="J469">
        <v>5326408</v>
      </c>
      <c r="K469">
        <v>0.83599999999999997</v>
      </c>
      <c r="L469">
        <v>1</v>
      </c>
      <c r="M469">
        <v>347862</v>
      </c>
      <c r="N469">
        <v>3779131</v>
      </c>
      <c r="O469" t="str">
        <f t="shared" si="7"/>
        <v>Alabama Teachers2005</v>
      </c>
    </row>
    <row r="470" spans="1:15" x14ac:dyDescent="0.35">
      <c r="A470" t="s">
        <v>33</v>
      </c>
      <c r="B470">
        <v>2006</v>
      </c>
      <c r="C470" s="7">
        <v>38990</v>
      </c>
      <c r="D470" s="7">
        <v>38990</v>
      </c>
      <c r="E470">
        <v>2</v>
      </c>
      <c r="F470" t="s">
        <v>274</v>
      </c>
      <c r="G470">
        <v>2</v>
      </c>
      <c r="H470">
        <v>19821132</v>
      </c>
      <c r="I470">
        <v>23945100</v>
      </c>
      <c r="J470">
        <v>5458443</v>
      </c>
      <c r="K470">
        <v>0.82799999999999996</v>
      </c>
      <c r="L470">
        <v>1</v>
      </c>
      <c r="M470">
        <v>434195</v>
      </c>
      <c r="N470">
        <v>4123967</v>
      </c>
      <c r="O470" t="str">
        <f t="shared" si="7"/>
        <v>Alabama Teachers2006</v>
      </c>
    </row>
    <row r="471" spans="1:15" x14ac:dyDescent="0.35">
      <c r="A471" t="s">
        <v>33</v>
      </c>
      <c r="B471">
        <v>2007</v>
      </c>
      <c r="C471" s="7">
        <v>39355</v>
      </c>
      <c r="D471" s="7">
        <v>39355</v>
      </c>
      <c r="E471">
        <v>2</v>
      </c>
      <c r="F471" t="s">
        <v>274</v>
      </c>
      <c r="G471">
        <v>2</v>
      </c>
      <c r="H471">
        <v>20650916</v>
      </c>
      <c r="I471">
        <v>25971534</v>
      </c>
      <c r="J471">
        <v>6310616</v>
      </c>
      <c r="K471">
        <v>0.79500000000000004</v>
      </c>
      <c r="L471">
        <v>1</v>
      </c>
      <c r="M471">
        <v>540847</v>
      </c>
      <c r="N471">
        <v>5320618</v>
      </c>
      <c r="O471" t="str">
        <f t="shared" si="7"/>
        <v>Alabama Teachers2007</v>
      </c>
    </row>
    <row r="472" spans="1:15" x14ac:dyDescent="0.35">
      <c r="A472" t="s">
        <v>33</v>
      </c>
      <c r="B472">
        <v>2008</v>
      </c>
      <c r="C472" s="7">
        <v>39721</v>
      </c>
      <c r="D472" s="7">
        <v>39721</v>
      </c>
      <c r="E472">
        <v>2</v>
      </c>
      <c r="F472" t="s">
        <v>274</v>
      </c>
      <c r="G472">
        <v>2</v>
      </c>
      <c r="H472">
        <v>20812476</v>
      </c>
      <c r="I472">
        <v>26804116</v>
      </c>
      <c r="J472">
        <v>6294341</v>
      </c>
      <c r="K472">
        <v>0.77600000000000002</v>
      </c>
      <c r="L472">
        <v>1</v>
      </c>
      <c r="M472">
        <v>729995</v>
      </c>
      <c r="N472">
        <v>5991640</v>
      </c>
      <c r="O472" t="str">
        <f t="shared" si="7"/>
        <v>Alabama Teachers2008</v>
      </c>
    </row>
    <row r="473" spans="1:15" x14ac:dyDescent="0.35">
      <c r="A473" t="s">
        <v>33</v>
      </c>
      <c r="B473">
        <v>2009</v>
      </c>
      <c r="C473" s="7">
        <v>40086</v>
      </c>
      <c r="D473" s="7">
        <v>40086</v>
      </c>
      <c r="E473">
        <v>2</v>
      </c>
      <c r="F473" t="s">
        <v>274</v>
      </c>
      <c r="G473">
        <v>2</v>
      </c>
      <c r="H473">
        <v>20582348</v>
      </c>
      <c r="I473">
        <v>27537400</v>
      </c>
      <c r="J473">
        <v>6236922</v>
      </c>
      <c r="K473">
        <v>0.747</v>
      </c>
      <c r="L473">
        <v>1</v>
      </c>
      <c r="M473">
        <v>753518</v>
      </c>
      <c r="N473">
        <v>6955052</v>
      </c>
      <c r="O473" t="str">
        <f t="shared" si="7"/>
        <v>Alabama Teachers2009</v>
      </c>
    </row>
    <row r="474" spans="1:15" x14ac:dyDescent="0.35">
      <c r="A474" t="s">
        <v>33</v>
      </c>
      <c r="B474">
        <v>2010</v>
      </c>
      <c r="C474" s="7">
        <v>40451</v>
      </c>
      <c r="D474" s="7">
        <v>40451</v>
      </c>
      <c r="E474">
        <v>2</v>
      </c>
      <c r="F474" t="s">
        <v>274</v>
      </c>
      <c r="G474">
        <v>2</v>
      </c>
      <c r="H474">
        <v>20132780</v>
      </c>
      <c r="I474">
        <v>28299524</v>
      </c>
      <c r="J474">
        <v>6183204</v>
      </c>
      <c r="K474">
        <v>0.71099999999999997</v>
      </c>
      <c r="L474">
        <v>1</v>
      </c>
      <c r="M474">
        <v>776421</v>
      </c>
      <c r="N474">
        <v>8166744</v>
      </c>
      <c r="O474" t="str">
        <f t="shared" si="7"/>
        <v>Alabama Teachers2010</v>
      </c>
    </row>
    <row r="475" spans="1:15" x14ac:dyDescent="0.35">
      <c r="A475" t="s">
        <v>33</v>
      </c>
      <c r="B475">
        <v>2011</v>
      </c>
      <c r="C475" s="7">
        <v>40816</v>
      </c>
      <c r="D475" s="7">
        <v>40816</v>
      </c>
      <c r="E475">
        <v>2</v>
      </c>
      <c r="F475" t="s">
        <v>274</v>
      </c>
      <c r="G475">
        <v>2</v>
      </c>
      <c r="H475">
        <v>19430136</v>
      </c>
      <c r="I475">
        <v>28776316</v>
      </c>
      <c r="J475">
        <v>6159562</v>
      </c>
      <c r="K475">
        <v>0.67500000000000004</v>
      </c>
      <c r="L475">
        <v>1</v>
      </c>
      <c r="M475">
        <v>779644</v>
      </c>
      <c r="N475">
        <v>9346181</v>
      </c>
      <c r="O475" t="str">
        <f t="shared" si="7"/>
        <v>Alabama Teachers2011</v>
      </c>
    </row>
    <row r="476" spans="1:15" x14ac:dyDescent="0.35">
      <c r="A476" t="s">
        <v>33</v>
      </c>
      <c r="B476">
        <v>2012</v>
      </c>
      <c r="C476" s="7">
        <v>41182</v>
      </c>
      <c r="D476" s="7">
        <v>41182</v>
      </c>
      <c r="E476">
        <v>2</v>
      </c>
      <c r="F476" t="s">
        <v>274</v>
      </c>
      <c r="G476">
        <v>2</v>
      </c>
      <c r="H476">
        <v>18786008</v>
      </c>
      <c r="I476">
        <v>28251368</v>
      </c>
      <c r="J476">
        <v>6222316</v>
      </c>
      <c r="K476">
        <v>0.66500000000000004</v>
      </c>
      <c r="L476">
        <v>1</v>
      </c>
      <c r="M476">
        <v>618306</v>
      </c>
      <c r="N476">
        <v>9465359</v>
      </c>
      <c r="O476" t="str">
        <f t="shared" si="7"/>
        <v>Alabama Teachers2012</v>
      </c>
    </row>
    <row r="477" spans="1:15" x14ac:dyDescent="0.35">
      <c r="A477" t="s">
        <v>33</v>
      </c>
      <c r="B477">
        <v>2013</v>
      </c>
      <c r="C477" s="7">
        <v>41547</v>
      </c>
      <c r="D477" s="7">
        <v>41547</v>
      </c>
      <c r="E477">
        <v>2</v>
      </c>
      <c r="F477" t="s">
        <v>274</v>
      </c>
      <c r="G477">
        <v>2</v>
      </c>
      <c r="H477">
        <v>19629816</v>
      </c>
      <c r="I477">
        <v>29665844</v>
      </c>
      <c r="J477">
        <v>6263364</v>
      </c>
      <c r="K477">
        <v>0.66200000000000003</v>
      </c>
      <c r="L477">
        <v>1</v>
      </c>
      <c r="M477">
        <v>627892</v>
      </c>
      <c r="N477">
        <v>10036027</v>
      </c>
      <c r="O477" t="str">
        <f t="shared" si="7"/>
        <v>Alabama Teachers2013</v>
      </c>
    </row>
    <row r="478" spans="1:15" x14ac:dyDescent="0.35">
      <c r="A478" t="s">
        <v>33</v>
      </c>
      <c r="B478">
        <v>2014</v>
      </c>
      <c r="C478" s="7">
        <v>41912</v>
      </c>
      <c r="D478" s="7">
        <v>41912</v>
      </c>
      <c r="E478">
        <v>2</v>
      </c>
      <c r="F478" t="s">
        <v>274</v>
      </c>
      <c r="G478">
        <v>2</v>
      </c>
      <c r="H478">
        <v>20809872</v>
      </c>
      <c r="I478">
        <v>30837828</v>
      </c>
      <c r="J478">
        <v>6335161</v>
      </c>
      <c r="K478">
        <v>0.67500000000000004</v>
      </c>
      <c r="L478">
        <v>1</v>
      </c>
      <c r="M478">
        <v>716753</v>
      </c>
      <c r="N478">
        <v>10027958</v>
      </c>
      <c r="O478" t="str">
        <f t="shared" si="7"/>
        <v>Alabama Teachers2014</v>
      </c>
    </row>
    <row r="479" spans="1:15" x14ac:dyDescent="0.35">
      <c r="A479" t="s">
        <v>33</v>
      </c>
      <c r="B479">
        <v>2015</v>
      </c>
      <c r="C479" s="7">
        <v>42277</v>
      </c>
      <c r="D479" s="7">
        <v>42277</v>
      </c>
      <c r="E479">
        <v>2</v>
      </c>
      <c r="F479" t="s">
        <v>274</v>
      </c>
      <c r="G479">
        <v>2</v>
      </c>
      <c r="H479">
        <v>21740280</v>
      </c>
      <c r="I479">
        <v>31844844</v>
      </c>
      <c r="J479">
        <v>6350786</v>
      </c>
      <c r="K479">
        <v>0.68300000000000005</v>
      </c>
      <c r="L479">
        <v>1</v>
      </c>
      <c r="M479">
        <v>737677</v>
      </c>
      <c r="N479">
        <v>10104563</v>
      </c>
      <c r="O479" t="str">
        <f t="shared" si="7"/>
        <v>Alabama Teachers2015</v>
      </c>
    </row>
    <row r="480" spans="1:15" x14ac:dyDescent="0.35">
      <c r="A480" t="s">
        <v>33</v>
      </c>
      <c r="B480">
        <v>2016</v>
      </c>
      <c r="C480" s="7">
        <v>42643</v>
      </c>
      <c r="D480" s="7">
        <v>42643</v>
      </c>
      <c r="E480">
        <v>2</v>
      </c>
      <c r="F480" t="s">
        <v>274</v>
      </c>
      <c r="G480">
        <v>2</v>
      </c>
      <c r="H480">
        <v>22645512</v>
      </c>
      <c r="I480">
        <v>33143834</v>
      </c>
      <c r="J480">
        <v>6430999</v>
      </c>
      <c r="K480">
        <v>0.68300000000000005</v>
      </c>
      <c r="L480">
        <v>1</v>
      </c>
      <c r="M480">
        <v>751909</v>
      </c>
      <c r="N480">
        <v>10498322</v>
      </c>
      <c r="O480" t="str">
        <f t="shared" si="7"/>
        <v>Alabama Teachers2016</v>
      </c>
    </row>
    <row r="481" spans="1:15" x14ac:dyDescent="0.35">
      <c r="A481" t="s">
        <v>33</v>
      </c>
      <c r="B481">
        <v>2017</v>
      </c>
      <c r="C481" s="7">
        <v>43008</v>
      </c>
      <c r="D481" s="7">
        <v>43008</v>
      </c>
      <c r="E481">
        <v>2</v>
      </c>
      <c r="F481" t="s">
        <v>274</v>
      </c>
      <c r="G481">
        <v>2</v>
      </c>
      <c r="H481">
        <v>23887076</v>
      </c>
      <c r="I481">
        <v>34688080</v>
      </c>
      <c r="J481">
        <v>6698835</v>
      </c>
      <c r="K481">
        <v>0.68899999999999995</v>
      </c>
      <c r="L481">
        <v>1</v>
      </c>
      <c r="M481">
        <v>782702</v>
      </c>
      <c r="N481">
        <v>10801001</v>
      </c>
      <c r="O481" t="str">
        <f t="shared" si="7"/>
        <v>Alabama Teachers2017</v>
      </c>
    </row>
    <row r="482" spans="1:15" x14ac:dyDescent="0.35">
      <c r="A482" t="s">
        <v>33</v>
      </c>
      <c r="B482">
        <v>2018</v>
      </c>
      <c r="C482" s="7">
        <v>43373</v>
      </c>
      <c r="D482" s="7">
        <v>43373</v>
      </c>
      <c r="E482">
        <v>2</v>
      </c>
      <c r="F482" t="s">
        <v>274</v>
      </c>
      <c r="G482">
        <v>2</v>
      </c>
      <c r="H482">
        <v>25006420</v>
      </c>
      <c r="I482">
        <v>35628400</v>
      </c>
      <c r="J482">
        <v>6756474</v>
      </c>
      <c r="K482">
        <v>0.70199999999999996</v>
      </c>
      <c r="L482">
        <v>1</v>
      </c>
      <c r="M482">
        <v>802598</v>
      </c>
      <c r="N482">
        <v>10621979</v>
      </c>
      <c r="O482" t="str">
        <f t="shared" si="7"/>
        <v>Alabama Teachers2018</v>
      </c>
    </row>
    <row r="483" spans="1:15" x14ac:dyDescent="0.35">
      <c r="A483" t="s">
        <v>33</v>
      </c>
      <c r="B483">
        <v>2019</v>
      </c>
      <c r="C483" s="7">
        <v>43738</v>
      </c>
      <c r="D483" s="7">
        <v>43738</v>
      </c>
      <c r="E483">
        <v>2</v>
      </c>
      <c r="F483" t="s">
        <v>274</v>
      </c>
      <c r="G483">
        <v>2</v>
      </c>
      <c r="H483">
        <v>25821326</v>
      </c>
      <c r="I483">
        <v>37215472</v>
      </c>
      <c r="J483">
        <v>7193832</v>
      </c>
      <c r="K483">
        <v>0.69399999999999995</v>
      </c>
      <c r="L483">
        <v>1</v>
      </c>
      <c r="M483">
        <v>869336</v>
      </c>
      <c r="N483">
        <v>11394144</v>
      </c>
      <c r="O483" t="str">
        <f t="shared" si="7"/>
        <v>Alabama Teachers2019</v>
      </c>
    </row>
    <row r="484" spans="1:15" x14ac:dyDescent="0.35">
      <c r="A484" t="s">
        <v>33</v>
      </c>
      <c r="B484">
        <v>2020</v>
      </c>
      <c r="C484" s="7">
        <v>44104</v>
      </c>
      <c r="D484" s="7">
        <v>44104</v>
      </c>
      <c r="E484">
        <v>2</v>
      </c>
      <c r="F484" t="s">
        <v>274</v>
      </c>
      <c r="G484">
        <v>2</v>
      </c>
      <c r="H484">
        <v>26681234</v>
      </c>
      <c r="I484">
        <v>37752800</v>
      </c>
      <c r="J484">
        <v>7019258</v>
      </c>
      <c r="K484">
        <v>0.70699999999999996</v>
      </c>
      <c r="L484">
        <v>1</v>
      </c>
      <c r="M484">
        <v>862475</v>
      </c>
      <c r="N484">
        <v>11071566</v>
      </c>
      <c r="O484" t="str">
        <f t="shared" si="7"/>
        <v>Alabama Teachers2020</v>
      </c>
    </row>
    <row r="485" spans="1:15" x14ac:dyDescent="0.35">
      <c r="A485" t="s">
        <v>33</v>
      </c>
      <c r="B485">
        <v>2021</v>
      </c>
      <c r="C485" s="7">
        <v>44469</v>
      </c>
      <c r="D485" s="7">
        <v>44469</v>
      </c>
      <c r="E485">
        <v>2</v>
      </c>
      <c r="F485" t="s">
        <v>274</v>
      </c>
      <c r="G485">
        <v>2</v>
      </c>
      <c r="H485">
        <v>28154228</v>
      </c>
      <c r="I485">
        <v>40106808</v>
      </c>
      <c r="J485">
        <v>7221790</v>
      </c>
      <c r="K485">
        <v>0.70199999999999996</v>
      </c>
      <c r="L485">
        <v>1</v>
      </c>
      <c r="M485">
        <v>874401</v>
      </c>
      <c r="N485">
        <v>11952577</v>
      </c>
      <c r="O485" t="str">
        <f t="shared" si="7"/>
        <v>Alabama Teachers2021</v>
      </c>
    </row>
    <row r="486" spans="1:15" x14ac:dyDescent="0.35">
      <c r="A486" t="s">
        <v>33</v>
      </c>
      <c r="B486">
        <v>2022</v>
      </c>
      <c r="C486" s="7">
        <v>44834</v>
      </c>
      <c r="D486" s="7">
        <v>44834</v>
      </c>
      <c r="E486">
        <v>2</v>
      </c>
      <c r="F486" t="s">
        <v>274</v>
      </c>
      <c r="G486">
        <v>2</v>
      </c>
      <c r="H486">
        <v>28518292</v>
      </c>
      <c r="I486">
        <v>42552368</v>
      </c>
      <c r="J486">
        <v>7982340</v>
      </c>
      <c r="K486">
        <v>0.67</v>
      </c>
      <c r="L486">
        <v>1</v>
      </c>
      <c r="M486">
        <v>932332</v>
      </c>
      <c r="N486">
        <v>14034077</v>
      </c>
      <c r="O486" t="str">
        <f t="shared" si="7"/>
        <v>Alabama Teachers2022</v>
      </c>
    </row>
    <row r="487" spans="1:15" x14ac:dyDescent="0.35">
      <c r="A487" t="s">
        <v>34</v>
      </c>
      <c r="B487">
        <v>2001</v>
      </c>
      <c r="C487" s="7">
        <v>37072</v>
      </c>
      <c r="E487">
        <v>17</v>
      </c>
      <c r="F487" t="s">
        <v>273</v>
      </c>
      <c r="G487">
        <v>2</v>
      </c>
      <c r="L487">
        <v>0.85</v>
      </c>
      <c r="M487">
        <v>252547.88</v>
      </c>
      <c r="O487" t="str">
        <f t="shared" si="7"/>
        <v>Connecticut Teachers2001</v>
      </c>
    </row>
    <row r="488" spans="1:15" x14ac:dyDescent="0.35">
      <c r="A488" t="s">
        <v>34</v>
      </c>
      <c r="B488">
        <v>2002</v>
      </c>
      <c r="C488" s="7">
        <v>37437</v>
      </c>
      <c r="D488" s="7">
        <v>37437</v>
      </c>
      <c r="E488">
        <v>17</v>
      </c>
      <c r="F488" t="s">
        <v>273</v>
      </c>
      <c r="G488">
        <v>2</v>
      </c>
      <c r="H488">
        <v>10387300</v>
      </c>
      <c r="I488">
        <v>13679900</v>
      </c>
      <c r="J488">
        <v>2698300</v>
      </c>
      <c r="K488">
        <v>0.75900000000000001</v>
      </c>
      <c r="L488">
        <v>0.97099999999999997</v>
      </c>
      <c r="M488">
        <v>210701.42</v>
      </c>
      <c r="N488">
        <v>3292600</v>
      </c>
      <c r="O488" t="str">
        <f t="shared" si="7"/>
        <v>Connecticut Teachers2002</v>
      </c>
    </row>
    <row r="489" spans="1:15" x14ac:dyDescent="0.35">
      <c r="A489" t="s">
        <v>34</v>
      </c>
      <c r="B489">
        <v>2003</v>
      </c>
      <c r="C489" s="7">
        <v>37802</v>
      </c>
      <c r="E489">
        <v>17</v>
      </c>
      <c r="F489" t="s">
        <v>273</v>
      </c>
      <c r="G489">
        <v>2</v>
      </c>
      <c r="H489">
        <v>10768739</v>
      </c>
      <c r="I489">
        <v>14375200</v>
      </c>
      <c r="J489">
        <v>2814550</v>
      </c>
      <c r="K489">
        <v>0.74912000000000001</v>
      </c>
      <c r="L489">
        <v>0.81299999999999994</v>
      </c>
      <c r="M489">
        <v>221236.48000000001</v>
      </c>
      <c r="N489">
        <v>3606460.5</v>
      </c>
      <c r="O489" t="str">
        <f t="shared" si="7"/>
        <v>Connecticut Teachers2003</v>
      </c>
    </row>
    <row r="490" spans="1:15" x14ac:dyDescent="0.35">
      <c r="A490" t="s">
        <v>34</v>
      </c>
      <c r="B490">
        <v>2004</v>
      </c>
      <c r="C490" s="7">
        <v>38168</v>
      </c>
      <c r="D490" s="7">
        <v>38168</v>
      </c>
      <c r="E490">
        <v>17</v>
      </c>
      <c r="F490" t="s">
        <v>273</v>
      </c>
      <c r="G490">
        <v>2</v>
      </c>
      <c r="H490">
        <v>9846700</v>
      </c>
      <c r="I490">
        <v>15070500</v>
      </c>
      <c r="J490">
        <v>2930800</v>
      </c>
      <c r="K490">
        <v>0.65300000000000002</v>
      </c>
      <c r="L490">
        <v>0.68500000000000005</v>
      </c>
      <c r="M490">
        <v>270544.5</v>
      </c>
      <c r="N490">
        <v>5223800</v>
      </c>
      <c r="O490" t="str">
        <f t="shared" si="7"/>
        <v>Connecticut Teachers2004</v>
      </c>
    </row>
    <row r="491" spans="1:15" x14ac:dyDescent="0.35">
      <c r="A491" t="s">
        <v>34</v>
      </c>
      <c r="B491">
        <v>2005</v>
      </c>
      <c r="C491" s="7">
        <v>38533</v>
      </c>
      <c r="E491">
        <v>17</v>
      </c>
      <c r="F491" t="s">
        <v>273</v>
      </c>
      <c r="G491">
        <v>2</v>
      </c>
      <c r="H491">
        <v>10531152</v>
      </c>
      <c r="I491">
        <v>16091650</v>
      </c>
      <c r="J491">
        <v>3034250</v>
      </c>
      <c r="K491">
        <v>0.65444999999999998</v>
      </c>
      <c r="L491">
        <v>0.65900000000000003</v>
      </c>
      <c r="M491">
        <v>281366.28000000003</v>
      </c>
      <c r="N491">
        <v>5560498</v>
      </c>
      <c r="O491" t="str">
        <f t="shared" si="7"/>
        <v>Connecticut Teachers2005</v>
      </c>
    </row>
    <row r="492" spans="1:15" x14ac:dyDescent="0.35">
      <c r="A492" t="s">
        <v>34</v>
      </c>
      <c r="B492">
        <v>2006</v>
      </c>
      <c r="C492" s="7">
        <v>38898</v>
      </c>
      <c r="D492" s="7">
        <v>38898</v>
      </c>
      <c r="E492">
        <v>17</v>
      </c>
      <c r="F492" t="s">
        <v>273</v>
      </c>
      <c r="G492">
        <v>2</v>
      </c>
      <c r="H492">
        <v>10190300</v>
      </c>
      <c r="I492">
        <v>17112800</v>
      </c>
      <c r="J492">
        <v>3137700</v>
      </c>
      <c r="K492">
        <v>0.59499999999999997</v>
      </c>
      <c r="L492">
        <v>1</v>
      </c>
      <c r="M492">
        <v>396248.63</v>
      </c>
      <c r="N492">
        <v>6922500</v>
      </c>
      <c r="O492" t="str">
        <f t="shared" si="7"/>
        <v>Connecticut Teachers2006</v>
      </c>
    </row>
    <row r="493" spans="1:15" x14ac:dyDescent="0.35">
      <c r="A493" t="s">
        <v>34</v>
      </c>
      <c r="B493">
        <v>2007</v>
      </c>
      <c r="C493" s="7">
        <v>39263</v>
      </c>
      <c r="E493">
        <v>17</v>
      </c>
      <c r="F493" t="s">
        <v>273</v>
      </c>
      <c r="G493">
        <v>2</v>
      </c>
      <c r="H493">
        <v>10759998</v>
      </c>
      <c r="I493">
        <v>19456900</v>
      </c>
      <c r="J493">
        <v>3268500</v>
      </c>
      <c r="K493">
        <v>0.55301999999999996</v>
      </c>
      <c r="L493">
        <v>0.96899999999999997</v>
      </c>
      <c r="M493">
        <v>425285.72</v>
      </c>
      <c r="N493">
        <v>8696902</v>
      </c>
      <c r="O493" t="str">
        <f t="shared" si="7"/>
        <v>Connecticut Teachers2007</v>
      </c>
    </row>
    <row r="494" spans="1:15" x14ac:dyDescent="0.35">
      <c r="A494" t="s">
        <v>34</v>
      </c>
      <c r="B494">
        <v>2008</v>
      </c>
      <c r="C494" s="7">
        <v>39629</v>
      </c>
      <c r="D494" s="7">
        <v>39629</v>
      </c>
      <c r="E494">
        <v>17</v>
      </c>
      <c r="F494" t="s">
        <v>273</v>
      </c>
      <c r="G494">
        <v>2</v>
      </c>
      <c r="H494">
        <v>15271000</v>
      </c>
      <c r="I494">
        <v>21801000</v>
      </c>
      <c r="J494">
        <v>3399300</v>
      </c>
      <c r="K494">
        <v>0.7</v>
      </c>
      <c r="L494">
        <v>4.8570000000000002</v>
      </c>
      <c r="M494">
        <v>518560.25</v>
      </c>
      <c r="N494">
        <v>6530000</v>
      </c>
      <c r="O494" t="str">
        <f t="shared" si="7"/>
        <v>Connecticut Teachers2008</v>
      </c>
    </row>
    <row r="495" spans="1:15" x14ac:dyDescent="0.35">
      <c r="A495" t="s">
        <v>34</v>
      </c>
      <c r="B495">
        <v>2009</v>
      </c>
      <c r="C495" s="7">
        <v>39994</v>
      </c>
      <c r="E495">
        <v>17</v>
      </c>
      <c r="F495" t="s">
        <v>273</v>
      </c>
      <c r="G495">
        <v>2</v>
      </c>
      <c r="H495">
        <v>15532509</v>
      </c>
      <c r="I495">
        <v>22648450</v>
      </c>
      <c r="J495">
        <v>3522650</v>
      </c>
      <c r="K495">
        <v>0.68581000000000003</v>
      </c>
      <c r="L495">
        <v>1</v>
      </c>
      <c r="M495">
        <v>539302.68999999994</v>
      </c>
      <c r="N495">
        <v>7115941</v>
      </c>
      <c r="O495" t="str">
        <f t="shared" si="7"/>
        <v>Connecticut Teachers2009</v>
      </c>
    </row>
    <row r="496" spans="1:15" x14ac:dyDescent="0.35">
      <c r="A496" t="s">
        <v>34</v>
      </c>
      <c r="B496">
        <v>2010</v>
      </c>
      <c r="C496" s="7">
        <v>40359</v>
      </c>
      <c r="D496" s="7">
        <v>40359</v>
      </c>
      <c r="E496">
        <v>17</v>
      </c>
      <c r="F496" t="s">
        <v>273</v>
      </c>
      <c r="G496">
        <v>2</v>
      </c>
      <c r="H496">
        <v>14430200</v>
      </c>
      <c r="I496">
        <v>23495900</v>
      </c>
      <c r="J496">
        <v>3646000</v>
      </c>
      <c r="K496">
        <v>0.61399999999999999</v>
      </c>
      <c r="L496">
        <v>1</v>
      </c>
      <c r="M496">
        <v>559224.25</v>
      </c>
      <c r="N496">
        <v>9065700</v>
      </c>
      <c r="O496" t="str">
        <f t="shared" si="7"/>
        <v>Connecticut Teachers2010</v>
      </c>
    </row>
    <row r="497" spans="1:15" x14ac:dyDescent="0.35">
      <c r="A497" t="s">
        <v>34</v>
      </c>
      <c r="B497">
        <v>2011</v>
      </c>
      <c r="C497" s="7">
        <v>40724</v>
      </c>
      <c r="E497">
        <v>17</v>
      </c>
      <c r="F497" t="s">
        <v>273</v>
      </c>
      <c r="G497">
        <v>2</v>
      </c>
      <c r="H497">
        <v>14607932</v>
      </c>
      <c r="I497">
        <v>24179050</v>
      </c>
      <c r="J497">
        <v>3649250</v>
      </c>
      <c r="K497">
        <v>0.60416000000000003</v>
      </c>
      <c r="L497">
        <v>1</v>
      </c>
      <c r="M497">
        <v>581593.18999999994</v>
      </c>
      <c r="N497">
        <v>9571118</v>
      </c>
      <c r="O497" t="str">
        <f t="shared" si="7"/>
        <v>Connecticut Teachers2011</v>
      </c>
    </row>
    <row r="498" spans="1:15" x14ac:dyDescent="0.35">
      <c r="A498" t="s">
        <v>34</v>
      </c>
      <c r="B498">
        <v>2012</v>
      </c>
      <c r="C498" s="7">
        <v>41090</v>
      </c>
      <c r="D498" s="7">
        <v>41090</v>
      </c>
      <c r="E498">
        <v>17</v>
      </c>
      <c r="F498" t="s">
        <v>273</v>
      </c>
      <c r="G498">
        <v>2</v>
      </c>
      <c r="H498">
        <v>13734800</v>
      </c>
      <c r="I498">
        <v>24862200</v>
      </c>
      <c r="J498">
        <v>3652500</v>
      </c>
      <c r="K498">
        <v>0.55200000000000005</v>
      </c>
      <c r="L498">
        <v>1</v>
      </c>
      <c r="M498">
        <v>757246</v>
      </c>
      <c r="N498">
        <v>11127400</v>
      </c>
      <c r="O498" t="str">
        <f t="shared" si="7"/>
        <v>Connecticut Teachers2012</v>
      </c>
    </row>
    <row r="499" spans="1:15" x14ac:dyDescent="0.35">
      <c r="A499" t="s">
        <v>34</v>
      </c>
      <c r="B499">
        <v>2013</v>
      </c>
      <c r="C499" s="7">
        <v>41455</v>
      </c>
      <c r="E499">
        <v>17</v>
      </c>
      <c r="F499" t="s">
        <v>273</v>
      </c>
      <c r="G499">
        <v>2</v>
      </c>
      <c r="H499">
        <v>14814364</v>
      </c>
      <c r="I499">
        <v>25605700</v>
      </c>
      <c r="J499">
        <v>3742050</v>
      </c>
      <c r="K499">
        <v>0.57855999999999996</v>
      </c>
      <c r="L499">
        <v>1</v>
      </c>
      <c r="M499">
        <v>787536</v>
      </c>
      <c r="N499">
        <v>10791336</v>
      </c>
      <c r="O499" t="str">
        <f t="shared" si="7"/>
        <v>Connecticut Teachers2013</v>
      </c>
    </row>
    <row r="500" spans="1:15" x14ac:dyDescent="0.35">
      <c r="A500" t="s">
        <v>34</v>
      </c>
      <c r="B500">
        <v>2014</v>
      </c>
      <c r="C500" s="7">
        <v>41820</v>
      </c>
      <c r="D500" s="7">
        <v>41820</v>
      </c>
      <c r="E500">
        <v>17</v>
      </c>
      <c r="F500" t="s">
        <v>273</v>
      </c>
      <c r="G500">
        <v>2</v>
      </c>
      <c r="H500">
        <v>15546500</v>
      </c>
      <c r="I500">
        <v>26349200</v>
      </c>
      <c r="J500">
        <v>3831600</v>
      </c>
      <c r="K500">
        <v>0.59</v>
      </c>
      <c r="L500">
        <v>1</v>
      </c>
      <c r="M500">
        <v>948540</v>
      </c>
      <c r="N500">
        <v>10802700</v>
      </c>
      <c r="O500" t="str">
        <f t="shared" si="7"/>
        <v>Connecticut Teachers2014</v>
      </c>
    </row>
    <row r="501" spans="1:15" x14ac:dyDescent="0.35">
      <c r="A501" t="s">
        <v>34</v>
      </c>
      <c r="B501">
        <v>2015</v>
      </c>
      <c r="C501" s="7">
        <v>42185</v>
      </c>
      <c r="E501">
        <v>17</v>
      </c>
      <c r="F501" t="s">
        <v>273</v>
      </c>
      <c r="G501">
        <v>2</v>
      </c>
      <c r="H501">
        <v>16077830</v>
      </c>
      <c r="I501">
        <v>28094550</v>
      </c>
      <c r="J501">
        <v>3890750</v>
      </c>
      <c r="K501">
        <v>0.57228000000000001</v>
      </c>
      <c r="L501">
        <v>1</v>
      </c>
      <c r="M501">
        <v>984110</v>
      </c>
      <c r="N501">
        <v>12016720</v>
      </c>
      <c r="O501" t="str">
        <f t="shared" si="7"/>
        <v>Connecticut Teachers2015</v>
      </c>
    </row>
    <row r="502" spans="1:15" x14ac:dyDescent="0.35">
      <c r="A502" t="s">
        <v>34</v>
      </c>
      <c r="B502">
        <v>2016</v>
      </c>
      <c r="C502" s="7">
        <v>42551</v>
      </c>
      <c r="D502" s="7">
        <v>42551</v>
      </c>
      <c r="E502">
        <v>17</v>
      </c>
      <c r="F502" t="s">
        <v>273</v>
      </c>
      <c r="G502">
        <v>2</v>
      </c>
      <c r="H502">
        <v>16712300</v>
      </c>
      <c r="I502">
        <v>29839900</v>
      </c>
      <c r="J502">
        <v>3949900</v>
      </c>
      <c r="K502">
        <v>0.56000000000000005</v>
      </c>
      <c r="L502">
        <v>1</v>
      </c>
      <c r="M502">
        <v>975578</v>
      </c>
      <c r="N502">
        <v>13127600</v>
      </c>
      <c r="O502" t="str">
        <f t="shared" si="7"/>
        <v>Connecticut Teachers2016</v>
      </c>
    </row>
    <row r="503" spans="1:15" x14ac:dyDescent="0.35">
      <c r="A503" t="s">
        <v>34</v>
      </c>
      <c r="B503">
        <v>2017</v>
      </c>
      <c r="C503" s="7">
        <v>42916</v>
      </c>
      <c r="E503">
        <v>17</v>
      </c>
      <c r="F503" t="s">
        <v>273</v>
      </c>
      <c r="G503">
        <v>2</v>
      </c>
      <c r="H503">
        <v>17490168</v>
      </c>
      <c r="I503">
        <v>30475400</v>
      </c>
      <c r="J503">
        <v>4012900</v>
      </c>
      <c r="K503">
        <v>0.57391000000000003</v>
      </c>
      <c r="L503">
        <v>1</v>
      </c>
      <c r="M503">
        <v>1012162</v>
      </c>
      <c r="N503">
        <v>12985231</v>
      </c>
      <c r="O503" t="str">
        <f t="shared" si="7"/>
        <v>Connecticut Teachers2017</v>
      </c>
    </row>
    <row r="504" spans="1:15" x14ac:dyDescent="0.35">
      <c r="A504" t="s">
        <v>34</v>
      </c>
      <c r="B504">
        <v>2018</v>
      </c>
      <c r="C504" s="7">
        <v>43281</v>
      </c>
      <c r="D504" s="7">
        <v>43281</v>
      </c>
      <c r="E504">
        <v>17</v>
      </c>
      <c r="F504" t="s">
        <v>273</v>
      </c>
      <c r="G504">
        <v>2</v>
      </c>
      <c r="H504">
        <v>17951800</v>
      </c>
      <c r="I504">
        <v>31110900</v>
      </c>
      <c r="J504">
        <v>4075900</v>
      </c>
      <c r="K504">
        <v>0.57699999999999996</v>
      </c>
      <c r="L504">
        <v>1</v>
      </c>
      <c r="M504">
        <v>1272277</v>
      </c>
      <c r="N504">
        <v>13159100</v>
      </c>
      <c r="O504" t="str">
        <f t="shared" si="7"/>
        <v>Connecticut Teachers2018</v>
      </c>
    </row>
    <row r="505" spans="1:15" x14ac:dyDescent="0.35">
      <c r="A505" t="s">
        <v>34</v>
      </c>
      <c r="B505">
        <v>2019</v>
      </c>
      <c r="C505" s="7">
        <v>43646</v>
      </c>
      <c r="E505">
        <v>17</v>
      </c>
      <c r="F505" t="s">
        <v>273</v>
      </c>
      <c r="G505">
        <v>2</v>
      </c>
      <c r="H505">
        <v>18562858</v>
      </c>
      <c r="I505">
        <v>34119448</v>
      </c>
      <c r="J505">
        <v>4257150</v>
      </c>
      <c r="K505">
        <v>0.54405999999999999</v>
      </c>
      <c r="L505">
        <v>1</v>
      </c>
      <c r="M505">
        <v>1292314</v>
      </c>
      <c r="N505">
        <v>15556593</v>
      </c>
      <c r="O505" t="str">
        <f t="shared" si="7"/>
        <v>Connecticut Teachers2019</v>
      </c>
    </row>
    <row r="506" spans="1:15" x14ac:dyDescent="0.35">
      <c r="A506" t="s">
        <v>34</v>
      </c>
      <c r="B506">
        <v>2020</v>
      </c>
      <c r="C506" s="7">
        <v>44012</v>
      </c>
      <c r="D506" s="7">
        <v>44012</v>
      </c>
      <c r="E506">
        <v>17</v>
      </c>
      <c r="F506" t="s">
        <v>273</v>
      </c>
      <c r="G506">
        <v>2</v>
      </c>
      <c r="H506">
        <v>19055100</v>
      </c>
      <c r="I506">
        <v>37128000</v>
      </c>
      <c r="J506">
        <v>4438400</v>
      </c>
      <c r="K506">
        <v>0.51300000000000001</v>
      </c>
      <c r="L506">
        <v>1</v>
      </c>
      <c r="M506">
        <v>1208819</v>
      </c>
      <c r="N506">
        <v>18072900</v>
      </c>
      <c r="O506" t="str">
        <f t="shared" si="7"/>
        <v>Connecticut Teachers2020</v>
      </c>
    </row>
    <row r="507" spans="1:15" x14ac:dyDescent="0.35">
      <c r="A507" t="s">
        <v>34</v>
      </c>
      <c r="B507">
        <v>2021</v>
      </c>
      <c r="C507" s="7">
        <v>44377</v>
      </c>
      <c r="E507">
        <v>17</v>
      </c>
      <c r="F507" t="s">
        <v>273</v>
      </c>
      <c r="G507">
        <v>2</v>
      </c>
      <c r="H507">
        <v>20088950</v>
      </c>
      <c r="I507">
        <v>38494152</v>
      </c>
      <c r="J507">
        <v>4567050</v>
      </c>
      <c r="K507">
        <v>0.52186999999999995</v>
      </c>
      <c r="L507">
        <v>1</v>
      </c>
      <c r="M507">
        <v>1249835</v>
      </c>
      <c r="N507">
        <v>18405200</v>
      </c>
      <c r="O507" t="str">
        <f t="shared" si="7"/>
        <v>Connecticut Teachers2021</v>
      </c>
    </row>
    <row r="508" spans="1:15" x14ac:dyDescent="0.35">
      <c r="A508" t="s">
        <v>34</v>
      </c>
      <c r="B508">
        <v>2022</v>
      </c>
      <c r="C508" s="7">
        <v>44742</v>
      </c>
      <c r="D508" s="7">
        <v>44742</v>
      </c>
      <c r="E508">
        <v>17</v>
      </c>
      <c r="F508" t="s">
        <v>273</v>
      </c>
      <c r="G508">
        <v>2</v>
      </c>
      <c r="H508">
        <v>22729200</v>
      </c>
      <c r="I508">
        <v>39860300</v>
      </c>
      <c r="J508">
        <v>4695700</v>
      </c>
      <c r="K508">
        <v>0.56999999999999995</v>
      </c>
      <c r="N508">
        <v>17131100</v>
      </c>
      <c r="O508" t="str">
        <f t="shared" si="7"/>
        <v>Connecticut Teachers2022</v>
      </c>
    </row>
    <row r="509" spans="1:15" x14ac:dyDescent="0.35">
      <c r="A509" t="s">
        <v>68</v>
      </c>
      <c r="B509">
        <v>2001</v>
      </c>
      <c r="C509" s="7">
        <v>37072</v>
      </c>
      <c r="D509" s="7">
        <v>37072</v>
      </c>
      <c r="E509">
        <v>34</v>
      </c>
      <c r="F509" t="s">
        <v>272</v>
      </c>
      <c r="G509">
        <v>2</v>
      </c>
      <c r="H509">
        <v>23315646</v>
      </c>
      <c r="I509">
        <v>39166696</v>
      </c>
      <c r="J509">
        <v>6430612</v>
      </c>
      <c r="K509">
        <v>0.59499999999999997</v>
      </c>
      <c r="L509">
        <v>0.70599999999999996</v>
      </c>
      <c r="M509">
        <v>1102441</v>
      </c>
      <c r="N509">
        <v>15851051</v>
      </c>
      <c r="O509" t="str">
        <f t="shared" si="7"/>
        <v>Illinois Teachers2001</v>
      </c>
    </row>
    <row r="510" spans="1:15" x14ac:dyDescent="0.35">
      <c r="A510" t="s">
        <v>68</v>
      </c>
      <c r="B510">
        <v>2002</v>
      </c>
      <c r="C510" s="7">
        <v>37437</v>
      </c>
      <c r="D510" s="7">
        <v>37437</v>
      </c>
      <c r="E510">
        <v>34</v>
      </c>
      <c r="F510" t="s">
        <v>272</v>
      </c>
      <c r="G510">
        <v>2</v>
      </c>
      <c r="H510">
        <v>22366284</v>
      </c>
      <c r="I510">
        <v>43047672</v>
      </c>
      <c r="J510">
        <v>6785236</v>
      </c>
      <c r="K510">
        <v>0.52</v>
      </c>
      <c r="L510">
        <v>0.74099999999999999</v>
      </c>
      <c r="M510">
        <v>1163262</v>
      </c>
      <c r="N510">
        <v>20681388</v>
      </c>
      <c r="O510" t="str">
        <f t="shared" si="7"/>
        <v>Illinois Teachers2002</v>
      </c>
    </row>
    <row r="511" spans="1:15" x14ac:dyDescent="0.35">
      <c r="A511" t="s">
        <v>68</v>
      </c>
      <c r="B511">
        <v>2003</v>
      </c>
      <c r="C511" s="7">
        <v>37802</v>
      </c>
      <c r="D511" s="7">
        <v>37802</v>
      </c>
      <c r="E511">
        <v>34</v>
      </c>
      <c r="F511" t="s">
        <v>272</v>
      </c>
      <c r="G511">
        <v>2</v>
      </c>
      <c r="H511">
        <v>23124824</v>
      </c>
      <c r="I511">
        <v>46933432</v>
      </c>
      <c r="J511">
        <v>7059032</v>
      </c>
      <c r="K511">
        <v>0.49299999999999999</v>
      </c>
      <c r="L511">
        <v>0.68</v>
      </c>
      <c r="M511">
        <v>1427519</v>
      </c>
      <c r="N511">
        <v>23808608</v>
      </c>
      <c r="O511" t="str">
        <f t="shared" si="7"/>
        <v>Illinois Teachers2003</v>
      </c>
    </row>
    <row r="512" spans="1:15" x14ac:dyDescent="0.35">
      <c r="A512" t="s">
        <v>68</v>
      </c>
      <c r="B512">
        <v>2004</v>
      </c>
      <c r="C512" s="7">
        <v>38168</v>
      </c>
      <c r="D512" s="7">
        <v>38168</v>
      </c>
      <c r="E512">
        <v>34</v>
      </c>
      <c r="F512" t="s">
        <v>272</v>
      </c>
      <c r="G512">
        <v>2</v>
      </c>
      <c r="H512">
        <v>31544728</v>
      </c>
      <c r="I512">
        <v>50947452</v>
      </c>
      <c r="J512">
        <v>7280795</v>
      </c>
      <c r="K512">
        <v>0.61899999999999999</v>
      </c>
      <c r="L512">
        <v>0.64300000000000002</v>
      </c>
      <c r="M512">
        <v>1716977</v>
      </c>
      <c r="N512">
        <v>19402722</v>
      </c>
      <c r="O512" t="str">
        <f t="shared" si="7"/>
        <v>Illinois Teachers2004</v>
      </c>
    </row>
    <row r="513" spans="1:15" x14ac:dyDescent="0.35">
      <c r="A513" t="s">
        <v>68</v>
      </c>
      <c r="B513">
        <v>2005</v>
      </c>
      <c r="C513" s="7">
        <v>38533</v>
      </c>
      <c r="D513" s="7">
        <v>38533</v>
      </c>
      <c r="E513">
        <v>34</v>
      </c>
      <c r="F513" t="s">
        <v>272</v>
      </c>
      <c r="G513">
        <v>2</v>
      </c>
      <c r="H513">
        <v>34085216</v>
      </c>
      <c r="I513">
        <v>56075028</v>
      </c>
      <c r="J513">
        <v>7550510</v>
      </c>
      <c r="K513">
        <v>0.60799999999999998</v>
      </c>
      <c r="L513">
        <v>0.58699999999999997</v>
      </c>
      <c r="M513">
        <v>1683212</v>
      </c>
      <c r="N513">
        <v>21989812</v>
      </c>
      <c r="O513" t="str">
        <f t="shared" si="7"/>
        <v>Illinois Teachers2005</v>
      </c>
    </row>
    <row r="514" spans="1:15" x14ac:dyDescent="0.35">
      <c r="A514" t="s">
        <v>68</v>
      </c>
      <c r="B514">
        <v>2006</v>
      </c>
      <c r="C514" s="7">
        <v>38898</v>
      </c>
      <c r="D514" s="7">
        <v>38898</v>
      </c>
      <c r="E514">
        <v>34</v>
      </c>
      <c r="F514" t="s">
        <v>272</v>
      </c>
      <c r="G514">
        <v>2</v>
      </c>
      <c r="H514">
        <v>36584888</v>
      </c>
      <c r="I514">
        <v>58996912</v>
      </c>
      <c r="J514">
        <v>7765752</v>
      </c>
      <c r="K514">
        <v>0.62</v>
      </c>
      <c r="L514">
        <v>0.35799999999999998</v>
      </c>
      <c r="M514">
        <v>1679524</v>
      </c>
      <c r="N514">
        <v>22412024</v>
      </c>
      <c r="O514" t="str">
        <f t="shared" si="7"/>
        <v>Illinois Teachers2006</v>
      </c>
    </row>
    <row r="515" spans="1:15" x14ac:dyDescent="0.35">
      <c r="A515" t="s">
        <v>68</v>
      </c>
      <c r="B515">
        <v>2007</v>
      </c>
      <c r="C515" s="7">
        <v>39263</v>
      </c>
      <c r="D515" s="7">
        <v>39263</v>
      </c>
      <c r="E515">
        <v>34</v>
      </c>
      <c r="F515" t="s">
        <v>272</v>
      </c>
      <c r="G515">
        <v>2</v>
      </c>
      <c r="H515">
        <v>41909320</v>
      </c>
      <c r="I515">
        <v>65648396</v>
      </c>
      <c r="J515">
        <v>8149849</v>
      </c>
      <c r="K515">
        <v>0.63800000000000001</v>
      </c>
      <c r="L515">
        <v>0.39800000000000002</v>
      </c>
      <c r="M515">
        <v>2052396</v>
      </c>
      <c r="N515">
        <v>23739076</v>
      </c>
      <c r="O515" t="str">
        <f t="shared" ref="O515:O578" si="8">A515&amp;B515</f>
        <v>Illinois Teachers2007</v>
      </c>
    </row>
    <row r="516" spans="1:15" x14ac:dyDescent="0.35">
      <c r="A516" t="s">
        <v>68</v>
      </c>
      <c r="B516">
        <v>2008</v>
      </c>
      <c r="C516" s="7">
        <v>39629</v>
      </c>
      <c r="D516" s="7">
        <v>39629</v>
      </c>
      <c r="E516">
        <v>34</v>
      </c>
      <c r="F516" t="s">
        <v>272</v>
      </c>
      <c r="G516">
        <v>2</v>
      </c>
      <c r="H516">
        <v>38430724</v>
      </c>
      <c r="I516">
        <v>68632368</v>
      </c>
      <c r="J516">
        <v>8521717</v>
      </c>
      <c r="K516">
        <v>0.56000000000000005</v>
      </c>
      <c r="L516">
        <v>0.6</v>
      </c>
      <c r="M516">
        <v>1949463</v>
      </c>
      <c r="N516">
        <v>30201644</v>
      </c>
      <c r="O516" t="str">
        <f t="shared" si="8"/>
        <v>Illinois Teachers2008</v>
      </c>
    </row>
    <row r="517" spans="1:15" x14ac:dyDescent="0.35">
      <c r="A517" t="s">
        <v>68</v>
      </c>
      <c r="B517">
        <v>2009</v>
      </c>
      <c r="C517" s="7">
        <v>39994</v>
      </c>
      <c r="D517" s="7">
        <v>39994</v>
      </c>
      <c r="E517">
        <v>34</v>
      </c>
      <c r="F517" t="s">
        <v>272</v>
      </c>
      <c r="G517">
        <v>2</v>
      </c>
      <c r="H517">
        <v>38026044</v>
      </c>
      <c r="I517">
        <v>73027200</v>
      </c>
      <c r="J517">
        <v>8945021</v>
      </c>
      <c r="K517">
        <v>0.52100000000000002</v>
      </c>
      <c r="L517">
        <v>0.75900000000000001</v>
      </c>
      <c r="M517">
        <v>2109480</v>
      </c>
      <c r="N517">
        <v>35001152</v>
      </c>
      <c r="O517" t="str">
        <f t="shared" si="8"/>
        <v>Illinois Teachers2009</v>
      </c>
    </row>
    <row r="518" spans="1:15" x14ac:dyDescent="0.35">
      <c r="A518" t="s">
        <v>68</v>
      </c>
      <c r="B518">
        <v>2010</v>
      </c>
      <c r="C518" s="7">
        <v>40359</v>
      </c>
      <c r="D518" s="7">
        <v>40359</v>
      </c>
      <c r="E518">
        <v>34</v>
      </c>
      <c r="F518" t="s">
        <v>272</v>
      </c>
      <c r="G518">
        <v>2</v>
      </c>
      <c r="H518">
        <v>37439092</v>
      </c>
      <c r="I518">
        <v>77293200</v>
      </c>
      <c r="J518">
        <v>9251139</v>
      </c>
      <c r="K518">
        <v>0.48399999999999999</v>
      </c>
      <c r="L518">
        <v>0.90600000000000003</v>
      </c>
      <c r="M518">
        <v>2481914</v>
      </c>
      <c r="N518">
        <v>39854104</v>
      </c>
      <c r="O518" t="str">
        <f t="shared" si="8"/>
        <v>Illinois Teachers2010</v>
      </c>
    </row>
    <row r="519" spans="1:15" x14ac:dyDescent="0.35">
      <c r="A519" t="s">
        <v>68</v>
      </c>
      <c r="B519">
        <v>2011</v>
      </c>
      <c r="C519" s="7">
        <v>40724</v>
      </c>
      <c r="D519" s="7">
        <v>40724</v>
      </c>
      <c r="E519">
        <v>34</v>
      </c>
      <c r="F519" t="s">
        <v>272</v>
      </c>
      <c r="G519">
        <v>2</v>
      </c>
      <c r="H519">
        <v>37769752</v>
      </c>
      <c r="I519">
        <v>81299744</v>
      </c>
      <c r="J519">
        <v>9205603</v>
      </c>
      <c r="K519">
        <v>0.46500000000000002</v>
      </c>
      <c r="L519">
        <v>0.84699999999999998</v>
      </c>
      <c r="M519">
        <v>2743221</v>
      </c>
      <c r="N519">
        <v>43529992</v>
      </c>
      <c r="O519" t="str">
        <f t="shared" si="8"/>
        <v>Illinois Teachers2011</v>
      </c>
    </row>
    <row r="520" spans="1:15" x14ac:dyDescent="0.35">
      <c r="A520" t="s">
        <v>68</v>
      </c>
      <c r="B520">
        <v>2012</v>
      </c>
      <c r="C520" s="7">
        <v>41090</v>
      </c>
      <c r="D520" s="7">
        <v>41090</v>
      </c>
      <c r="E520">
        <v>34</v>
      </c>
      <c r="F520" t="s">
        <v>272</v>
      </c>
      <c r="G520">
        <v>2</v>
      </c>
      <c r="H520">
        <v>37945396</v>
      </c>
      <c r="I520">
        <v>90024944</v>
      </c>
      <c r="J520">
        <v>9321098</v>
      </c>
      <c r="K520">
        <v>0.42099999999999999</v>
      </c>
      <c r="L520">
        <v>0.746</v>
      </c>
      <c r="M520">
        <v>3429945</v>
      </c>
      <c r="N520">
        <v>52079548</v>
      </c>
      <c r="O520" t="str">
        <f t="shared" si="8"/>
        <v>Illinois Teachers2012</v>
      </c>
    </row>
    <row r="521" spans="1:15" x14ac:dyDescent="0.35">
      <c r="A521" t="s">
        <v>68</v>
      </c>
      <c r="B521">
        <v>2013</v>
      </c>
      <c r="C521" s="7">
        <v>41455</v>
      </c>
      <c r="D521" s="7">
        <v>41455</v>
      </c>
      <c r="E521">
        <v>34</v>
      </c>
      <c r="F521" t="s">
        <v>272</v>
      </c>
      <c r="G521">
        <v>2</v>
      </c>
      <c r="H521">
        <v>38155192</v>
      </c>
      <c r="I521">
        <v>93886992</v>
      </c>
      <c r="J521">
        <v>9394741</v>
      </c>
      <c r="K521">
        <v>0.40600000000000003</v>
      </c>
      <c r="L521">
        <v>0.79800000000000004</v>
      </c>
      <c r="M521">
        <v>3582033</v>
      </c>
      <c r="N521">
        <v>55731796</v>
      </c>
      <c r="O521" t="str">
        <f t="shared" si="8"/>
        <v>Illinois Teachers2013</v>
      </c>
    </row>
    <row r="522" spans="1:15" x14ac:dyDescent="0.35">
      <c r="A522" t="s">
        <v>68</v>
      </c>
      <c r="B522">
        <v>2014</v>
      </c>
      <c r="C522" s="7">
        <v>41820</v>
      </c>
      <c r="D522" s="7">
        <v>41820</v>
      </c>
      <c r="E522">
        <v>34</v>
      </c>
      <c r="F522" t="s">
        <v>272</v>
      </c>
      <c r="G522">
        <v>2</v>
      </c>
      <c r="H522">
        <v>42150764</v>
      </c>
      <c r="I522">
        <v>103740376</v>
      </c>
      <c r="J522">
        <v>9512810</v>
      </c>
      <c r="K522">
        <v>0.40600000000000003</v>
      </c>
      <c r="L522">
        <v>0.87848000000000004</v>
      </c>
      <c r="M522">
        <v>4091978</v>
      </c>
      <c r="N522">
        <v>61589612</v>
      </c>
      <c r="O522" t="str">
        <f t="shared" si="8"/>
        <v>Illinois Teachers2014</v>
      </c>
    </row>
    <row r="523" spans="1:15" x14ac:dyDescent="0.35">
      <c r="A523" t="s">
        <v>68</v>
      </c>
      <c r="B523">
        <v>2015</v>
      </c>
      <c r="C523" s="7">
        <v>42185</v>
      </c>
      <c r="D523" s="7">
        <v>42185</v>
      </c>
      <c r="E523">
        <v>34</v>
      </c>
      <c r="F523" t="s">
        <v>272</v>
      </c>
      <c r="G523">
        <v>2</v>
      </c>
      <c r="H523">
        <v>45435192</v>
      </c>
      <c r="I523">
        <v>108121824</v>
      </c>
      <c r="J523">
        <v>9703066</v>
      </c>
      <c r="K523">
        <v>0.42</v>
      </c>
      <c r="L523">
        <v>0.85487000000000002</v>
      </c>
      <c r="M523">
        <v>4119526</v>
      </c>
      <c r="N523">
        <v>62686632</v>
      </c>
      <c r="O523" t="str">
        <f t="shared" si="8"/>
        <v>Illinois Teachers2015</v>
      </c>
    </row>
    <row r="524" spans="1:15" x14ac:dyDescent="0.35">
      <c r="A524" t="s">
        <v>68</v>
      </c>
      <c r="B524">
        <v>2016</v>
      </c>
      <c r="C524" s="7">
        <v>42551</v>
      </c>
      <c r="D524" s="7">
        <v>42551</v>
      </c>
      <c r="E524">
        <v>34</v>
      </c>
      <c r="F524" t="s">
        <v>272</v>
      </c>
      <c r="G524">
        <v>2</v>
      </c>
      <c r="H524">
        <v>47222096</v>
      </c>
      <c r="I524">
        <v>118629888</v>
      </c>
      <c r="J524">
        <v>9811614</v>
      </c>
      <c r="K524">
        <v>0.39800000000000002</v>
      </c>
      <c r="L524">
        <v>0.84870000000000001</v>
      </c>
      <c r="M524">
        <v>4582530</v>
      </c>
      <c r="N524">
        <v>71407792</v>
      </c>
      <c r="O524" t="str">
        <f t="shared" si="8"/>
        <v>Illinois Teachers2016</v>
      </c>
    </row>
    <row r="525" spans="1:15" x14ac:dyDescent="0.35">
      <c r="A525" t="s">
        <v>68</v>
      </c>
      <c r="B525">
        <v>2017</v>
      </c>
      <c r="C525" s="7">
        <v>42916</v>
      </c>
      <c r="D525" s="7">
        <v>42916</v>
      </c>
      <c r="E525">
        <v>34</v>
      </c>
      <c r="F525" t="s">
        <v>272</v>
      </c>
      <c r="G525">
        <v>2</v>
      </c>
      <c r="H525">
        <v>49467524</v>
      </c>
      <c r="I525">
        <v>122904032</v>
      </c>
      <c r="J525">
        <v>9965570</v>
      </c>
      <c r="K525">
        <v>0.40200000000000002</v>
      </c>
      <c r="L525">
        <v>0.66164000000000001</v>
      </c>
      <c r="M525">
        <v>6248879</v>
      </c>
      <c r="N525">
        <v>73436512</v>
      </c>
      <c r="O525" t="str">
        <f t="shared" si="8"/>
        <v>Illinois Teachers2017</v>
      </c>
    </row>
    <row r="526" spans="1:15" x14ac:dyDescent="0.35">
      <c r="A526" t="s">
        <v>68</v>
      </c>
      <c r="B526">
        <v>2018</v>
      </c>
      <c r="C526" s="7">
        <v>43281</v>
      </c>
      <c r="D526" s="7">
        <v>43281</v>
      </c>
      <c r="E526">
        <v>34</v>
      </c>
      <c r="F526" t="s">
        <v>272</v>
      </c>
      <c r="G526">
        <v>2</v>
      </c>
      <c r="H526">
        <v>51730888</v>
      </c>
      <c r="I526">
        <v>127019328</v>
      </c>
      <c r="J526">
        <v>10163980</v>
      </c>
      <c r="K526">
        <v>0.40699999999999997</v>
      </c>
      <c r="L526">
        <v>0.59014</v>
      </c>
      <c r="M526">
        <v>7080756.5</v>
      </c>
      <c r="N526">
        <v>75288440</v>
      </c>
      <c r="O526" t="str">
        <f t="shared" si="8"/>
        <v>Illinois Teachers2018</v>
      </c>
    </row>
    <row r="527" spans="1:15" x14ac:dyDescent="0.35">
      <c r="A527" t="s">
        <v>68</v>
      </c>
      <c r="B527">
        <v>2019</v>
      </c>
      <c r="C527" s="7">
        <v>43646</v>
      </c>
      <c r="D527" s="7">
        <v>43646</v>
      </c>
      <c r="E527">
        <v>34</v>
      </c>
      <c r="F527" t="s">
        <v>272</v>
      </c>
      <c r="G527">
        <v>2</v>
      </c>
      <c r="H527">
        <v>53391192</v>
      </c>
      <c r="I527">
        <v>131456968</v>
      </c>
      <c r="J527">
        <v>10450452</v>
      </c>
      <c r="K527">
        <v>0.40600000000000003</v>
      </c>
      <c r="L527">
        <v>0.6129</v>
      </c>
      <c r="M527">
        <v>7429037</v>
      </c>
      <c r="N527">
        <v>78065776</v>
      </c>
      <c r="O527" t="str">
        <f t="shared" si="8"/>
        <v>Illinois Teachers2019</v>
      </c>
    </row>
    <row r="528" spans="1:15" x14ac:dyDescent="0.35">
      <c r="A528" t="s">
        <v>68</v>
      </c>
      <c r="B528">
        <v>2020</v>
      </c>
      <c r="C528" s="7">
        <v>44012</v>
      </c>
      <c r="D528" s="7">
        <v>44012</v>
      </c>
      <c r="E528">
        <v>34</v>
      </c>
      <c r="F528" t="s">
        <v>272</v>
      </c>
      <c r="G528">
        <v>2</v>
      </c>
      <c r="H528">
        <v>54890976</v>
      </c>
      <c r="I528">
        <v>135598544</v>
      </c>
      <c r="J528">
        <v>10827439</v>
      </c>
      <c r="K528">
        <v>0.40500000000000003</v>
      </c>
      <c r="L528">
        <v>0.61400999999999994</v>
      </c>
      <c r="M528">
        <v>7988612</v>
      </c>
      <c r="N528">
        <v>80707568</v>
      </c>
      <c r="O528" t="str">
        <f t="shared" si="8"/>
        <v>Illinois Teachers2020</v>
      </c>
    </row>
    <row r="529" spans="1:15" x14ac:dyDescent="0.35">
      <c r="A529" t="s">
        <v>68</v>
      </c>
      <c r="B529">
        <v>2021</v>
      </c>
      <c r="C529" s="7">
        <v>44377</v>
      </c>
      <c r="D529" s="7">
        <v>44377</v>
      </c>
      <c r="E529">
        <v>34</v>
      </c>
      <c r="F529" t="s">
        <v>272</v>
      </c>
      <c r="G529">
        <v>2</v>
      </c>
      <c r="H529">
        <v>58979924</v>
      </c>
      <c r="I529">
        <v>138914272</v>
      </c>
      <c r="J529">
        <v>11120776</v>
      </c>
      <c r="K529">
        <v>0.42499999999999999</v>
      </c>
      <c r="L529">
        <v>0.62046000000000001</v>
      </c>
      <c r="M529">
        <v>8441258</v>
      </c>
      <c r="N529">
        <v>79934352</v>
      </c>
      <c r="O529" t="str">
        <f t="shared" si="8"/>
        <v>Illinois Teachers2021</v>
      </c>
    </row>
    <row r="530" spans="1:15" x14ac:dyDescent="0.35">
      <c r="A530" t="s">
        <v>68</v>
      </c>
      <c r="B530">
        <v>2022</v>
      </c>
      <c r="C530" s="7">
        <v>44742</v>
      </c>
      <c r="D530" s="7">
        <v>44742</v>
      </c>
      <c r="E530">
        <v>34</v>
      </c>
      <c r="F530" t="s">
        <v>272</v>
      </c>
      <c r="G530">
        <v>2</v>
      </c>
      <c r="H530">
        <v>62910400</v>
      </c>
      <c r="I530">
        <v>143523728</v>
      </c>
      <c r="J530">
        <v>11647248</v>
      </c>
      <c r="K530">
        <v>0.438</v>
      </c>
      <c r="L530">
        <v>0.66908999999999996</v>
      </c>
      <c r="M530">
        <v>8947919</v>
      </c>
      <c r="N530">
        <v>80613328</v>
      </c>
      <c r="O530" t="str">
        <f t="shared" si="8"/>
        <v>Illinois Teachers2022</v>
      </c>
    </row>
    <row r="531" spans="1:15" x14ac:dyDescent="0.35">
      <c r="A531" t="s">
        <v>36</v>
      </c>
      <c r="B531">
        <v>2001</v>
      </c>
      <c r="C531" s="7">
        <v>37072</v>
      </c>
      <c r="D531" s="7">
        <v>37072</v>
      </c>
      <c r="E531">
        <v>28</v>
      </c>
      <c r="F531" t="s">
        <v>271</v>
      </c>
      <c r="G531">
        <v>2</v>
      </c>
      <c r="H531">
        <v>38584832</v>
      </c>
      <c r="I531">
        <v>37153420</v>
      </c>
      <c r="J531">
        <v>7306855</v>
      </c>
      <c r="K531">
        <v>1.0389999999999999</v>
      </c>
      <c r="L531">
        <v>1</v>
      </c>
      <c r="M531">
        <v>808480</v>
      </c>
      <c r="N531">
        <v>-1431413</v>
      </c>
      <c r="O531" t="str">
        <f t="shared" si="8"/>
        <v>Georgia Teachers2001</v>
      </c>
    </row>
    <row r="532" spans="1:15" x14ac:dyDescent="0.35">
      <c r="A532" t="s">
        <v>36</v>
      </c>
      <c r="B532">
        <v>2002</v>
      </c>
      <c r="C532" s="7">
        <v>37437</v>
      </c>
      <c r="D532" s="7">
        <v>37437</v>
      </c>
      <c r="E532">
        <v>28</v>
      </c>
      <c r="F532" t="s">
        <v>271</v>
      </c>
      <c r="G532">
        <v>2</v>
      </c>
      <c r="H532">
        <v>40502332</v>
      </c>
      <c r="I532">
        <v>39706524</v>
      </c>
      <c r="J532">
        <v>7617869</v>
      </c>
      <c r="K532">
        <v>1.02</v>
      </c>
      <c r="L532">
        <v>1</v>
      </c>
      <c r="M532">
        <v>716917</v>
      </c>
      <c r="N532">
        <v>-795810</v>
      </c>
      <c r="O532" t="str">
        <f t="shared" si="8"/>
        <v>Georgia Teachers2002</v>
      </c>
    </row>
    <row r="533" spans="1:15" x14ac:dyDescent="0.35">
      <c r="A533" t="s">
        <v>36</v>
      </c>
      <c r="B533">
        <v>2003</v>
      </c>
      <c r="C533" s="7">
        <v>37802</v>
      </c>
      <c r="D533" s="7">
        <v>37802</v>
      </c>
      <c r="E533">
        <v>28</v>
      </c>
      <c r="F533" t="s">
        <v>271</v>
      </c>
      <c r="G533">
        <v>2</v>
      </c>
      <c r="H533">
        <v>42372660</v>
      </c>
      <c r="I533">
        <v>41905676</v>
      </c>
      <c r="J533">
        <v>8261961</v>
      </c>
      <c r="K533">
        <v>1.0109999999999999</v>
      </c>
      <c r="L533">
        <v>1</v>
      </c>
      <c r="M533">
        <v>768673</v>
      </c>
      <c r="N533">
        <v>-466985</v>
      </c>
      <c r="O533" t="str">
        <f t="shared" si="8"/>
        <v>Georgia Teachers2003</v>
      </c>
    </row>
    <row r="534" spans="1:15" x14ac:dyDescent="0.35">
      <c r="A534" t="s">
        <v>36</v>
      </c>
      <c r="B534">
        <v>2004</v>
      </c>
      <c r="C534" s="7">
        <v>38168</v>
      </c>
      <c r="D534" s="7">
        <v>38168</v>
      </c>
      <c r="E534">
        <v>28</v>
      </c>
      <c r="F534" t="s">
        <v>271</v>
      </c>
      <c r="G534">
        <v>2</v>
      </c>
      <c r="H534">
        <v>44617956</v>
      </c>
      <c r="I534">
        <v>44230032</v>
      </c>
      <c r="J534">
        <v>8038118</v>
      </c>
      <c r="K534">
        <v>1.0089999999999999</v>
      </c>
      <c r="L534">
        <v>1</v>
      </c>
      <c r="M534">
        <v>782301</v>
      </c>
      <c r="N534">
        <v>-387925</v>
      </c>
      <c r="O534" t="str">
        <f t="shared" si="8"/>
        <v>Georgia Teachers2004</v>
      </c>
    </row>
    <row r="535" spans="1:15" x14ac:dyDescent="0.35">
      <c r="A535" t="s">
        <v>36</v>
      </c>
      <c r="B535">
        <v>2005</v>
      </c>
      <c r="C535" s="7">
        <v>38533</v>
      </c>
      <c r="D535" s="7">
        <v>38533</v>
      </c>
      <c r="E535">
        <v>28</v>
      </c>
      <c r="F535" t="s">
        <v>271</v>
      </c>
      <c r="G535">
        <v>2</v>
      </c>
      <c r="H535">
        <v>46836896</v>
      </c>
      <c r="I535">
        <v>47811216</v>
      </c>
      <c r="J535">
        <v>8252598</v>
      </c>
      <c r="K535">
        <v>0.98</v>
      </c>
      <c r="L535">
        <v>1</v>
      </c>
      <c r="M535">
        <v>815693</v>
      </c>
      <c r="N535">
        <v>974319</v>
      </c>
      <c r="O535" t="str">
        <f t="shared" si="8"/>
        <v>Georgia Teachers2005</v>
      </c>
    </row>
    <row r="536" spans="1:15" x14ac:dyDescent="0.35">
      <c r="A536" t="s">
        <v>36</v>
      </c>
      <c r="B536">
        <v>2006</v>
      </c>
      <c r="C536" s="7">
        <v>38898</v>
      </c>
      <c r="D536" s="7">
        <v>38898</v>
      </c>
      <c r="E536">
        <v>28</v>
      </c>
      <c r="F536" t="s">
        <v>271</v>
      </c>
      <c r="G536">
        <v>2</v>
      </c>
      <c r="H536">
        <v>49263028</v>
      </c>
      <c r="I536">
        <v>51059680</v>
      </c>
      <c r="J536">
        <v>8785985</v>
      </c>
      <c r="K536">
        <v>0.96499999999999997</v>
      </c>
      <c r="L536">
        <v>1</v>
      </c>
      <c r="M536">
        <v>855626</v>
      </c>
      <c r="N536">
        <v>1796654</v>
      </c>
      <c r="O536" t="str">
        <f t="shared" si="8"/>
        <v>Georgia Teachers2006</v>
      </c>
    </row>
    <row r="537" spans="1:15" x14ac:dyDescent="0.35">
      <c r="A537" t="s">
        <v>36</v>
      </c>
      <c r="B537">
        <v>2007</v>
      </c>
      <c r="C537" s="7">
        <v>39263</v>
      </c>
      <c r="D537" s="7">
        <v>39263</v>
      </c>
      <c r="E537">
        <v>28</v>
      </c>
      <c r="F537" t="s">
        <v>271</v>
      </c>
      <c r="G537">
        <v>2</v>
      </c>
      <c r="H537">
        <v>52099172</v>
      </c>
      <c r="I537">
        <v>54996568</v>
      </c>
      <c r="J537">
        <v>9482003</v>
      </c>
      <c r="K537">
        <v>0.94699999999999995</v>
      </c>
      <c r="L537">
        <v>1</v>
      </c>
      <c r="M537">
        <v>927371</v>
      </c>
      <c r="N537">
        <v>2897399</v>
      </c>
      <c r="O537" t="str">
        <f t="shared" si="8"/>
        <v>Georgia Teachers2007</v>
      </c>
    </row>
    <row r="538" spans="1:15" x14ac:dyDescent="0.35">
      <c r="A538" t="s">
        <v>36</v>
      </c>
      <c r="B538">
        <v>2008</v>
      </c>
      <c r="C538" s="7">
        <v>39629</v>
      </c>
      <c r="D538" s="7">
        <v>39629</v>
      </c>
      <c r="E538">
        <v>28</v>
      </c>
      <c r="F538" t="s">
        <v>271</v>
      </c>
      <c r="G538">
        <v>2</v>
      </c>
      <c r="H538">
        <v>54354284</v>
      </c>
      <c r="I538">
        <v>59133776</v>
      </c>
      <c r="J538">
        <v>10197584</v>
      </c>
      <c r="K538">
        <v>0.91900000000000004</v>
      </c>
      <c r="L538">
        <v>1</v>
      </c>
      <c r="M538">
        <v>986759</v>
      </c>
      <c r="N538">
        <v>4779493</v>
      </c>
      <c r="O538" t="str">
        <f t="shared" si="8"/>
        <v>Georgia Teachers2008</v>
      </c>
    </row>
    <row r="539" spans="1:15" x14ac:dyDescent="0.35">
      <c r="A539" t="s">
        <v>36</v>
      </c>
      <c r="B539">
        <v>2009</v>
      </c>
      <c r="C539" s="7">
        <v>39994</v>
      </c>
      <c r="D539" s="7">
        <v>39994</v>
      </c>
      <c r="E539">
        <v>28</v>
      </c>
      <c r="F539" t="s">
        <v>271</v>
      </c>
      <c r="G539">
        <v>2</v>
      </c>
      <c r="H539">
        <v>53438604</v>
      </c>
      <c r="I539">
        <v>53438604</v>
      </c>
      <c r="J539">
        <v>10641543</v>
      </c>
      <c r="K539">
        <v>0.98499999999999999</v>
      </c>
      <c r="L539">
        <v>1</v>
      </c>
      <c r="M539">
        <v>1026287</v>
      </c>
      <c r="N539">
        <v>53438604</v>
      </c>
      <c r="O539" t="str">
        <f t="shared" si="8"/>
        <v>Georgia Teachers2009</v>
      </c>
    </row>
    <row r="540" spans="1:15" x14ac:dyDescent="0.35">
      <c r="A540" t="s">
        <v>36</v>
      </c>
      <c r="B540">
        <v>2010</v>
      </c>
      <c r="C540" s="7">
        <v>40359</v>
      </c>
      <c r="D540" s="7">
        <v>40359</v>
      </c>
      <c r="E540">
        <v>28</v>
      </c>
      <c r="F540" t="s">
        <v>271</v>
      </c>
      <c r="G540">
        <v>2</v>
      </c>
      <c r="H540">
        <v>54529416</v>
      </c>
      <c r="I540">
        <v>63592036</v>
      </c>
      <c r="J540">
        <v>10437703</v>
      </c>
      <c r="K540">
        <v>0.85699999999999998</v>
      </c>
      <c r="L540">
        <v>1</v>
      </c>
      <c r="M540">
        <v>1057416</v>
      </c>
      <c r="N540">
        <v>9062621</v>
      </c>
      <c r="O540" t="str">
        <f t="shared" si="8"/>
        <v>Georgia Teachers2010</v>
      </c>
    </row>
    <row r="541" spans="1:15" x14ac:dyDescent="0.35">
      <c r="A541" t="s">
        <v>36</v>
      </c>
      <c r="B541">
        <v>2011</v>
      </c>
      <c r="C541" s="7">
        <v>40724</v>
      </c>
      <c r="D541" s="7">
        <v>40724</v>
      </c>
      <c r="E541">
        <v>28</v>
      </c>
      <c r="F541" t="s">
        <v>271</v>
      </c>
      <c r="G541">
        <v>2</v>
      </c>
      <c r="H541">
        <v>55427716</v>
      </c>
      <c r="I541">
        <v>65978640</v>
      </c>
      <c r="J541">
        <v>10099278</v>
      </c>
      <c r="K541">
        <v>0.84</v>
      </c>
      <c r="L541">
        <v>1</v>
      </c>
      <c r="M541">
        <v>1089912</v>
      </c>
      <c r="N541">
        <v>10550924</v>
      </c>
      <c r="O541" t="str">
        <f t="shared" si="8"/>
        <v>Georgia Teachers2011</v>
      </c>
    </row>
    <row r="542" spans="1:15" x14ac:dyDescent="0.35">
      <c r="A542" t="s">
        <v>36</v>
      </c>
      <c r="B542">
        <v>2012</v>
      </c>
      <c r="C542" s="7">
        <v>41090</v>
      </c>
      <c r="D542" s="7">
        <v>41090</v>
      </c>
      <c r="E542">
        <v>28</v>
      </c>
      <c r="F542" t="s">
        <v>271</v>
      </c>
      <c r="G542">
        <v>2</v>
      </c>
      <c r="H542">
        <v>56262332</v>
      </c>
      <c r="I542">
        <v>68348680</v>
      </c>
      <c r="J542">
        <v>10036023</v>
      </c>
      <c r="K542">
        <v>0.82299999999999995</v>
      </c>
      <c r="L542">
        <v>1</v>
      </c>
      <c r="M542">
        <v>1082224</v>
      </c>
      <c r="N542">
        <v>12086346</v>
      </c>
      <c r="O542" t="str">
        <f t="shared" si="8"/>
        <v>Georgia Teachers2012</v>
      </c>
    </row>
    <row r="543" spans="1:15" x14ac:dyDescent="0.35">
      <c r="A543" t="s">
        <v>36</v>
      </c>
      <c r="B543">
        <v>2013</v>
      </c>
      <c r="C543" s="7">
        <v>41455</v>
      </c>
      <c r="D543" s="7">
        <v>41455</v>
      </c>
      <c r="E543">
        <v>28</v>
      </c>
      <c r="F543" t="s">
        <v>271</v>
      </c>
      <c r="G543">
        <v>2</v>
      </c>
      <c r="H543">
        <v>58594836</v>
      </c>
      <c r="I543">
        <v>72220864</v>
      </c>
      <c r="J543">
        <v>9924682</v>
      </c>
      <c r="K543">
        <v>0.81100000000000005</v>
      </c>
      <c r="L543">
        <v>1</v>
      </c>
      <c r="M543">
        <v>1180469</v>
      </c>
      <c r="N543">
        <v>13626028</v>
      </c>
      <c r="O543" t="str">
        <f t="shared" si="8"/>
        <v>Georgia Teachers2013</v>
      </c>
    </row>
    <row r="544" spans="1:15" x14ac:dyDescent="0.35">
      <c r="A544" t="s">
        <v>36</v>
      </c>
      <c r="B544">
        <v>2014</v>
      </c>
      <c r="C544" s="7">
        <v>41820</v>
      </c>
      <c r="D544" s="7">
        <v>41820</v>
      </c>
      <c r="E544">
        <v>28</v>
      </c>
      <c r="F544" t="s">
        <v>271</v>
      </c>
      <c r="G544">
        <v>2</v>
      </c>
      <c r="H544">
        <v>62061720</v>
      </c>
      <c r="I544">
        <v>75772120</v>
      </c>
      <c r="J544">
        <v>9993686</v>
      </c>
      <c r="K544">
        <v>0.81899999999999995</v>
      </c>
      <c r="L544">
        <v>1</v>
      </c>
      <c r="M544">
        <v>1270963</v>
      </c>
      <c r="N544">
        <v>13710395</v>
      </c>
      <c r="O544" t="str">
        <f t="shared" si="8"/>
        <v>Georgia Teachers2014</v>
      </c>
    </row>
    <row r="545" spans="1:15" x14ac:dyDescent="0.35">
      <c r="A545" t="s">
        <v>36</v>
      </c>
      <c r="B545">
        <v>2015</v>
      </c>
      <c r="C545" s="7">
        <v>42185</v>
      </c>
      <c r="D545" s="7">
        <v>42185</v>
      </c>
      <c r="E545">
        <v>28</v>
      </c>
      <c r="F545" t="s">
        <v>271</v>
      </c>
      <c r="G545">
        <v>2</v>
      </c>
      <c r="H545">
        <v>65514120</v>
      </c>
      <c r="I545">
        <v>82791008</v>
      </c>
      <c r="J545">
        <v>10347332</v>
      </c>
      <c r="K545">
        <v>0.79100000000000004</v>
      </c>
      <c r="L545">
        <v>1</v>
      </c>
      <c r="M545">
        <v>1406706</v>
      </c>
      <c r="N545">
        <v>17276892</v>
      </c>
      <c r="O545" t="str">
        <f t="shared" si="8"/>
        <v>Georgia Teachers2015</v>
      </c>
    </row>
    <row r="546" spans="1:15" x14ac:dyDescent="0.35">
      <c r="A546" t="s">
        <v>36</v>
      </c>
      <c r="B546">
        <v>2016</v>
      </c>
      <c r="C546" s="7">
        <v>42551</v>
      </c>
      <c r="D546" s="7">
        <v>42551</v>
      </c>
      <c r="E546">
        <v>28</v>
      </c>
      <c r="F546" t="s">
        <v>271</v>
      </c>
      <c r="G546">
        <v>2</v>
      </c>
      <c r="H546">
        <v>68161712</v>
      </c>
      <c r="I546">
        <v>91721776</v>
      </c>
      <c r="J546">
        <v>10783277</v>
      </c>
      <c r="K546">
        <v>0.74299999999999999</v>
      </c>
      <c r="L546">
        <v>1</v>
      </c>
      <c r="M546">
        <v>1580532</v>
      </c>
      <c r="N546">
        <v>23560064</v>
      </c>
      <c r="O546" t="str">
        <f t="shared" si="8"/>
        <v>Georgia Teachers2016</v>
      </c>
    </row>
    <row r="547" spans="1:15" x14ac:dyDescent="0.35">
      <c r="A547" t="s">
        <v>36</v>
      </c>
      <c r="B547">
        <v>2017</v>
      </c>
      <c r="C547" s="7">
        <v>42916</v>
      </c>
      <c r="D547" s="7">
        <v>42916</v>
      </c>
      <c r="E547">
        <v>28</v>
      </c>
      <c r="F547" t="s">
        <v>271</v>
      </c>
      <c r="G547">
        <v>2</v>
      </c>
      <c r="H547">
        <v>71212656</v>
      </c>
      <c r="I547">
        <v>95981032</v>
      </c>
      <c r="J547">
        <v>11333997</v>
      </c>
      <c r="K547">
        <v>0.74199999999999999</v>
      </c>
      <c r="L547">
        <v>1</v>
      </c>
      <c r="M547">
        <v>1654844</v>
      </c>
      <c r="N547">
        <v>24768372</v>
      </c>
      <c r="O547" t="str">
        <f t="shared" si="8"/>
        <v>Georgia Teachers2017</v>
      </c>
    </row>
    <row r="548" spans="1:15" x14ac:dyDescent="0.35">
      <c r="A548" t="s">
        <v>36</v>
      </c>
      <c r="B548">
        <v>2018</v>
      </c>
      <c r="C548" s="7">
        <v>43281</v>
      </c>
      <c r="D548" s="7">
        <v>43281</v>
      </c>
      <c r="E548">
        <v>28</v>
      </c>
      <c r="F548" t="s">
        <v>271</v>
      </c>
      <c r="G548">
        <v>2</v>
      </c>
      <c r="H548">
        <v>75024368</v>
      </c>
      <c r="I548">
        <v>96905256</v>
      </c>
      <c r="J548">
        <v>11704334</v>
      </c>
      <c r="K548">
        <v>0.77400000000000002</v>
      </c>
      <c r="L548">
        <v>1</v>
      </c>
      <c r="M548">
        <v>2018724</v>
      </c>
      <c r="N548">
        <v>21880888</v>
      </c>
      <c r="O548" t="str">
        <f t="shared" si="8"/>
        <v>Georgia Teachers2018</v>
      </c>
    </row>
    <row r="549" spans="1:15" x14ac:dyDescent="0.35">
      <c r="A549" t="s">
        <v>36</v>
      </c>
      <c r="B549">
        <v>2019</v>
      </c>
      <c r="C549" s="7">
        <v>43646</v>
      </c>
      <c r="D549" s="7">
        <v>43646</v>
      </c>
      <c r="E549">
        <v>28</v>
      </c>
      <c r="F549" t="s">
        <v>271</v>
      </c>
      <c r="G549">
        <v>2</v>
      </c>
      <c r="H549">
        <v>78126920</v>
      </c>
      <c r="I549">
        <v>101839400</v>
      </c>
      <c r="J549">
        <v>11882828</v>
      </c>
      <c r="K549">
        <v>0.76700000000000002</v>
      </c>
      <c r="L549">
        <v>1</v>
      </c>
      <c r="M549">
        <v>2566403</v>
      </c>
      <c r="N549">
        <v>23712476</v>
      </c>
      <c r="O549" t="str">
        <f t="shared" si="8"/>
        <v>Georgia Teachers2019</v>
      </c>
    </row>
    <row r="550" spans="1:15" x14ac:dyDescent="0.35">
      <c r="A550" t="s">
        <v>36</v>
      </c>
      <c r="B550">
        <v>2020</v>
      </c>
      <c r="C550" s="7">
        <v>44012</v>
      </c>
      <c r="D550" s="7">
        <v>44012</v>
      </c>
      <c r="E550">
        <v>28</v>
      </c>
      <c r="F550" t="s">
        <v>271</v>
      </c>
      <c r="G550">
        <v>2</v>
      </c>
      <c r="H550">
        <v>81632568</v>
      </c>
      <c r="I550">
        <v>107188776</v>
      </c>
      <c r="J550">
        <v>12737375</v>
      </c>
      <c r="K550">
        <v>0.76200000000000001</v>
      </c>
      <c r="L550">
        <v>1</v>
      </c>
      <c r="M550">
        <v>2738818</v>
      </c>
      <c r="N550">
        <v>25556204</v>
      </c>
      <c r="O550" t="str">
        <f t="shared" si="8"/>
        <v>Georgia Teachers2020</v>
      </c>
    </row>
    <row r="551" spans="1:15" x14ac:dyDescent="0.35">
      <c r="A551" t="s">
        <v>36</v>
      </c>
      <c r="B551">
        <v>2021</v>
      </c>
      <c r="C551" s="7">
        <v>44377</v>
      </c>
      <c r="D551" s="7">
        <v>44377</v>
      </c>
      <c r="E551">
        <v>28</v>
      </c>
      <c r="F551" t="s">
        <v>271</v>
      </c>
      <c r="G551">
        <v>2</v>
      </c>
      <c r="H551">
        <v>94048968</v>
      </c>
      <c r="I551">
        <v>115703568</v>
      </c>
      <c r="J551">
        <v>12728936</v>
      </c>
      <c r="K551">
        <v>0.81299999999999994</v>
      </c>
      <c r="L551">
        <v>1</v>
      </c>
      <c r="M551">
        <v>2495527</v>
      </c>
      <c r="N551">
        <v>21654596</v>
      </c>
      <c r="O551" t="str">
        <f t="shared" si="8"/>
        <v>Georgia Teachers2021</v>
      </c>
    </row>
    <row r="552" spans="1:15" x14ac:dyDescent="0.35">
      <c r="A552" t="s">
        <v>36</v>
      </c>
      <c r="B552">
        <v>2022</v>
      </c>
      <c r="C552" s="7">
        <v>44742</v>
      </c>
      <c r="D552" s="7">
        <v>44742</v>
      </c>
      <c r="E552">
        <v>28</v>
      </c>
      <c r="F552" t="s">
        <v>271</v>
      </c>
      <c r="G552">
        <v>2</v>
      </c>
      <c r="H552">
        <v>96867920</v>
      </c>
      <c r="I552">
        <v>120490552</v>
      </c>
      <c r="J552">
        <v>13224129</v>
      </c>
      <c r="K552">
        <v>0.80400000000000005</v>
      </c>
      <c r="L552">
        <v>1</v>
      </c>
      <c r="M552">
        <v>2696714</v>
      </c>
      <c r="N552">
        <v>23622636</v>
      </c>
      <c r="O552" t="str">
        <f t="shared" si="8"/>
        <v>Georgia Teachers2022</v>
      </c>
    </row>
    <row r="553" spans="1:15" x14ac:dyDescent="0.35">
      <c r="A553" t="s">
        <v>118</v>
      </c>
      <c r="B553">
        <v>2001</v>
      </c>
      <c r="C553" s="7">
        <v>37072</v>
      </c>
      <c r="D553" s="7">
        <v>37072</v>
      </c>
      <c r="E553">
        <v>90</v>
      </c>
      <c r="F553" t="s">
        <v>270</v>
      </c>
      <c r="G553">
        <v>2</v>
      </c>
      <c r="H553">
        <v>5959000</v>
      </c>
      <c r="I553">
        <v>11591100</v>
      </c>
      <c r="J553">
        <v>2990500</v>
      </c>
      <c r="K553">
        <v>0.51400000000000001</v>
      </c>
      <c r="L553">
        <v>0.72699999999999998</v>
      </c>
      <c r="M553">
        <v>451463.25</v>
      </c>
      <c r="N553">
        <v>5632100</v>
      </c>
      <c r="O553" t="str">
        <f t="shared" si="8"/>
        <v>Oklahoma Teachers2001</v>
      </c>
    </row>
    <row r="554" spans="1:15" x14ac:dyDescent="0.35">
      <c r="A554" t="s">
        <v>118</v>
      </c>
      <c r="B554">
        <v>2002</v>
      </c>
      <c r="C554" s="7">
        <v>37437</v>
      </c>
      <c r="D554" s="7">
        <v>37437</v>
      </c>
      <c r="E554">
        <v>90</v>
      </c>
      <c r="F554" t="s">
        <v>270</v>
      </c>
      <c r="G554">
        <v>2</v>
      </c>
      <c r="H554">
        <v>6310900</v>
      </c>
      <c r="I554">
        <v>12275900</v>
      </c>
      <c r="J554">
        <v>3047100</v>
      </c>
      <c r="K554">
        <v>0.51400000000000001</v>
      </c>
      <c r="L554">
        <v>0.65600000000000003</v>
      </c>
      <c r="M554">
        <v>556201.56000000006</v>
      </c>
      <c r="N554">
        <v>5965000</v>
      </c>
      <c r="O554" t="str">
        <f t="shared" si="8"/>
        <v>Oklahoma Teachers2002</v>
      </c>
    </row>
    <row r="555" spans="1:15" x14ac:dyDescent="0.35">
      <c r="A555" t="s">
        <v>118</v>
      </c>
      <c r="B555">
        <v>2003</v>
      </c>
      <c r="C555" s="7">
        <v>37802</v>
      </c>
      <c r="D555" s="7">
        <v>37802</v>
      </c>
      <c r="E555">
        <v>90</v>
      </c>
      <c r="F555" t="s">
        <v>270</v>
      </c>
      <c r="G555">
        <v>2</v>
      </c>
      <c r="H555">
        <v>6436900</v>
      </c>
      <c r="I555">
        <v>11925200</v>
      </c>
      <c r="J555">
        <v>3045700</v>
      </c>
      <c r="K555">
        <v>0.54</v>
      </c>
      <c r="L555">
        <v>0.61899999999999999</v>
      </c>
      <c r="M555">
        <v>585168.5</v>
      </c>
      <c r="N555">
        <v>5488300</v>
      </c>
      <c r="O555" t="str">
        <f t="shared" si="8"/>
        <v>Oklahoma Teachers2003</v>
      </c>
    </row>
    <row r="556" spans="1:15" x14ac:dyDescent="0.35">
      <c r="A556" t="s">
        <v>118</v>
      </c>
      <c r="B556">
        <v>2004</v>
      </c>
      <c r="C556" s="7">
        <v>38168</v>
      </c>
      <c r="D556" s="7">
        <v>38168</v>
      </c>
      <c r="E556">
        <v>90</v>
      </c>
      <c r="F556" t="s">
        <v>270</v>
      </c>
      <c r="G556">
        <v>2</v>
      </c>
      <c r="H556">
        <v>6660900</v>
      </c>
      <c r="I556">
        <v>14080100</v>
      </c>
      <c r="J556">
        <v>3030700</v>
      </c>
      <c r="K556">
        <v>0.47299999999999998</v>
      </c>
      <c r="L556">
        <v>0.70199999999999996</v>
      </c>
      <c r="M556">
        <v>534811.88</v>
      </c>
      <c r="N556">
        <v>7419200</v>
      </c>
      <c r="O556" t="str">
        <f t="shared" si="8"/>
        <v>Oklahoma Teachers2004</v>
      </c>
    </row>
    <row r="557" spans="1:15" x14ac:dyDescent="0.35">
      <c r="A557" t="s">
        <v>118</v>
      </c>
      <c r="B557">
        <v>2005</v>
      </c>
      <c r="C557" s="7">
        <v>38533</v>
      </c>
      <c r="D557" s="7">
        <v>38533</v>
      </c>
      <c r="E557">
        <v>90</v>
      </c>
      <c r="F557" t="s">
        <v>270</v>
      </c>
      <c r="G557">
        <v>2</v>
      </c>
      <c r="H557">
        <v>6952700</v>
      </c>
      <c r="I557">
        <v>14052400</v>
      </c>
      <c r="J557">
        <v>3175200</v>
      </c>
      <c r="K557">
        <v>0.495</v>
      </c>
      <c r="L557">
        <v>0.56200000000000006</v>
      </c>
      <c r="M557">
        <v>722095.81</v>
      </c>
      <c r="N557">
        <v>7099700</v>
      </c>
      <c r="O557" t="str">
        <f t="shared" si="8"/>
        <v>Oklahoma Teachers2005</v>
      </c>
    </row>
    <row r="558" spans="1:15" x14ac:dyDescent="0.35">
      <c r="A558" t="s">
        <v>118</v>
      </c>
      <c r="B558">
        <v>2006</v>
      </c>
      <c r="C558" s="7">
        <v>38898</v>
      </c>
      <c r="D558" s="7">
        <v>38898</v>
      </c>
      <c r="E558">
        <v>90</v>
      </c>
      <c r="F558" t="s">
        <v>270</v>
      </c>
      <c r="G558">
        <v>2</v>
      </c>
      <c r="H558">
        <v>7470434</v>
      </c>
      <c r="I558">
        <v>15143400</v>
      </c>
      <c r="J558">
        <v>3354900</v>
      </c>
      <c r="K558">
        <v>0.49299999999999999</v>
      </c>
      <c r="L558">
        <v>0.85799999999999998</v>
      </c>
      <c r="M558">
        <v>535228.06000000006</v>
      </c>
      <c r="N558">
        <v>7672900</v>
      </c>
      <c r="O558" t="str">
        <f t="shared" si="8"/>
        <v>Oklahoma Teachers2006</v>
      </c>
    </row>
    <row r="559" spans="1:15" x14ac:dyDescent="0.35">
      <c r="A559" t="s">
        <v>118</v>
      </c>
      <c r="B559">
        <v>2007</v>
      </c>
      <c r="C559" s="7">
        <v>39263</v>
      </c>
      <c r="D559" s="7">
        <v>39263</v>
      </c>
      <c r="E559">
        <v>90</v>
      </c>
      <c r="F559" t="s">
        <v>270</v>
      </c>
      <c r="G559">
        <v>2</v>
      </c>
      <c r="H559">
        <v>8421900</v>
      </c>
      <c r="I559">
        <v>16024400</v>
      </c>
      <c r="J559">
        <v>3598900</v>
      </c>
      <c r="K559">
        <v>0.52600000000000002</v>
      </c>
      <c r="L559">
        <v>0.93100000000000005</v>
      </c>
      <c r="M559">
        <v>575745.13</v>
      </c>
      <c r="N559">
        <v>7602500</v>
      </c>
      <c r="O559" t="str">
        <f t="shared" si="8"/>
        <v>Oklahoma Teachers2007</v>
      </c>
    </row>
    <row r="560" spans="1:15" x14ac:dyDescent="0.35">
      <c r="A560" t="s">
        <v>118</v>
      </c>
      <c r="B560">
        <v>2008</v>
      </c>
      <c r="C560" s="7">
        <v>39629</v>
      </c>
      <c r="D560" s="7">
        <v>39629</v>
      </c>
      <c r="E560">
        <v>90</v>
      </c>
      <c r="F560" t="s">
        <v>270</v>
      </c>
      <c r="G560">
        <v>2</v>
      </c>
      <c r="H560">
        <v>9256800</v>
      </c>
      <c r="I560">
        <v>18346900</v>
      </c>
      <c r="J560">
        <v>3751400</v>
      </c>
      <c r="K560">
        <v>0.505</v>
      </c>
      <c r="L560">
        <v>1.0109999999999999</v>
      </c>
      <c r="M560">
        <v>590495.63</v>
      </c>
      <c r="N560">
        <v>9090100</v>
      </c>
      <c r="O560" t="str">
        <f t="shared" si="8"/>
        <v>Oklahoma Teachers2008</v>
      </c>
    </row>
    <row r="561" spans="1:15" x14ac:dyDescent="0.35">
      <c r="A561" t="s">
        <v>118</v>
      </c>
      <c r="B561">
        <v>2009</v>
      </c>
      <c r="C561" s="7">
        <v>39994</v>
      </c>
      <c r="D561" s="7">
        <v>39994</v>
      </c>
      <c r="E561">
        <v>90</v>
      </c>
      <c r="F561" t="s">
        <v>270</v>
      </c>
      <c r="G561">
        <v>2</v>
      </c>
      <c r="H561">
        <v>9439000</v>
      </c>
      <c r="I561">
        <v>18950900</v>
      </c>
      <c r="J561">
        <v>3807900</v>
      </c>
      <c r="K561">
        <v>0.498</v>
      </c>
      <c r="L561">
        <v>0.86599999999999999</v>
      </c>
      <c r="M561">
        <v>714367.56</v>
      </c>
      <c r="N561">
        <v>9512000</v>
      </c>
      <c r="O561" t="str">
        <f t="shared" si="8"/>
        <v>Oklahoma Teachers2009</v>
      </c>
    </row>
    <row r="562" spans="1:15" x14ac:dyDescent="0.35">
      <c r="A562" t="s">
        <v>118</v>
      </c>
      <c r="B562">
        <v>2010</v>
      </c>
      <c r="C562" s="7">
        <v>40359</v>
      </c>
      <c r="D562" s="7">
        <v>40359</v>
      </c>
      <c r="E562">
        <v>90</v>
      </c>
      <c r="F562" t="s">
        <v>270</v>
      </c>
      <c r="G562">
        <v>2</v>
      </c>
      <c r="H562">
        <v>9566700</v>
      </c>
      <c r="I562">
        <v>19980600</v>
      </c>
      <c r="J562">
        <v>3854800</v>
      </c>
      <c r="K562">
        <v>0.47899999999999998</v>
      </c>
      <c r="L562">
        <v>0.83599999999999997</v>
      </c>
      <c r="M562">
        <v>742286.31</v>
      </c>
      <c r="N562">
        <v>10414000</v>
      </c>
      <c r="O562" t="str">
        <f t="shared" si="8"/>
        <v>Oklahoma Teachers2010</v>
      </c>
    </row>
    <row r="563" spans="1:15" x14ac:dyDescent="0.35">
      <c r="A563" t="s">
        <v>118</v>
      </c>
      <c r="B563">
        <v>2011</v>
      </c>
      <c r="C563" s="7">
        <v>40724</v>
      </c>
      <c r="D563" s="7">
        <v>40724</v>
      </c>
      <c r="E563">
        <v>90</v>
      </c>
      <c r="F563" t="s">
        <v>270</v>
      </c>
      <c r="G563">
        <v>2</v>
      </c>
      <c r="H563">
        <v>9960600</v>
      </c>
      <c r="I563">
        <v>17560800</v>
      </c>
      <c r="J563">
        <v>3773300</v>
      </c>
      <c r="K563">
        <v>0.56699999999999995</v>
      </c>
      <c r="L563">
        <v>0.77600000000000002</v>
      </c>
      <c r="M563">
        <v>822420</v>
      </c>
      <c r="N563">
        <v>7600200</v>
      </c>
      <c r="O563" t="str">
        <f t="shared" si="8"/>
        <v>Oklahoma Teachers2011</v>
      </c>
    </row>
    <row r="564" spans="1:15" x14ac:dyDescent="0.35">
      <c r="A564" t="s">
        <v>118</v>
      </c>
      <c r="B564">
        <v>2012</v>
      </c>
      <c r="C564" s="7">
        <v>41090</v>
      </c>
      <c r="D564" s="7">
        <v>41090</v>
      </c>
      <c r="E564">
        <v>90</v>
      </c>
      <c r="F564" t="s">
        <v>270</v>
      </c>
      <c r="G564">
        <v>2</v>
      </c>
      <c r="H564">
        <v>10190500</v>
      </c>
      <c r="I564">
        <v>18588000</v>
      </c>
      <c r="J564">
        <v>3924800</v>
      </c>
      <c r="K564">
        <v>0.54800000000000004</v>
      </c>
      <c r="L564">
        <v>1.159</v>
      </c>
      <c r="M564">
        <v>588287.38</v>
      </c>
      <c r="N564">
        <v>8397600</v>
      </c>
      <c r="O564" t="str">
        <f t="shared" si="8"/>
        <v>Oklahoma Teachers2012</v>
      </c>
    </row>
    <row r="565" spans="1:15" x14ac:dyDescent="0.35">
      <c r="A565" t="s">
        <v>118</v>
      </c>
      <c r="B565">
        <v>2013</v>
      </c>
      <c r="C565" s="7">
        <v>41455</v>
      </c>
      <c r="D565" s="7">
        <v>41455</v>
      </c>
      <c r="E565">
        <v>90</v>
      </c>
      <c r="F565" t="s">
        <v>270</v>
      </c>
      <c r="G565">
        <v>2</v>
      </c>
      <c r="H565">
        <v>10861100</v>
      </c>
      <c r="I565">
        <v>18973200</v>
      </c>
      <c r="J565">
        <v>3933100</v>
      </c>
      <c r="K565">
        <v>0.57199999999999995</v>
      </c>
      <c r="L565">
        <v>1.13148</v>
      </c>
      <c r="M565">
        <v>619805.63</v>
      </c>
      <c r="N565">
        <v>8112100</v>
      </c>
      <c r="O565" t="str">
        <f t="shared" si="8"/>
        <v>Oklahoma Teachers2013</v>
      </c>
    </row>
    <row r="566" spans="1:15" x14ac:dyDescent="0.35">
      <c r="A566" t="s">
        <v>118</v>
      </c>
      <c r="B566">
        <v>2014</v>
      </c>
      <c r="C566" s="7">
        <v>41820</v>
      </c>
      <c r="D566" s="7">
        <v>41820</v>
      </c>
      <c r="E566">
        <v>90</v>
      </c>
      <c r="F566" t="s">
        <v>270</v>
      </c>
      <c r="G566">
        <v>2</v>
      </c>
      <c r="H566">
        <v>12368961</v>
      </c>
      <c r="I566">
        <v>19575552</v>
      </c>
      <c r="J566">
        <v>4002883.8</v>
      </c>
      <c r="K566">
        <v>0.63180000000000003</v>
      </c>
      <c r="L566">
        <v>1.1726799999999999</v>
      </c>
      <c r="M566">
        <v>602936.93999999994</v>
      </c>
      <c r="N566">
        <v>7206591</v>
      </c>
      <c r="O566" t="str">
        <f t="shared" si="8"/>
        <v>Oklahoma Teachers2014</v>
      </c>
    </row>
    <row r="567" spans="1:15" x14ac:dyDescent="0.35">
      <c r="A567" t="s">
        <v>118</v>
      </c>
      <c r="B567">
        <v>2015</v>
      </c>
      <c r="C567" s="7">
        <v>42185</v>
      </c>
      <c r="D567" s="7">
        <v>42185</v>
      </c>
      <c r="E567">
        <v>90</v>
      </c>
      <c r="F567" t="s">
        <v>270</v>
      </c>
      <c r="G567">
        <v>2</v>
      </c>
      <c r="H567">
        <v>13771884</v>
      </c>
      <c r="I567">
        <v>20692630</v>
      </c>
      <c r="J567">
        <v>4231846</v>
      </c>
      <c r="K567">
        <v>0.66600000000000004</v>
      </c>
      <c r="L567">
        <v>1.32287</v>
      </c>
      <c r="M567">
        <v>550652.43999999994</v>
      </c>
      <c r="N567">
        <v>6920746.5</v>
      </c>
      <c r="O567" t="str">
        <f t="shared" si="8"/>
        <v>Oklahoma Teachers2015</v>
      </c>
    </row>
    <row r="568" spans="1:15" x14ac:dyDescent="0.35">
      <c r="A568" t="s">
        <v>118</v>
      </c>
      <c r="B568">
        <v>2016</v>
      </c>
      <c r="C568" s="7">
        <v>42551</v>
      </c>
      <c r="D568" s="7">
        <v>42551</v>
      </c>
      <c r="E568">
        <v>90</v>
      </c>
      <c r="F568" t="s">
        <v>270</v>
      </c>
      <c r="G568">
        <v>2</v>
      </c>
      <c r="H568">
        <v>14577869</v>
      </c>
      <c r="I568">
        <v>22193244</v>
      </c>
      <c r="J568">
        <v>4254783.5</v>
      </c>
      <c r="K568">
        <v>0.65700000000000003</v>
      </c>
      <c r="L568">
        <v>1.0026200000000001</v>
      </c>
      <c r="M568">
        <v>723528.06</v>
      </c>
      <c r="N568">
        <v>7615375.5</v>
      </c>
      <c r="O568" t="str">
        <f t="shared" si="8"/>
        <v>Oklahoma Teachers2016</v>
      </c>
    </row>
    <row r="569" spans="1:15" x14ac:dyDescent="0.35">
      <c r="A569" t="s">
        <v>118</v>
      </c>
      <c r="B569">
        <v>2017</v>
      </c>
      <c r="C569" s="7">
        <v>42916</v>
      </c>
      <c r="D569" s="7">
        <v>42916</v>
      </c>
      <c r="E569">
        <v>90</v>
      </c>
      <c r="F569" t="s">
        <v>270</v>
      </c>
      <c r="G569">
        <v>2</v>
      </c>
      <c r="H569">
        <v>15516340</v>
      </c>
      <c r="I569">
        <v>22054148</v>
      </c>
      <c r="J569">
        <v>4115686.8</v>
      </c>
      <c r="K569">
        <v>0.70399999999999996</v>
      </c>
      <c r="L569">
        <v>1.01322</v>
      </c>
      <c r="M569">
        <v>689580.56</v>
      </c>
      <c r="N569">
        <v>6537808</v>
      </c>
      <c r="O569" t="str">
        <f t="shared" si="8"/>
        <v>Oklahoma Teachers2017</v>
      </c>
    </row>
    <row r="570" spans="1:15" x14ac:dyDescent="0.35">
      <c r="A570" t="s">
        <v>118</v>
      </c>
      <c r="B570">
        <v>2018</v>
      </c>
      <c r="C570" s="7">
        <v>43281</v>
      </c>
      <c r="D570" s="7">
        <v>43281</v>
      </c>
      <c r="E570">
        <v>90</v>
      </c>
      <c r="F570" t="s">
        <v>270</v>
      </c>
      <c r="G570">
        <v>2</v>
      </c>
      <c r="H570">
        <v>16486872</v>
      </c>
      <c r="I570">
        <v>22615886</v>
      </c>
      <c r="J570">
        <v>4223226.5</v>
      </c>
      <c r="K570">
        <v>0.72899999999999998</v>
      </c>
      <c r="L570">
        <v>1.0740700000000001</v>
      </c>
      <c r="M570">
        <v>705424.69</v>
      </c>
      <c r="N570">
        <v>6129015</v>
      </c>
      <c r="O570" t="str">
        <f t="shared" si="8"/>
        <v>Oklahoma Teachers2018</v>
      </c>
    </row>
    <row r="571" spans="1:15" x14ac:dyDescent="0.35">
      <c r="A571" t="s">
        <v>118</v>
      </c>
      <c r="B571">
        <v>2019</v>
      </c>
      <c r="C571" s="7">
        <v>43646</v>
      </c>
      <c r="D571" s="7">
        <v>43646</v>
      </c>
      <c r="E571">
        <v>90</v>
      </c>
      <c r="F571" t="s">
        <v>270</v>
      </c>
      <c r="G571">
        <v>2</v>
      </c>
      <c r="H571">
        <v>17150348</v>
      </c>
      <c r="I571">
        <v>23680202</v>
      </c>
      <c r="J571">
        <v>4591955.5</v>
      </c>
      <c r="K571">
        <v>0.72399999999999998</v>
      </c>
      <c r="L571">
        <v>1.0753900000000001</v>
      </c>
      <c r="M571">
        <v>760497</v>
      </c>
      <c r="N571">
        <v>6529855</v>
      </c>
      <c r="O571" t="str">
        <f t="shared" si="8"/>
        <v>Oklahoma Teachers2019</v>
      </c>
    </row>
    <row r="572" spans="1:15" x14ac:dyDescent="0.35">
      <c r="A572" t="s">
        <v>118</v>
      </c>
      <c r="B572">
        <v>2020</v>
      </c>
      <c r="C572" s="7">
        <v>44012</v>
      </c>
      <c r="D572" s="7">
        <v>44012</v>
      </c>
      <c r="E572">
        <v>90</v>
      </c>
      <c r="F572" t="s">
        <v>270</v>
      </c>
      <c r="G572">
        <v>2</v>
      </c>
      <c r="H572">
        <v>17769314</v>
      </c>
      <c r="I572">
        <v>26409940</v>
      </c>
      <c r="J572">
        <v>4801299</v>
      </c>
      <c r="K572">
        <v>0.67283000000000004</v>
      </c>
      <c r="L572">
        <v>1.00773</v>
      </c>
      <c r="M572">
        <v>810488.88</v>
      </c>
      <c r="N572">
        <v>8640627</v>
      </c>
      <c r="O572" t="str">
        <f t="shared" si="8"/>
        <v>Oklahoma Teachers2020</v>
      </c>
    </row>
    <row r="573" spans="1:15" x14ac:dyDescent="0.35">
      <c r="A573" t="s">
        <v>118</v>
      </c>
      <c r="B573">
        <v>2021</v>
      </c>
      <c r="C573" s="7">
        <v>44377</v>
      </c>
      <c r="D573" s="7">
        <v>44377</v>
      </c>
      <c r="E573">
        <v>90</v>
      </c>
      <c r="F573" t="s">
        <v>270</v>
      </c>
      <c r="G573">
        <v>2</v>
      </c>
      <c r="H573">
        <v>19330294</v>
      </c>
      <c r="I573">
        <v>27033526</v>
      </c>
      <c r="J573">
        <v>4793221</v>
      </c>
      <c r="K573">
        <v>0.71499999999999997</v>
      </c>
      <c r="L573">
        <v>0.92769999999999997</v>
      </c>
      <c r="M573">
        <v>829510.31</v>
      </c>
      <c r="N573">
        <v>7703232</v>
      </c>
      <c r="O573" t="str">
        <f t="shared" si="8"/>
        <v>Oklahoma Teachers2021</v>
      </c>
    </row>
    <row r="574" spans="1:15" x14ac:dyDescent="0.35">
      <c r="A574" t="s">
        <v>118</v>
      </c>
      <c r="B574">
        <v>2022</v>
      </c>
      <c r="D574" s="7">
        <v>44742</v>
      </c>
      <c r="E574">
        <v>90</v>
      </c>
      <c r="F574" t="s">
        <v>270</v>
      </c>
      <c r="G574">
        <v>2</v>
      </c>
      <c r="H574">
        <v>20469232</v>
      </c>
      <c r="I574">
        <v>27835044</v>
      </c>
      <c r="J574">
        <v>5152457</v>
      </c>
      <c r="K574">
        <v>0.73499999999999999</v>
      </c>
      <c r="L574">
        <v>1.0996900000000001</v>
      </c>
      <c r="M574">
        <v>867619</v>
      </c>
      <c r="N574">
        <v>7365813.5</v>
      </c>
      <c r="O574" t="str">
        <f t="shared" si="8"/>
        <v>Oklahoma Teachers2022</v>
      </c>
    </row>
    <row r="575" spans="1:15" x14ac:dyDescent="0.35">
      <c r="A575" t="s">
        <v>119</v>
      </c>
      <c r="B575">
        <v>2001</v>
      </c>
      <c r="C575" s="7">
        <v>37256</v>
      </c>
      <c r="D575" s="7">
        <v>37257</v>
      </c>
      <c r="E575">
        <v>102</v>
      </c>
      <c r="F575" t="s">
        <v>258</v>
      </c>
      <c r="G575">
        <v>2</v>
      </c>
      <c r="H575">
        <v>861128.06</v>
      </c>
      <c r="I575">
        <v>1069789.8999999999</v>
      </c>
      <c r="J575">
        <v>243880.03</v>
      </c>
      <c r="K575">
        <v>0.80500000000000005</v>
      </c>
      <c r="L575">
        <v>1.002</v>
      </c>
      <c r="M575">
        <v>18168.580000000002</v>
      </c>
      <c r="N575">
        <v>208661.73</v>
      </c>
      <c r="O575" t="str">
        <f t="shared" si="8"/>
        <v>St. Louis School Employees2001</v>
      </c>
    </row>
    <row r="576" spans="1:15" x14ac:dyDescent="0.35">
      <c r="A576" t="s">
        <v>119</v>
      </c>
      <c r="B576">
        <v>2002</v>
      </c>
      <c r="C576" s="7">
        <v>37621</v>
      </c>
      <c r="D576" s="7">
        <v>37622</v>
      </c>
      <c r="E576">
        <v>102</v>
      </c>
      <c r="F576" t="s">
        <v>258</v>
      </c>
      <c r="G576">
        <v>2</v>
      </c>
      <c r="H576">
        <v>873260.13</v>
      </c>
      <c r="I576">
        <v>1063209.3</v>
      </c>
      <c r="J576">
        <v>283935.81</v>
      </c>
      <c r="K576">
        <v>0.82099999999999995</v>
      </c>
      <c r="L576">
        <v>1.006</v>
      </c>
      <c r="M576">
        <v>19076.440999999999</v>
      </c>
      <c r="N576">
        <v>189949.09</v>
      </c>
      <c r="O576" t="str">
        <f t="shared" si="8"/>
        <v>St. Louis School Employees2002</v>
      </c>
    </row>
    <row r="577" spans="1:15" x14ac:dyDescent="0.35">
      <c r="A577" t="s">
        <v>119</v>
      </c>
      <c r="B577">
        <v>2003</v>
      </c>
      <c r="C577" s="7">
        <v>37986</v>
      </c>
      <c r="D577" s="7">
        <v>37987</v>
      </c>
      <c r="E577">
        <v>102</v>
      </c>
      <c r="F577" t="s">
        <v>258</v>
      </c>
      <c r="G577">
        <v>2</v>
      </c>
      <c r="H577">
        <v>901996.44</v>
      </c>
      <c r="I577">
        <v>1074259.6000000001</v>
      </c>
      <c r="J577">
        <v>255317.97</v>
      </c>
      <c r="K577">
        <v>0.84</v>
      </c>
      <c r="L577">
        <v>1.012</v>
      </c>
      <c r="M577">
        <v>19517.287</v>
      </c>
      <c r="N577">
        <v>172263.17</v>
      </c>
      <c r="O577" t="str">
        <f t="shared" si="8"/>
        <v>St. Louis School Employees2003</v>
      </c>
    </row>
    <row r="578" spans="1:15" x14ac:dyDescent="0.35">
      <c r="A578" t="s">
        <v>119</v>
      </c>
      <c r="B578">
        <v>2004</v>
      </c>
      <c r="C578" s="7">
        <v>38352</v>
      </c>
      <c r="D578" s="7">
        <v>38353</v>
      </c>
      <c r="E578">
        <v>102</v>
      </c>
      <c r="F578" t="s">
        <v>258</v>
      </c>
      <c r="G578">
        <v>2</v>
      </c>
      <c r="H578">
        <v>935328.63</v>
      </c>
      <c r="I578">
        <v>1084409.3</v>
      </c>
      <c r="J578">
        <v>240185.06</v>
      </c>
      <c r="K578">
        <v>0.86299999999999999</v>
      </c>
      <c r="L578">
        <v>1.32</v>
      </c>
      <c r="M578">
        <v>19210.506000000001</v>
      </c>
      <c r="N578">
        <v>149080.66</v>
      </c>
      <c r="O578" t="str">
        <f t="shared" si="8"/>
        <v>St. Louis School Employees2004</v>
      </c>
    </row>
    <row r="579" spans="1:15" x14ac:dyDescent="0.35">
      <c r="A579" t="s">
        <v>119</v>
      </c>
      <c r="B579">
        <v>2005</v>
      </c>
      <c r="C579" s="7">
        <v>38717</v>
      </c>
      <c r="D579" s="7">
        <v>38718</v>
      </c>
      <c r="E579">
        <v>102</v>
      </c>
      <c r="F579" t="s">
        <v>258</v>
      </c>
      <c r="G579">
        <v>2</v>
      </c>
      <c r="H579">
        <v>983828.25</v>
      </c>
      <c r="I579">
        <v>1122583.8</v>
      </c>
      <c r="J579">
        <v>227035.8</v>
      </c>
      <c r="K579">
        <v>0.876</v>
      </c>
      <c r="L579">
        <v>1.214</v>
      </c>
      <c r="M579">
        <v>19364.705000000002</v>
      </c>
      <c r="N579">
        <v>138755.53</v>
      </c>
      <c r="O579" t="str">
        <f t="shared" ref="O579:O642" si="9">A579&amp;B579</f>
        <v>St. Louis School Employees2005</v>
      </c>
    </row>
    <row r="580" spans="1:15" x14ac:dyDescent="0.35">
      <c r="A580" t="s">
        <v>119</v>
      </c>
      <c r="B580">
        <v>2006</v>
      </c>
      <c r="C580" s="7">
        <v>39082</v>
      </c>
      <c r="D580" s="7">
        <v>39083</v>
      </c>
      <c r="E580">
        <v>102</v>
      </c>
      <c r="F580" t="s">
        <v>258</v>
      </c>
      <c r="G580">
        <v>2</v>
      </c>
      <c r="H580">
        <v>1003428.9</v>
      </c>
      <c r="I580">
        <v>1150263.3999999999</v>
      </c>
      <c r="J580">
        <v>222387.28</v>
      </c>
      <c r="K580">
        <v>0.872</v>
      </c>
      <c r="L580">
        <v>1.149</v>
      </c>
      <c r="M580">
        <v>14414.133</v>
      </c>
      <c r="N580">
        <v>146834.35999999999</v>
      </c>
      <c r="O580" t="str">
        <f t="shared" si="9"/>
        <v>St. Louis School Employees2006</v>
      </c>
    </row>
    <row r="581" spans="1:15" x14ac:dyDescent="0.35">
      <c r="A581" t="s">
        <v>119</v>
      </c>
      <c r="B581">
        <v>2007</v>
      </c>
      <c r="C581" s="7">
        <v>39447</v>
      </c>
      <c r="D581" s="7">
        <v>39448</v>
      </c>
      <c r="E581">
        <v>102</v>
      </c>
      <c r="F581" t="s">
        <v>258</v>
      </c>
      <c r="G581">
        <v>2</v>
      </c>
      <c r="H581">
        <v>1014923.4</v>
      </c>
      <c r="I581">
        <v>1158921.1000000001</v>
      </c>
      <c r="J581">
        <v>225190.97</v>
      </c>
      <c r="K581">
        <v>0.876</v>
      </c>
      <c r="L581">
        <v>1.2969999999999999</v>
      </c>
      <c r="M581">
        <v>17311.657999999999</v>
      </c>
      <c r="N581">
        <v>143997.73000000001</v>
      </c>
      <c r="O581" t="str">
        <f t="shared" si="9"/>
        <v>St. Louis School Employees2007</v>
      </c>
    </row>
    <row r="582" spans="1:15" x14ac:dyDescent="0.35">
      <c r="A582" t="s">
        <v>119</v>
      </c>
      <c r="B582">
        <v>2008</v>
      </c>
      <c r="C582" s="7">
        <v>39813</v>
      </c>
      <c r="D582" s="7">
        <v>39814</v>
      </c>
      <c r="E582">
        <v>102</v>
      </c>
      <c r="F582" t="s">
        <v>258</v>
      </c>
      <c r="G582">
        <v>2</v>
      </c>
      <c r="H582">
        <v>963851.44</v>
      </c>
      <c r="I582">
        <v>1099891.8</v>
      </c>
      <c r="J582">
        <v>234582.33</v>
      </c>
      <c r="K582">
        <v>0.876</v>
      </c>
      <c r="L582">
        <v>1.325</v>
      </c>
      <c r="M582">
        <v>21021.315999999999</v>
      </c>
      <c r="N582">
        <v>136040.31</v>
      </c>
      <c r="O582" t="str">
        <f t="shared" si="9"/>
        <v>St. Louis School Employees2008</v>
      </c>
    </row>
    <row r="583" spans="1:15" x14ac:dyDescent="0.35">
      <c r="A583" t="s">
        <v>119</v>
      </c>
      <c r="B583">
        <v>2009</v>
      </c>
      <c r="C583" s="7">
        <v>40178</v>
      </c>
      <c r="D583" s="7">
        <v>40179</v>
      </c>
      <c r="E583">
        <v>102</v>
      </c>
      <c r="F583" t="s">
        <v>258</v>
      </c>
      <c r="G583">
        <v>2</v>
      </c>
      <c r="H583">
        <v>950709.94</v>
      </c>
      <c r="I583">
        <v>1076002.1000000001</v>
      </c>
      <c r="J583">
        <v>241958.14</v>
      </c>
      <c r="K583">
        <v>0.88400000000000001</v>
      </c>
      <c r="L583">
        <v>1.3360000000000001</v>
      </c>
      <c r="M583">
        <v>21406.949000000001</v>
      </c>
      <c r="N583">
        <v>125292.13</v>
      </c>
      <c r="O583" t="str">
        <f t="shared" si="9"/>
        <v>St. Louis School Employees2009</v>
      </c>
    </row>
    <row r="584" spans="1:15" x14ac:dyDescent="0.35">
      <c r="A584" t="s">
        <v>119</v>
      </c>
      <c r="B584">
        <v>2010</v>
      </c>
      <c r="C584" s="7">
        <v>40543</v>
      </c>
      <c r="D584" s="7">
        <v>40544</v>
      </c>
      <c r="E584">
        <v>102</v>
      </c>
      <c r="F584" t="s">
        <v>258</v>
      </c>
      <c r="G584">
        <v>2</v>
      </c>
      <c r="H584">
        <v>944356.75</v>
      </c>
      <c r="I584">
        <v>1066270.8999999999</v>
      </c>
      <c r="J584">
        <v>218308.23</v>
      </c>
      <c r="K584">
        <v>0.88600000000000001</v>
      </c>
      <c r="L584">
        <v>1.3440000000000001</v>
      </c>
      <c r="M584">
        <v>19407.723000000002</v>
      </c>
      <c r="N584">
        <v>121914.12</v>
      </c>
      <c r="O584" t="str">
        <f t="shared" si="9"/>
        <v>St. Louis School Employees2010</v>
      </c>
    </row>
    <row r="585" spans="1:15" x14ac:dyDescent="0.35">
      <c r="A585" t="s">
        <v>119</v>
      </c>
      <c r="B585">
        <v>2011</v>
      </c>
      <c r="C585" s="7">
        <v>40908</v>
      </c>
      <c r="D585" s="7">
        <v>40909</v>
      </c>
      <c r="E585">
        <v>102</v>
      </c>
      <c r="F585" t="s">
        <v>258</v>
      </c>
      <c r="G585">
        <v>2</v>
      </c>
      <c r="H585">
        <v>925389.38</v>
      </c>
      <c r="I585">
        <v>1090318.8</v>
      </c>
      <c r="J585">
        <v>234760.09</v>
      </c>
      <c r="K585">
        <v>0.84899999999999998</v>
      </c>
      <c r="L585">
        <v>1.1839999999999999</v>
      </c>
      <c r="M585">
        <v>24264.182000000001</v>
      </c>
      <c r="N585">
        <v>164929.34</v>
      </c>
      <c r="O585" t="str">
        <f t="shared" si="9"/>
        <v>St. Louis School Employees2011</v>
      </c>
    </row>
    <row r="586" spans="1:15" x14ac:dyDescent="0.35">
      <c r="A586" t="s">
        <v>119</v>
      </c>
      <c r="B586">
        <v>2012</v>
      </c>
      <c r="C586" s="7">
        <v>41274</v>
      </c>
      <c r="D586" s="7">
        <v>41275</v>
      </c>
      <c r="E586">
        <v>102</v>
      </c>
      <c r="F586" t="s">
        <v>258</v>
      </c>
      <c r="G586">
        <v>2</v>
      </c>
      <c r="H586">
        <v>914494.31</v>
      </c>
      <c r="I586">
        <v>1085124.6000000001</v>
      </c>
      <c r="J586">
        <v>225893.52</v>
      </c>
      <c r="K586">
        <v>0.84299999999999997</v>
      </c>
      <c r="L586">
        <v>1.1399999999999999</v>
      </c>
      <c r="M586">
        <v>25928.657999999999</v>
      </c>
      <c r="N586">
        <v>170630.33</v>
      </c>
      <c r="O586" t="str">
        <f t="shared" si="9"/>
        <v>St. Louis School Employees2012</v>
      </c>
    </row>
    <row r="587" spans="1:15" x14ac:dyDescent="0.35">
      <c r="A587" t="s">
        <v>119</v>
      </c>
      <c r="B587">
        <v>2013</v>
      </c>
      <c r="C587" s="7">
        <v>41639</v>
      </c>
      <c r="D587" s="7">
        <v>41640</v>
      </c>
      <c r="E587">
        <v>102</v>
      </c>
      <c r="F587" t="s">
        <v>258</v>
      </c>
      <c r="G587">
        <v>2</v>
      </c>
      <c r="H587">
        <v>922922.38</v>
      </c>
      <c r="I587">
        <v>1093394.8</v>
      </c>
      <c r="J587">
        <v>243280.02</v>
      </c>
      <c r="K587">
        <v>0.84399999999999997</v>
      </c>
      <c r="L587">
        <v>1.0469999999999999</v>
      </c>
      <c r="M587">
        <v>35367.597999999998</v>
      </c>
      <c r="N587">
        <v>170472.38</v>
      </c>
      <c r="O587" t="str">
        <f t="shared" si="9"/>
        <v>St. Louis School Employees2013</v>
      </c>
    </row>
    <row r="588" spans="1:15" x14ac:dyDescent="0.35">
      <c r="A588" t="s">
        <v>119</v>
      </c>
      <c r="B588">
        <v>2014</v>
      </c>
      <c r="C588" s="7">
        <v>42004</v>
      </c>
      <c r="D588" s="7">
        <v>42005</v>
      </c>
      <c r="E588">
        <v>102</v>
      </c>
      <c r="F588" t="s">
        <v>258</v>
      </c>
      <c r="G588">
        <v>2</v>
      </c>
      <c r="H588">
        <v>926905.81</v>
      </c>
      <c r="I588">
        <v>1093593.3</v>
      </c>
      <c r="J588">
        <v>245699.58</v>
      </c>
      <c r="K588">
        <v>0.84799999999999998</v>
      </c>
      <c r="L588">
        <v>1.07786</v>
      </c>
      <c r="M588">
        <v>37267.277000000002</v>
      </c>
      <c r="N588">
        <v>166687.45000000001</v>
      </c>
      <c r="O588" t="str">
        <f t="shared" si="9"/>
        <v>St. Louis School Employees2014</v>
      </c>
    </row>
    <row r="589" spans="1:15" x14ac:dyDescent="0.35">
      <c r="A589" t="s">
        <v>119</v>
      </c>
      <c r="B589">
        <v>2015</v>
      </c>
      <c r="C589" s="7">
        <v>42369</v>
      </c>
      <c r="D589" s="7">
        <v>42370</v>
      </c>
      <c r="E589">
        <v>102</v>
      </c>
      <c r="F589" t="s">
        <v>258</v>
      </c>
      <c r="G589">
        <v>2</v>
      </c>
      <c r="H589">
        <v>915391.06</v>
      </c>
      <c r="I589">
        <v>1077693.1000000001</v>
      </c>
      <c r="J589">
        <v>252127.28</v>
      </c>
      <c r="K589">
        <v>0.84899999999999998</v>
      </c>
      <c r="L589">
        <v>1.0260499999999999</v>
      </c>
      <c r="M589">
        <v>38597.230000000003</v>
      </c>
      <c r="N589">
        <v>162302.06</v>
      </c>
      <c r="O589" t="str">
        <f t="shared" si="9"/>
        <v>St. Louis School Employees2015</v>
      </c>
    </row>
    <row r="590" spans="1:15" x14ac:dyDescent="0.35">
      <c r="A590" t="s">
        <v>119</v>
      </c>
      <c r="B590">
        <v>2016</v>
      </c>
      <c r="C590" s="7">
        <v>42735</v>
      </c>
      <c r="D590" s="7">
        <v>42736</v>
      </c>
      <c r="E590">
        <v>102</v>
      </c>
      <c r="F590" t="s">
        <v>258</v>
      </c>
      <c r="G590">
        <v>2</v>
      </c>
      <c r="H590">
        <v>901076.69</v>
      </c>
      <c r="I590">
        <v>1223329.6000000001</v>
      </c>
      <c r="J590">
        <v>260223.06</v>
      </c>
      <c r="K590">
        <v>0.73699999999999999</v>
      </c>
      <c r="L590">
        <v>1.0428500000000001</v>
      </c>
      <c r="M590">
        <v>37210.754000000001</v>
      </c>
      <c r="N590">
        <v>322253</v>
      </c>
      <c r="O590" t="str">
        <f t="shared" si="9"/>
        <v>St. Louis School Employees2016</v>
      </c>
    </row>
    <row r="591" spans="1:15" x14ac:dyDescent="0.35">
      <c r="A591" t="s">
        <v>119</v>
      </c>
      <c r="B591">
        <v>2017</v>
      </c>
      <c r="C591" s="7">
        <v>43100</v>
      </c>
      <c r="D591" s="7">
        <v>43101</v>
      </c>
      <c r="E591">
        <v>102</v>
      </c>
      <c r="F591" t="s">
        <v>258</v>
      </c>
      <c r="G591">
        <v>2</v>
      </c>
      <c r="H591">
        <v>899816.94</v>
      </c>
      <c r="I591">
        <v>1235909</v>
      </c>
      <c r="J591">
        <v>265773.65999999997</v>
      </c>
      <c r="K591">
        <v>0.72799999999999998</v>
      </c>
      <c r="L591">
        <v>1.02538</v>
      </c>
      <c r="M591">
        <v>39657.957000000002</v>
      </c>
      <c r="N591">
        <v>336092.13</v>
      </c>
      <c r="O591" t="str">
        <f t="shared" si="9"/>
        <v>St. Louis School Employees2017</v>
      </c>
    </row>
    <row r="592" spans="1:15" x14ac:dyDescent="0.35">
      <c r="A592" t="s">
        <v>119</v>
      </c>
      <c r="B592">
        <v>2018</v>
      </c>
      <c r="C592" s="7">
        <v>43465</v>
      </c>
      <c r="D592" s="7">
        <v>43466</v>
      </c>
      <c r="E592">
        <v>102</v>
      </c>
      <c r="F592" t="s">
        <v>258</v>
      </c>
      <c r="G592">
        <v>2</v>
      </c>
      <c r="H592">
        <v>886156</v>
      </c>
      <c r="I592">
        <v>1238153.3999999999</v>
      </c>
      <c r="J592">
        <v>263772.38</v>
      </c>
      <c r="K592">
        <v>0.71599999999999997</v>
      </c>
      <c r="L592">
        <v>0.97589000000000004</v>
      </c>
      <c r="M592">
        <v>49693.59</v>
      </c>
      <c r="N592">
        <v>351997.31</v>
      </c>
      <c r="O592" t="str">
        <f t="shared" si="9"/>
        <v>St. Louis School Employees2018</v>
      </c>
    </row>
    <row r="593" spans="1:15" x14ac:dyDescent="0.35">
      <c r="A593" t="s">
        <v>119</v>
      </c>
      <c r="B593">
        <v>2019</v>
      </c>
      <c r="C593" s="7">
        <v>43830</v>
      </c>
      <c r="D593" s="7">
        <v>43831</v>
      </c>
      <c r="E593">
        <v>102</v>
      </c>
      <c r="F593" t="s">
        <v>258</v>
      </c>
      <c r="G593">
        <v>2</v>
      </c>
      <c r="H593">
        <v>888759.19</v>
      </c>
      <c r="I593">
        <v>1241617.3</v>
      </c>
      <c r="J593">
        <v>272973.38</v>
      </c>
      <c r="K593">
        <v>0.71599999999999997</v>
      </c>
      <c r="L593">
        <v>0.92810999999999999</v>
      </c>
      <c r="M593">
        <v>47096.163999999997</v>
      </c>
      <c r="N593">
        <v>352858.06</v>
      </c>
      <c r="O593" t="str">
        <f t="shared" si="9"/>
        <v>St. Louis School Employees2019</v>
      </c>
    </row>
    <row r="594" spans="1:15" x14ac:dyDescent="0.35">
      <c r="A594" t="s">
        <v>119</v>
      </c>
      <c r="B594">
        <v>2020</v>
      </c>
      <c r="C594" s="7">
        <v>44196</v>
      </c>
      <c r="D594" s="7">
        <v>44197</v>
      </c>
      <c r="E594">
        <v>102</v>
      </c>
      <c r="F594" t="s">
        <v>258</v>
      </c>
      <c r="G594">
        <v>2</v>
      </c>
      <c r="H594">
        <v>894251.13</v>
      </c>
      <c r="I594">
        <v>1221293</v>
      </c>
      <c r="J594">
        <v>264676.84000000003</v>
      </c>
      <c r="K594">
        <v>0.73199999999999998</v>
      </c>
      <c r="L594">
        <v>0.63593</v>
      </c>
      <c r="M594">
        <v>49429.862999999998</v>
      </c>
      <c r="N594">
        <v>327041.81</v>
      </c>
      <c r="O594" t="str">
        <f t="shared" si="9"/>
        <v>St. Louis School Employees2020</v>
      </c>
    </row>
    <row r="595" spans="1:15" x14ac:dyDescent="0.35">
      <c r="A595" t="s">
        <v>119</v>
      </c>
      <c r="B595">
        <v>2021</v>
      </c>
      <c r="C595" s="7">
        <v>44561</v>
      </c>
      <c r="D595" s="7">
        <v>44562</v>
      </c>
      <c r="E595">
        <v>102</v>
      </c>
      <c r="F595" t="s">
        <v>258</v>
      </c>
      <c r="G595">
        <v>2</v>
      </c>
      <c r="H595">
        <v>943201.88</v>
      </c>
      <c r="I595">
        <v>1279847.1000000001</v>
      </c>
      <c r="J595">
        <v>259440.42</v>
      </c>
      <c r="K595">
        <v>0.73699999999999999</v>
      </c>
      <c r="L595">
        <v>0.82859000000000005</v>
      </c>
      <c r="M595">
        <v>49622.726999999999</v>
      </c>
      <c r="N595">
        <v>336645.22</v>
      </c>
      <c r="O595" t="str">
        <f t="shared" si="9"/>
        <v>St. Louis School Employees2021</v>
      </c>
    </row>
    <row r="596" spans="1:15" x14ac:dyDescent="0.35">
      <c r="A596" t="s">
        <v>119</v>
      </c>
      <c r="B596">
        <v>2022</v>
      </c>
      <c r="C596" s="7">
        <v>44926</v>
      </c>
      <c r="D596" s="7">
        <v>44562</v>
      </c>
      <c r="E596">
        <v>102</v>
      </c>
      <c r="F596" t="s">
        <v>258</v>
      </c>
      <c r="G596">
        <v>2</v>
      </c>
      <c r="H596">
        <v>943201.88</v>
      </c>
      <c r="I596">
        <v>1279847.1000000001</v>
      </c>
      <c r="J596">
        <v>265773.65999999997</v>
      </c>
      <c r="K596">
        <v>0.73699999999999999</v>
      </c>
      <c r="L596">
        <v>0.90566999999999998</v>
      </c>
      <c r="M596">
        <v>45259.945</v>
      </c>
      <c r="N596">
        <v>336645.22</v>
      </c>
      <c r="O596" t="str">
        <f t="shared" si="9"/>
        <v>St. Louis School Employees2022</v>
      </c>
    </row>
    <row r="597" spans="1:15" x14ac:dyDescent="0.35">
      <c r="A597" t="s">
        <v>37</v>
      </c>
      <c r="B597">
        <v>2001</v>
      </c>
      <c r="C597" s="7">
        <v>37256</v>
      </c>
      <c r="D597" s="7">
        <v>37256</v>
      </c>
      <c r="E597">
        <v>23</v>
      </c>
      <c r="F597" t="s">
        <v>269</v>
      </c>
      <c r="G597">
        <v>2</v>
      </c>
      <c r="H597">
        <v>2462548</v>
      </c>
      <c r="I597">
        <v>2550556</v>
      </c>
      <c r="J597">
        <v>307834</v>
      </c>
      <c r="K597">
        <v>0.97</v>
      </c>
      <c r="L597">
        <v>1</v>
      </c>
      <c r="M597">
        <v>8735.0149999999994</v>
      </c>
      <c r="N597">
        <v>88008</v>
      </c>
      <c r="O597" t="str">
        <f t="shared" si="9"/>
        <v>Denver Schools2001</v>
      </c>
    </row>
    <row r="598" spans="1:15" x14ac:dyDescent="0.35">
      <c r="A598" t="s">
        <v>37</v>
      </c>
      <c r="B598">
        <v>2002</v>
      </c>
      <c r="C598" s="7">
        <v>37621</v>
      </c>
      <c r="D598" s="7">
        <v>37621</v>
      </c>
      <c r="E598">
        <v>23</v>
      </c>
      <c r="F598" t="s">
        <v>269</v>
      </c>
      <c r="G598">
        <v>2</v>
      </c>
      <c r="H598">
        <v>2465049</v>
      </c>
      <c r="I598">
        <v>2712293</v>
      </c>
      <c r="J598">
        <v>331607</v>
      </c>
      <c r="K598">
        <v>0.91</v>
      </c>
      <c r="L598">
        <v>0.49990000000000001</v>
      </c>
      <c r="M598">
        <v>18949.592000000001</v>
      </c>
      <c r="N598">
        <v>247244</v>
      </c>
      <c r="O598" t="str">
        <f t="shared" si="9"/>
        <v>Denver Schools2002</v>
      </c>
    </row>
    <row r="599" spans="1:15" x14ac:dyDescent="0.35">
      <c r="A599" t="s">
        <v>37</v>
      </c>
      <c r="B599">
        <v>2003</v>
      </c>
      <c r="C599" s="7">
        <v>37986</v>
      </c>
      <c r="D599" s="7">
        <v>37986</v>
      </c>
      <c r="E599">
        <v>23</v>
      </c>
      <c r="F599" t="s">
        <v>269</v>
      </c>
      <c r="G599">
        <v>2</v>
      </c>
      <c r="H599">
        <v>2531746</v>
      </c>
      <c r="I599">
        <v>2793788</v>
      </c>
      <c r="J599">
        <v>318122</v>
      </c>
      <c r="K599">
        <v>0.90600000000000003</v>
      </c>
      <c r="L599">
        <v>0.4536</v>
      </c>
      <c r="M599">
        <v>28709.754000000001</v>
      </c>
      <c r="N599">
        <v>262042</v>
      </c>
      <c r="O599" t="str">
        <f t="shared" si="9"/>
        <v>Denver Schools2003</v>
      </c>
    </row>
    <row r="600" spans="1:15" x14ac:dyDescent="0.35">
      <c r="A600" t="s">
        <v>37</v>
      </c>
      <c r="B600">
        <v>2004</v>
      </c>
      <c r="C600" s="7">
        <v>38352</v>
      </c>
      <c r="D600" s="7">
        <v>38352</v>
      </c>
      <c r="E600">
        <v>23</v>
      </c>
      <c r="F600" t="s">
        <v>269</v>
      </c>
      <c r="G600">
        <v>2</v>
      </c>
      <c r="H600">
        <v>2611524</v>
      </c>
      <c r="I600">
        <v>2960990</v>
      </c>
      <c r="J600">
        <v>315157</v>
      </c>
      <c r="K600">
        <v>0.88200000000000001</v>
      </c>
      <c r="L600">
        <v>0.61040000000000005</v>
      </c>
      <c r="M600">
        <v>34637.300999999999</v>
      </c>
      <c r="N600">
        <v>349466</v>
      </c>
      <c r="O600" t="str">
        <f t="shared" si="9"/>
        <v>Denver Schools2004</v>
      </c>
    </row>
    <row r="601" spans="1:15" x14ac:dyDescent="0.35">
      <c r="A601" t="s">
        <v>37</v>
      </c>
      <c r="B601">
        <v>2005</v>
      </c>
      <c r="C601" s="7">
        <v>38717</v>
      </c>
      <c r="D601" s="7">
        <v>38717</v>
      </c>
      <c r="E601">
        <v>23</v>
      </c>
      <c r="F601" t="s">
        <v>269</v>
      </c>
      <c r="G601">
        <v>2</v>
      </c>
      <c r="H601">
        <v>2693686</v>
      </c>
      <c r="I601">
        <v>3065855</v>
      </c>
      <c r="J601">
        <v>318405</v>
      </c>
      <c r="K601">
        <v>0.879</v>
      </c>
      <c r="L601">
        <v>0.6724</v>
      </c>
      <c r="M601">
        <v>42308.046999999999</v>
      </c>
      <c r="N601">
        <v>372169</v>
      </c>
      <c r="O601" t="str">
        <f t="shared" si="9"/>
        <v>Denver Schools2005</v>
      </c>
    </row>
    <row r="602" spans="1:15" x14ac:dyDescent="0.35">
      <c r="A602" t="s">
        <v>37</v>
      </c>
      <c r="B602">
        <v>2006</v>
      </c>
      <c r="C602" s="7">
        <v>39082</v>
      </c>
      <c r="D602" s="7">
        <v>39082</v>
      </c>
      <c r="E602">
        <v>23</v>
      </c>
      <c r="F602" t="s">
        <v>269</v>
      </c>
      <c r="G602">
        <v>2</v>
      </c>
      <c r="H602">
        <v>2854304</v>
      </c>
      <c r="I602">
        <v>3233713</v>
      </c>
      <c r="J602">
        <v>328609</v>
      </c>
      <c r="K602">
        <v>0.88300000000000001</v>
      </c>
      <c r="L602">
        <v>0.73270000000000002</v>
      </c>
      <c r="M602">
        <v>45974.858999999997</v>
      </c>
      <c r="N602">
        <v>379409</v>
      </c>
      <c r="O602" t="str">
        <f t="shared" si="9"/>
        <v>Denver Schools2006</v>
      </c>
    </row>
    <row r="603" spans="1:15" x14ac:dyDescent="0.35">
      <c r="A603" t="s">
        <v>37</v>
      </c>
      <c r="B603">
        <v>2007</v>
      </c>
      <c r="C603" s="7">
        <v>39447</v>
      </c>
      <c r="D603" s="7">
        <v>39447</v>
      </c>
      <c r="E603">
        <v>23</v>
      </c>
      <c r="F603" t="s">
        <v>269</v>
      </c>
      <c r="G603">
        <v>2</v>
      </c>
      <c r="H603">
        <v>2968794</v>
      </c>
      <c r="I603">
        <v>3383258</v>
      </c>
      <c r="J603">
        <v>357049</v>
      </c>
      <c r="K603">
        <v>0.877</v>
      </c>
      <c r="L603">
        <v>0.8286</v>
      </c>
      <c r="M603">
        <v>48967.383000000002</v>
      </c>
      <c r="N603">
        <v>414464</v>
      </c>
      <c r="O603" t="str">
        <f t="shared" si="9"/>
        <v>Denver Schools2007</v>
      </c>
    </row>
    <row r="604" spans="1:15" x14ac:dyDescent="0.35">
      <c r="A604" t="s">
        <v>37</v>
      </c>
      <c r="B604">
        <v>2008</v>
      </c>
      <c r="C604" s="7">
        <v>39813</v>
      </c>
      <c r="D604" s="7">
        <v>39813</v>
      </c>
      <c r="E604">
        <v>23</v>
      </c>
      <c r="F604" t="s">
        <v>269</v>
      </c>
      <c r="G604">
        <v>2</v>
      </c>
      <c r="H604">
        <v>2944292</v>
      </c>
      <c r="I604">
        <v>3493011</v>
      </c>
      <c r="J604">
        <v>388652</v>
      </c>
      <c r="K604">
        <v>0.84299999999999997</v>
      </c>
      <c r="L604">
        <v>8.3071999999999999</v>
      </c>
      <c r="M604">
        <v>52341.226999999999</v>
      </c>
      <c r="N604">
        <v>548719</v>
      </c>
      <c r="O604" t="str">
        <f t="shared" si="9"/>
        <v>Denver Schools2008</v>
      </c>
    </row>
    <row r="605" spans="1:15" x14ac:dyDescent="0.35">
      <c r="A605" t="s">
        <v>37</v>
      </c>
      <c r="B605">
        <v>2009</v>
      </c>
      <c r="C605" s="7">
        <v>40178</v>
      </c>
      <c r="D605" s="7">
        <v>40178</v>
      </c>
      <c r="E605">
        <v>23</v>
      </c>
      <c r="F605" t="s">
        <v>269</v>
      </c>
      <c r="G605">
        <v>2</v>
      </c>
      <c r="H605">
        <v>2917927</v>
      </c>
      <c r="I605">
        <v>3304766</v>
      </c>
      <c r="J605">
        <v>491750</v>
      </c>
      <c r="K605">
        <v>0.88300000000000001</v>
      </c>
      <c r="L605">
        <v>0.8266</v>
      </c>
      <c r="M605">
        <v>58671.050999999999</v>
      </c>
      <c r="N605">
        <v>386839</v>
      </c>
      <c r="O605" t="str">
        <f t="shared" si="9"/>
        <v>Denver Schools2009</v>
      </c>
    </row>
    <row r="606" spans="1:15" x14ac:dyDescent="0.35">
      <c r="A606" t="s">
        <v>37</v>
      </c>
      <c r="B606">
        <v>2010</v>
      </c>
      <c r="C606" s="7">
        <v>40543</v>
      </c>
      <c r="D606" s="7">
        <v>40543</v>
      </c>
      <c r="E606">
        <v>23</v>
      </c>
      <c r="F606" t="s">
        <v>269</v>
      </c>
      <c r="G606">
        <v>2</v>
      </c>
      <c r="H606">
        <v>2961720</v>
      </c>
      <c r="I606">
        <v>3332814</v>
      </c>
      <c r="J606">
        <v>470774</v>
      </c>
      <c r="K606">
        <v>0.88900000000000001</v>
      </c>
      <c r="L606">
        <v>0.08</v>
      </c>
      <c r="M606">
        <v>68780</v>
      </c>
      <c r="N606">
        <v>371094</v>
      </c>
      <c r="O606" t="str">
        <f t="shared" si="9"/>
        <v>Denver Schools2010</v>
      </c>
    </row>
    <row r="607" spans="1:15" x14ac:dyDescent="0.35">
      <c r="A607" t="s">
        <v>37</v>
      </c>
      <c r="B607">
        <v>2011</v>
      </c>
      <c r="C607" s="7">
        <v>40908</v>
      </c>
      <c r="D607" s="7">
        <v>40908</v>
      </c>
      <c r="E607">
        <v>23</v>
      </c>
      <c r="F607" t="s">
        <v>269</v>
      </c>
      <c r="G607">
        <v>2</v>
      </c>
      <c r="H607">
        <v>2804706</v>
      </c>
      <c r="I607">
        <v>3442527</v>
      </c>
      <c r="J607">
        <v>491646</v>
      </c>
      <c r="K607">
        <v>0.81499999999999995</v>
      </c>
      <c r="L607">
        <v>0.2</v>
      </c>
      <c r="M607">
        <v>58620</v>
      </c>
      <c r="N607">
        <v>637821</v>
      </c>
      <c r="O607" t="str">
        <f t="shared" si="9"/>
        <v>Denver Schools2011</v>
      </c>
    </row>
    <row r="608" spans="1:15" x14ac:dyDescent="0.35">
      <c r="A608" t="s">
        <v>37</v>
      </c>
      <c r="B608">
        <v>2012</v>
      </c>
      <c r="C608" s="7">
        <v>41274</v>
      </c>
      <c r="D608" s="7">
        <v>41274</v>
      </c>
      <c r="E608">
        <v>23</v>
      </c>
      <c r="F608" t="s">
        <v>269</v>
      </c>
      <c r="G608">
        <v>2</v>
      </c>
      <c r="H608">
        <v>2936695</v>
      </c>
      <c r="I608">
        <v>3495549</v>
      </c>
      <c r="J608">
        <v>510872</v>
      </c>
      <c r="K608">
        <v>0.84</v>
      </c>
      <c r="L608">
        <v>0.27</v>
      </c>
      <c r="M608">
        <v>49044</v>
      </c>
      <c r="N608">
        <v>558854</v>
      </c>
      <c r="O608" t="str">
        <f t="shared" si="9"/>
        <v>Denver Schools2012</v>
      </c>
    </row>
    <row r="609" spans="1:15" x14ac:dyDescent="0.35">
      <c r="A609" t="s">
        <v>37</v>
      </c>
      <c r="B609">
        <v>2013</v>
      </c>
      <c r="C609" s="7">
        <v>41639</v>
      </c>
      <c r="D609" s="7">
        <v>41639</v>
      </c>
      <c r="E609">
        <v>23</v>
      </c>
      <c r="F609" t="s">
        <v>269</v>
      </c>
      <c r="G609">
        <v>2</v>
      </c>
      <c r="H609">
        <v>3075895</v>
      </c>
      <c r="I609">
        <v>3785872</v>
      </c>
      <c r="J609">
        <v>547660</v>
      </c>
      <c r="K609">
        <v>0.81200000000000006</v>
      </c>
      <c r="L609">
        <v>0.37</v>
      </c>
      <c r="M609">
        <v>63145</v>
      </c>
      <c r="N609">
        <v>709977</v>
      </c>
      <c r="O609" t="str">
        <f t="shared" si="9"/>
        <v>Denver Schools2013</v>
      </c>
    </row>
    <row r="610" spans="1:15" x14ac:dyDescent="0.35">
      <c r="A610" t="s">
        <v>37</v>
      </c>
      <c r="B610">
        <v>2014</v>
      </c>
      <c r="C610" s="7">
        <v>42004</v>
      </c>
      <c r="D610" s="7">
        <v>42004</v>
      </c>
      <c r="E610">
        <v>23</v>
      </c>
      <c r="F610" t="s">
        <v>269</v>
      </c>
      <c r="G610">
        <v>2</v>
      </c>
      <c r="H610">
        <v>3151456</v>
      </c>
      <c r="I610">
        <v>3816092.8</v>
      </c>
      <c r="J610">
        <v>584319.25</v>
      </c>
      <c r="K610">
        <v>0.82599999999999996</v>
      </c>
      <c r="L610">
        <v>0.31246000000000002</v>
      </c>
      <c r="M610">
        <v>59137</v>
      </c>
      <c r="N610">
        <v>664636.81000000006</v>
      </c>
      <c r="O610" t="str">
        <f t="shared" si="9"/>
        <v>Denver Schools2014</v>
      </c>
    </row>
    <row r="611" spans="1:15" x14ac:dyDescent="0.35">
      <c r="A611" t="s">
        <v>37</v>
      </c>
      <c r="B611">
        <v>2015</v>
      </c>
      <c r="C611" s="7">
        <v>42369</v>
      </c>
      <c r="D611" s="7">
        <v>42369</v>
      </c>
      <c r="E611">
        <v>23</v>
      </c>
      <c r="F611" t="s">
        <v>269</v>
      </c>
      <c r="G611">
        <v>2</v>
      </c>
      <c r="H611">
        <v>3207327</v>
      </c>
      <c r="I611">
        <v>3905240</v>
      </c>
      <c r="J611">
        <v>621115</v>
      </c>
      <c r="K611">
        <v>0.82099999999999995</v>
      </c>
      <c r="L611">
        <v>0.11817</v>
      </c>
      <c r="M611">
        <v>71881</v>
      </c>
      <c r="N611">
        <v>697913</v>
      </c>
      <c r="O611" t="str">
        <f t="shared" si="9"/>
        <v>Denver Schools2015</v>
      </c>
    </row>
    <row r="612" spans="1:15" x14ac:dyDescent="0.35">
      <c r="A612" t="s">
        <v>37</v>
      </c>
      <c r="B612">
        <v>2016</v>
      </c>
      <c r="C612" s="7">
        <v>42735</v>
      </c>
      <c r="D612" s="7">
        <v>42735</v>
      </c>
      <c r="E612">
        <v>23</v>
      </c>
      <c r="F612" t="s">
        <v>269</v>
      </c>
      <c r="G612">
        <v>2</v>
      </c>
      <c r="H612">
        <v>3220935</v>
      </c>
      <c r="I612">
        <v>4246430</v>
      </c>
      <c r="J612">
        <v>642177</v>
      </c>
      <c r="K612">
        <v>0.75900000000000001</v>
      </c>
      <c r="L612">
        <v>0.24092</v>
      </c>
      <c r="M612">
        <v>70857</v>
      </c>
      <c r="N612">
        <v>1025495</v>
      </c>
      <c r="O612" t="str">
        <f t="shared" si="9"/>
        <v>Denver Schools2016</v>
      </c>
    </row>
    <row r="613" spans="1:15" x14ac:dyDescent="0.35">
      <c r="A613" t="s">
        <v>37</v>
      </c>
      <c r="B613">
        <v>2017</v>
      </c>
      <c r="C613" s="7">
        <v>43100</v>
      </c>
      <c r="D613" s="7">
        <v>43100</v>
      </c>
      <c r="E613">
        <v>23</v>
      </c>
      <c r="F613" t="s">
        <v>269</v>
      </c>
      <c r="G613">
        <v>2</v>
      </c>
      <c r="H613">
        <v>3257770</v>
      </c>
      <c r="I613">
        <v>4088526</v>
      </c>
      <c r="J613">
        <v>658198</v>
      </c>
      <c r="K613">
        <v>0.79700000000000004</v>
      </c>
      <c r="L613">
        <v>0.38429000000000002</v>
      </c>
      <c r="M613">
        <v>71763</v>
      </c>
      <c r="N613">
        <v>830756</v>
      </c>
      <c r="O613" t="str">
        <f t="shared" si="9"/>
        <v>Denver Schools2017</v>
      </c>
    </row>
    <row r="614" spans="1:15" x14ac:dyDescent="0.35">
      <c r="A614" t="s">
        <v>37</v>
      </c>
      <c r="B614">
        <v>2018</v>
      </c>
      <c r="C614" s="7">
        <v>43465</v>
      </c>
      <c r="D614" s="7">
        <v>43465</v>
      </c>
      <c r="E614">
        <v>23</v>
      </c>
      <c r="F614" t="s">
        <v>269</v>
      </c>
      <c r="G614">
        <v>2</v>
      </c>
      <c r="H614">
        <v>3261338</v>
      </c>
      <c r="I614">
        <v>4248602</v>
      </c>
      <c r="J614">
        <v>722040</v>
      </c>
      <c r="K614">
        <v>0.76800000000000002</v>
      </c>
      <c r="L614">
        <v>0.53491999999999995</v>
      </c>
      <c r="M614">
        <v>102099</v>
      </c>
      <c r="N614">
        <v>987264</v>
      </c>
      <c r="O614" t="str">
        <f t="shared" si="9"/>
        <v>Denver Schools2018</v>
      </c>
    </row>
    <row r="615" spans="1:15" x14ac:dyDescent="0.35">
      <c r="A615" t="s">
        <v>37</v>
      </c>
      <c r="B615">
        <v>2019</v>
      </c>
      <c r="C615" s="7">
        <v>43830</v>
      </c>
      <c r="D615" s="7">
        <v>43830</v>
      </c>
      <c r="E615">
        <v>23</v>
      </c>
      <c r="F615" t="s">
        <v>269</v>
      </c>
      <c r="G615">
        <v>2</v>
      </c>
      <c r="H615">
        <v>3410264</v>
      </c>
      <c r="I615">
        <v>4263384.5</v>
      </c>
      <c r="J615">
        <v>736263.81</v>
      </c>
      <c r="K615">
        <v>0.8</v>
      </c>
      <c r="L615">
        <v>0.71804999999999997</v>
      </c>
      <c r="M615">
        <v>87099</v>
      </c>
      <c r="N615">
        <v>853120.25</v>
      </c>
      <c r="O615" t="str">
        <f t="shared" si="9"/>
        <v>Denver Schools2019</v>
      </c>
    </row>
    <row r="616" spans="1:15" x14ac:dyDescent="0.35">
      <c r="A616" t="s">
        <v>37</v>
      </c>
      <c r="B616">
        <v>2020</v>
      </c>
      <c r="C616" s="7">
        <v>44196</v>
      </c>
      <c r="D616" s="7">
        <v>44196</v>
      </c>
      <c r="E616">
        <v>23</v>
      </c>
      <c r="F616" t="s">
        <v>269</v>
      </c>
      <c r="G616">
        <v>2</v>
      </c>
      <c r="H616">
        <v>3682072</v>
      </c>
      <c r="I616">
        <v>4532545.5</v>
      </c>
      <c r="J616">
        <v>771347.63</v>
      </c>
      <c r="K616">
        <v>0.81200000000000006</v>
      </c>
      <c r="L616">
        <v>0.65605999999999998</v>
      </c>
      <c r="M616">
        <v>85731</v>
      </c>
      <c r="N616">
        <v>850473.5</v>
      </c>
      <c r="O616" t="str">
        <f t="shared" si="9"/>
        <v>Denver Schools2020</v>
      </c>
    </row>
    <row r="617" spans="1:15" x14ac:dyDescent="0.35">
      <c r="A617" t="s">
        <v>37</v>
      </c>
      <c r="B617">
        <v>2021</v>
      </c>
      <c r="C617" s="7">
        <v>44561</v>
      </c>
      <c r="D617" s="7">
        <v>44561</v>
      </c>
      <c r="E617">
        <v>23</v>
      </c>
      <c r="F617" t="s">
        <v>269</v>
      </c>
      <c r="G617">
        <v>2</v>
      </c>
      <c r="H617">
        <v>4029095.3</v>
      </c>
      <c r="I617">
        <v>4637874.5</v>
      </c>
      <c r="J617">
        <v>823395.5</v>
      </c>
      <c r="K617">
        <v>0.86899999999999999</v>
      </c>
      <c r="L617">
        <v>1.14649</v>
      </c>
      <c r="M617">
        <v>73588</v>
      </c>
      <c r="N617">
        <v>608779.25</v>
      </c>
      <c r="O617" t="str">
        <f t="shared" si="9"/>
        <v>Denver Schools2021</v>
      </c>
    </row>
    <row r="618" spans="1:15" x14ac:dyDescent="0.35">
      <c r="A618" t="s">
        <v>37</v>
      </c>
      <c r="B618">
        <v>2022</v>
      </c>
      <c r="C618" s="7">
        <v>44926</v>
      </c>
      <c r="D618" s="7">
        <v>44926</v>
      </c>
      <c r="E618">
        <v>23</v>
      </c>
      <c r="F618" t="s">
        <v>269</v>
      </c>
      <c r="G618">
        <v>2</v>
      </c>
      <c r="H618">
        <v>4313602</v>
      </c>
      <c r="I618">
        <v>4778609</v>
      </c>
      <c r="J618">
        <v>810402.63</v>
      </c>
      <c r="K618">
        <v>0.90300000000000002</v>
      </c>
      <c r="L618">
        <v>1.5653300000000001</v>
      </c>
      <c r="M618">
        <v>81122</v>
      </c>
      <c r="N618">
        <v>465007.34</v>
      </c>
      <c r="O618" t="str">
        <f t="shared" si="9"/>
        <v>Denver Schools2022</v>
      </c>
    </row>
    <row r="619" spans="1:15" x14ac:dyDescent="0.35">
      <c r="A619" t="s">
        <v>92</v>
      </c>
      <c r="B619">
        <v>2001</v>
      </c>
      <c r="C619" s="7">
        <v>37072</v>
      </c>
      <c r="D619" s="7">
        <v>37073</v>
      </c>
      <c r="E619">
        <v>67</v>
      </c>
      <c r="F619" t="s">
        <v>261</v>
      </c>
      <c r="G619">
        <v>2</v>
      </c>
      <c r="H619">
        <v>1486008.6</v>
      </c>
      <c r="I619">
        <v>1704201.5</v>
      </c>
      <c r="J619">
        <v>995348.31</v>
      </c>
      <c r="K619">
        <v>0.872</v>
      </c>
      <c r="L619">
        <v>1</v>
      </c>
      <c r="M619">
        <v>89287.766000000003</v>
      </c>
      <c r="N619">
        <v>218192.84</v>
      </c>
      <c r="O619" t="str">
        <f t="shared" si="9"/>
        <v>Nebraska Schools2001</v>
      </c>
    </row>
    <row r="620" spans="1:15" x14ac:dyDescent="0.35">
      <c r="A620" t="s">
        <v>92</v>
      </c>
      <c r="B620">
        <v>2002</v>
      </c>
      <c r="C620" s="7">
        <v>37437</v>
      </c>
      <c r="D620" s="7">
        <v>37438</v>
      </c>
      <c r="E620">
        <v>67</v>
      </c>
      <c r="F620" t="s">
        <v>261</v>
      </c>
      <c r="G620">
        <v>2</v>
      </c>
      <c r="H620">
        <v>4799790</v>
      </c>
      <c r="I620">
        <v>5055868</v>
      </c>
      <c r="J620">
        <v>1065515.8999999999</v>
      </c>
      <c r="K620">
        <v>0.94899999999999995</v>
      </c>
      <c r="L620">
        <v>1</v>
      </c>
      <c r="M620">
        <v>92947.945000000007</v>
      </c>
      <c r="N620">
        <v>256078.09</v>
      </c>
      <c r="O620" t="str">
        <f t="shared" si="9"/>
        <v>Nebraska Schools2002</v>
      </c>
    </row>
    <row r="621" spans="1:15" x14ac:dyDescent="0.35">
      <c r="A621" t="s">
        <v>92</v>
      </c>
      <c r="B621">
        <v>2003</v>
      </c>
      <c r="C621" s="7">
        <v>37802</v>
      </c>
      <c r="D621" s="7">
        <v>37803</v>
      </c>
      <c r="E621">
        <v>67</v>
      </c>
      <c r="F621" t="s">
        <v>261</v>
      </c>
      <c r="G621">
        <v>2</v>
      </c>
      <c r="H621">
        <v>4952903</v>
      </c>
      <c r="I621">
        <v>5464573</v>
      </c>
      <c r="J621">
        <v>1138776.3</v>
      </c>
      <c r="K621">
        <v>0.90600000000000003</v>
      </c>
      <c r="L621">
        <v>1</v>
      </c>
      <c r="M621">
        <v>97587.218999999997</v>
      </c>
      <c r="N621">
        <v>511670</v>
      </c>
      <c r="O621" t="str">
        <f t="shared" si="9"/>
        <v>Nebraska Schools2003</v>
      </c>
    </row>
    <row r="622" spans="1:15" x14ac:dyDescent="0.35">
      <c r="A622" t="s">
        <v>92</v>
      </c>
      <c r="B622">
        <v>2004</v>
      </c>
      <c r="C622" s="7">
        <v>38168</v>
      </c>
      <c r="D622" s="7">
        <v>38169</v>
      </c>
      <c r="E622">
        <v>67</v>
      </c>
      <c r="F622" t="s">
        <v>261</v>
      </c>
      <c r="G622">
        <v>2</v>
      </c>
      <c r="H622">
        <v>5118011</v>
      </c>
      <c r="I622">
        <v>5868267</v>
      </c>
      <c r="J622">
        <v>1170601.1000000001</v>
      </c>
      <c r="K622">
        <v>0.872</v>
      </c>
      <c r="L622">
        <v>1</v>
      </c>
      <c r="M622">
        <v>101593.68</v>
      </c>
      <c r="N622">
        <v>750255.81</v>
      </c>
      <c r="O622" t="str">
        <f t="shared" si="9"/>
        <v>Nebraska Schools2004</v>
      </c>
    </row>
    <row r="623" spans="1:15" x14ac:dyDescent="0.35">
      <c r="A623" t="s">
        <v>92</v>
      </c>
      <c r="B623">
        <v>2005</v>
      </c>
      <c r="C623" s="7">
        <v>38533</v>
      </c>
      <c r="D623" s="7">
        <v>38534</v>
      </c>
      <c r="E623">
        <v>67</v>
      </c>
      <c r="F623" t="s">
        <v>261</v>
      </c>
      <c r="G623">
        <v>2</v>
      </c>
      <c r="H623">
        <v>5335197.5</v>
      </c>
      <c r="I623">
        <v>6234658</v>
      </c>
      <c r="J623">
        <v>1214227.3</v>
      </c>
      <c r="K623">
        <v>0.85599999999999998</v>
      </c>
      <c r="L623">
        <v>0.9</v>
      </c>
      <c r="M623">
        <v>119963.91</v>
      </c>
      <c r="N623">
        <v>899460.44</v>
      </c>
      <c r="O623" t="str">
        <f t="shared" si="9"/>
        <v>Nebraska Schools2005</v>
      </c>
    </row>
    <row r="624" spans="1:15" x14ac:dyDescent="0.35">
      <c r="A624" t="s">
        <v>92</v>
      </c>
      <c r="B624">
        <v>2006</v>
      </c>
      <c r="C624" s="7">
        <v>38898</v>
      </c>
      <c r="D624" s="7">
        <v>38899</v>
      </c>
      <c r="E624">
        <v>67</v>
      </c>
      <c r="F624" t="s">
        <v>261</v>
      </c>
      <c r="G624">
        <v>2</v>
      </c>
      <c r="H624">
        <v>5739049</v>
      </c>
      <c r="I624">
        <v>6584275.5</v>
      </c>
      <c r="J624">
        <v>1247684.3999999999</v>
      </c>
      <c r="K624">
        <v>0.872</v>
      </c>
      <c r="L624">
        <v>1</v>
      </c>
      <c r="M624">
        <v>130145.8</v>
      </c>
      <c r="N624">
        <v>845226.44</v>
      </c>
      <c r="O624" t="str">
        <f t="shared" si="9"/>
        <v>Nebraska Schools2006</v>
      </c>
    </row>
    <row r="625" spans="1:15" x14ac:dyDescent="0.35">
      <c r="A625" t="s">
        <v>92</v>
      </c>
      <c r="B625">
        <v>2007</v>
      </c>
      <c r="C625" s="7">
        <v>39263</v>
      </c>
      <c r="D625" s="7">
        <v>39264</v>
      </c>
      <c r="E625">
        <v>67</v>
      </c>
      <c r="F625" t="s">
        <v>261</v>
      </c>
      <c r="G625">
        <v>2</v>
      </c>
      <c r="H625">
        <v>6396337</v>
      </c>
      <c r="I625">
        <v>7070308.5</v>
      </c>
      <c r="J625">
        <v>1325616.3999999999</v>
      </c>
      <c r="K625">
        <v>0.90500000000000003</v>
      </c>
      <c r="L625">
        <v>1</v>
      </c>
      <c r="M625">
        <v>122793.39</v>
      </c>
      <c r="N625">
        <v>673971.75</v>
      </c>
      <c r="O625" t="str">
        <f t="shared" si="9"/>
        <v>Nebraska Schools2007</v>
      </c>
    </row>
    <row r="626" spans="1:15" x14ac:dyDescent="0.35">
      <c r="A626" t="s">
        <v>92</v>
      </c>
      <c r="B626">
        <v>2008</v>
      </c>
      <c r="C626" s="7">
        <v>39629</v>
      </c>
      <c r="D626" s="7">
        <v>39630</v>
      </c>
      <c r="E626">
        <v>67</v>
      </c>
      <c r="F626" t="s">
        <v>261</v>
      </c>
      <c r="G626">
        <v>2</v>
      </c>
      <c r="H626">
        <v>6932918.5</v>
      </c>
      <c r="I626">
        <v>7654536.5</v>
      </c>
      <c r="J626">
        <v>1389124.9</v>
      </c>
      <c r="K626">
        <v>0.90600000000000003</v>
      </c>
      <c r="L626">
        <v>1</v>
      </c>
      <c r="M626">
        <v>121810.49</v>
      </c>
      <c r="N626">
        <v>721617.75</v>
      </c>
      <c r="O626" t="str">
        <f t="shared" si="9"/>
        <v>Nebraska Schools2008</v>
      </c>
    </row>
    <row r="627" spans="1:15" x14ac:dyDescent="0.35">
      <c r="A627" t="s">
        <v>92</v>
      </c>
      <c r="B627">
        <v>2009</v>
      </c>
      <c r="C627" s="7">
        <v>39994</v>
      </c>
      <c r="D627" s="7">
        <v>39995</v>
      </c>
      <c r="E627">
        <v>67</v>
      </c>
      <c r="F627" t="s">
        <v>261</v>
      </c>
      <c r="G627">
        <v>2</v>
      </c>
      <c r="H627">
        <v>7007582</v>
      </c>
      <c r="I627">
        <v>8092339.5</v>
      </c>
      <c r="J627">
        <v>1481568.4</v>
      </c>
      <c r="K627">
        <v>0.86599999999999999</v>
      </c>
      <c r="L627">
        <v>1</v>
      </c>
      <c r="M627">
        <v>130649.49</v>
      </c>
      <c r="N627">
        <v>1084757.5</v>
      </c>
      <c r="O627" t="str">
        <f t="shared" si="9"/>
        <v>Nebraska Schools2009</v>
      </c>
    </row>
    <row r="628" spans="1:15" x14ac:dyDescent="0.35">
      <c r="A628" t="s">
        <v>92</v>
      </c>
      <c r="B628">
        <v>2010</v>
      </c>
      <c r="C628" s="7">
        <v>40359</v>
      </c>
      <c r="D628" s="7">
        <v>40360</v>
      </c>
      <c r="E628">
        <v>67</v>
      </c>
      <c r="F628" t="s">
        <v>261</v>
      </c>
      <c r="G628">
        <v>2</v>
      </c>
      <c r="H628">
        <v>7040908.5</v>
      </c>
      <c r="I628">
        <v>8542119</v>
      </c>
      <c r="J628">
        <v>1543930.5</v>
      </c>
      <c r="K628">
        <v>0.82399999999999995</v>
      </c>
      <c r="L628">
        <v>1</v>
      </c>
      <c r="M628">
        <v>150225.78</v>
      </c>
      <c r="N628">
        <v>1501210.4</v>
      </c>
      <c r="O628" t="str">
        <f t="shared" si="9"/>
        <v>Nebraska Schools2010</v>
      </c>
    </row>
    <row r="629" spans="1:15" x14ac:dyDescent="0.35">
      <c r="A629" t="s">
        <v>92</v>
      </c>
      <c r="B629">
        <v>2011</v>
      </c>
      <c r="C629" s="7">
        <v>40724</v>
      </c>
      <c r="D629" s="7">
        <v>40725</v>
      </c>
      <c r="E629">
        <v>67</v>
      </c>
      <c r="F629" t="s">
        <v>261</v>
      </c>
      <c r="G629">
        <v>2</v>
      </c>
      <c r="H629">
        <v>7267497.5</v>
      </c>
      <c r="I629">
        <v>9039745</v>
      </c>
      <c r="J629">
        <v>1590226</v>
      </c>
      <c r="K629">
        <v>0.80400000000000005</v>
      </c>
      <c r="L629">
        <v>0.89</v>
      </c>
      <c r="M629">
        <v>177075.14</v>
      </c>
      <c r="N629">
        <v>1772247.8</v>
      </c>
      <c r="O629" t="str">
        <f t="shared" si="9"/>
        <v>Nebraska Schools2011</v>
      </c>
    </row>
    <row r="630" spans="1:15" x14ac:dyDescent="0.35">
      <c r="A630" t="s">
        <v>92</v>
      </c>
      <c r="B630">
        <v>2012</v>
      </c>
      <c r="C630" s="7">
        <v>41090</v>
      </c>
      <c r="D630" s="7">
        <v>41091</v>
      </c>
      <c r="E630">
        <v>67</v>
      </c>
      <c r="F630" t="s">
        <v>261</v>
      </c>
      <c r="G630">
        <v>2</v>
      </c>
      <c r="H630">
        <v>7358964</v>
      </c>
      <c r="I630">
        <v>9609157</v>
      </c>
      <c r="J630">
        <v>1593184.9</v>
      </c>
      <c r="K630">
        <v>0.76600000000000001</v>
      </c>
      <c r="L630">
        <v>0.88</v>
      </c>
      <c r="M630">
        <v>192478.41</v>
      </c>
      <c r="N630">
        <v>2250193</v>
      </c>
      <c r="O630" t="str">
        <f t="shared" si="9"/>
        <v>Nebraska Schools2012</v>
      </c>
    </row>
    <row r="631" spans="1:15" x14ac:dyDescent="0.35">
      <c r="A631" t="s">
        <v>92</v>
      </c>
      <c r="B631">
        <v>2013</v>
      </c>
      <c r="C631" s="7">
        <v>41455</v>
      </c>
      <c r="D631" s="7">
        <v>41456</v>
      </c>
      <c r="E631">
        <v>67</v>
      </c>
      <c r="F631" t="s">
        <v>261</v>
      </c>
      <c r="G631">
        <v>2</v>
      </c>
      <c r="H631">
        <v>7703084.5</v>
      </c>
      <c r="I631">
        <v>9984899</v>
      </c>
      <c r="J631">
        <v>1735176</v>
      </c>
      <c r="K631">
        <v>0.77100000000000002</v>
      </c>
      <c r="L631">
        <v>0.79</v>
      </c>
      <c r="M631">
        <v>227996.06</v>
      </c>
      <c r="N631">
        <v>2281814.5</v>
      </c>
      <c r="O631" t="str">
        <f t="shared" si="9"/>
        <v>Nebraska Schools2013</v>
      </c>
    </row>
    <row r="632" spans="1:15" x14ac:dyDescent="0.35">
      <c r="A632" t="s">
        <v>92</v>
      </c>
      <c r="B632">
        <v>2014</v>
      </c>
      <c r="C632" s="7">
        <v>41820</v>
      </c>
      <c r="D632" s="7">
        <v>41821</v>
      </c>
      <c r="E632">
        <v>67</v>
      </c>
      <c r="F632" t="s">
        <v>261</v>
      </c>
      <c r="G632">
        <v>2</v>
      </c>
      <c r="H632">
        <v>8622024</v>
      </c>
      <c r="I632">
        <v>10426113</v>
      </c>
      <c r="J632">
        <v>1774679.5</v>
      </c>
      <c r="K632">
        <v>0.82699999999999996</v>
      </c>
      <c r="L632">
        <v>0.96297999999999995</v>
      </c>
      <c r="M632">
        <v>174157.86</v>
      </c>
      <c r="N632">
        <v>1804088.6</v>
      </c>
      <c r="O632" t="str">
        <f t="shared" si="9"/>
        <v>Nebraska Schools2014</v>
      </c>
    </row>
    <row r="633" spans="1:15" x14ac:dyDescent="0.35">
      <c r="A633" t="s">
        <v>92</v>
      </c>
      <c r="B633">
        <v>2015</v>
      </c>
      <c r="C633" s="7">
        <v>42185</v>
      </c>
      <c r="D633" s="7">
        <v>42186</v>
      </c>
      <c r="E633">
        <v>67</v>
      </c>
      <c r="F633" t="s">
        <v>261</v>
      </c>
      <c r="G633">
        <v>2</v>
      </c>
      <c r="H633">
        <v>9485595</v>
      </c>
      <c r="I633">
        <v>10778304</v>
      </c>
      <c r="J633">
        <v>1845980</v>
      </c>
      <c r="K633">
        <v>0.88</v>
      </c>
      <c r="L633">
        <v>1.1362399999999999</v>
      </c>
      <c r="M633">
        <v>152268.39000000001</v>
      </c>
      <c r="N633">
        <v>1292709</v>
      </c>
      <c r="O633" t="str">
        <f t="shared" si="9"/>
        <v>Nebraska Schools2015</v>
      </c>
    </row>
    <row r="634" spans="1:15" x14ac:dyDescent="0.35">
      <c r="A634" t="s">
        <v>92</v>
      </c>
      <c r="B634">
        <v>2016</v>
      </c>
      <c r="C634" s="7">
        <v>42551</v>
      </c>
      <c r="D634" s="7">
        <v>42552</v>
      </c>
      <c r="E634">
        <v>67</v>
      </c>
      <c r="F634" t="s">
        <v>261</v>
      </c>
      <c r="G634">
        <v>2</v>
      </c>
      <c r="H634">
        <v>10045925</v>
      </c>
      <c r="I634">
        <v>11207298</v>
      </c>
      <c r="J634">
        <v>1901967.4</v>
      </c>
      <c r="K634">
        <v>0.89600000000000002</v>
      </c>
      <c r="L634">
        <v>1.3444799999999999</v>
      </c>
      <c r="M634">
        <v>132846.32999999999</v>
      </c>
      <c r="N634">
        <v>1161372.8</v>
      </c>
      <c r="O634" t="str">
        <f t="shared" si="9"/>
        <v>Nebraska Schools2016</v>
      </c>
    </row>
    <row r="635" spans="1:15" x14ac:dyDescent="0.35">
      <c r="A635" t="s">
        <v>92</v>
      </c>
      <c r="B635">
        <v>2017</v>
      </c>
      <c r="C635" s="7">
        <v>42916</v>
      </c>
      <c r="D635" s="7">
        <v>42917</v>
      </c>
      <c r="E635">
        <v>67</v>
      </c>
      <c r="F635" t="s">
        <v>261</v>
      </c>
      <c r="G635">
        <v>2</v>
      </c>
      <c r="H635">
        <v>10810540</v>
      </c>
      <c r="I635">
        <v>12466140</v>
      </c>
      <c r="J635">
        <v>1966968.9</v>
      </c>
      <c r="K635">
        <v>0.86699999999999999</v>
      </c>
      <c r="L635">
        <v>1.43258</v>
      </c>
      <c r="M635">
        <v>129070.59</v>
      </c>
      <c r="N635">
        <v>1655600.1</v>
      </c>
      <c r="O635" t="str">
        <f t="shared" si="9"/>
        <v>Nebraska Schools2017</v>
      </c>
    </row>
    <row r="636" spans="1:15" x14ac:dyDescent="0.35">
      <c r="A636" t="s">
        <v>92</v>
      </c>
      <c r="B636">
        <v>2018</v>
      </c>
      <c r="C636" s="7">
        <v>43281</v>
      </c>
      <c r="D636" s="7">
        <v>43282</v>
      </c>
      <c r="E636">
        <v>67</v>
      </c>
      <c r="F636" t="s">
        <v>261</v>
      </c>
      <c r="G636">
        <v>2</v>
      </c>
      <c r="H636">
        <v>11545659</v>
      </c>
      <c r="I636">
        <v>13001288</v>
      </c>
      <c r="J636">
        <v>2027180.5</v>
      </c>
      <c r="K636">
        <v>0.88800000000000001</v>
      </c>
      <c r="L636">
        <v>1.02546</v>
      </c>
      <c r="M636">
        <v>185923.38</v>
      </c>
      <c r="N636">
        <v>1455629.5</v>
      </c>
      <c r="O636" t="str">
        <f t="shared" si="9"/>
        <v>Nebraska Schools2018</v>
      </c>
    </row>
    <row r="637" spans="1:15" x14ac:dyDescent="0.35">
      <c r="A637" t="s">
        <v>92</v>
      </c>
      <c r="B637">
        <v>2019</v>
      </c>
      <c r="C637" s="7">
        <v>43646</v>
      </c>
      <c r="D637" s="7">
        <v>43647</v>
      </c>
      <c r="E637">
        <v>67</v>
      </c>
      <c r="F637" t="s">
        <v>261</v>
      </c>
      <c r="G637">
        <v>2</v>
      </c>
      <c r="H637">
        <v>12130497</v>
      </c>
      <c r="I637">
        <v>13435710</v>
      </c>
      <c r="J637">
        <v>2093017.5</v>
      </c>
      <c r="K637">
        <v>0.90300000000000002</v>
      </c>
      <c r="L637">
        <v>1.09182</v>
      </c>
      <c r="M637">
        <v>180295.41</v>
      </c>
      <c r="N637">
        <v>1305213.3999999999</v>
      </c>
      <c r="O637" t="str">
        <f t="shared" si="9"/>
        <v>Nebraska Schools2019</v>
      </c>
    </row>
    <row r="638" spans="1:15" x14ac:dyDescent="0.35">
      <c r="A638" t="s">
        <v>92</v>
      </c>
      <c r="B638">
        <v>2020</v>
      </c>
      <c r="C638" s="7">
        <v>44012</v>
      </c>
      <c r="D638" s="7">
        <v>44013</v>
      </c>
      <c r="E638">
        <v>67</v>
      </c>
      <c r="F638" t="s">
        <v>261</v>
      </c>
      <c r="G638">
        <v>2</v>
      </c>
      <c r="H638">
        <v>12692545</v>
      </c>
      <c r="I638">
        <v>13849194</v>
      </c>
      <c r="J638">
        <v>2151720.7999999998</v>
      </c>
      <c r="K638">
        <v>0.91600000000000004</v>
      </c>
      <c r="L638">
        <v>1.1307199999999999</v>
      </c>
      <c r="M638">
        <v>179551.2</v>
      </c>
      <c r="N638">
        <v>1156648.6000000001</v>
      </c>
      <c r="O638" t="str">
        <f t="shared" si="9"/>
        <v>Nebraska Schools2020</v>
      </c>
    </row>
    <row r="639" spans="1:15" x14ac:dyDescent="0.35">
      <c r="A639" t="s">
        <v>92</v>
      </c>
      <c r="B639">
        <v>2021</v>
      </c>
      <c r="C639" s="7">
        <v>44377</v>
      </c>
      <c r="D639" s="7">
        <v>44378</v>
      </c>
      <c r="E639">
        <v>67</v>
      </c>
      <c r="F639" t="s">
        <v>261</v>
      </c>
      <c r="G639">
        <v>2</v>
      </c>
      <c r="H639">
        <v>13909828</v>
      </c>
      <c r="I639">
        <v>14279493</v>
      </c>
      <c r="J639">
        <v>2235203.7999999998</v>
      </c>
      <c r="K639">
        <v>0.97399999999999998</v>
      </c>
      <c r="L639">
        <v>1.1813199999999999</v>
      </c>
      <c r="M639">
        <v>176912.41</v>
      </c>
      <c r="N639">
        <v>369665.03</v>
      </c>
      <c r="O639" t="str">
        <f t="shared" si="9"/>
        <v>Nebraska Schools2021</v>
      </c>
    </row>
    <row r="640" spans="1:15" x14ac:dyDescent="0.35">
      <c r="A640" t="s">
        <v>92</v>
      </c>
      <c r="B640">
        <v>2022</v>
      </c>
      <c r="C640" s="7">
        <v>44742</v>
      </c>
      <c r="D640" s="7">
        <v>44743</v>
      </c>
      <c r="E640">
        <v>67</v>
      </c>
      <c r="F640" t="s">
        <v>261</v>
      </c>
      <c r="G640">
        <v>2</v>
      </c>
      <c r="H640">
        <v>14721451</v>
      </c>
      <c r="I640">
        <v>14958362</v>
      </c>
      <c r="J640">
        <v>2291057.5</v>
      </c>
      <c r="K640">
        <v>0.98399999999999999</v>
      </c>
      <c r="N640">
        <v>236910.89</v>
      </c>
      <c r="O640" t="str">
        <f t="shared" si="9"/>
        <v>Nebraska Schools2022</v>
      </c>
    </row>
    <row r="641" spans="1:15" x14ac:dyDescent="0.35">
      <c r="A641" t="s">
        <v>93</v>
      </c>
      <c r="B641">
        <v>2001</v>
      </c>
      <c r="C641" s="7">
        <v>37072</v>
      </c>
      <c r="D641" s="7">
        <v>37072</v>
      </c>
      <c r="E641">
        <v>64</v>
      </c>
      <c r="F641" t="s">
        <v>258</v>
      </c>
      <c r="G641">
        <v>2</v>
      </c>
      <c r="H641">
        <v>21146294</v>
      </c>
      <c r="I641">
        <v>21282204</v>
      </c>
      <c r="J641">
        <v>2982051</v>
      </c>
      <c r="K641">
        <v>0.99399999999999999</v>
      </c>
      <c r="L641">
        <v>1</v>
      </c>
      <c r="M641">
        <v>324525.69</v>
      </c>
      <c r="N641">
        <v>135909</v>
      </c>
      <c r="O641" t="str">
        <f t="shared" si="9"/>
        <v>Missouri Teachers2001</v>
      </c>
    </row>
    <row r="642" spans="1:15" x14ac:dyDescent="0.35">
      <c r="A642" t="s">
        <v>93</v>
      </c>
      <c r="B642">
        <v>2002</v>
      </c>
      <c r="C642" s="7">
        <v>37437</v>
      </c>
      <c r="D642" s="7">
        <v>37437</v>
      </c>
      <c r="E642">
        <v>64</v>
      </c>
      <c r="F642" t="s">
        <v>258</v>
      </c>
      <c r="G642">
        <v>2</v>
      </c>
      <c r="H642">
        <v>22236104</v>
      </c>
      <c r="I642">
        <v>23333936</v>
      </c>
      <c r="J642">
        <v>3213461</v>
      </c>
      <c r="K642">
        <v>0.95299999999999996</v>
      </c>
      <c r="L642">
        <v>1</v>
      </c>
      <c r="M642">
        <v>340000.56</v>
      </c>
      <c r="N642">
        <v>1097832</v>
      </c>
      <c r="O642" t="str">
        <f t="shared" si="9"/>
        <v>Missouri Teachers2002</v>
      </c>
    </row>
    <row r="643" spans="1:15" x14ac:dyDescent="0.35">
      <c r="A643" t="s">
        <v>93</v>
      </c>
      <c r="B643">
        <v>2003</v>
      </c>
      <c r="C643" s="7">
        <v>37802</v>
      </c>
      <c r="D643" s="7">
        <v>37802</v>
      </c>
      <c r="E643">
        <v>64</v>
      </c>
      <c r="F643" t="s">
        <v>258</v>
      </c>
      <c r="G643">
        <v>2</v>
      </c>
      <c r="H643">
        <v>20047982</v>
      </c>
      <c r="I643">
        <v>24719450</v>
      </c>
      <c r="J643">
        <v>3373058</v>
      </c>
      <c r="K643">
        <v>0.81100000000000005</v>
      </c>
      <c r="L643">
        <v>0.94499999999999995</v>
      </c>
      <c r="M643">
        <v>376659.72</v>
      </c>
      <c r="N643">
        <v>4671468</v>
      </c>
      <c r="O643" t="str">
        <f t="shared" ref="O643:O706" si="10">A643&amp;B643</f>
        <v>Missouri Teachers2003</v>
      </c>
    </row>
    <row r="644" spans="1:15" x14ac:dyDescent="0.35">
      <c r="A644" t="s">
        <v>93</v>
      </c>
      <c r="B644">
        <v>2004</v>
      </c>
      <c r="C644" s="7">
        <v>38168</v>
      </c>
      <c r="D644" s="7">
        <v>38168</v>
      </c>
      <c r="E644">
        <v>64</v>
      </c>
      <c r="F644" t="s">
        <v>258</v>
      </c>
      <c r="G644">
        <v>2</v>
      </c>
      <c r="H644">
        <v>21501572</v>
      </c>
      <c r="I644">
        <v>26225260</v>
      </c>
      <c r="J644">
        <v>3408230</v>
      </c>
      <c r="K644">
        <v>0.82</v>
      </c>
      <c r="L644">
        <v>0.75700000000000001</v>
      </c>
      <c r="M644">
        <v>475400.53</v>
      </c>
      <c r="N644">
        <v>4723687</v>
      </c>
      <c r="O644" t="str">
        <f t="shared" si="10"/>
        <v>Missouri Teachers2004</v>
      </c>
    </row>
    <row r="645" spans="1:15" x14ac:dyDescent="0.35">
      <c r="A645" t="s">
        <v>93</v>
      </c>
      <c r="B645">
        <v>2005</v>
      </c>
      <c r="C645" s="7">
        <v>38533</v>
      </c>
      <c r="D645" s="7">
        <v>38533</v>
      </c>
      <c r="E645">
        <v>64</v>
      </c>
      <c r="F645" t="s">
        <v>258</v>
      </c>
      <c r="G645">
        <v>2</v>
      </c>
      <c r="H645">
        <v>23049440</v>
      </c>
      <c r="I645">
        <v>27881512</v>
      </c>
      <c r="J645">
        <v>3540649</v>
      </c>
      <c r="K645">
        <v>0.82699999999999996</v>
      </c>
      <c r="L645">
        <v>0.65600000000000003</v>
      </c>
      <c r="M645">
        <v>593328.38</v>
      </c>
      <c r="N645">
        <v>4832072</v>
      </c>
      <c r="O645" t="str">
        <f t="shared" si="10"/>
        <v>Missouri Teachers2005</v>
      </c>
    </row>
    <row r="646" spans="1:15" x14ac:dyDescent="0.35">
      <c r="A646" t="s">
        <v>93</v>
      </c>
      <c r="B646">
        <v>2006</v>
      </c>
      <c r="C646" s="7">
        <v>38898</v>
      </c>
      <c r="D646" s="7">
        <v>38898</v>
      </c>
      <c r="E646">
        <v>64</v>
      </c>
      <c r="F646" t="s">
        <v>258</v>
      </c>
      <c r="G646">
        <v>2</v>
      </c>
      <c r="H646">
        <v>24801644</v>
      </c>
      <c r="I646">
        <v>30037130</v>
      </c>
      <c r="J646">
        <v>3775752</v>
      </c>
      <c r="K646">
        <v>0.82599999999999996</v>
      </c>
      <c r="L646">
        <v>0.70599999999999996</v>
      </c>
      <c r="M646">
        <v>608134.31000000006</v>
      </c>
      <c r="N646">
        <v>5235486</v>
      </c>
      <c r="O646" t="str">
        <f t="shared" si="10"/>
        <v>Missouri Teachers2006</v>
      </c>
    </row>
    <row r="647" spans="1:15" x14ac:dyDescent="0.35">
      <c r="A647" t="s">
        <v>93</v>
      </c>
      <c r="B647">
        <v>2007</v>
      </c>
      <c r="C647" s="7">
        <v>39263</v>
      </c>
      <c r="D647" s="7">
        <v>39263</v>
      </c>
      <c r="E647">
        <v>64</v>
      </c>
      <c r="F647" t="s">
        <v>258</v>
      </c>
      <c r="G647">
        <v>2</v>
      </c>
      <c r="H647">
        <v>27049004</v>
      </c>
      <c r="I647">
        <v>32396724</v>
      </c>
      <c r="J647">
        <v>3980698</v>
      </c>
      <c r="K647">
        <v>0.83499999999999996</v>
      </c>
      <c r="L647">
        <v>0.73199999999999998</v>
      </c>
      <c r="M647">
        <v>644969.18999999994</v>
      </c>
      <c r="N647">
        <v>5347719</v>
      </c>
      <c r="O647" t="str">
        <f t="shared" si="10"/>
        <v>Missouri Teachers2007</v>
      </c>
    </row>
    <row r="648" spans="1:15" x14ac:dyDescent="0.35">
      <c r="A648" t="s">
        <v>93</v>
      </c>
      <c r="B648">
        <v>2008</v>
      </c>
      <c r="C648" s="7">
        <v>39629</v>
      </c>
      <c r="D648" s="7">
        <v>39629</v>
      </c>
      <c r="E648">
        <v>64</v>
      </c>
      <c r="F648" t="s">
        <v>258</v>
      </c>
      <c r="G648">
        <v>2</v>
      </c>
      <c r="H648">
        <v>28751240</v>
      </c>
      <c r="I648">
        <v>34490452</v>
      </c>
      <c r="J648">
        <v>4209417</v>
      </c>
      <c r="K648">
        <v>0.83399999999999996</v>
      </c>
      <c r="L648">
        <v>0.79400000000000004</v>
      </c>
      <c r="M648">
        <v>656347.31000000006</v>
      </c>
      <c r="N648">
        <v>5739211</v>
      </c>
      <c r="O648" t="str">
        <f t="shared" si="10"/>
        <v>Missouri Teachers2008</v>
      </c>
    </row>
    <row r="649" spans="1:15" x14ac:dyDescent="0.35">
      <c r="A649" t="s">
        <v>93</v>
      </c>
      <c r="B649">
        <v>2009</v>
      </c>
      <c r="C649" s="7">
        <v>39994</v>
      </c>
      <c r="D649" s="7">
        <v>39994</v>
      </c>
      <c r="E649">
        <v>64</v>
      </c>
      <c r="F649" t="s">
        <v>258</v>
      </c>
      <c r="G649">
        <v>2</v>
      </c>
      <c r="H649">
        <v>28826076</v>
      </c>
      <c r="I649">
        <v>36060120</v>
      </c>
      <c r="J649">
        <v>4439381</v>
      </c>
      <c r="K649">
        <v>0.79900000000000004</v>
      </c>
      <c r="L649">
        <v>0.84099999999999997</v>
      </c>
      <c r="M649">
        <v>669644</v>
      </c>
      <c r="N649">
        <v>7234046</v>
      </c>
      <c r="O649" t="str">
        <f t="shared" si="10"/>
        <v>Missouri Teachers2009</v>
      </c>
    </row>
    <row r="650" spans="1:15" x14ac:dyDescent="0.35">
      <c r="A650" t="s">
        <v>93</v>
      </c>
      <c r="B650">
        <v>2010</v>
      </c>
      <c r="C650" s="7">
        <v>40359</v>
      </c>
      <c r="D650" s="7">
        <v>40359</v>
      </c>
      <c r="E650">
        <v>64</v>
      </c>
      <c r="F650" t="s">
        <v>258</v>
      </c>
      <c r="G650">
        <v>2</v>
      </c>
      <c r="H650">
        <v>28931332</v>
      </c>
      <c r="I650">
        <v>37233600</v>
      </c>
      <c r="J650">
        <v>4493865</v>
      </c>
      <c r="K650">
        <v>0.77700000000000002</v>
      </c>
      <c r="L650">
        <v>0.80600000000000005</v>
      </c>
      <c r="M650">
        <v>737381.19</v>
      </c>
      <c r="N650">
        <v>8302271</v>
      </c>
      <c r="O650" t="str">
        <f t="shared" si="10"/>
        <v>Missouri Teachers2010</v>
      </c>
    </row>
    <row r="651" spans="1:15" x14ac:dyDescent="0.35">
      <c r="A651" t="s">
        <v>93</v>
      </c>
      <c r="B651">
        <v>2011</v>
      </c>
      <c r="C651" s="7">
        <v>40724</v>
      </c>
      <c r="D651" s="7">
        <v>40724</v>
      </c>
      <c r="E651">
        <v>64</v>
      </c>
      <c r="F651" t="s">
        <v>258</v>
      </c>
      <c r="G651">
        <v>2</v>
      </c>
      <c r="H651">
        <v>29387486</v>
      </c>
      <c r="I651">
        <v>34383432</v>
      </c>
      <c r="J651">
        <v>4338976</v>
      </c>
      <c r="K651">
        <v>0.85499999999999998</v>
      </c>
      <c r="L651">
        <v>0.86899999999999999</v>
      </c>
      <c r="M651">
        <v>684366.75</v>
      </c>
      <c r="N651">
        <v>4995944</v>
      </c>
      <c r="O651" t="str">
        <f t="shared" si="10"/>
        <v>Missouri Teachers2011</v>
      </c>
    </row>
    <row r="652" spans="1:15" x14ac:dyDescent="0.35">
      <c r="A652" t="s">
        <v>93</v>
      </c>
      <c r="B652">
        <v>2012</v>
      </c>
      <c r="C652" s="7">
        <v>41090</v>
      </c>
      <c r="D652" s="7">
        <v>41090</v>
      </c>
      <c r="E652">
        <v>64</v>
      </c>
      <c r="F652" t="s">
        <v>258</v>
      </c>
      <c r="G652">
        <v>2</v>
      </c>
      <c r="H652">
        <v>29013002</v>
      </c>
      <c r="I652">
        <v>35588032</v>
      </c>
      <c r="J652">
        <v>4379060</v>
      </c>
      <c r="K652">
        <v>0.81499999999999995</v>
      </c>
      <c r="L652">
        <v>0.92500000000000004</v>
      </c>
      <c r="M652">
        <v>670259.13</v>
      </c>
      <c r="N652">
        <v>6575028</v>
      </c>
      <c r="O652" t="str">
        <f t="shared" si="10"/>
        <v>Missouri Teachers2012</v>
      </c>
    </row>
    <row r="653" spans="1:15" x14ac:dyDescent="0.35">
      <c r="A653" t="s">
        <v>93</v>
      </c>
      <c r="B653">
        <v>2013</v>
      </c>
      <c r="C653" s="7">
        <v>41455</v>
      </c>
      <c r="D653" s="7">
        <v>41455</v>
      </c>
      <c r="E653">
        <v>64</v>
      </c>
      <c r="F653" t="s">
        <v>258</v>
      </c>
      <c r="G653">
        <v>2</v>
      </c>
      <c r="H653">
        <v>29443148</v>
      </c>
      <c r="I653">
        <v>36758164</v>
      </c>
      <c r="J653">
        <v>4460872</v>
      </c>
      <c r="K653">
        <v>0.80100000000000005</v>
      </c>
      <c r="L653">
        <v>1.25</v>
      </c>
      <c r="M653">
        <v>507232.28</v>
      </c>
      <c r="N653">
        <v>7315018</v>
      </c>
      <c r="O653" t="str">
        <f t="shared" si="10"/>
        <v>Missouri Teachers2013</v>
      </c>
    </row>
    <row r="654" spans="1:15" x14ac:dyDescent="0.35">
      <c r="A654" t="s">
        <v>93</v>
      </c>
      <c r="B654">
        <v>2014</v>
      </c>
      <c r="C654" s="7">
        <v>41820</v>
      </c>
      <c r="D654" s="7">
        <v>41820</v>
      </c>
      <c r="E654">
        <v>64</v>
      </c>
      <c r="F654" t="s">
        <v>258</v>
      </c>
      <c r="G654">
        <v>2</v>
      </c>
      <c r="H654">
        <v>31846600</v>
      </c>
      <c r="I654">
        <v>38483184</v>
      </c>
      <c r="J654">
        <v>4425568</v>
      </c>
      <c r="K654">
        <v>0.82799999999999996</v>
      </c>
      <c r="L654">
        <v>1.0583899999999999</v>
      </c>
      <c r="M654">
        <v>608459.38</v>
      </c>
      <c r="N654">
        <v>6636585</v>
      </c>
      <c r="O654" t="str">
        <f t="shared" si="10"/>
        <v>Missouri Teachers2014</v>
      </c>
    </row>
    <row r="655" spans="1:15" x14ac:dyDescent="0.35">
      <c r="A655" t="s">
        <v>93</v>
      </c>
      <c r="B655">
        <v>2015</v>
      </c>
      <c r="C655" s="7">
        <v>42185</v>
      </c>
      <c r="D655" s="7">
        <v>42185</v>
      </c>
      <c r="E655">
        <v>64</v>
      </c>
      <c r="F655" t="s">
        <v>258</v>
      </c>
      <c r="G655">
        <v>2</v>
      </c>
      <c r="H655">
        <v>34073416</v>
      </c>
      <c r="I655">
        <v>40610540</v>
      </c>
      <c r="J655">
        <v>4508242</v>
      </c>
      <c r="K655">
        <v>0.83899999999999997</v>
      </c>
      <c r="L655">
        <v>0.98572000000000004</v>
      </c>
      <c r="M655">
        <v>666439</v>
      </c>
      <c r="N655">
        <v>6537125</v>
      </c>
      <c r="O655" t="str">
        <f t="shared" si="10"/>
        <v>Missouri Teachers2015</v>
      </c>
    </row>
    <row r="656" spans="1:15" x14ac:dyDescent="0.35">
      <c r="A656" t="s">
        <v>93</v>
      </c>
      <c r="B656">
        <v>2016</v>
      </c>
      <c r="C656" s="7">
        <v>42551</v>
      </c>
      <c r="D656" s="7">
        <v>42551</v>
      </c>
      <c r="E656">
        <v>64</v>
      </c>
      <c r="F656" t="s">
        <v>258</v>
      </c>
      <c r="G656">
        <v>2</v>
      </c>
      <c r="H656">
        <v>35419280</v>
      </c>
      <c r="I656">
        <v>41744620</v>
      </c>
      <c r="J656">
        <v>4556137</v>
      </c>
      <c r="K656">
        <v>0.84799999999999998</v>
      </c>
      <c r="L656">
        <v>1.0416700000000001</v>
      </c>
      <c r="M656">
        <v>643155.56000000006</v>
      </c>
      <c r="N656">
        <v>6325341</v>
      </c>
      <c r="O656" t="str">
        <f t="shared" si="10"/>
        <v>Missouri Teachers2016</v>
      </c>
    </row>
    <row r="657" spans="1:15" x14ac:dyDescent="0.35">
      <c r="A657" t="s">
        <v>93</v>
      </c>
      <c r="B657">
        <v>2017</v>
      </c>
      <c r="C657" s="7">
        <v>42916</v>
      </c>
      <c r="D657" s="7">
        <v>42916</v>
      </c>
      <c r="E657">
        <v>64</v>
      </c>
      <c r="F657" t="s">
        <v>258</v>
      </c>
      <c r="G657">
        <v>2</v>
      </c>
      <c r="H657">
        <v>37373740</v>
      </c>
      <c r="I657">
        <v>44501772</v>
      </c>
      <c r="J657">
        <v>4655169</v>
      </c>
      <c r="K657">
        <v>0.84</v>
      </c>
      <c r="L657">
        <v>1.0653900000000001</v>
      </c>
      <c r="M657">
        <v>642821.63</v>
      </c>
      <c r="N657">
        <v>7128031</v>
      </c>
      <c r="O657" t="str">
        <f t="shared" si="10"/>
        <v>Missouri Teachers2017</v>
      </c>
    </row>
    <row r="658" spans="1:15" x14ac:dyDescent="0.35">
      <c r="A658" t="s">
        <v>93</v>
      </c>
      <c r="B658">
        <v>2018</v>
      </c>
      <c r="C658" s="7">
        <v>43281</v>
      </c>
      <c r="D658" s="7">
        <v>43281</v>
      </c>
      <c r="E658">
        <v>64</v>
      </c>
      <c r="F658" t="s">
        <v>258</v>
      </c>
      <c r="G658">
        <v>2</v>
      </c>
      <c r="H658">
        <v>39211452</v>
      </c>
      <c r="I658">
        <v>46702000</v>
      </c>
      <c r="J658">
        <v>4759665</v>
      </c>
      <c r="K658">
        <v>0.84</v>
      </c>
      <c r="L658">
        <v>1.30748</v>
      </c>
      <c r="M658">
        <v>533062.18999999994</v>
      </c>
      <c r="N658">
        <v>7490550</v>
      </c>
      <c r="O658" t="str">
        <f t="shared" si="10"/>
        <v>Missouri Teachers2018</v>
      </c>
    </row>
    <row r="659" spans="1:15" x14ac:dyDescent="0.35">
      <c r="A659" t="s">
        <v>93</v>
      </c>
      <c r="B659">
        <v>2019</v>
      </c>
      <c r="C659" s="7">
        <v>43646</v>
      </c>
      <c r="D659" s="7">
        <v>43646</v>
      </c>
      <c r="E659">
        <v>64</v>
      </c>
      <c r="F659" t="s">
        <v>258</v>
      </c>
      <c r="G659">
        <v>2</v>
      </c>
      <c r="H659">
        <v>40498480</v>
      </c>
      <c r="I659">
        <v>47973828</v>
      </c>
      <c r="J659">
        <v>4844249</v>
      </c>
      <c r="K659">
        <v>0.84399999999999997</v>
      </c>
      <c r="L659">
        <v>1.1336999999999999</v>
      </c>
      <c r="M659">
        <v>628513.93999999994</v>
      </c>
      <c r="N659">
        <v>7475350</v>
      </c>
      <c r="O659" t="str">
        <f t="shared" si="10"/>
        <v>Missouri Teachers2019</v>
      </c>
    </row>
    <row r="660" spans="1:15" x14ac:dyDescent="0.35">
      <c r="A660" t="s">
        <v>93</v>
      </c>
      <c r="B660">
        <v>2020</v>
      </c>
      <c r="C660" s="7">
        <v>44012</v>
      </c>
      <c r="D660" s="7">
        <v>44012</v>
      </c>
      <c r="E660">
        <v>64</v>
      </c>
      <c r="F660" t="s">
        <v>258</v>
      </c>
      <c r="G660">
        <v>2</v>
      </c>
      <c r="H660">
        <v>41705060</v>
      </c>
      <c r="I660">
        <v>49641020</v>
      </c>
      <c r="J660">
        <v>4919286</v>
      </c>
      <c r="K660">
        <v>0.84</v>
      </c>
      <c r="L660">
        <v>1.0669599999999999</v>
      </c>
      <c r="M660">
        <v>679495.75</v>
      </c>
      <c r="N660">
        <v>7935961.5</v>
      </c>
      <c r="O660" t="str">
        <f t="shared" si="10"/>
        <v>Missouri Teachers2020</v>
      </c>
    </row>
    <row r="661" spans="1:15" x14ac:dyDescent="0.35">
      <c r="A661" t="s">
        <v>93</v>
      </c>
      <c r="B661">
        <v>2021</v>
      </c>
      <c r="C661" s="7">
        <v>44377</v>
      </c>
      <c r="D661" s="7">
        <v>44377</v>
      </c>
      <c r="E661">
        <v>64</v>
      </c>
      <c r="F661" t="s">
        <v>258</v>
      </c>
      <c r="G661">
        <v>2</v>
      </c>
      <c r="H661">
        <v>45033548</v>
      </c>
      <c r="I661">
        <v>52834296</v>
      </c>
      <c r="J661">
        <v>5039838</v>
      </c>
      <c r="K661">
        <v>0.85199999999999998</v>
      </c>
      <c r="L661">
        <v>1.06149</v>
      </c>
      <c r="M661">
        <v>702442.63</v>
      </c>
      <c r="N661">
        <v>7800749</v>
      </c>
      <c r="O661" t="str">
        <f t="shared" si="10"/>
        <v>Missouri Teachers2021</v>
      </c>
    </row>
    <row r="662" spans="1:15" x14ac:dyDescent="0.35">
      <c r="A662" t="s">
        <v>93</v>
      </c>
      <c r="B662">
        <v>2022</v>
      </c>
      <c r="C662" s="7">
        <v>44742</v>
      </c>
      <c r="D662" s="7">
        <v>44742</v>
      </c>
      <c r="E662">
        <v>64</v>
      </c>
      <c r="F662" t="s">
        <v>258</v>
      </c>
      <c r="G662">
        <v>2</v>
      </c>
      <c r="H662">
        <v>47185300</v>
      </c>
      <c r="I662">
        <v>55405260</v>
      </c>
      <c r="J662">
        <v>5140286.5</v>
      </c>
      <c r="K662">
        <v>0.85199999999999998</v>
      </c>
      <c r="L662">
        <v>1.0097499999999999</v>
      </c>
      <c r="M662">
        <v>756968.5</v>
      </c>
      <c r="N662">
        <v>8219960</v>
      </c>
      <c r="O662" t="str">
        <f t="shared" si="10"/>
        <v>Missouri Teachers2022</v>
      </c>
    </row>
    <row r="663" spans="1:15" x14ac:dyDescent="0.35">
      <c r="A663" t="s">
        <v>39</v>
      </c>
      <c r="B663">
        <v>2001</v>
      </c>
      <c r="C663" s="7">
        <v>37072</v>
      </c>
      <c r="D663" s="7">
        <v>37072</v>
      </c>
      <c r="E663">
        <v>4</v>
      </c>
      <c r="F663" t="s">
        <v>268</v>
      </c>
      <c r="G663">
        <v>2</v>
      </c>
      <c r="H663">
        <v>3468310</v>
      </c>
      <c r="I663">
        <v>3651488</v>
      </c>
      <c r="J663">
        <v>496188</v>
      </c>
      <c r="K663">
        <v>0.95</v>
      </c>
      <c r="L663">
        <v>1.1399999999999999</v>
      </c>
      <c r="M663">
        <v>46067</v>
      </c>
      <c r="N663">
        <v>183178</v>
      </c>
      <c r="O663" t="str">
        <f t="shared" si="10"/>
        <v>Alaska Teachers2001</v>
      </c>
    </row>
    <row r="664" spans="1:15" x14ac:dyDescent="0.35">
      <c r="A664" t="s">
        <v>39</v>
      </c>
      <c r="B664">
        <v>2002</v>
      </c>
      <c r="C664" s="7">
        <v>37437</v>
      </c>
      <c r="D664" s="7">
        <v>37437</v>
      </c>
      <c r="E664">
        <v>4</v>
      </c>
      <c r="F664" t="s">
        <v>268</v>
      </c>
      <c r="G664">
        <v>2</v>
      </c>
      <c r="H664">
        <v>2699445</v>
      </c>
      <c r="I664">
        <v>3959958</v>
      </c>
      <c r="J664">
        <v>509437</v>
      </c>
      <c r="K664">
        <v>0.68200000000000005</v>
      </c>
      <c r="L664">
        <v>1.55</v>
      </c>
      <c r="M664">
        <v>32331</v>
      </c>
      <c r="N664">
        <v>1260513</v>
      </c>
      <c r="O664" t="str">
        <f t="shared" si="10"/>
        <v>Alaska Teachers2002</v>
      </c>
    </row>
    <row r="665" spans="1:15" x14ac:dyDescent="0.35">
      <c r="A665" t="s">
        <v>39</v>
      </c>
      <c r="B665">
        <v>2003</v>
      </c>
      <c r="C665" s="7">
        <v>37802</v>
      </c>
      <c r="D665" s="7">
        <v>37802</v>
      </c>
      <c r="E665">
        <v>4</v>
      </c>
      <c r="F665" t="s">
        <v>268</v>
      </c>
      <c r="G665">
        <v>2</v>
      </c>
      <c r="H665">
        <v>2694785</v>
      </c>
      <c r="I665">
        <v>4190970</v>
      </c>
      <c r="J665">
        <v>532630</v>
      </c>
      <c r="K665">
        <v>0.64300000000000002</v>
      </c>
      <c r="L665">
        <v>1.33</v>
      </c>
      <c r="M665">
        <v>37800</v>
      </c>
      <c r="N665">
        <v>1496185</v>
      </c>
      <c r="O665" t="str">
        <f t="shared" si="10"/>
        <v>Alaska Teachers2003</v>
      </c>
    </row>
    <row r="666" spans="1:15" x14ac:dyDescent="0.35">
      <c r="A666" t="s">
        <v>39</v>
      </c>
      <c r="B666">
        <v>2004</v>
      </c>
      <c r="C666" s="7">
        <v>38168</v>
      </c>
      <c r="D666" s="7">
        <v>38168</v>
      </c>
      <c r="E666">
        <v>4</v>
      </c>
      <c r="F666" t="s">
        <v>268</v>
      </c>
      <c r="G666">
        <v>2</v>
      </c>
      <c r="H666">
        <v>2647777</v>
      </c>
      <c r="I666">
        <v>4216480</v>
      </c>
      <c r="J666">
        <v>522421</v>
      </c>
      <c r="K666">
        <v>0.628</v>
      </c>
      <c r="L666">
        <v>0.83</v>
      </c>
      <c r="M666">
        <v>65571</v>
      </c>
      <c r="N666">
        <v>1568703</v>
      </c>
      <c r="O666" t="str">
        <f t="shared" si="10"/>
        <v>Alaska Teachers2004</v>
      </c>
    </row>
    <row r="667" spans="1:15" x14ac:dyDescent="0.35">
      <c r="A667" t="s">
        <v>39</v>
      </c>
      <c r="B667">
        <v>2005</v>
      </c>
      <c r="C667" s="7">
        <v>38533</v>
      </c>
      <c r="D667" s="7">
        <v>38533</v>
      </c>
      <c r="E667">
        <v>4</v>
      </c>
      <c r="F667" t="s">
        <v>268</v>
      </c>
      <c r="G667">
        <v>2</v>
      </c>
      <c r="H667">
        <v>2640642</v>
      </c>
      <c r="I667">
        <v>4334585</v>
      </c>
      <c r="J667">
        <v>561038</v>
      </c>
      <c r="K667">
        <v>0.60899999999999999</v>
      </c>
      <c r="L667">
        <v>0.45</v>
      </c>
      <c r="M667">
        <v>152168</v>
      </c>
      <c r="N667">
        <v>1693943</v>
      </c>
      <c r="O667" t="str">
        <f t="shared" si="10"/>
        <v>Alaska Teachers2005</v>
      </c>
    </row>
    <row r="668" spans="1:15" x14ac:dyDescent="0.35">
      <c r="A668" t="s">
        <v>39</v>
      </c>
      <c r="B668">
        <v>2006</v>
      </c>
      <c r="C668" s="7">
        <v>38898</v>
      </c>
      <c r="D668" s="7">
        <v>38898</v>
      </c>
      <c r="E668">
        <v>4</v>
      </c>
      <c r="F668" t="s">
        <v>268</v>
      </c>
      <c r="G668">
        <v>2</v>
      </c>
      <c r="H668">
        <v>3296934</v>
      </c>
      <c r="I668">
        <v>4859336</v>
      </c>
      <c r="J668">
        <v>574409</v>
      </c>
      <c r="K668">
        <v>0.67800000000000005</v>
      </c>
      <c r="L668">
        <v>0.54</v>
      </c>
      <c r="M668">
        <v>170019</v>
      </c>
      <c r="N668">
        <v>1562402</v>
      </c>
      <c r="O668" t="str">
        <f t="shared" si="10"/>
        <v>Alaska Teachers2006</v>
      </c>
    </row>
    <row r="669" spans="1:15" x14ac:dyDescent="0.35">
      <c r="A669" t="s">
        <v>39</v>
      </c>
      <c r="B669">
        <v>2007</v>
      </c>
      <c r="C669" s="7">
        <v>39263</v>
      </c>
      <c r="D669" s="7">
        <v>39263</v>
      </c>
      <c r="E669">
        <v>4</v>
      </c>
      <c r="F669" t="s">
        <v>268</v>
      </c>
      <c r="G669">
        <v>2</v>
      </c>
      <c r="H669">
        <v>3441867</v>
      </c>
      <c r="I669">
        <v>5043448</v>
      </c>
      <c r="J669">
        <v>554245</v>
      </c>
      <c r="K669">
        <v>0.68200000000000005</v>
      </c>
      <c r="L669">
        <v>0.622</v>
      </c>
      <c r="M669">
        <v>169974</v>
      </c>
      <c r="N669">
        <v>1601581</v>
      </c>
      <c r="O669" t="str">
        <f t="shared" si="10"/>
        <v>Alaska Teachers2007</v>
      </c>
    </row>
    <row r="670" spans="1:15" x14ac:dyDescent="0.35">
      <c r="A670" t="s">
        <v>39</v>
      </c>
      <c r="B670">
        <v>2008</v>
      </c>
      <c r="C670" s="7">
        <v>39629</v>
      </c>
      <c r="D670" s="7">
        <v>39629</v>
      </c>
      <c r="E670">
        <v>4</v>
      </c>
      <c r="F670" t="s">
        <v>268</v>
      </c>
      <c r="G670">
        <v>2</v>
      </c>
      <c r="H670">
        <v>3670086</v>
      </c>
      <c r="I670">
        <v>5231654</v>
      </c>
      <c r="J670">
        <v>549148</v>
      </c>
      <c r="K670">
        <v>0.70199999999999996</v>
      </c>
      <c r="L670">
        <v>1.06</v>
      </c>
      <c r="M670">
        <v>134544</v>
      </c>
      <c r="N670">
        <v>1561568</v>
      </c>
      <c r="O670" t="str">
        <f t="shared" si="10"/>
        <v>Alaska Teachers2008</v>
      </c>
    </row>
    <row r="671" spans="1:15" x14ac:dyDescent="0.35">
      <c r="A671" t="s">
        <v>39</v>
      </c>
      <c r="B671">
        <v>2009</v>
      </c>
      <c r="C671" s="7">
        <v>39994</v>
      </c>
      <c r="D671" s="7">
        <v>39994</v>
      </c>
      <c r="E671">
        <v>4</v>
      </c>
      <c r="F671" t="s">
        <v>268</v>
      </c>
      <c r="G671">
        <v>2</v>
      </c>
      <c r="H671">
        <v>3115719</v>
      </c>
      <c r="I671">
        <v>5463987</v>
      </c>
      <c r="J671">
        <v>557026</v>
      </c>
      <c r="K671">
        <v>0.56999999999999995</v>
      </c>
      <c r="L671">
        <v>1.393</v>
      </c>
      <c r="M671">
        <v>94388</v>
      </c>
      <c r="N671">
        <v>2348268</v>
      </c>
      <c r="O671" t="str">
        <f t="shared" si="10"/>
        <v>Alaska Teachers2009</v>
      </c>
    </row>
    <row r="672" spans="1:15" x14ac:dyDescent="0.35">
      <c r="A672" t="s">
        <v>39</v>
      </c>
      <c r="B672">
        <v>2010</v>
      </c>
      <c r="C672" s="7">
        <v>40359</v>
      </c>
      <c r="D672" s="7">
        <v>40359</v>
      </c>
      <c r="E672">
        <v>4</v>
      </c>
      <c r="F672" t="s">
        <v>268</v>
      </c>
      <c r="G672">
        <v>2</v>
      </c>
      <c r="H672">
        <v>3259868</v>
      </c>
      <c r="I672">
        <v>6006981</v>
      </c>
      <c r="J672">
        <v>564887</v>
      </c>
      <c r="K672">
        <v>0.54300000000000004</v>
      </c>
      <c r="L672">
        <v>0.78600000000000003</v>
      </c>
      <c r="M672">
        <v>170788</v>
      </c>
      <c r="N672">
        <v>2747113</v>
      </c>
      <c r="O672" t="str">
        <f t="shared" si="10"/>
        <v>Alaska Teachers2010</v>
      </c>
    </row>
    <row r="673" spans="1:15" x14ac:dyDescent="0.35">
      <c r="A673" t="s">
        <v>39</v>
      </c>
      <c r="B673">
        <v>2011</v>
      </c>
      <c r="C673" s="7">
        <v>40724</v>
      </c>
      <c r="D673" s="7">
        <v>40724</v>
      </c>
      <c r="E673">
        <v>4</v>
      </c>
      <c r="F673" t="s">
        <v>268</v>
      </c>
      <c r="G673">
        <v>2</v>
      </c>
      <c r="H673">
        <v>3345949</v>
      </c>
      <c r="I673">
        <v>6196104</v>
      </c>
      <c r="J673">
        <v>584068</v>
      </c>
      <c r="K673">
        <v>0.54</v>
      </c>
      <c r="L673">
        <v>0.84599999999999997</v>
      </c>
      <c r="M673">
        <v>167978</v>
      </c>
      <c r="N673">
        <v>2850155</v>
      </c>
      <c r="O673" t="str">
        <f t="shared" si="10"/>
        <v>Alaska Teachers2011</v>
      </c>
    </row>
    <row r="674" spans="1:15" x14ac:dyDescent="0.35">
      <c r="A674" t="s">
        <v>39</v>
      </c>
      <c r="B674">
        <v>2012</v>
      </c>
      <c r="C674" s="7">
        <v>41090</v>
      </c>
      <c r="D674" s="7">
        <v>41090</v>
      </c>
      <c r="E674">
        <v>4</v>
      </c>
      <c r="F674" t="s">
        <v>268</v>
      </c>
      <c r="G674">
        <v>2</v>
      </c>
      <c r="H674">
        <v>3194994</v>
      </c>
      <c r="I674">
        <v>6399777</v>
      </c>
      <c r="J674">
        <v>561971</v>
      </c>
      <c r="K674">
        <v>0.499</v>
      </c>
      <c r="L674">
        <v>0.85199999999999998</v>
      </c>
      <c r="M674">
        <v>229509</v>
      </c>
      <c r="N674">
        <v>3204783</v>
      </c>
      <c r="O674" t="str">
        <f t="shared" si="10"/>
        <v>Alaska Teachers2012</v>
      </c>
    </row>
    <row r="675" spans="1:15" x14ac:dyDescent="0.35">
      <c r="A675" t="s">
        <v>39</v>
      </c>
      <c r="B675">
        <v>2013</v>
      </c>
      <c r="C675" s="7">
        <v>41455</v>
      </c>
      <c r="D675" s="7">
        <v>41455</v>
      </c>
      <c r="E675">
        <v>4</v>
      </c>
      <c r="F675" t="s">
        <v>268</v>
      </c>
      <c r="G675">
        <v>2</v>
      </c>
      <c r="H675">
        <v>3170313</v>
      </c>
      <c r="I675">
        <v>6589553</v>
      </c>
      <c r="J675">
        <v>550044</v>
      </c>
      <c r="K675">
        <v>0.48099999999999998</v>
      </c>
      <c r="L675">
        <v>0.90200000000000002</v>
      </c>
      <c r="M675">
        <v>259786</v>
      </c>
      <c r="N675">
        <v>3419240</v>
      </c>
      <c r="O675" t="str">
        <f t="shared" si="10"/>
        <v>Alaska Teachers2013</v>
      </c>
    </row>
    <row r="676" spans="1:15" x14ac:dyDescent="0.35">
      <c r="A676" t="s">
        <v>39</v>
      </c>
      <c r="B676">
        <v>2014</v>
      </c>
      <c r="C676" s="7">
        <v>41820</v>
      </c>
      <c r="D676" s="7">
        <v>41820</v>
      </c>
      <c r="E676">
        <v>4</v>
      </c>
      <c r="F676" t="s">
        <v>268</v>
      </c>
      <c r="G676">
        <v>2</v>
      </c>
      <c r="H676">
        <v>3771139</v>
      </c>
      <c r="I676">
        <v>6921362</v>
      </c>
      <c r="J676">
        <v>514035</v>
      </c>
      <c r="K676">
        <v>0.54500000000000004</v>
      </c>
      <c r="L676">
        <v>1.02536</v>
      </c>
      <c r="M676">
        <v>240366</v>
      </c>
      <c r="N676">
        <v>3150223</v>
      </c>
      <c r="O676" t="str">
        <f t="shared" si="10"/>
        <v>Alaska Teachers2014</v>
      </c>
    </row>
    <row r="677" spans="1:15" x14ac:dyDescent="0.35">
      <c r="A677" t="s">
        <v>39</v>
      </c>
      <c r="B677">
        <v>2015</v>
      </c>
      <c r="C677" s="7">
        <v>42185</v>
      </c>
      <c r="D677" s="7">
        <v>42185</v>
      </c>
      <c r="E677">
        <v>4</v>
      </c>
      <c r="F677" t="s">
        <v>268</v>
      </c>
      <c r="G677">
        <v>2</v>
      </c>
      <c r="H677">
        <v>5422651</v>
      </c>
      <c r="I677">
        <v>7051724</v>
      </c>
      <c r="J677">
        <v>490667</v>
      </c>
      <c r="K677">
        <v>0.76898</v>
      </c>
      <c r="L677">
        <v>5.2770999999999999</v>
      </c>
      <c r="M677">
        <v>321971</v>
      </c>
      <c r="N677">
        <v>1629073</v>
      </c>
      <c r="O677" t="str">
        <f t="shared" si="10"/>
        <v>Alaska Teachers2015</v>
      </c>
    </row>
    <row r="678" spans="1:15" x14ac:dyDescent="0.35">
      <c r="A678" t="s">
        <v>39</v>
      </c>
      <c r="B678">
        <v>2016</v>
      </c>
      <c r="C678" s="7">
        <v>42551</v>
      </c>
      <c r="D678" s="7">
        <v>42551</v>
      </c>
      <c r="E678">
        <v>4</v>
      </c>
      <c r="F678" t="s">
        <v>268</v>
      </c>
      <c r="G678">
        <v>2</v>
      </c>
      <c r="H678">
        <v>5428687</v>
      </c>
      <c r="I678">
        <v>7159788</v>
      </c>
      <c r="J678">
        <v>473734</v>
      </c>
      <c r="K678">
        <v>0.75800000000000001</v>
      </c>
      <c r="L678">
        <v>0.34483000000000003</v>
      </c>
      <c r="M678">
        <v>359790</v>
      </c>
      <c r="N678">
        <v>1731101</v>
      </c>
      <c r="O678" t="str">
        <f t="shared" si="10"/>
        <v>Alaska Teachers2016</v>
      </c>
    </row>
    <row r="679" spans="1:15" x14ac:dyDescent="0.35">
      <c r="A679" t="s">
        <v>39</v>
      </c>
      <c r="B679">
        <v>2017</v>
      </c>
      <c r="C679" s="7">
        <v>42916</v>
      </c>
      <c r="D679" s="7">
        <v>42916</v>
      </c>
      <c r="E679">
        <v>4</v>
      </c>
      <c r="F679" t="s">
        <v>268</v>
      </c>
      <c r="G679">
        <v>2</v>
      </c>
      <c r="H679">
        <v>5476835</v>
      </c>
      <c r="I679">
        <v>7217525</v>
      </c>
      <c r="J679">
        <v>449629</v>
      </c>
      <c r="K679">
        <v>0.75900000000000001</v>
      </c>
      <c r="L679">
        <v>1.1492800000000001</v>
      </c>
      <c r="M679">
        <v>133417</v>
      </c>
      <c r="N679">
        <v>1740690</v>
      </c>
      <c r="O679" t="str">
        <f t="shared" si="10"/>
        <v>Alaska Teachers2017</v>
      </c>
    </row>
    <row r="680" spans="1:15" x14ac:dyDescent="0.35">
      <c r="A680" t="s">
        <v>39</v>
      </c>
      <c r="B680">
        <v>2018</v>
      </c>
      <c r="C680" s="7">
        <v>43281</v>
      </c>
      <c r="D680" s="7">
        <v>43281</v>
      </c>
      <c r="E680">
        <v>4</v>
      </c>
      <c r="F680" t="s">
        <v>268</v>
      </c>
      <c r="G680">
        <v>2</v>
      </c>
      <c r="H680">
        <v>5541600</v>
      </c>
      <c r="I680">
        <v>7276290</v>
      </c>
      <c r="J680">
        <v>425841</v>
      </c>
      <c r="K680">
        <v>0.76200000000000001</v>
      </c>
      <c r="L680">
        <v>1.0498799999999999</v>
      </c>
      <c r="M680">
        <v>144391</v>
      </c>
      <c r="N680">
        <v>1734690</v>
      </c>
      <c r="O680" t="str">
        <f t="shared" si="10"/>
        <v>Alaska Teachers2018</v>
      </c>
    </row>
    <row r="681" spans="1:15" x14ac:dyDescent="0.35">
      <c r="A681" t="s">
        <v>39</v>
      </c>
      <c r="B681">
        <v>2019</v>
      </c>
      <c r="C681" s="7">
        <v>43646</v>
      </c>
      <c r="D681" s="7">
        <v>43646</v>
      </c>
      <c r="E681">
        <v>4</v>
      </c>
      <c r="F681" t="s">
        <v>268</v>
      </c>
      <c r="G681">
        <v>2</v>
      </c>
      <c r="H681">
        <v>5563931</v>
      </c>
      <c r="I681">
        <v>7388020</v>
      </c>
      <c r="J681">
        <v>392609</v>
      </c>
      <c r="K681">
        <v>0.753</v>
      </c>
      <c r="L681">
        <v>1.0654699999999999</v>
      </c>
      <c r="M681">
        <v>154083</v>
      </c>
      <c r="N681">
        <v>1824089</v>
      </c>
      <c r="O681" t="str">
        <f t="shared" si="10"/>
        <v>Alaska Teachers2019</v>
      </c>
    </row>
    <row r="682" spans="1:15" x14ac:dyDescent="0.35">
      <c r="A682" t="s">
        <v>39</v>
      </c>
      <c r="B682">
        <v>2020</v>
      </c>
      <c r="C682" s="7">
        <v>44012</v>
      </c>
      <c r="D682" s="7">
        <v>44012</v>
      </c>
      <c r="E682">
        <v>4</v>
      </c>
      <c r="F682" t="s">
        <v>268</v>
      </c>
      <c r="G682">
        <v>2</v>
      </c>
      <c r="H682">
        <v>5587064</v>
      </c>
      <c r="I682">
        <v>7447036</v>
      </c>
      <c r="J682">
        <v>366037</v>
      </c>
      <c r="K682">
        <v>0.75</v>
      </c>
      <c r="L682">
        <v>1.1600200000000001</v>
      </c>
      <c r="M682">
        <v>150284</v>
      </c>
      <c r="N682">
        <v>1859972</v>
      </c>
      <c r="O682" t="str">
        <f t="shared" si="10"/>
        <v>Alaska Teachers2020</v>
      </c>
    </row>
    <row r="683" spans="1:15" x14ac:dyDescent="0.35">
      <c r="A683" t="s">
        <v>39</v>
      </c>
      <c r="B683">
        <v>2021</v>
      </c>
      <c r="C683" s="7">
        <v>44377</v>
      </c>
      <c r="D683" s="7">
        <v>44377</v>
      </c>
      <c r="E683">
        <v>4</v>
      </c>
      <c r="F683" t="s">
        <v>268</v>
      </c>
      <c r="G683">
        <v>2</v>
      </c>
      <c r="H683">
        <v>5910369</v>
      </c>
      <c r="I683">
        <v>7471887</v>
      </c>
      <c r="J683">
        <v>357288</v>
      </c>
      <c r="K683">
        <v>0.79100000000000004</v>
      </c>
      <c r="L683">
        <v>1.05298</v>
      </c>
      <c r="M683">
        <v>155184</v>
      </c>
      <c r="N683">
        <v>1561518</v>
      </c>
      <c r="O683" t="str">
        <f t="shared" si="10"/>
        <v>Alaska Teachers2021</v>
      </c>
    </row>
    <row r="684" spans="1:15" x14ac:dyDescent="0.35">
      <c r="A684" t="s">
        <v>39</v>
      </c>
      <c r="B684">
        <v>2022</v>
      </c>
      <c r="C684" s="7">
        <v>44742</v>
      </c>
      <c r="D684" s="7">
        <v>44742</v>
      </c>
      <c r="E684">
        <v>4</v>
      </c>
      <c r="F684" t="s">
        <v>268</v>
      </c>
      <c r="G684">
        <v>2</v>
      </c>
      <c r="H684">
        <v>6100204</v>
      </c>
      <c r="I684">
        <v>7804046</v>
      </c>
      <c r="J684">
        <v>333781</v>
      </c>
      <c r="K684">
        <v>0.78200000000000003</v>
      </c>
      <c r="L684">
        <v>1.0209999999999999</v>
      </c>
      <c r="M684">
        <v>168900</v>
      </c>
      <c r="N684">
        <v>1703842</v>
      </c>
      <c r="O684" t="str">
        <f t="shared" si="10"/>
        <v>Alaska Teachers2022</v>
      </c>
    </row>
    <row r="685" spans="1:15" x14ac:dyDescent="0.35">
      <c r="A685" t="s">
        <v>95</v>
      </c>
      <c r="B685">
        <v>2001</v>
      </c>
      <c r="C685" s="7">
        <v>37072</v>
      </c>
      <c r="D685" s="7">
        <v>37072</v>
      </c>
      <c r="E685">
        <v>73</v>
      </c>
      <c r="F685" t="s">
        <v>267</v>
      </c>
      <c r="G685">
        <v>2</v>
      </c>
      <c r="H685">
        <v>35351380</v>
      </c>
      <c r="I685">
        <v>32745358</v>
      </c>
      <c r="J685">
        <v>7316493.5</v>
      </c>
      <c r="K685">
        <v>1.08</v>
      </c>
      <c r="L685">
        <v>0</v>
      </c>
      <c r="M685">
        <v>0</v>
      </c>
      <c r="N685">
        <v>-2606022.2999999998</v>
      </c>
      <c r="O685" t="str">
        <f t="shared" si="10"/>
        <v>New Jersey Teachers2001</v>
      </c>
    </row>
    <row r="686" spans="1:15" x14ac:dyDescent="0.35">
      <c r="A686" t="s">
        <v>95</v>
      </c>
      <c r="B686">
        <v>2002</v>
      </c>
      <c r="C686" s="7">
        <v>37437</v>
      </c>
      <c r="D686" s="7">
        <v>37437</v>
      </c>
      <c r="E686">
        <v>73</v>
      </c>
      <c r="F686" t="s">
        <v>267</v>
      </c>
      <c r="G686">
        <v>2</v>
      </c>
      <c r="H686">
        <v>35148248</v>
      </c>
      <c r="I686">
        <v>35146592</v>
      </c>
      <c r="J686">
        <v>7764690.5</v>
      </c>
      <c r="K686">
        <v>1</v>
      </c>
      <c r="L686">
        <v>0</v>
      </c>
      <c r="M686">
        <v>0</v>
      </c>
      <c r="N686">
        <v>-1654.59</v>
      </c>
      <c r="O686" t="str">
        <f t="shared" si="10"/>
        <v>New Jersey Teachers2002</v>
      </c>
    </row>
    <row r="687" spans="1:15" x14ac:dyDescent="0.35">
      <c r="A687" t="s">
        <v>95</v>
      </c>
      <c r="B687">
        <v>2003</v>
      </c>
      <c r="C687" s="7">
        <v>37802</v>
      </c>
      <c r="D687" s="7">
        <v>37802</v>
      </c>
      <c r="E687">
        <v>73</v>
      </c>
      <c r="F687" t="s">
        <v>267</v>
      </c>
      <c r="G687">
        <v>2</v>
      </c>
      <c r="H687">
        <v>34651824</v>
      </c>
      <c r="I687">
        <v>37383732</v>
      </c>
      <c r="J687">
        <v>8160160.5</v>
      </c>
      <c r="K687">
        <v>0.92700000000000005</v>
      </c>
      <c r="L687">
        <v>0</v>
      </c>
      <c r="M687">
        <v>194435.59</v>
      </c>
      <c r="N687">
        <v>2731907</v>
      </c>
      <c r="O687" t="str">
        <f t="shared" si="10"/>
        <v>New Jersey Teachers2003</v>
      </c>
    </row>
    <row r="688" spans="1:15" x14ac:dyDescent="0.35">
      <c r="A688" t="s">
        <v>95</v>
      </c>
      <c r="B688">
        <v>2004</v>
      </c>
      <c r="C688" s="7">
        <v>38168</v>
      </c>
      <c r="D688" s="7">
        <v>38168</v>
      </c>
      <c r="E688">
        <v>73</v>
      </c>
      <c r="F688" t="s">
        <v>267</v>
      </c>
      <c r="G688">
        <v>2</v>
      </c>
      <c r="H688">
        <v>34633792</v>
      </c>
      <c r="I688">
        <v>40447692</v>
      </c>
      <c r="J688">
        <v>8550696</v>
      </c>
      <c r="K688">
        <v>0.85599999999999998</v>
      </c>
      <c r="L688">
        <v>0</v>
      </c>
      <c r="M688">
        <v>686284.88</v>
      </c>
      <c r="N688">
        <v>5813900</v>
      </c>
      <c r="O688" t="str">
        <f t="shared" si="10"/>
        <v>New Jersey Teachers2004</v>
      </c>
    </row>
    <row r="689" spans="1:15" x14ac:dyDescent="0.35">
      <c r="A689" t="s">
        <v>95</v>
      </c>
      <c r="B689">
        <v>2005</v>
      </c>
      <c r="C689" s="7">
        <v>38533</v>
      </c>
      <c r="D689" s="7">
        <v>38533</v>
      </c>
      <c r="E689">
        <v>73</v>
      </c>
      <c r="F689" t="s">
        <v>267</v>
      </c>
      <c r="G689">
        <v>2</v>
      </c>
      <c r="H689">
        <v>34789388</v>
      </c>
      <c r="I689">
        <v>43967928</v>
      </c>
      <c r="J689">
        <v>8988957</v>
      </c>
      <c r="K689">
        <v>0.79100000000000004</v>
      </c>
      <c r="L689">
        <v>0</v>
      </c>
      <c r="M689">
        <v>883460.5</v>
      </c>
      <c r="N689">
        <v>9178537</v>
      </c>
      <c r="O689" t="str">
        <f t="shared" si="10"/>
        <v>New Jersey Teachers2005</v>
      </c>
    </row>
    <row r="690" spans="1:15" x14ac:dyDescent="0.35">
      <c r="A690" t="s">
        <v>95</v>
      </c>
      <c r="B690">
        <v>2006</v>
      </c>
      <c r="C690" s="7">
        <v>38898</v>
      </c>
      <c r="D690" s="7">
        <v>38898</v>
      </c>
      <c r="E690">
        <v>73</v>
      </c>
      <c r="F690" t="s">
        <v>267</v>
      </c>
      <c r="G690">
        <v>2</v>
      </c>
      <c r="H690">
        <v>35531296</v>
      </c>
      <c r="I690">
        <v>46539868</v>
      </c>
      <c r="J690">
        <v>9325583</v>
      </c>
      <c r="K690">
        <v>0.76300000000000001</v>
      </c>
      <c r="L690">
        <v>0.08</v>
      </c>
      <c r="M690">
        <v>1177674</v>
      </c>
      <c r="N690">
        <v>11008574</v>
      </c>
      <c r="O690" t="str">
        <f t="shared" si="10"/>
        <v>New Jersey Teachers2006</v>
      </c>
    </row>
    <row r="691" spans="1:15" x14ac:dyDescent="0.35">
      <c r="A691" t="s">
        <v>95</v>
      </c>
      <c r="B691">
        <v>2007</v>
      </c>
      <c r="C691" s="7">
        <v>39263</v>
      </c>
      <c r="D691" s="7">
        <v>39263</v>
      </c>
      <c r="E691">
        <v>73</v>
      </c>
      <c r="F691" t="s">
        <v>267</v>
      </c>
      <c r="G691">
        <v>2</v>
      </c>
      <c r="H691">
        <v>36714580</v>
      </c>
      <c r="I691">
        <v>49161248</v>
      </c>
      <c r="J691">
        <v>9675320</v>
      </c>
      <c r="K691">
        <v>0.747</v>
      </c>
      <c r="L691">
        <v>0.49099999999999999</v>
      </c>
      <c r="M691">
        <v>1407249.6</v>
      </c>
      <c r="N691">
        <v>12446669</v>
      </c>
      <c r="O691" t="str">
        <f t="shared" si="10"/>
        <v>New Jersey Teachers2007</v>
      </c>
    </row>
    <row r="692" spans="1:15" x14ac:dyDescent="0.35">
      <c r="A692" t="s">
        <v>95</v>
      </c>
      <c r="B692">
        <v>2008</v>
      </c>
      <c r="C692" s="7">
        <v>39629</v>
      </c>
      <c r="D692" s="7">
        <v>39629</v>
      </c>
      <c r="E692">
        <v>73</v>
      </c>
      <c r="F692" t="s">
        <v>267</v>
      </c>
      <c r="G692">
        <v>2</v>
      </c>
      <c r="H692">
        <v>36664628</v>
      </c>
      <c r="I692">
        <v>51754816</v>
      </c>
      <c r="J692">
        <v>10039698</v>
      </c>
      <c r="K692">
        <v>0.70840000000000003</v>
      </c>
      <c r="L692">
        <v>0.44800000000000001</v>
      </c>
      <c r="M692">
        <v>1550503.9</v>
      </c>
      <c r="N692">
        <v>15090187</v>
      </c>
      <c r="O692" t="str">
        <f t="shared" si="10"/>
        <v>New Jersey Teachers2008</v>
      </c>
    </row>
    <row r="693" spans="1:15" x14ac:dyDescent="0.35">
      <c r="A693" t="s">
        <v>95</v>
      </c>
      <c r="B693">
        <v>2009</v>
      </c>
      <c r="C693" s="7">
        <v>39994</v>
      </c>
      <c r="D693" s="7">
        <v>39994</v>
      </c>
      <c r="E693">
        <v>73</v>
      </c>
      <c r="F693" t="s">
        <v>267</v>
      </c>
      <c r="G693">
        <v>2</v>
      </c>
      <c r="H693">
        <v>34838212</v>
      </c>
      <c r="I693">
        <v>54576060</v>
      </c>
      <c r="J693">
        <v>10352356</v>
      </c>
      <c r="K693">
        <v>0.63829999999999998</v>
      </c>
      <c r="L693">
        <v>5.9900000000000002E-2</v>
      </c>
      <c r="M693">
        <v>1601478.5</v>
      </c>
      <c r="N693">
        <v>19737850</v>
      </c>
      <c r="O693" t="str">
        <f t="shared" si="10"/>
        <v>New Jersey Teachers2009</v>
      </c>
    </row>
    <row r="694" spans="1:15" x14ac:dyDescent="0.35">
      <c r="A694" t="s">
        <v>95</v>
      </c>
      <c r="B694">
        <v>2010</v>
      </c>
      <c r="C694" s="7">
        <v>40359</v>
      </c>
      <c r="D694" s="7">
        <v>40359</v>
      </c>
      <c r="E694">
        <v>73</v>
      </c>
      <c r="F694" t="s">
        <v>267</v>
      </c>
      <c r="G694">
        <v>2</v>
      </c>
      <c r="H694">
        <v>33265326</v>
      </c>
      <c r="I694">
        <v>49543348</v>
      </c>
      <c r="J694">
        <v>10656562</v>
      </c>
      <c r="K694">
        <v>0.6714</v>
      </c>
      <c r="L694">
        <v>1.8499999999999999E-2</v>
      </c>
      <c r="M694">
        <v>1796358</v>
      </c>
      <c r="N694">
        <v>16278021</v>
      </c>
      <c r="O694" t="str">
        <f t="shared" si="10"/>
        <v>New Jersey Teachers2010</v>
      </c>
    </row>
    <row r="695" spans="1:15" x14ac:dyDescent="0.35">
      <c r="A695" t="s">
        <v>95</v>
      </c>
      <c r="B695">
        <v>2011</v>
      </c>
      <c r="C695" s="7">
        <v>40724</v>
      </c>
      <c r="D695" s="7">
        <v>40724</v>
      </c>
      <c r="E695">
        <v>73</v>
      </c>
      <c r="F695" t="s">
        <v>267</v>
      </c>
      <c r="G695">
        <v>2</v>
      </c>
      <c r="H695">
        <v>32289888</v>
      </c>
      <c r="I695">
        <v>51406540</v>
      </c>
      <c r="J695">
        <v>10413771</v>
      </c>
      <c r="K695">
        <v>0.62809999999999999</v>
      </c>
      <c r="L695">
        <v>1.44E-2</v>
      </c>
      <c r="M695">
        <v>2123176</v>
      </c>
      <c r="N695">
        <v>19116652</v>
      </c>
      <c r="O695" t="str">
        <f t="shared" si="10"/>
        <v>New Jersey Teachers2011</v>
      </c>
    </row>
    <row r="696" spans="1:15" x14ac:dyDescent="0.35">
      <c r="A696" t="s">
        <v>95</v>
      </c>
      <c r="B696">
        <v>2012</v>
      </c>
      <c r="C696" s="7">
        <v>41090</v>
      </c>
      <c r="D696" s="7">
        <v>41090</v>
      </c>
      <c r="E696">
        <v>73</v>
      </c>
      <c r="F696" t="s">
        <v>267</v>
      </c>
      <c r="G696">
        <v>2</v>
      </c>
      <c r="H696">
        <v>31214186</v>
      </c>
      <c r="I696">
        <v>52417752</v>
      </c>
      <c r="J696">
        <v>10485750</v>
      </c>
      <c r="K696">
        <v>0.59299999999999997</v>
      </c>
      <c r="L696">
        <v>0.1401</v>
      </c>
      <c r="M696">
        <v>2269824</v>
      </c>
      <c r="N696">
        <v>21203566</v>
      </c>
      <c r="O696" t="str">
        <f t="shared" si="10"/>
        <v>New Jersey Teachers2012</v>
      </c>
    </row>
    <row r="697" spans="1:15" x14ac:dyDescent="0.35">
      <c r="A697" t="s">
        <v>95</v>
      </c>
      <c r="B697">
        <v>2013</v>
      </c>
      <c r="C697" s="7">
        <v>41455</v>
      </c>
      <c r="D697" s="7">
        <v>41455</v>
      </c>
      <c r="E697">
        <v>73</v>
      </c>
      <c r="F697" t="s">
        <v>267</v>
      </c>
      <c r="G697">
        <v>2</v>
      </c>
      <c r="H697">
        <v>30605974</v>
      </c>
      <c r="I697">
        <v>53645476</v>
      </c>
      <c r="J697">
        <v>10706357</v>
      </c>
      <c r="K697">
        <v>0.57050000000000001</v>
      </c>
      <c r="L697">
        <v>0.27750000000000002</v>
      </c>
      <c r="M697">
        <v>2331811.5</v>
      </c>
      <c r="N697">
        <v>23039504</v>
      </c>
      <c r="O697" t="str">
        <f t="shared" si="10"/>
        <v>New Jersey Teachers2013</v>
      </c>
    </row>
    <row r="698" spans="1:15" x14ac:dyDescent="0.35">
      <c r="A698" t="s">
        <v>95</v>
      </c>
      <c r="B698">
        <v>2014</v>
      </c>
      <c r="C698" s="7">
        <v>41820</v>
      </c>
      <c r="D698" s="7">
        <v>41820</v>
      </c>
      <c r="E698">
        <v>73</v>
      </c>
      <c r="F698" t="s">
        <v>267</v>
      </c>
      <c r="G698">
        <v>2</v>
      </c>
      <c r="H698">
        <v>29044778</v>
      </c>
      <c r="I698">
        <v>53749976</v>
      </c>
      <c r="J698">
        <v>10321602</v>
      </c>
      <c r="K698">
        <v>0.54037000000000002</v>
      </c>
      <c r="L698">
        <v>0.18164</v>
      </c>
      <c r="M698">
        <v>2158287.2999999998</v>
      </c>
      <c r="N698">
        <v>24705198</v>
      </c>
      <c r="O698" t="str">
        <f t="shared" si="10"/>
        <v>New Jersey Teachers2014</v>
      </c>
    </row>
    <row r="699" spans="1:15" x14ac:dyDescent="0.35">
      <c r="A699" t="s">
        <v>95</v>
      </c>
      <c r="B699">
        <v>2015</v>
      </c>
      <c r="C699" s="7">
        <v>42185</v>
      </c>
      <c r="D699" s="7">
        <v>42185</v>
      </c>
      <c r="E699">
        <v>73</v>
      </c>
      <c r="F699" t="s">
        <v>267</v>
      </c>
      <c r="G699">
        <v>2</v>
      </c>
      <c r="H699">
        <v>28301404</v>
      </c>
      <c r="I699">
        <v>55359376</v>
      </c>
      <c r="J699">
        <v>10448856</v>
      </c>
      <c r="K699">
        <v>0.51122999999999996</v>
      </c>
      <c r="L699">
        <v>0.23402000000000001</v>
      </c>
      <c r="M699">
        <v>2306611.7999999998</v>
      </c>
      <c r="N699">
        <v>27057972</v>
      </c>
      <c r="O699" t="str">
        <f t="shared" si="10"/>
        <v>New Jersey Teachers2015</v>
      </c>
    </row>
    <row r="700" spans="1:15" x14ac:dyDescent="0.35">
      <c r="A700" t="s">
        <v>95</v>
      </c>
      <c r="B700">
        <v>2016</v>
      </c>
      <c r="C700" s="7">
        <v>42551</v>
      </c>
      <c r="D700" s="7">
        <v>42551</v>
      </c>
      <c r="E700">
        <v>73</v>
      </c>
      <c r="F700" t="s">
        <v>267</v>
      </c>
      <c r="G700">
        <v>2</v>
      </c>
      <c r="H700">
        <v>27169758</v>
      </c>
      <c r="I700">
        <v>57865972</v>
      </c>
      <c r="J700">
        <v>10583312</v>
      </c>
      <c r="K700">
        <v>0.46953</v>
      </c>
      <c r="L700">
        <v>0.30041000000000001</v>
      </c>
      <c r="M700">
        <v>2544811.5</v>
      </c>
      <c r="N700">
        <v>30696212</v>
      </c>
      <c r="O700" t="str">
        <f t="shared" si="10"/>
        <v>New Jersey Teachers2016</v>
      </c>
    </row>
    <row r="701" spans="1:15" x14ac:dyDescent="0.35">
      <c r="A701" t="s">
        <v>95</v>
      </c>
      <c r="B701">
        <v>2017</v>
      </c>
      <c r="C701" s="7">
        <v>42916</v>
      </c>
      <c r="D701" s="7">
        <v>42916</v>
      </c>
      <c r="E701">
        <v>73</v>
      </c>
      <c r="F701" t="s">
        <v>267</v>
      </c>
      <c r="G701">
        <v>2</v>
      </c>
      <c r="H701">
        <v>26549410</v>
      </c>
      <c r="I701">
        <v>63028940</v>
      </c>
      <c r="J701">
        <v>10771939</v>
      </c>
      <c r="K701">
        <v>0.42122999999999999</v>
      </c>
      <c r="L701">
        <v>0.39745999999999998</v>
      </c>
      <c r="M701">
        <v>2737175.3</v>
      </c>
      <c r="N701">
        <v>33405138</v>
      </c>
      <c r="O701" t="str">
        <f t="shared" si="10"/>
        <v>New Jersey Teachers2017</v>
      </c>
    </row>
    <row r="702" spans="1:15" x14ac:dyDescent="0.35">
      <c r="A702" t="s">
        <v>95</v>
      </c>
      <c r="B702">
        <v>2018</v>
      </c>
      <c r="C702" s="7">
        <v>43281</v>
      </c>
      <c r="D702" s="7">
        <v>43281</v>
      </c>
      <c r="E702">
        <v>73</v>
      </c>
      <c r="F702" t="s">
        <v>267</v>
      </c>
      <c r="G702">
        <v>2</v>
      </c>
      <c r="H702">
        <v>26308754</v>
      </c>
      <c r="I702">
        <v>60971920</v>
      </c>
      <c r="J702">
        <v>10823505</v>
      </c>
      <c r="K702">
        <v>0.43148999999999998</v>
      </c>
      <c r="L702">
        <v>0.49948999999999999</v>
      </c>
      <c r="M702">
        <v>3035344.5</v>
      </c>
      <c r="N702">
        <v>34663164</v>
      </c>
      <c r="O702" t="str">
        <f t="shared" si="10"/>
        <v>New Jersey Teachers2018</v>
      </c>
    </row>
    <row r="703" spans="1:15" x14ac:dyDescent="0.35">
      <c r="A703" t="s">
        <v>95</v>
      </c>
      <c r="B703">
        <v>2019</v>
      </c>
      <c r="C703" s="7">
        <v>43646</v>
      </c>
      <c r="D703" s="7">
        <v>43646</v>
      </c>
      <c r="E703">
        <v>73</v>
      </c>
      <c r="F703" t="s">
        <v>267</v>
      </c>
      <c r="G703">
        <v>2</v>
      </c>
      <c r="H703">
        <v>26375430</v>
      </c>
      <c r="I703">
        <v>65470848</v>
      </c>
      <c r="J703">
        <v>11061603</v>
      </c>
      <c r="K703">
        <v>0.40289999999999998</v>
      </c>
      <c r="L703">
        <v>0.62029999999999996</v>
      </c>
      <c r="M703">
        <v>3249224.3</v>
      </c>
      <c r="N703">
        <v>39095416</v>
      </c>
      <c r="O703" t="str">
        <f t="shared" si="10"/>
        <v>New Jersey Teachers2019</v>
      </c>
    </row>
    <row r="704" spans="1:15" x14ac:dyDescent="0.35">
      <c r="A704" t="s">
        <v>95</v>
      </c>
      <c r="B704">
        <v>2020</v>
      </c>
      <c r="C704" s="7">
        <v>44012</v>
      </c>
      <c r="D704" s="7">
        <v>44012</v>
      </c>
      <c r="E704">
        <v>73</v>
      </c>
      <c r="F704" t="s">
        <v>267</v>
      </c>
      <c r="G704">
        <v>2</v>
      </c>
      <c r="H704">
        <v>26582892</v>
      </c>
      <c r="I704">
        <v>66877320</v>
      </c>
      <c r="J704">
        <v>11338929</v>
      </c>
      <c r="K704">
        <v>0.39750000000000002</v>
      </c>
      <c r="L704">
        <v>0.69101000000000001</v>
      </c>
      <c r="M704">
        <v>3286527.8</v>
      </c>
      <c r="N704">
        <v>40294428</v>
      </c>
      <c r="O704" t="str">
        <f t="shared" si="10"/>
        <v>New Jersey Teachers2020</v>
      </c>
    </row>
    <row r="705" spans="1:15" x14ac:dyDescent="0.35">
      <c r="A705" t="s">
        <v>95</v>
      </c>
      <c r="B705">
        <v>2021</v>
      </c>
      <c r="C705" s="7">
        <v>44377</v>
      </c>
      <c r="D705" s="7">
        <v>44377</v>
      </c>
      <c r="E705">
        <v>73</v>
      </c>
      <c r="F705" t="s">
        <v>267</v>
      </c>
      <c r="G705">
        <v>2</v>
      </c>
      <c r="H705">
        <v>29103426</v>
      </c>
      <c r="I705">
        <v>70520216</v>
      </c>
      <c r="J705">
        <v>11509653</v>
      </c>
      <c r="K705">
        <v>0.41299999999999998</v>
      </c>
      <c r="L705">
        <v>0.78756999999999999</v>
      </c>
      <c r="M705">
        <v>3727967.8</v>
      </c>
      <c r="N705">
        <v>41416788</v>
      </c>
      <c r="O705" t="str">
        <f t="shared" si="10"/>
        <v>New Jersey Teachers2021</v>
      </c>
    </row>
    <row r="706" spans="1:15" x14ac:dyDescent="0.35">
      <c r="A706" t="s">
        <v>95</v>
      </c>
      <c r="B706">
        <v>2022</v>
      </c>
      <c r="C706" s="7">
        <v>44742</v>
      </c>
      <c r="D706" s="7">
        <v>44743</v>
      </c>
      <c r="E706">
        <v>73</v>
      </c>
      <c r="F706" t="s">
        <v>267</v>
      </c>
      <c r="G706">
        <v>2</v>
      </c>
      <c r="H706">
        <v>30555284</v>
      </c>
      <c r="I706">
        <v>72609416</v>
      </c>
      <c r="J706">
        <v>11866192</v>
      </c>
      <c r="K706">
        <v>0.42080000000000001</v>
      </c>
      <c r="L706">
        <v>1.0809599999999999</v>
      </c>
      <c r="M706">
        <v>3877974.3</v>
      </c>
      <c r="N706">
        <v>42054132</v>
      </c>
      <c r="O706" t="str">
        <f t="shared" si="10"/>
        <v>New Jersey Teachers2022</v>
      </c>
    </row>
    <row r="707" spans="1:15" x14ac:dyDescent="0.35">
      <c r="A707" t="s">
        <v>43</v>
      </c>
      <c r="B707">
        <v>2001</v>
      </c>
      <c r="C707" s="7">
        <v>37072</v>
      </c>
      <c r="D707" s="7">
        <v>37072</v>
      </c>
      <c r="E707">
        <v>25</v>
      </c>
      <c r="F707" t="s">
        <v>266</v>
      </c>
      <c r="G707">
        <v>2</v>
      </c>
      <c r="H707">
        <v>1599219</v>
      </c>
      <c r="I707">
        <v>1552558</v>
      </c>
      <c r="J707">
        <v>759906</v>
      </c>
      <c r="K707">
        <v>1.03</v>
      </c>
      <c r="L707">
        <v>1</v>
      </c>
      <c r="M707">
        <v>29145.883000000002</v>
      </c>
      <c r="N707">
        <v>-46661</v>
      </c>
      <c r="O707" t="str">
        <f t="shared" ref="O707:O770" si="11">A707&amp;B707</f>
        <v>Fairfax County Schools2001</v>
      </c>
    </row>
    <row r="708" spans="1:15" x14ac:dyDescent="0.35">
      <c r="A708" t="s">
        <v>43</v>
      </c>
      <c r="B708">
        <v>2002</v>
      </c>
      <c r="C708" s="7">
        <v>37437</v>
      </c>
      <c r="D708" s="7">
        <v>37437</v>
      </c>
      <c r="E708">
        <v>25</v>
      </c>
      <c r="F708" t="s">
        <v>266</v>
      </c>
      <c r="G708">
        <v>2</v>
      </c>
      <c r="H708">
        <v>1619889</v>
      </c>
      <c r="I708">
        <v>1693956</v>
      </c>
      <c r="J708">
        <v>781756</v>
      </c>
      <c r="K708">
        <v>0.95630000000000004</v>
      </c>
      <c r="L708">
        <v>1</v>
      </c>
      <c r="M708">
        <v>30849.065999999999</v>
      </c>
      <c r="N708">
        <v>74067</v>
      </c>
      <c r="O708" t="str">
        <f t="shared" si="11"/>
        <v>Fairfax County Schools2002</v>
      </c>
    </row>
    <row r="709" spans="1:15" x14ac:dyDescent="0.35">
      <c r="A709" t="s">
        <v>43</v>
      </c>
      <c r="B709">
        <v>2003</v>
      </c>
      <c r="C709" s="7">
        <v>37802</v>
      </c>
      <c r="D709" s="7">
        <v>37802</v>
      </c>
      <c r="E709">
        <v>25</v>
      </c>
      <c r="F709" t="s">
        <v>266</v>
      </c>
      <c r="G709">
        <v>2</v>
      </c>
      <c r="H709">
        <v>1597459</v>
      </c>
      <c r="I709">
        <v>1772418</v>
      </c>
      <c r="J709">
        <v>866502</v>
      </c>
      <c r="K709">
        <v>0.90129999999999999</v>
      </c>
      <c r="L709">
        <v>1</v>
      </c>
      <c r="M709">
        <v>34506.629000000001</v>
      </c>
      <c r="N709">
        <v>174959</v>
      </c>
      <c r="O709" t="str">
        <f t="shared" si="11"/>
        <v>Fairfax County Schools2003</v>
      </c>
    </row>
    <row r="710" spans="1:15" x14ac:dyDescent="0.35">
      <c r="A710" t="s">
        <v>43</v>
      </c>
      <c r="B710">
        <v>2004</v>
      </c>
      <c r="C710" s="7">
        <v>38168</v>
      </c>
      <c r="E710">
        <v>25</v>
      </c>
      <c r="F710" t="s">
        <v>266</v>
      </c>
      <c r="G710">
        <v>2</v>
      </c>
      <c r="H710">
        <v>1676689.9</v>
      </c>
      <c r="I710">
        <v>1854000</v>
      </c>
      <c r="J710">
        <v>922159.5</v>
      </c>
      <c r="K710">
        <v>0.90436000000000005</v>
      </c>
      <c r="L710">
        <v>1</v>
      </c>
      <c r="M710">
        <v>37331.203000000001</v>
      </c>
      <c r="N710">
        <v>177310.07999999999</v>
      </c>
      <c r="O710" t="str">
        <f t="shared" si="11"/>
        <v>Fairfax County Schools2004</v>
      </c>
    </row>
    <row r="711" spans="1:15" x14ac:dyDescent="0.35">
      <c r="A711" t="s">
        <v>43</v>
      </c>
      <c r="B711">
        <v>2005</v>
      </c>
      <c r="C711" s="7">
        <v>38533</v>
      </c>
      <c r="D711" s="7">
        <v>38352</v>
      </c>
      <c r="E711">
        <v>25</v>
      </c>
      <c r="F711" t="s">
        <v>266</v>
      </c>
      <c r="G711">
        <v>2</v>
      </c>
      <c r="H711">
        <v>1643020</v>
      </c>
      <c r="I711">
        <v>1935582</v>
      </c>
      <c r="J711">
        <v>977817</v>
      </c>
      <c r="K711">
        <v>0.84889999999999999</v>
      </c>
      <c r="L711">
        <v>1</v>
      </c>
      <c r="M711">
        <v>32198.596000000001</v>
      </c>
      <c r="N711">
        <v>292562</v>
      </c>
      <c r="O711" t="str">
        <f t="shared" si="11"/>
        <v>Fairfax County Schools2005</v>
      </c>
    </row>
    <row r="712" spans="1:15" x14ac:dyDescent="0.35">
      <c r="A712" t="s">
        <v>43</v>
      </c>
      <c r="B712">
        <v>2006</v>
      </c>
      <c r="C712" s="7">
        <v>38898</v>
      </c>
      <c r="D712" s="7">
        <v>38717</v>
      </c>
      <c r="E712">
        <v>25</v>
      </c>
      <c r="F712" t="s">
        <v>266</v>
      </c>
      <c r="G712">
        <v>2</v>
      </c>
      <c r="H712">
        <v>1718399</v>
      </c>
      <c r="I712">
        <v>2022962</v>
      </c>
      <c r="J712">
        <v>1050217</v>
      </c>
      <c r="K712">
        <v>0.84940000000000004</v>
      </c>
      <c r="L712">
        <v>1</v>
      </c>
      <c r="M712">
        <v>34648.917999999998</v>
      </c>
      <c r="N712">
        <v>304563</v>
      </c>
      <c r="O712" t="str">
        <f t="shared" si="11"/>
        <v>Fairfax County Schools2006</v>
      </c>
    </row>
    <row r="713" spans="1:15" x14ac:dyDescent="0.35">
      <c r="A713" t="s">
        <v>43</v>
      </c>
      <c r="B713">
        <v>2007</v>
      </c>
      <c r="C713" s="7">
        <v>39263</v>
      </c>
      <c r="D713" s="7">
        <v>39082</v>
      </c>
      <c r="E713">
        <v>25</v>
      </c>
      <c r="F713" t="s">
        <v>266</v>
      </c>
      <c r="G713">
        <v>2</v>
      </c>
      <c r="H713">
        <v>1818930</v>
      </c>
      <c r="I713">
        <v>2105552</v>
      </c>
      <c r="J713">
        <v>1111828</v>
      </c>
      <c r="K713">
        <v>0.8639</v>
      </c>
      <c r="L713">
        <v>1</v>
      </c>
      <c r="M713">
        <v>36644</v>
      </c>
      <c r="N713">
        <v>286622</v>
      </c>
      <c r="O713" t="str">
        <f t="shared" si="11"/>
        <v>Fairfax County Schools2007</v>
      </c>
    </row>
    <row r="714" spans="1:15" x14ac:dyDescent="0.35">
      <c r="A714" t="s">
        <v>43</v>
      </c>
      <c r="B714">
        <v>2008</v>
      </c>
      <c r="C714" s="7">
        <v>39629</v>
      </c>
      <c r="D714" s="7">
        <v>39447</v>
      </c>
      <c r="E714">
        <v>25</v>
      </c>
      <c r="F714" t="s">
        <v>266</v>
      </c>
      <c r="G714">
        <v>2</v>
      </c>
      <c r="H714">
        <v>1924886</v>
      </c>
      <c r="I714">
        <v>2186801</v>
      </c>
      <c r="J714">
        <v>1161432</v>
      </c>
      <c r="K714">
        <v>0.88019999999999998</v>
      </c>
      <c r="L714">
        <v>1</v>
      </c>
      <c r="M714">
        <v>38334.141000000003</v>
      </c>
      <c r="N714">
        <v>261915</v>
      </c>
      <c r="O714" t="str">
        <f t="shared" si="11"/>
        <v>Fairfax County Schools2008</v>
      </c>
    </row>
    <row r="715" spans="1:15" x14ac:dyDescent="0.35">
      <c r="A715" t="s">
        <v>43</v>
      </c>
      <c r="B715">
        <v>2009</v>
      </c>
      <c r="C715" s="7">
        <v>39994</v>
      </c>
      <c r="D715" s="7">
        <v>39813</v>
      </c>
      <c r="E715">
        <v>25</v>
      </c>
      <c r="F715" t="s">
        <v>266</v>
      </c>
      <c r="G715">
        <v>2</v>
      </c>
      <c r="H715">
        <v>1733946</v>
      </c>
      <c r="I715">
        <v>2255298</v>
      </c>
      <c r="J715">
        <v>1211140</v>
      </c>
      <c r="K715">
        <v>0.76880000000000004</v>
      </c>
      <c r="L715">
        <v>1.07</v>
      </c>
      <c r="M715">
        <v>37281.656000000003</v>
      </c>
      <c r="N715">
        <v>521352</v>
      </c>
      <c r="O715" t="str">
        <f t="shared" si="11"/>
        <v>Fairfax County Schools2009</v>
      </c>
    </row>
    <row r="716" spans="1:15" x14ac:dyDescent="0.35">
      <c r="A716" t="s">
        <v>43</v>
      </c>
      <c r="B716">
        <v>2010</v>
      </c>
      <c r="C716" s="7">
        <v>40359</v>
      </c>
      <c r="D716" s="7">
        <v>40178</v>
      </c>
      <c r="E716">
        <v>25</v>
      </c>
      <c r="F716" t="s">
        <v>266</v>
      </c>
      <c r="G716">
        <v>2</v>
      </c>
      <c r="H716">
        <v>1769540</v>
      </c>
      <c r="I716">
        <v>2339869</v>
      </c>
      <c r="J716">
        <v>1208093</v>
      </c>
      <c r="K716">
        <v>0.75629999999999997</v>
      </c>
      <c r="L716">
        <v>1.08</v>
      </c>
      <c r="M716">
        <v>35146.815999999999</v>
      </c>
      <c r="N716">
        <v>570329</v>
      </c>
      <c r="O716" t="str">
        <f t="shared" si="11"/>
        <v>Fairfax County Schools2010</v>
      </c>
    </row>
    <row r="717" spans="1:15" x14ac:dyDescent="0.35">
      <c r="A717" t="s">
        <v>43</v>
      </c>
      <c r="B717">
        <v>2011</v>
      </c>
      <c r="C717" s="7">
        <v>40724</v>
      </c>
      <c r="D717" s="7">
        <v>40543</v>
      </c>
      <c r="E717">
        <v>25</v>
      </c>
      <c r="F717" t="s">
        <v>266</v>
      </c>
      <c r="G717">
        <v>2</v>
      </c>
      <c r="H717">
        <v>1822603</v>
      </c>
      <c r="I717">
        <v>2384061</v>
      </c>
      <c r="J717">
        <v>1191290</v>
      </c>
      <c r="K717">
        <v>0.76449999999999996</v>
      </c>
      <c r="L717">
        <v>1</v>
      </c>
      <c r="M717">
        <v>47118.108999999997</v>
      </c>
      <c r="N717">
        <v>561458</v>
      </c>
      <c r="O717" t="str">
        <f t="shared" si="11"/>
        <v>Fairfax County Schools2011</v>
      </c>
    </row>
    <row r="718" spans="1:15" x14ac:dyDescent="0.35">
      <c r="A718" t="s">
        <v>43</v>
      </c>
      <c r="B718">
        <v>2012</v>
      </c>
      <c r="C718" s="7">
        <v>41090</v>
      </c>
      <c r="D718" s="7">
        <v>40908</v>
      </c>
      <c r="E718">
        <v>25</v>
      </c>
      <c r="F718" t="s">
        <v>266</v>
      </c>
      <c r="G718">
        <v>2</v>
      </c>
      <c r="H718">
        <v>1866952</v>
      </c>
      <c r="I718">
        <v>2470964</v>
      </c>
      <c r="J718">
        <v>1246973</v>
      </c>
      <c r="K718">
        <v>0.75560000000000005</v>
      </c>
      <c r="L718">
        <v>1.04</v>
      </c>
      <c r="M718">
        <v>50738.815999999999</v>
      </c>
      <c r="N718">
        <v>604012</v>
      </c>
      <c r="O718" t="str">
        <f t="shared" si="11"/>
        <v>Fairfax County Schools2012</v>
      </c>
    </row>
    <row r="719" spans="1:15" x14ac:dyDescent="0.35">
      <c r="A719" t="s">
        <v>43</v>
      </c>
      <c r="B719">
        <v>2013</v>
      </c>
      <c r="C719" s="7">
        <v>41455</v>
      </c>
      <c r="D719" s="7">
        <v>41274</v>
      </c>
      <c r="E719">
        <v>25</v>
      </c>
      <c r="F719" t="s">
        <v>266</v>
      </c>
      <c r="G719">
        <v>2</v>
      </c>
      <c r="H719">
        <v>1935292</v>
      </c>
      <c r="I719">
        <v>2566128</v>
      </c>
      <c r="J719">
        <v>1297537</v>
      </c>
      <c r="K719">
        <v>0.75419999999999998</v>
      </c>
      <c r="L719">
        <v>1</v>
      </c>
      <c r="M719">
        <v>68242.008000000002</v>
      </c>
      <c r="N719">
        <v>630836</v>
      </c>
      <c r="O719" t="str">
        <f t="shared" si="11"/>
        <v>Fairfax County Schools2013</v>
      </c>
    </row>
    <row r="720" spans="1:15" x14ac:dyDescent="0.35">
      <c r="A720" t="s">
        <v>43</v>
      </c>
      <c r="B720">
        <v>2014</v>
      </c>
      <c r="C720" s="7">
        <v>41820</v>
      </c>
      <c r="D720" s="7">
        <v>41639</v>
      </c>
      <c r="E720">
        <v>25</v>
      </c>
      <c r="F720" t="s">
        <v>266</v>
      </c>
      <c r="G720">
        <v>2</v>
      </c>
      <c r="H720">
        <v>2029005</v>
      </c>
      <c r="I720">
        <v>2645500</v>
      </c>
      <c r="J720">
        <v>1320309</v>
      </c>
      <c r="K720">
        <v>0.76700000000000002</v>
      </c>
      <c r="L720">
        <v>1.01959</v>
      </c>
      <c r="M720">
        <v>72748.991999999998</v>
      </c>
      <c r="N720">
        <v>616495</v>
      </c>
      <c r="O720" t="str">
        <f t="shared" si="11"/>
        <v>Fairfax County Schools2014</v>
      </c>
    </row>
    <row r="721" spans="1:15" x14ac:dyDescent="0.35">
      <c r="A721" t="s">
        <v>43</v>
      </c>
      <c r="B721">
        <v>2015</v>
      </c>
      <c r="C721" s="7">
        <v>42185</v>
      </c>
      <c r="D721" s="7">
        <v>42004</v>
      </c>
      <c r="E721">
        <v>25</v>
      </c>
      <c r="F721" t="s">
        <v>266</v>
      </c>
      <c r="G721">
        <v>2</v>
      </c>
      <c r="H721">
        <v>2123910</v>
      </c>
      <c r="I721">
        <v>2733845</v>
      </c>
      <c r="J721">
        <v>1340344</v>
      </c>
      <c r="K721">
        <v>0.77700000000000002</v>
      </c>
      <c r="L721">
        <v>0.99375999999999998</v>
      </c>
      <c r="M721">
        <v>74791.179999999993</v>
      </c>
      <c r="N721">
        <v>609935</v>
      </c>
      <c r="O721" t="str">
        <f t="shared" si="11"/>
        <v>Fairfax County Schools2015</v>
      </c>
    </row>
    <row r="722" spans="1:15" x14ac:dyDescent="0.35">
      <c r="A722" t="s">
        <v>43</v>
      </c>
      <c r="B722">
        <v>2016</v>
      </c>
      <c r="C722" s="7">
        <v>42551</v>
      </c>
      <c r="D722" s="7">
        <v>42369</v>
      </c>
      <c r="E722">
        <v>25</v>
      </c>
      <c r="F722" t="s">
        <v>266</v>
      </c>
      <c r="G722">
        <v>2</v>
      </c>
      <c r="H722">
        <v>2188037</v>
      </c>
      <c r="I722">
        <v>2880703</v>
      </c>
      <c r="J722">
        <v>1373096</v>
      </c>
      <c r="K722">
        <v>0.76</v>
      </c>
      <c r="L722">
        <v>1.0069699999999999</v>
      </c>
      <c r="M722">
        <v>76069.5</v>
      </c>
      <c r="N722">
        <v>692666</v>
      </c>
      <c r="O722" t="str">
        <f t="shared" si="11"/>
        <v>Fairfax County Schools2016</v>
      </c>
    </row>
    <row r="723" spans="1:15" x14ac:dyDescent="0.35">
      <c r="A723" t="s">
        <v>43</v>
      </c>
      <c r="B723">
        <v>2017</v>
      </c>
      <c r="C723" s="7">
        <v>42916</v>
      </c>
      <c r="D723" s="7">
        <v>42735</v>
      </c>
      <c r="E723">
        <v>25</v>
      </c>
      <c r="F723" t="s">
        <v>266</v>
      </c>
      <c r="G723">
        <v>2</v>
      </c>
      <c r="H723">
        <v>2279741</v>
      </c>
      <c r="I723">
        <v>3032503</v>
      </c>
      <c r="J723">
        <v>1436588</v>
      </c>
      <c r="K723">
        <v>0.752</v>
      </c>
      <c r="L723">
        <v>0.99738000000000004</v>
      </c>
      <c r="M723">
        <v>80305.266000000003</v>
      </c>
      <c r="N723">
        <v>752762</v>
      </c>
      <c r="O723" t="str">
        <f t="shared" si="11"/>
        <v>Fairfax County Schools2017</v>
      </c>
    </row>
    <row r="724" spans="1:15" x14ac:dyDescent="0.35">
      <c r="A724" t="s">
        <v>43</v>
      </c>
      <c r="B724">
        <v>2018</v>
      </c>
      <c r="C724" s="7">
        <v>43281</v>
      </c>
      <c r="D724" s="7">
        <v>43100</v>
      </c>
      <c r="E724">
        <v>25</v>
      </c>
      <c r="F724" t="s">
        <v>266</v>
      </c>
      <c r="G724">
        <v>2</v>
      </c>
      <c r="H724">
        <v>2398668</v>
      </c>
      <c r="I724">
        <v>3167941</v>
      </c>
      <c r="J724">
        <v>1475449</v>
      </c>
      <c r="K724">
        <v>0.75700000000000001</v>
      </c>
      <c r="L724">
        <v>0.98035000000000005</v>
      </c>
      <c r="M724">
        <v>93543.468999999997</v>
      </c>
      <c r="N724">
        <v>769273</v>
      </c>
      <c r="O724" t="str">
        <f t="shared" si="11"/>
        <v>Fairfax County Schools2018</v>
      </c>
    </row>
    <row r="725" spans="1:15" x14ac:dyDescent="0.35">
      <c r="A725" t="s">
        <v>43</v>
      </c>
      <c r="B725">
        <v>2019</v>
      </c>
      <c r="C725" s="7">
        <v>43646</v>
      </c>
      <c r="D725" s="7">
        <v>43465</v>
      </c>
      <c r="E725">
        <v>25</v>
      </c>
      <c r="F725" t="s">
        <v>266</v>
      </c>
      <c r="G725">
        <v>2</v>
      </c>
      <c r="H725">
        <v>2466004</v>
      </c>
      <c r="I725">
        <v>3334114</v>
      </c>
      <c r="J725">
        <v>1554614</v>
      </c>
      <c r="K725">
        <v>0.74</v>
      </c>
      <c r="L725">
        <v>1</v>
      </c>
      <c r="M725">
        <v>96982.914000000004</v>
      </c>
      <c r="N725">
        <v>868110</v>
      </c>
      <c r="O725" t="str">
        <f t="shared" si="11"/>
        <v>Fairfax County Schools2019</v>
      </c>
    </row>
    <row r="726" spans="1:15" x14ac:dyDescent="0.35">
      <c r="A726" t="s">
        <v>43</v>
      </c>
      <c r="B726">
        <v>2020</v>
      </c>
      <c r="C726" s="7">
        <v>44012</v>
      </c>
      <c r="D726" s="7">
        <v>43830</v>
      </c>
      <c r="E726">
        <v>25</v>
      </c>
      <c r="F726" t="s">
        <v>266</v>
      </c>
      <c r="G726">
        <v>2</v>
      </c>
      <c r="H726">
        <v>2582582</v>
      </c>
      <c r="I726">
        <v>3468150</v>
      </c>
      <c r="J726">
        <v>1632427</v>
      </c>
      <c r="K726">
        <v>0.745</v>
      </c>
      <c r="L726">
        <v>1</v>
      </c>
      <c r="M726">
        <v>104741.26</v>
      </c>
      <c r="N726">
        <v>885568</v>
      </c>
      <c r="O726" t="str">
        <f t="shared" si="11"/>
        <v>Fairfax County Schools2020</v>
      </c>
    </row>
    <row r="727" spans="1:15" x14ac:dyDescent="0.35">
      <c r="A727" t="s">
        <v>43</v>
      </c>
      <c r="B727">
        <v>2021</v>
      </c>
      <c r="C727" s="7">
        <v>44377</v>
      </c>
      <c r="D727" s="7">
        <v>44196</v>
      </c>
      <c r="E727">
        <v>25</v>
      </c>
      <c r="F727" t="s">
        <v>266</v>
      </c>
      <c r="G727">
        <v>2</v>
      </c>
      <c r="H727">
        <v>2786297.5</v>
      </c>
      <c r="I727">
        <v>3635244.3</v>
      </c>
      <c r="J727">
        <v>1633458</v>
      </c>
      <c r="K727">
        <v>0.76600000000000001</v>
      </c>
      <c r="L727">
        <v>1</v>
      </c>
      <c r="M727">
        <v>104784.31</v>
      </c>
      <c r="N727">
        <v>848946.81</v>
      </c>
      <c r="O727" t="str">
        <f t="shared" si="11"/>
        <v>Fairfax County Schools2021</v>
      </c>
    </row>
    <row r="728" spans="1:15" x14ac:dyDescent="0.35">
      <c r="A728" t="s">
        <v>43</v>
      </c>
      <c r="B728">
        <v>2022</v>
      </c>
      <c r="C728" s="7">
        <v>44742</v>
      </c>
      <c r="D728" s="7">
        <v>44561</v>
      </c>
      <c r="E728">
        <v>25</v>
      </c>
      <c r="F728" t="s">
        <v>266</v>
      </c>
      <c r="G728">
        <v>2</v>
      </c>
      <c r="H728">
        <v>3058883</v>
      </c>
      <c r="I728">
        <v>3921052</v>
      </c>
      <c r="J728">
        <v>1662801</v>
      </c>
      <c r="K728">
        <v>0.78</v>
      </c>
      <c r="L728">
        <v>1</v>
      </c>
      <c r="M728">
        <v>111119.45</v>
      </c>
      <c r="N728">
        <v>862169</v>
      </c>
      <c r="O728" t="str">
        <f t="shared" si="11"/>
        <v>Fairfax County Schools2022</v>
      </c>
    </row>
    <row r="729" spans="1:15" x14ac:dyDescent="0.35">
      <c r="A729" t="s">
        <v>44</v>
      </c>
      <c r="B729">
        <v>2001</v>
      </c>
      <c r="C729" s="7">
        <v>37164</v>
      </c>
      <c r="D729" s="7">
        <v>37165</v>
      </c>
      <c r="E729">
        <v>20</v>
      </c>
      <c r="F729" t="s">
        <v>265</v>
      </c>
      <c r="G729">
        <v>2</v>
      </c>
      <c r="H729">
        <v>846500</v>
      </c>
      <c r="J729">
        <v>314600</v>
      </c>
      <c r="L729">
        <v>1</v>
      </c>
      <c r="M729">
        <v>6600</v>
      </c>
      <c r="O729" t="str">
        <f t="shared" si="11"/>
        <v>DC Teachers2001</v>
      </c>
    </row>
    <row r="730" spans="1:15" x14ac:dyDescent="0.35">
      <c r="A730" t="s">
        <v>44</v>
      </c>
      <c r="B730">
        <v>2002</v>
      </c>
      <c r="C730" s="7">
        <v>37529</v>
      </c>
      <c r="D730" s="7">
        <v>37530</v>
      </c>
      <c r="E730">
        <v>20</v>
      </c>
      <c r="F730" t="s">
        <v>265</v>
      </c>
      <c r="G730">
        <v>2</v>
      </c>
      <c r="H730">
        <v>860900</v>
      </c>
      <c r="J730">
        <v>324900</v>
      </c>
      <c r="L730">
        <v>1</v>
      </c>
      <c r="M730">
        <v>1000</v>
      </c>
      <c r="O730" t="str">
        <f t="shared" si="11"/>
        <v>DC Teachers2002</v>
      </c>
    </row>
    <row r="731" spans="1:15" x14ac:dyDescent="0.35">
      <c r="A731" t="s">
        <v>44</v>
      </c>
      <c r="B731">
        <v>2003</v>
      </c>
      <c r="C731" s="7">
        <v>37894</v>
      </c>
      <c r="D731" s="7">
        <v>37895</v>
      </c>
      <c r="E731">
        <v>20</v>
      </c>
      <c r="F731" t="s">
        <v>265</v>
      </c>
      <c r="G731">
        <v>2</v>
      </c>
      <c r="H731">
        <v>917800</v>
      </c>
      <c r="J731">
        <v>329600</v>
      </c>
      <c r="L731">
        <v>1</v>
      </c>
      <c r="M731">
        <v>0</v>
      </c>
      <c r="O731" t="str">
        <f t="shared" si="11"/>
        <v>DC Teachers2003</v>
      </c>
    </row>
    <row r="732" spans="1:15" x14ac:dyDescent="0.35">
      <c r="A732" t="s">
        <v>44</v>
      </c>
      <c r="B732">
        <v>2004</v>
      </c>
      <c r="C732" s="7">
        <v>38260</v>
      </c>
      <c r="D732" s="7">
        <v>38261</v>
      </c>
      <c r="E732">
        <v>20</v>
      </c>
      <c r="F732" t="s">
        <v>265</v>
      </c>
      <c r="G732">
        <v>2</v>
      </c>
      <c r="H732">
        <v>998700</v>
      </c>
      <c r="J732">
        <v>334000</v>
      </c>
      <c r="L732">
        <v>1</v>
      </c>
      <c r="M732">
        <v>2900</v>
      </c>
      <c r="O732" t="str">
        <f t="shared" si="11"/>
        <v>DC Teachers2004</v>
      </c>
    </row>
    <row r="733" spans="1:15" x14ac:dyDescent="0.35">
      <c r="A733" t="s">
        <v>44</v>
      </c>
      <c r="B733">
        <v>2005</v>
      </c>
      <c r="C733" s="7">
        <v>38625</v>
      </c>
      <c r="D733" s="7">
        <v>38626</v>
      </c>
      <c r="E733">
        <v>20</v>
      </c>
      <c r="F733" t="s">
        <v>265</v>
      </c>
      <c r="G733">
        <v>2</v>
      </c>
      <c r="H733">
        <v>1104600</v>
      </c>
      <c r="J733">
        <v>324600</v>
      </c>
      <c r="L733">
        <v>1</v>
      </c>
      <c r="M733">
        <v>10200</v>
      </c>
      <c r="O733" t="str">
        <f t="shared" si="11"/>
        <v>DC Teachers2005</v>
      </c>
    </row>
    <row r="734" spans="1:15" x14ac:dyDescent="0.35">
      <c r="A734" t="s">
        <v>44</v>
      </c>
      <c r="B734">
        <v>2006</v>
      </c>
      <c r="C734" s="7">
        <v>38990</v>
      </c>
      <c r="D734" s="7">
        <v>38991</v>
      </c>
      <c r="E734">
        <v>20</v>
      </c>
      <c r="F734" t="s">
        <v>265</v>
      </c>
      <c r="G734">
        <v>2</v>
      </c>
      <c r="H734">
        <v>1230000</v>
      </c>
      <c r="I734">
        <v>1106000</v>
      </c>
      <c r="J734">
        <v>322300</v>
      </c>
      <c r="K734">
        <v>1.11212</v>
      </c>
      <c r="L734">
        <v>1</v>
      </c>
      <c r="M734">
        <v>15700</v>
      </c>
      <c r="N734">
        <v>-124000</v>
      </c>
      <c r="O734" t="str">
        <f t="shared" si="11"/>
        <v>DC Teachers2006</v>
      </c>
    </row>
    <row r="735" spans="1:15" x14ac:dyDescent="0.35">
      <c r="A735" t="s">
        <v>44</v>
      </c>
      <c r="B735">
        <v>2007</v>
      </c>
      <c r="C735" s="7">
        <v>39355</v>
      </c>
      <c r="D735" s="7">
        <v>39356</v>
      </c>
      <c r="E735">
        <v>20</v>
      </c>
      <c r="F735" t="s">
        <v>265</v>
      </c>
      <c r="G735">
        <v>2</v>
      </c>
      <c r="H735">
        <v>1396000</v>
      </c>
      <c r="I735">
        <v>1251300</v>
      </c>
      <c r="J735">
        <v>349900</v>
      </c>
      <c r="K735">
        <v>1.11564</v>
      </c>
      <c r="L735">
        <v>1</v>
      </c>
      <c r="M735">
        <v>15700</v>
      </c>
      <c r="N735">
        <v>-144700</v>
      </c>
      <c r="O735" t="str">
        <f t="shared" si="11"/>
        <v>DC Teachers2007</v>
      </c>
    </row>
    <row r="736" spans="1:15" x14ac:dyDescent="0.35">
      <c r="A736" t="s">
        <v>44</v>
      </c>
      <c r="B736">
        <v>2008</v>
      </c>
      <c r="C736" s="7">
        <v>39721</v>
      </c>
      <c r="D736" s="7">
        <v>39722</v>
      </c>
      <c r="E736">
        <v>20</v>
      </c>
      <c r="F736" t="s">
        <v>265</v>
      </c>
      <c r="G736">
        <v>2</v>
      </c>
      <c r="H736">
        <v>1447600</v>
      </c>
      <c r="I736">
        <v>1338000</v>
      </c>
      <c r="J736">
        <v>359100</v>
      </c>
      <c r="K736">
        <v>1.0819099999999999</v>
      </c>
      <c r="L736">
        <v>1</v>
      </c>
      <c r="M736">
        <v>6000</v>
      </c>
      <c r="N736">
        <v>-109600</v>
      </c>
      <c r="O736" t="str">
        <f t="shared" si="11"/>
        <v>DC Teachers2008</v>
      </c>
    </row>
    <row r="737" spans="1:15" x14ac:dyDescent="0.35">
      <c r="A737" t="s">
        <v>44</v>
      </c>
      <c r="B737">
        <v>2009</v>
      </c>
      <c r="C737" s="7">
        <v>40086</v>
      </c>
      <c r="D737" s="7">
        <v>40087</v>
      </c>
      <c r="E737">
        <v>20</v>
      </c>
      <c r="F737" t="s">
        <v>265</v>
      </c>
      <c r="G737">
        <v>2</v>
      </c>
      <c r="H737">
        <v>1445000</v>
      </c>
      <c r="I737">
        <v>1304500</v>
      </c>
      <c r="J737">
        <v>336600</v>
      </c>
      <c r="K737">
        <v>1.1076999999999999</v>
      </c>
      <c r="L737">
        <v>1</v>
      </c>
      <c r="M737">
        <v>0</v>
      </c>
      <c r="N737">
        <v>-140500</v>
      </c>
      <c r="O737" t="str">
        <f t="shared" si="11"/>
        <v>DC Teachers2009</v>
      </c>
    </row>
    <row r="738" spans="1:15" x14ac:dyDescent="0.35">
      <c r="A738" t="s">
        <v>44</v>
      </c>
      <c r="B738">
        <v>2010</v>
      </c>
      <c r="C738" s="7">
        <v>40451</v>
      </c>
      <c r="D738" s="7">
        <v>40452</v>
      </c>
      <c r="E738">
        <v>20</v>
      </c>
      <c r="F738" t="s">
        <v>265</v>
      </c>
      <c r="G738">
        <v>2</v>
      </c>
      <c r="H738">
        <v>1570968</v>
      </c>
      <c r="I738">
        <v>1328299</v>
      </c>
      <c r="J738">
        <v>337516</v>
      </c>
      <c r="K738">
        <v>1.18269</v>
      </c>
      <c r="L738">
        <v>1</v>
      </c>
      <c r="M738">
        <v>0</v>
      </c>
      <c r="N738">
        <v>-242669</v>
      </c>
      <c r="O738" t="str">
        <f t="shared" si="11"/>
        <v>DC Teachers2010</v>
      </c>
    </row>
    <row r="739" spans="1:15" x14ac:dyDescent="0.35">
      <c r="A739" t="s">
        <v>44</v>
      </c>
      <c r="B739">
        <v>2011</v>
      </c>
      <c r="C739" s="7">
        <v>40816</v>
      </c>
      <c r="D739" s="7">
        <v>40817</v>
      </c>
      <c r="E739">
        <v>20</v>
      </c>
      <c r="F739" t="s">
        <v>265</v>
      </c>
      <c r="G739">
        <v>2</v>
      </c>
      <c r="H739">
        <v>1573654</v>
      </c>
      <c r="I739">
        <v>1544864</v>
      </c>
      <c r="J739">
        <v>384455</v>
      </c>
      <c r="K739">
        <v>1.01864</v>
      </c>
      <c r="L739">
        <v>1</v>
      </c>
      <c r="M739">
        <v>0</v>
      </c>
      <c r="N739">
        <v>-28790</v>
      </c>
      <c r="O739" t="str">
        <f t="shared" si="11"/>
        <v>DC Teachers2011</v>
      </c>
    </row>
    <row r="740" spans="1:15" x14ac:dyDescent="0.35">
      <c r="A740" t="s">
        <v>44</v>
      </c>
      <c r="B740">
        <v>2012</v>
      </c>
      <c r="C740" s="7">
        <v>41182</v>
      </c>
      <c r="D740" s="7">
        <v>41183</v>
      </c>
      <c r="E740">
        <v>20</v>
      </c>
      <c r="F740" t="s">
        <v>265</v>
      </c>
      <c r="G740">
        <v>2</v>
      </c>
      <c r="H740">
        <v>1585626</v>
      </c>
      <c r="I740">
        <v>1680548</v>
      </c>
      <c r="J740">
        <v>381235</v>
      </c>
      <c r="K740">
        <v>0.94399999999999995</v>
      </c>
      <c r="L740">
        <v>1</v>
      </c>
      <c r="M740">
        <v>0</v>
      </c>
      <c r="N740">
        <v>94922</v>
      </c>
      <c r="O740" t="str">
        <f t="shared" si="11"/>
        <v>DC Teachers2012</v>
      </c>
    </row>
    <row r="741" spans="1:15" x14ac:dyDescent="0.35">
      <c r="A741" t="s">
        <v>44</v>
      </c>
      <c r="B741">
        <v>2013</v>
      </c>
      <c r="C741" s="7">
        <v>41547</v>
      </c>
      <c r="D741" s="7">
        <v>41548</v>
      </c>
      <c r="E741">
        <v>20</v>
      </c>
      <c r="F741" t="s">
        <v>265</v>
      </c>
      <c r="G741">
        <v>2</v>
      </c>
      <c r="H741">
        <v>1585775</v>
      </c>
      <c r="I741">
        <v>1759043</v>
      </c>
      <c r="J741">
        <v>369071</v>
      </c>
      <c r="K741">
        <v>0.90100000000000002</v>
      </c>
      <c r="L741">
        <v>1</v>
      </c>
      <c r="M741">
        <v>6400</v>
      </c>
      <c r="N741">
        <v>173268</v>
      </c>
      <c r="O741" t="str">
        <f t="shared" si="11"/>
        <v>DC Teachers2013</v>
      </c>
    </row>
    <row r="742" spans="1:15" x14ac:dyDescent="0.35">
      <c r="A742" t="s">
        <v>44</v>
      </c>
      <c r="B742">
        <v>2014</v>
      </c>
      <c r="C742" s="7">
        <v>41912</v>
      </c>
      <c r="D742" s="7">
        <v>41913</v>
      </c>
      <c r="E742">
        <v>20</v>
      </c>
      <c r="F742" t="s">
        <v>265</v>
      </c>
      <c r="G742">
        <v>2</v>
      </c>
      <c r="H742">
        <v>1638583</v>
      </c>
      <c r="I742">
        <v>1849230</v>
      </c>
      <c r="J742">
        <v>378926</v>
      </c>
      <c r="K742">
        <v>0.88600000000000001</v>
      </c>
      <c r="L742">
        <v>1</v>
      </c>
      <c r="M742">
        <v>31636</v>
      </c>
      <c r="N742">
        <v>210647</v>
      </c>
      <c r="O742" t="str">
        <f t="shared" si="11"/>
        <v>DC Teachers2014</v>
      </c>
    </row>
    <row r="743" spans="1:15" x14ac:dyDescent="0.35">
      <c r="A743" t="s">
        <v>44</v>
      </c>
      <c r="B743">
        <v>2015</v>
      </c>
      <c r="C743" s="7">
        <v>42277</v>
      </c>
      <c r="D743" s="7">
        <v>42278</v>
      </c>
      <c r="E743">
        <v>20</v>
      </c>
      <c r="F743" t="s">
        <v>265</v>
      </c>
      <c r="G743">
        <v>2</v>
      </c>
      <c r="H743">
        <v>1732017</v>
      </c>
      <c r="I743">
        <v>1953305</v>
      </c>
      <c r="J743">
        <v>417090</v>
      </c>
      <c r="K743">
        <v>0.88700000000000001</v>
      </c>
      <c r="L743">
        <v>1</v>
      </c>
      <c r="M743">
        <v>39513</v>
      </c>
      <c r="N743">
        <v>221288</v>
      </c>
      <c r="O743" t="str">
        <f t="shared" si="11"/>
        <v>DC Teachers2015</v>
      </c>
    </row>
    <row r="744" spans="1:15" x14ac:dyDescent="0.35">
      <c r="A744" t="s">
        <v>44</v>
      </c>
      <c r="B744">
        <v>2016</v>
      </c>
      <c r="C744" s="7">
        <v>42643</v>
      </c>
      <c r="D744" s="7">
        <v>42644</v>
      </c>
      <c r="E744">
        <v>20</v>
      </c>
      <c r="F744" t="s">
        <v>265</v>
      </c>
      <c r="G744">
        <v>2</v>
      </c>
      <c r="H744">
        <v>1845476</v>
      </c>
      <c r="I744">
        <v>2029640</v>
      </c>
      <c r="J744">
        <v>438079</v>
      </c>
      <c r="K744">
        <v>0.90900000000000003</v>
      </c>
      <c r="L744">
        <v>1</v>
      </c>
      <c r="M744">
        <v>44469</v>
      </c>
      <c r="N744">
        <v>184164</v>
      </c>
      <c r="O744" t="str">
        <f t="shared" si="11"/>
        <v>DC Teachers2016</v>
      </c>
    </row>
    <row r="745" spans="1:15" x14ac:dyDescent="0.35">
      <c r="A745" t="s">
        <v>44</v>
      </c>
      <c r="B745">
        <v>2017</v>
      </c>
      <c r="C745" s="7">
        <v>43008</v>
      </c>
      <c r="D745" s="7">
        <v>43009</v>
      </c>
      <c r="E745">
        <v>20</v>
      </c>
      <c r="F745" t="s">
        <v>265</v>
      </c>
      <c r="G745">
        <v>2</v>
      </c>
      <c r="H745">
        <v>1982019</v>
      </c>
      <c r="I745">
        <v>2142491</v>
      </c>
      <c r="J745">
        <v>447762</v>
      </c>
      <c r="K745">
        <v>0.92500000000000004</v>
      </c>
      <c r="L745">
        <v>1</v>
      </c>
      <c r="M745">
        <v>56781</v>
      </c>
      <c r="N745">
        <v>160472</v>
      </c>
      <c r="O745" t="str">
        <f t="shared" si="11"/>
        <v>DC Teachers2017</v>
      </c>
    </row>
    <row r="746" spans="1:15" x14ac:dyDescent="0.35">
      <c r="A746" t="s">
        <v>44</v>
      </c>
      <c r="B746">
        <v>2018</v>
      </c>
      <c r="C746" s="7">
        <v>43373</v>
      </c>
      <c r="D746" s="7">
        <v>43374</v>
      </c>
      <c r="E746">
        <v>20</v>
      </c>
      <c r="F746" t="s">
        <v>265</v>
      </c>
      <c r="G746">
        <v>2</v>
      </c>
      <c r="H746">
        <v>2139911</v>
      </c>
      <c r="I746">
        <v>2301314</v>
      </c>
      <c r="J746">
        <v>470749</v>
      </c>
      <c r="K746">
        <v>0.93</v>
      </c>
      <c r="L746">
        <v>1</v>
      </c>
      <c r="M746">
        <v>59046</v>
      </c>
      <c r="N746">
        <v>161403</v>
      </c>
      <c r="O746" t="str">
        <f t="shared" si="11"/>
        <v>DC Teachers2018</v>
      </c>
    </row>
    <row r="747" spans="1:15" x14ac:dyDescent="0.35">
      <c r="A747" t="s">
        <v>44</v>
      </c>
      <c r="B747">
        <v>2019</v>
      </c>
      <c r="C747" s="7">
        <v>43738</v>
      </c>
      <c r="D747" s="7">
        <v>43739</v>
      </c>
      <c r="E747">
        <v>20</v>
      </c>
      <c r="F747" t="s">
        <v>265</v>
      </c>
      <c r="G747">
        <v>2</v>
      </c>
      <c r="H747">
        <v>2271160</v>
      </c>
      <c r="I747">
        <v>2494291</v>
      </c>
      <c r="J747">
        <v>516609</v>
      </c>
      <c r="K747">
        <v>0.91100000000000003</v>
      </c>
      <c r="L747">
        <v>1</v>
      </c>
      <c r="M747">
        <v>53343</v>
      </c>
      <c r="N747">
        <v>223131</v>
      </c>
      <c r="O747" t="str">
        <f t="shared" si="11"/>
        <v>DC Teachers2019</v>
      </c>
    </row>
    <row r="748" spans="1:15" x14ac:dyDescent="0.35">
      <c r="A748" t="s">
        <v>44</v>
      </c>
      <c r="B748">
        <v>2020</v>
      </c>
      <c r="C748" s="7">
        <v>44104</v>
      </c>
      <c r="D748" s="7">
        <v>44105</v>
      </c>
      <c r="E748">
        <v>20</v>
      </c>
      <c r="F748" t="s">
        <v>265</v>
      </c>
      <c r="G748">
        <v>2</v>
      </c>
      <c r="H748">
        <v>2431075</v>
      </c>
      <c r="I748">
        <v>2640803</v>
      </c>
      <c r="J748">
        <v>551835</v>
      </c>
      <c r="K748">
        <v>0.92100000000000004</v>
      </c>
      <c r="L748">
        <v>1</v>
      </c>
      <c r="M748">
        <v>58888</v>
      </c>
      <c r="N748">
        <v>209728</v>
      </c>
      <c r="O748" t="str">
        <f t="shared" si="11"/>
        <v>DC Teachers2020</v>
      </c>
    </row>
    <row r="749" spans="1:15" x14ac:dyDescent="0.35">
      <c r="A749" t="s">
        <v>44</v>
      </c>
      <c r="B749">
        <v>2021</v>
      </c>
      <c r="C749" s="7">
        <v>44469</v>
      </c>
      <c r="D749" s="7">
        <v>44470</v>
      </c>
      <c r="E749">
        <v>20</v>
      </c>
      <c r="F749" t="s">
        <v>265</v>
      </c>
      <c r="G749">
        <v>2</v>
      </c>
      <c r="H749">
        <v>2684368</v>
      </c>
      <c r="I749">
        <v>2698618</v>
      </c>
      <c r="J749">
        <v>600481</v>
      </c>
      <c r="K749">
        <v>0.995</v>
      </c>
      <c r="L749">
        <v>1</v>
      </c>
      <c r="M749">
        <v>70478</v>
      </c>
      <c r="N749">
        <v>14250</v>
      </c>
      <c r="O749" t="str">
        <f t="shared" si="11"/>
        <v>DC Teachers2021</v>
      </c>
    </row>
    <row r="750" spans="1:15" x14ac:dyDescent="0.35">
      <c r="A750" t="s">
        <v>44</v>
      </c>
      <c r="B750">
        <v>2022</v>
      </c>
      <c r="C750" s="7">
        <v>44834</v>
      </c>
      <c r="D750" s="7">
        <v>44835</v>
      </c>
      <c r="E750">
        <v>20</v>
      </c>
      <c r="F750" t="s">
        <v>265</v>
      </c>
      <c r="G750">
        <v>2</v>
      </c>
      <c r="H750">
        <v>2838193</v>
      </c>
      <c r="I750">
        <v>2871570</v>
      </c>
      <c r="J750">
        <v>612463</v>
      </c>
      <c r="K750">
        <v>0.98799999999999999</v>
      </c>
      <c r="L750">
        <v>1</v>
      </c>
      <c r="M750">
        <v>75060</v>
      </c>
      <c r="N750">
        <v>33376</v>
      </c>
      <c r="O750" t="str">
        <f t="shared" si="11"/>
        <v>DC Teachers2022</v>
      </c>
    </row>
    <row r="751" spans="1:15" x14ac:dyDescent="0.35">
      <c r="A751" t="s">
        <v>113</v>
      </c>
      <c r="B751">
        <v>2002</v>
      </c>
      <c r="C751" s="7">
        <v>37499</v>
      </c>
      <c r="D751" s="7">
        <v>37499</v>
      </c>
      <c r="E751">
        <v>108</v>
      </c>
      <c r="F751" t="s">
        <v>264</v>
      </c>
      <c r="G751">
        <v>2</v>
      </c>
      <c r="H751">
        <v>86035000</v>
      </c>
      <c r="I751">
        <v>89322000</v>
      </c>
      <c r="J751">
        <v>24818000</v>
      </c>
      <c r="K751">
        <v>0.96299999999999997</v>
      </c>
      <c r="L751">
        <v>1.05</v>
      </c>
      <c r="M751">
        <v>1291087.1000000001</v>
      </c>
      <c r="N751">
        <v>3287000</v>
      </c>
      <c r="O751" t="str">
        <f t="shared" si="11"/>
        <v>Texas Teachers2002</v>
      </c>
    </row>
    <row r="752" spans="1:15" x14ac:dyDescent="0.35">
      <c r="A752" t="s">
        <v>113</v>
      </c>
      <c r="B752">
        <v>2003</v>
      </c>
      <c r="C752" s="7">
        <v>37864</v>
      </c>
      <c r="D752" s="7">
        <v>37864</v>
      </c>
      <c r="E752">
        <v>108</v>
      </c>
      <c r="F752" t="s">
        <v>264</v>
      </c>
      <c r="G752">
        <v>2</v>
      </c>
      <c r="H752">
        <v>89033000</v>
      </c>
      <c r="I752">
        <v>94263000</v>
      </c>
      <c r="J752">
        <v>25767000</v>
      </c>
      <c r="K752">
        <v>0.94499999999999995</v>
      </c>
      <c r="L752">
        <v>0.84</v>
      </c>
      <c r="M752">
        <v>1694081</v>
      </c>
      <c r="N752">
        <v>5230000</v>
      </c>
      <c r="O752" t="str">
        <f t="shared" si="11"/>
        <v>Texas Teachers2003</v>
      </c>
    </row>
    <row r="753" spans="1:15" x14ac:dyDescent="0.35">
      <c r="A753" t="s">
        <v>113</v>
      </c>
      <c r="B753">
        <v>2004</v>
      </c>
      <c r="C753" s="7">
        <v>38230</v>
      </c>
      <c r="D753" s="7">
        <v>38230</v>
      </c>
      <c r="E753">
        <v>108</v>
      </c>
      <c r="F753" t="s">
        <v>264</v>
      </c>
      <c r="G753">
        <v>2</v>
      </c>
      <c r="H753">
        <v>88784000</v>
      </c>
      <c r="I753">
        <v>96737000</v>
      </c>
      <c r="J753">
        <v>25485000</v>
      </c>
      <c r="K753">
        <v>0.91800000000000004</v>
      </c>
      <c r="L753">
        <v>0.81</v>
      </c>
      <c r="M753">
        <v>1766437.6</v>
      </c>
      <c r="N753">
        <v>7953000</v>
      </c>
      <c r="O753" t="str">
        <f t="shared" si="11"/>
        <v>Texas Teachers2004</v>
      </c>
    </row>
    <row r="754" spans="1:15" x14ac:dyDescent="0.35">
      <c r="A754" t="s">
        <v>113</v>
      </c>
      <c r="B754">
        <v>2005</v>
      </c>
      <c r="C754" s="7">
        <v>38595</v>
      </c>
      <c r="D754" s="7">
        <v>38595</v>
      </c>
      <c r="E754">
        <v>108</v>
      </c>
      <c r="F754" t="s">
        <v>264</v>
      </c>
      <c r="G754">
        <v>2</v>
      </c>
      <c r="H754">
        <v>89299000</v>
      </c>
      <c r="I754">
        <v>102495000</v>
      </c>
      <c r="J754">
        <v>25957000</v>
      </c>
      <c r="K754">
        <v>0.871</v>
      </c>
      <c r="L754">
        <v>0.82</v>
      </c>
      <c r="M754">
        <v>1801708.6</v>
      </c>
      <c r="N754">
        <v>13196000</v>
      </c>
      <c r="O754" t="str">
        <f t="shared" si="11"/>
        <v>Texas Teachers2005</v>
      </c>
    </row>
    <row r="755" spans="1:15" x14ac:dyDescent="0.35">
      <c r="A755" t="s">
        <v>113</v>
      </c>
      <c r="B755">
        <v>2006</v>
      </c>
      <c r="C755" s="7">
        <v>38960</v>
      </c>
      <c r="D755" s="7">
        <v>38960</v>
      </c>
      <c r="E755">
        <v>108</v>
      </c>
      <c r="F755" t="s">
        <v>264</v>
      </c>
      <c r="G755">
        <v>2</v>
      </c>
      <c r="H755">
        <v>94218000</v>
      </c>
      <c r="I755">
        <v>107911000</v>
      </c>
      <c r="J755">
        <v>28397000</v>
      </c>
      <c r="K755">
        <v>0.873</v>
      </c>
      <c r="L755">
        <v>0.83</v>
      </c>
      <c r="M755">
        <v>1912840.4</v>
      </c>
      <c r="N755">
        <v>13694000</v>
      </c>
      <c r="O755" t="str">
        <f t="shared" si="11"/>
        <v>Texas Teachers2006</v>
      </c>
    </row>
    <row r="756" spans="1:15" x14ac:dyDescent="0.35">
      <c r="A756" t="s">
        <v>113</v>
      </c>
      <c r="B756">
        <v>2007</v>
      </c>
      <c r="C756" s="7">
        <v>39325</v>
      </c>
      <c r="D756" s="7">
        <v>39325</v>
      </c>
      <c r="E756">
        <v>108</v>
      </c>
      <c r="F756" t="s">
        <v>264</v>
      </c>
      <c r="G756">
        <v>2</v>
      </c>
      <c r="H756">
        <v>103419000</v>
      </c>
      <c r="I756">
        <v>115964000</v>
      </c>
      <c r="J756">
        <v>31114000</v>
      </c>
      <c r="K756">
        <v>0.89200000000000002</v>
      </c>
      <c r="L756">
        <v>0.85</v>
      </c>
      <c r="M756">
        <v>2046169.6</v>
      </c>
      <c r="N756">
        <v>12545000</v>
      </c>
      <c r="O756" t="str">
        <f t="shared" si="11"/>
        <v>Texas Teachers2007</v>
      </c>
    </row>
    <row r="757" spans="1:15" x14ac:dyDescent="0.35">
      <c r="A757" t="s">
        <v>113</v>
      </c>
      <c r="B757">
        <v>2008</v>
      </c>
      <c r="C757" s="7">
        <v>39691</v>
      </c>
      <c r="D757" s="7">
        <v>39691</v>
      </c>
      <c r="E757">
        <v>108</v>
      </c>
      <c r="F757" t="s">
        <v>264</v>
      </c>
      <c r="G757">
        <v>2</v>
      </c>
      <c r="H757">
        <v>110233000</v>
      </c>
      <c r="I757">
        <v>121757000</v>
      </c>
      <c r="J757">
        <v>33238000</v>
      </c>
      <c r="K757">
        <v>0.90500000000000003</v>
      </c>
      <c r="L757">
        <v>1.02</v>
      </c>
      <c r="M757">
        <v>2020032.5</v>
      </c>
      <c r="N757">
        <v>11523000</v>
      </c>
      <c r="O757" t="str">
        <f t="shared" si="11"/>
        <v>Texas Teachers2008</v>
      </c>
    </row>
    <row r="758" spans="1:15" x14ac:dyDescent="0.35">
      <c r="A758" t="s">
        <v>113</v>
      </c>
      <c r="B758">
        <v>2009</v>
      </c>
      <c r="C758" s="7">
        <v>40056</v>
      </c>
      <c r="D758" s="7">
        <v>40056</v>
      </c>
      <c r="E758">
        <v>108</v>
      </c>
      <c r="F758" t="s">
        <v>264</v>
      </c>
      <c r="G758">
        <v>2</v>
      </c>
      <c r="H758">
        <v>106384000</v>
      </c>
      <c r="I758">
        <v>128029000</v>
      </c>
      <c r="J758">
        <v>35097000</v>
      </c>
      <c r="K758">
        <v>0.83099999999999996</v>
      </c>
      <c r="L758">
        <v>1.08</v>
      </c>
      <c r="M758">
        <v>2009216.6</v>
      </c>
      <c r="N758">
        <v>21646000</v>
      </c>
      <c r="O758" t="str">
        <f t="shared" si="11"/>
        <v>Texas Teachers2009</v>
      </c>
    </row>
    <row r="759" spans="1:15" x14ac:dyDescent="0.35">
      <c r="A759" t="s">
        <v>113</v>
      </c>
      <c r="B759">
        <v>2010</v>
      </c>
      <c r="C759" s="7">
        <v>40421</v>
      </c>
      <c r="D759" s="7">
        <v>40421</v>
      </c>
      <c r="E759">
        <v>108</v>
      </c>
      <c r="F759" t="s">
        <v>264</v>
      </c>
      <c r="G759">
        <v>2</v>
      </c>
      <c r="H759">
        <v>111293000</v>
      </c>
      <c r="I759">
        <v>134191000</v>
      </c>
      <c r="J759">
        <v>36629000</v>
      </c>
      <c r="K759">
        <v>0.82899999999999996</v>
      </c>
      <c r="L759">
        <v>0.86</v>
      </c>
      <c r="M759">
        <v>2661848.5</v>
      </c>
      <c r="N759">
        <v>22899000</v>
      </c>
      <c r="O759" t="str">
        <f t="shared" si="11"/>
        <v>Texas Teachers2010</v>
      </c>
    </row>
    <row r="760" spans="1:15" x14ac:dyDescent="0.35">
      <c r="A760" t="s">
        <v>113</v>
      </c>
      <c r="B760">
        <v>2011</v>
      </c>
      <c r="C760" s="7">
        <v>40786</v>
      </c>
      <c r="D760" s="7">
        <v>40786</v>
      </c>
      <c r="E760">
        <v>108</v>
      </c>
      <c r="F760" t="s">
        <v>264</v>
      </c>
      <c r="G760">
        <v>2</v>
      </c>
      <c r="H760">
        <v>115253000</v>
      </c>
      <c r="I760">
        <v>139315008</v>
      </c>
      <c r="J760">
        <v>36797000</v>
      </c>
      <c r="K760">
        <v>0.82699999999999996</v>
      </c>
      <c r="L760">
        <v>0.86</v>
      </c>
      <c r="M760">
        <v>2727717</v>
      </c>
      <c r="N760">
        <v>24062000</v>
      </c>
      <c r="O760" t="str">
        <f t="shared" si="11"/>
        <v>Texas Teachers2011</v>
      </c>
    </row>
    <row r="761" spans="1:15" x14ac:dyDescent="0.35">
      <c r="A761" t="s">
        <v>113</v>
      </c>
      <c r="B761">
        <v>2012</v>
      </c>
      <c r="C761" s="7">
        <v>41152</v>
      </c>
      <c r="D761" s="7">
        <v>41152</v>
      </c>
      <c r="E761">
        <v>108</v>
      </c>
      <c r="F761" t="s">
        <v>264</v>
      </c>
      <c r="G761">
        <v>2</v>
      </c>
      <c r="H761">
        <v>118326000</v>
      </c>
      <c r="I761">
        <v>144427008</v>
      </c>
      <c r="J761">
        <v>36310000</v>
      </c>
      <c r="K761">
        <v>0.81899999999999995</v>
      </c>
      <c r="L761">
        <v>0.74</v>
      </c>
      <c r="M761">
        <v>2780976.3</v>
      </c>
      <c r="N761">
        <v>26101000</v>
      </c>
      <c r="O761" t="str">
        <f t="shared" si="11"/>
        <v>Texas Teachers2012</v>
      </c>
    </row>
    <row r="762" spans="1:15" x14ac:dyDescent="0.35">
      <c r="A762" t="s">
        <v>113</v>
      </c>
      <c r="B762">
        <v>2013</v>
      </c>
      <c r="C762" s="7">
        <v>41517</v>
      </c>
      <c r="D762" s="7">
        <v>41517</v>
      </c>
      <c r="E762">
        <v>108</v>
      </c>
      <c r="F762" t="s">
        <v>264</v>
      </c>
      <c r="G762">
        <v>2</v>
      </c>
      <c r="H762">
        <v>121730000</v>
      </c>
      <c r="I762">
        <v>150666000</v>
      </c>
      <c r="J762">
        <v>37104000</v>
      </c>
      <c r="K762">
        <v>0.80800000000000005</v>
      </c>
      <c r="L762">
        <v>0.74</v>
      </c>
      <c r="M762">
        <v>3033665</v>
      </c>
      <c r="N762">
        <v>28936000</v>
      </c>
      <c r="O762" t="str">
        <f t="shared" si="11"/>
        <v>Texas Teachers2013</v>
      </c>
    </row>
    <row r="763" spans="1:15" x14ac:dyDescent="0.35">
      <c r="A763" t="s">
        <v>113</v>
      </c>
      <c r="B763">
        <v>2014</v>
      </c>
      <c r="C763" s="7">
        <v>41882</v>
      </c>
      <c r="D763" s="7">
        <v>41882</v>
      </c>
      <c r="E763">
        <v>108</v>
      </c>
      <c r="F763" t="s">
        <v>264</v>
      </c>
      <c r="G763">
        <v>2</v>
      </c>
      <c r="H763">
        <v>128398000</v>
      </c>
      <c r="I763">
        <v>160036000</v>
      </c>
      <c r="J763">
        <v>39195000</v>
      </c>
      <c r="K763">
        <v>0.80200000000000005</v>
      </c>
      <c r="L763">
        <v>0.79144999999999999</v>
      </c>
      <c r="M763">
        <v>3177927</v>
      </c>
      <c r="N763">
        <v>31638000</v>
      </c>
      <c r="O763" t="str">
        <f t="shared" si="11"/>
        <v>Texas Teachers2014</v>
      </c>
    </row>
    <row r="764" spans="1:15" x14ac:dyDescent="0.35">
      <c r="A764" t="s">
        <v>113</v>
      </c>
      <c r="B764">
        <v>2015</v>
      </c>
      <c r="C764" s="7">
        <v>42247</v>
      </c>
      <c r="D764" s="7">
        <v>42247</v>
      </c>
      <c r="E764">
        <v>108</v>
      </c>
      <c r="F764" t="s">
        <v>264</v>
      </c>
      <c r="G764">
        <v>2</v>
      </c>
      <c r="H764">
        <v>133485000</v>
      </c>
      <c r="I764">
        <v>166452992</v>
      </c>
      <c r="J764">
        <v>39620000</v>
      </c>
      <c r="K764">
        <v>0.80200000000000005</v>
      </c>
      <c r="L764">
        <v>0.93615999999999999</v>
      </c>
      <c r="M764">
        <v>3171970.3</v>
      </c>
      <c r="N764">
        <v>32968000</v>
      </c>
      <c r="O764" t="str">
        <f t="shared" si="11"/>
        <v>Texas Teachers2015</v>
      </c>
    </row>
    <row r="765" spans="1:15" x14ac:dyDescent="0.35">
      <c r="A765" t="s">
        <v>113</v>
      </c>
      <c r="B765">
        <v>2016</v>
      </c>
      <c r="C765" s="7">
        <v>42613</v>
      </c>
      <c r="D765" s="7">
        <v>42613</v>
      </c>
      <c r="E765">
        <v>108</v>
      </c>
      <c r="F765" t="s">
        <v>264</v>
      </c>
      <c r="G765">
        <v>2</v>
      </c>
      <c r="H765">
        <v>138786000</v>
      </c>
      <c r="I765">
        <v>174239008</v>
      </c>
      <c r="J765">
        <v>42229000</v>
      </c>
      <c r="K765">
        <v>0.79700000000000004</v>
      </c>
      <c r="L765">
        <v>0.97899000000000003</v>
      </c>
      <c r="M765">
        <v>3226831.8</v>
      </c>
      <c r="N765">
        <v>35453000</v>
      </c>
      <c r="O765" t="str">
        <f t="shared" si="11"/>
        <v>Texas Teachers2016</v>
      </c>
    </row>
    <row r="766" spans="1:15" x14ac:dyDescent="0.35">
      <c r="A766" t="s">
        <v>113</v>
      </c>
      <c r="B766">
        <v>2017</v>
      </c>
      <c r="C766" s="7">
        <v>42978</v>
      </c>
      <c r="D766" s="7">
        <v>42978</v>
      </c>
      <c r="E766">
        <v>108</v>
      </c>
      <c r="F766" t="s">
        <v>264</v>
      </c>
      <c r="G766">
        <v>2</v>
      </c>
      <c r="H766">
        <v>146282000</v>
      </c>
      <c r="I766">
        <v>181752992</v>
      </c>
      <c r="J766">
        <v>43164000</v>
      </c>
      <c r="K766">
        <v>0.80500000000000005</v>
      </c>
      <c r="L766">
        <v>0.98285</v>
      </c>
      <c r="M766">
        <v>3343623</v>
      </c>
      <c r="N766">
        <v>35471000</v>
      </c>
      <c r="O766" t="str">
        <f t="shared" si="11"/>
        <v>Texas Teachers2017</v>
      </c>
    </row>
    <row r="767" spans="1:15" x14ac:dyDescent="0.35">
      <c r="A767" t="s">
        <v>113</v>
      </c>
      <c r="B767">
        <v>2018</v>
      </c>
      <c r="C767" s="7">
        <v>43343</v>
      </c>
      <c r="D767" s="7">
        <v>43343</v>
      </c>
      <c r="E767">
        <v>108</v>
      </c>
      <c r="F767" t="s">
        <v>264</v>
      </c>
      <c r="G767">
        <v>2</v>
      </c>
      <c r="H767">
        <v>154051008</v>
      </c>
      <c r="I767">
        <v>200216000</v>
      </c>
      <c r="J767">
        <v>44956000</v>
      </c>
      <c r="K767">
        <v>0.76900000000000002</v>
      </c>
      <c r="L767">
        <v>0.98855999999999999</v>
      </c>
      <c r="M767">
        <v>3426242.8</v>
      </c>
      <c r="N767">
        <v>46165000</v>
      </c>
      <c r="O767" t="str">
        <f t="shared" si="11"/>
        <v>Texas Teachers2018</v>
      </c>
    </row>
    <row r="768" spans="1:15" x14ac:dyDescent="0.35">
      <c r="A768" t="s">
        <v>113</v>
      </c>
      <c r="B768">
        <v>2019</v>
      </c>
      <c r="C768" s="7">
        <v>43708</v>
      </c>
      <c r="D768" s="7">
        <v>43708</v>
      </c>
      <c r="E768">
        <v>108</v>
      </c>
      <c r="F768" t="s">
        <v>264</v>
      </c>
      <c r="G768">
        <v>2</v>
      </c>
      <c r="H768">
        <v>160232992</v>
      </c>
      <c r="I768">
        <v>209720000</v>
      </c>
      <c r="J768">
        <v>47414000</v>
      </c>
      <c r="K768">
        <v>0.76400000000000001</v>
      </c>
      <c r="L768">
        <v>0.81616</v>
      </c>
      <c r="M768">
        <v>4288000.5</v>
      </c>
      <c r="N768">
        <v>49486000</v>
      </c>
      <c r="O768" t="str">
        <f t="shared" si="11"/>
        <v>Texas Teachers2019</v>
      </c>
    </row>
    <row r="769" spans="1:15" x14ac:dyDescent="0.35">
      <c r="A769" t="s">
        <v>113</v>
      </c>
      <c r="B769">
        <v>2020</v>
      </c>
      <c r="C769" s="7">
        <v>44074</v>
      </c>
      <c r="D769" s="7">
        <v>44074</v>
      </c>
      <c r="E769">
        <v>108</v>
      </c>
      <c r="F769" t="s">
        <v>264</v>
      </c>
      <c r="G769">
        <v>2</v>
      </c>
      <c r="H769">
        <v>167432160</v>
      </c>
      <c r="I769">
        <v>218037584</v>
      </c>
      <c r="J769">
        <v>49987000</v>
      </c>
      <c r="K769">
        <v>0.76800000000000002</v>
      </c>
      <c r="L769">
        <v>0.85280999999999996</v>
      </c>
      <c r="M769">
        <v>4527930.5</v>
      </c>
      <c r="N769">
        <v>50605424</v>
      </c>
      <c r="O769" t="str">
        <f t="shared" si="11"/>
        <v>Texas Teachers2020</v>
      </c>
    </row>
    <row r="770" spans="1:15" x14ac:dyDescent="0.35">
      <c r="A770" t="s">
        <v>113</v>
      </c>
      <c r="B770">
        <v>2021</v>
      </c>
      <c r="C770" s="7">
        <v>44439</v>
      </c>
      <c r="D770" s="7">
        <v>44439</v>
      </c>
      <c r="E770">
        <v>108</v>
      </c>
      <c r="F770" t="s">
        <v>264</v>
      </c>
      <c r="G770">
        <v>2</v>
      </c>
      <c r="H770">
        <v>180599008</v>
      </c>
      <c r="I770">
        <v>228247008</v>
      </c>
      <c r="J770">
        <v>51356000</v>
      </c>
      <c r="K770">
        <v>0.79100000000000004</v>
      </c>
      <c r="L770">
        <v>0.94301000000000001</v>
      </c>
      <c r="M770">
        <v>4522330</v>
      </c>
      <c r="N770">
        <v>47648000</v>
      </c>
      <c r="O770" t="str">
        <f t="shared" si="11"/>
        <v>Texas Teachers2021</v>
      </c>
    </row>
    <row r="771" spans="1:15" x14ac:dyDescent="0.35">
      <c r="A771" t="s">
        <v>113</v>
      </c>
      <c r="B771">
        <v>2022</v>
      </c>
      <c r="C771" s="7">
        <v>44804</v>
      </c>
      <c r="D771" s="7">
        <v>44804</v>
      </c>
      <c r="E771">
        <v>108</v>
      </c>
      <c r="F771" t="s">
        <v>264</v>
      </c>
      <c r="G771">
        <v>2</v>
      </c>
      <c r="H771">
        <v>193908992</v>
      </c>
      <c r="I771">
        <v>245560992</v>
      </c>
      <c r="J771">
        <v>54198000</v>
      </c>
      <c r="K771">
        <v>0.79</v>
      </c>
      <c r="L771">
        <v>0.99695999999999996</v>
      </c>
      <c r="M771">
        <v>4671853.5</v>
      </c>
      <c r="N771">
        <v>51652000</v>
      </c>
      <c r="O771" t="str">
        <f t="shared" ref="O771:O834" si="12">A771&amp;B771</f>
        <v>Texas Teachers2022</v>
      </c>
    </row>
    <row r="772" spans="1:15" x14ac:dyDescent="0.35">
      <c r="A772" t="s">
        <v>115</v>
      </c>
      <c r="B772">
        <v>2001</v>
      </c>
      <c r="C772" s="7">
        <v>37072</v>
      </c>
      <c r="D772" s="7">
        <v>37073</v>
      </c>
      <c r="E772">
        <v>111</v>
      </c>
      <c r="F772" t="s">
        <v>263</v>
      </c>
      <c r="G772">
        <v>2</v>
      </c>
      <c r="H772">
        <v>40554500</v>
      </c>
      <c r="I772">
        <v>27451200</v>
      </c>
      <c r="J772">
        <v>6539200</v>
      </c>
      <c r="K772">
        <v>1.4770000000000001</v>
      </c>
      <c r="L772">
        <v>1</v>
      </c>
      <c r="M772">
        <v>0</v>
      </c>
      <c r="N772">
        <v>-13103300</v>
      </c>
      <c r="O772" t="str">
        <f t="shared" si="12"/>
        <v>University of California2001</v>
      </c>
    </row>
    <row r="773" spans="1:15" x14ac:dyDescent="0.35">
      <c r="A773" t="s">
        <v>115</v>
      </c>
      <c r="B773">
        <v>2002</v>
      </c>
      <c r="C773" s="7">
        <v>37437</v>
      </c>
      <c r="D773" s="7">
        <v>37438</v>
      </c>
      <c r="E773">
        <v>111</v>
      </c>
      <c r="F773" t="s">
        <v>263</v>
      </c>
      <c r="G773">
        <v>2</v>
      </c>
      <c r="H773">
        <v>41648800</v>
      </c>
      <c r="I773">
        <v>30099600</v>
      </c>
      <c r="J773">
        <v>7226500</v>
      </c>
      <c r="K773">
        <v>1.3839999999999999</v>
      </c>
      <c r="L773">
        <v>1</v>
      </c>
      <c r="M773">
        <v>0</v>
      </c>
      <c r="N773">
        <v>-11549200</v>
      </c>
      <c r="O773" t="str">
        <f t="shared" si="12"/>
        <v>University of California2002</v>
      </c>
    </row>
    <row r="774" spans="1:15" x14ac:dyDescent="0.35">
      <c r="A774" t="s">
        <v>115</v>
      </c>
      <c r="B774">
        <v>2003</v>
      </c>
      <c r="C774" s="7">
        <v>37802</v>
      </c>
      <c r="D774" s="7">
        <v>37803</v>
      </c>
      <c r="E774">
        <v>111</v>
      </c>
      <c r="F774" t="s">
        <v>263</v>
      </c>
      <c r="G774">
        <v>2</v>
      </c>
      <c r="H774">
        <v>41429300</v>
      </c>
      <c r="I774">
        <v>32954800</v>
      </c>
      <c r="J774">
        <v>7733800</v>
      </c>
      <c r="K774">
        <v>1.2569999999999999</v>
      </c>
      <c r="L774">
        <v>1</v>
      </c>
      <c r="M774">
        <v>0</v>
      </c>
      <c r="N774">
        <v>-8474500</v>
      </c>
      <c r="O774" t="str">
        <f t="shared" si="12"/>
        <v>University of California2003</v>
      </c>
    </row>
    <row r="775" spans="1:15" x14ac:dyDescent="0.35">
      <c r="A775" t="s">
        <v>115</v>
      </c>
      <c r="B775">
        <v>2004</v>
      </c>
      <c r="C775" s="7">
        <v>38168</v>
      </c>
      <c r="D775" s="7">
        <v>38169</v>
      </c>
      <c r="E775">
        <v>111</v>
      </c>
      <c r="F775" t="s">
        <v>263</v>
      </c>
      <c r="G775">
        <v>2</v>
      </c>
      <c r="H775">
        <v>41293100</v>
      </c>
      <c r="I775">
        <v>35034200</v>
      </c>
      <c r="J775">
        <v>7835200</v>
      </c>
      <c r="K775">
        <v>1.179</v>
      </c>
      <c r="L775">
        <v>1</v>
      </c>
      <c r="M775">
        <v>0</v>
      </c>
      <c r="N775">
        <v>-6258900</v>
      </c>
      <c r="O775" t="str">
        <f t="shared" si="12"/>
        <v>University of California2004</v>
      </c>
    </row>
    <row r="776" spans="1:15" x14ac:dyDescent="0.35">
      <c r="A776" t="s">
        <v>115</v>
      </c>
      <c r="B776">
        <v>2005</v>
      </c>
      <c r="C776" s="7">
        <v>38533</v>
      </c>
      <c r="D776" s="7">
        <v>38534</v>
      </c>
      <c r="E776">
        <v>111</v>
      </c>
      <c r="F776" t="s">
        <v>263</v>
      </c>
      <c r="G776">
        <v>2</v>
      </c>
      <c r="H776">
        <v>41084900</v>
      </c>
      <c r="I776">
        <v>37252400</v>
      </c>
      <c r="J776">
        <v>8149600</v>
      </c>
      <c r="K776">
        <v>1.103</v>
      </c>
      <c r="L776">
        <v>1</v>
      </c>
      <c r="M776">
        <v>0</v>
      </c>
      <c r="N776">
        <v>-3832500</v>
      </c>
      <c r="O776" t="str">
        <f t="shared" si="12"/>
        <v>University of California2005</v>
      </c>
    </row>
    <row r="777" spans="1:15" x14ac:dyDescent="0.35">
      <c r="A777" t="s">
        <v>115</v>
      </c>
      <c r="B777">
        <v>2006</v>
      </c>
      <c r="C777" s="7">
        <v>38898</v>
      </c>
      <c r="D777" s="7">
        <v>38899</v>
      </c>
      <c r="E777">
        <v>111</v>
      </c>
      <c r="F777" t="s">
        <v>263</v>
      </c>
      <c r="G777">
        <v>2</v>
      </c>
      <c r="H777">
        <v>41972500</v>
      </c>
      <c r="I777">
        <v>40301700</v>
      </c>
      <c r="J777">
        <v>8259000</v>
      </c>
      <c r="K777">
        <v>1.0409999999999999</v>
      </c>
      <c r="L777">
        <v>1</v>
      </c>
      <c r="M777">
        <v>0</v>
      </c>
      <c r="N777">
        <v>-1670800</v>
      </c>
      <c r="O777" t="str">
        <f t="shared" si="12"/>
        <v>University of California2006</v>
      </c>
    </row>
    <row r="778" spans="1:15" x14ac:dyDescent="0.35">
      <c r="A778" t="s">
        <v>115</v>
      </c>
      <c r="B778">
        <v>2007</v>
      </c>
      <c r="C778" s="7">
        <v>39263</v>
      </c>
      <c r="D778" s="7">
        <v>39264</v>
      </c>
      <c r="E778">
        <v>111</v>
      </c>
      <c r="F778" t="s">
        <v>263</v>
      </c>
      <c r="G778">
        <v>2</v>
      </c>
      <c r="H778">
        <v>43434000</v>
      </c>
      <c r="I778">
        <v>41436600</v>
      </c>
      <c r="J778">
        <v>7612700</v>
      </c>
      <c r="K778">
        <v>1.048</v>
      </c>
      <c r="L778">
        <v>1</v>
      </c>
      <c r="M778">
        <v>23934</v>
      </c>
      <c r="N778">
        <v>-1997400</v>
      </c>
      <c r="O778" t="str">
        <f t="shared" si="12"/>
        <v>University of California2007</v>
      </c>
    </row>
    <row r="779" spans="1:15" x14ac:dyDescent="0.35">
      <c r="A779" t="s">
        <v>115</v>
      </c>
      <c r="B779">
        <v>2008</v>
      </c>
      <c r="C779" s="7">
        <v>39629</v>
      </c>
      <c r="D779" s="7">
        <v>39630</v>
      </c>
      <c r="E779">
        <v>111</v>
      </c>
      <c r="F779" t="s">
        <v>263</v>
      </c>
      <c r="G779">
        <v>2</v>
      </c>
      <c r="H779">
        <v>43840272</v>
      </c>
      <c r="I779">
        <v>42576824</v>
      </c>
      <c r="J779">
        <v>7468809</v>
      </c>
      <c r="K779">
        <v>1.03</v>
      </c>
      <c r="L779">
        <v>1</v>
      </c>
      <c r="M779">
        <v>2657</v>
      </c>
      <c r="N779">
        <v>-1263450</v>
      </c>
      <c r="O779" t="str">
        <f t="shared" si="12"/>
        <v>University of California2008</v>
      </c>
    </row>
    <row r="780" spans="1:15" x14ac:dyDescent="0.35">
      <c r="A780" t="s">
        <v>115</v>
      </c>
      <c r="B780">
        <v>2009</v>
      </c>
      <c r="C780" s="7">
        <v>39994</v>
      </c>
      <c r="D780" s="7">
        <v>39995</v>
      </c>
      <c r="E780">
        <v>111</v>
      </c>
      <c r="F780" t="s">
        <v>263</v>
      </c>
      <c r="G780">
        <v>2</v>
      </c>
      <c r="H780">
        <v>42798772</v>
      </c>
      <c r="I780">
        <v>45160524</v>
      </c>
      <c r="J780">
        <v>7873694</v>
      </c>
      <c r="K780">
        <v>0.94799999999999995</v>
      </c>
      <c r="L780">
        <v>1</v>
      </c>
      <c r="M780">
        <v>454</v>
      </c>
      <c r="N780">
        <v>2361752</v>
      </c>
      <c r="O780" t="str">
        <f t="shared" si="12"/>
        <v>University of California2009</v>
      </c>
    </row>
    <row r="781" spans="1:15" x14ac:dyDescent="0.35">
      <c r="A781" t="s">
        <v>115</v>
      </c>
      <c r="B781">
        <v>2010</v>
      </c>
      <c r="C781" s="7">
        <v>40359</v>
      </c>
      <c r="D781" s="7">
        <v>40360</v>
      </c>
      <c r="E781">
        <v>111</v>
      </c>
      <c r="F781" t="s">
        <v>263</v>
      </c>
      <c r="G781">
        <v>2</v>
      </c>
      <c r="H781">
        <v>41195320</v>
      </c>
      <c r="I781">
        <v>47504308</v>
      </c>
      <c r="J781">
        <v>7995421</v>
      </c>
      <c r="K781">
        <v>0.86699999999999999</v>
      </c>
      <c r="L781">
        <v>8.7599999999999997E-2</v>
      </c>
      <c r="M781">
        <v>1695137</v>
      </c>
      <c r="N781">
        <v>6308991</v>
      </c>
      <c r="O781" t="str">
        <f t="shared" si="12"/>
        <v>University of California2010</v>
      </c>
    </row>
    <row r="782" spans="1:15" x14ac:dyDescent="0.35">
      <c r="A782" t="s">
        <v>115</v>
      </c>
      <c r="B782">
        <v>2011</v>
      </c>
      <c r="C782" s="7">
        <v>40724</v>
      </c>
      <c r="D782" s="7">
        <v>40725</v>
      </c>
      <c r="E782">
        <v>111</v>
      </c>
      <c r="F782" t="s">
        <v>263</v>
      </c>
      <c r="G782">
        <v>2</v>
      </c>
      <c r="H782">
        <v>42757272</v>
      </c>
      <c r="I782">
        <v>51831304</v>
      </c>
      <c r="J782">
        <v>8163021</v>
      </c>
      <c r="K782">
        <v>0.82499999999999996</v>
      </c>
      <c r="L782">
        <v>0.92900000000000005</v>
      </c>
      <c r="M782">
        <v>1806205</v>
      </c>
      <c r="N782">
        <v>9074035</v>
      </c>
      <c r="O782" t="str">
        <f t="shared" si="12"/>
        <v>University of California2011</v>
      </c>
    </row>
    <row r="783" spans="1:15" x14ac:dyDescent="0.35">
      <c r="A783" t="s">
        <v>115</v>
      </c>
      <c r="B783">
        <v>2012</v>
      </c>
      <c r="C783" s="7">
        <v>41090</v>
      </c>
      <c r="D783" s="7">
        <v>41091</v>
      </c>
      <c r="E783">
        <v>111</v>
      </c>
      <c r="F783" t="s">
        <v>263</v>
      </c>
      <c r="G783">
        <v>2</v>
      </c>
      <c r="H783">
        <v>42965028</v>
      </c>
      <c r="I783">
        <v>54619620</v>
      </c>
      <c r="J783">
        <v>8598114</v>
      </c>
      <c r="K783">
        <v>0.78700000000000003</v>
      </c>
      <c r="L783">
        <v>0.89790000000000003</v>
      </c>
      <c r="M783">
        <v>2062022</v>
      </c>
      <c r="N783">
        <v>11654592</v>
      </c>
      <c r="O783" t="str">
        <f t="shared" si="12"/>
        <v>University of California2012</v>
      </c>
    </row>
    <row r="784" spans="1:15" x14ac:dyDescent="0.35">
      <c r="A784" t="s">
        <v>115</v>
      </c>
      <c r="B784">
        <v>2013</v>
      </c>
      <c r="C784" s="7">
        <v>41455</v>
      </c>
      <c r="D784" s="7">
        <v>41456</v>
      </c>
      <c r="E784">
        <v>111</v>
      </c>
      <c r="F784" t="s">
        <v>263</v>
      </c>
      <c r="G784">
        <v>2</v>
      </c>
      <c r="H784">
        <v>43572352</v>
      </c>
      <c r="I784">
        <v>57380960</v>
      </c>
      <c r="J784">
        <v>8836498</v>
      </c>
      <c r="K784">
        <v>0.75900000000000001</v>
      </c>
      <c r="L784">
        <v>0.3574</v>
      </c>
      <c r="M784">
        <v>2266634</v>
      </c>
      <c r="N784">
        <v>13808608</v>
      </c>
      <c r="O784" t="str">
        <f t="shared" si="12"/>
        <v>University of California2013</v>
      </c>
    </row>
    <row r="785" spans="1:15" x14ac:dyDescent="0.35">
      <c r="A785" t="s">
        <v>115</v>
      </c>
      <c r="B785">
        <v>2014</v>
      </c>
      <c r="C785" s="7">
        <v>41820</v>
      </c>
      <c r="D785" s="7">
        <v>41821</v>
      </c>
      <c r="E785">
        <v>111</v>
      </c>
      <c r="F785" t="s">
        <v>263</v>
      </c>
      <c r="G785">
        <v>2</v>
      </c>
      <c r="H785">
        <v>48327980</v>
      </c>
      <c r="I785">
        <v>60417176</v>
      </c>
      <c r="J785">
        <v>9299817</v>
      </c>
      <c r="K785">
        <v>0.8</v>
      </c>
      <c r="L785">
        <v>0.63932999999999995</v>
      </c>
      <c r="M785">
        <v>2472697</v>
      </c>
      <c r="N785">
        <v>12089196</v>
      </c>
      <c r="O785" t="str">
        <f t="shared" si="12"/>
        <v>University of California2014</v>
      </c>
    </row>
    <row r="786" spans="1:15" x14ac:dyDescent="0.35">
      <c r="A786" t="s">
        <v>115</v>
      </c>
      <c r="B786">
        <v>2015</v>
      </c>
      <c r="C786" s="7">
        <v>42185</v>
      </c>
      <c r="D786" s="7">
        <v>42186</v>
      </c>
      <c r="E786">
        <v>111</v>
      </c>
      <c r="F786" t="s">
        <v>263</v>
      </c>
      <c r="G786">
        <v>2</v>
      </c>
      <c r="H786">
        <v>53762288</v>
      </c>
      <c r="I786">
        <v>65841256</v>
      </c>
      <c r="J786">
        <v>9927833</v>
      </c>
      <c r="K786">
        <v>0.81699999999999995</v>
      </c>
      <c r="L786">
        <v>0.94206999999999996</v>
      </c>
      <c r="M786">
        <v>2664384</v>
      </c>
      <c r="N786">
        <v>12078969</v>
      </c>
      <c r="O786" t="str">
        <f t="shared" si="12"/>
        <v>University of California2015</v>
      </c>
    </row>
    <row r="787" spans="1:15" x14ac:dyDescent="0.35">
      <c r="A787" t="s">
        <v>115</v>
      </c>
      <c r="B787">
        <v>2016</v>
      </c>
      <c r="C787" s="7">
        <v>42551</v>
      </c>
      <c r="D787" s="7">
        <v>42552</v>
      </c>
      <c r="E787">
        <v>111</v>
      </c>
      <c r="F787" t="s">
        <v>263</v>
      </c>
      <c r="G787">
        <v>2</v>
      </c>
      <c r="H787">
        <v>57228544</v>
      </c>
      <c r="I787">
        <v>69305424</v>
      </c>
      <c r="J787">
        <v>10607630</v>
      </c>
      <c r="K787">
        <v>0.82599999999999996</v>
      </c>
      <c r="L787">
        <v>0.96618999999999999</v>
      </c>
      <c r="M787">
        <v>2610953</v>
      </c>
      <c r="N787">
        <v>12076881</v>
      </c>
      <c r="O787" t="str">
        <f t="shared" si="12"/>
        <v>University of California2016</v>
      </c>
    </row>
    <row r="788" spans="1:15" x14ac:dyDescent="0.35">
      <c r="A788" t="s">
        <v>115</v>
      </c>
      <c r="B788">
        <v>2017</v>
      </c>
      <c r="C788" s="7">
        <v>42916</v>
      </c>
      <c r="D788" s="7">
        <v>42917</v>
      </c>
      <c r="E788">
        <v>111</v>
      </c>
      <c r="F788" t="s">
        <v>263</v>
      </c>
      <c r="G788">
        <v>2</v>
      </c>
      <c r="H788">
        <v>61884528</v>
      </c>
      <c r="I788">
        <v>72965272</v>
      </c>
      <c r="J788">
        <v>11095864</v>
      </c>
      <c r="K788">
        <v>0.84799999999999998</v>
      </c>
      <c r="L788">
        <v>0.96303000000000005</v>
      </c>
      <c r="M788">
        <v>2654710</v>
      </c>
      <c r="N788">
        <v>11080742</v>
      </c>
      <c r="O788" t="str">
        <f t="shared" si="12"/>
        <v>University of California2017</v>
      </c>
    </row>
    <row r="789" spans="1:15" x14ac:dyDescent="0.35">
      <c r="A789" t="s">
        <v>115</v>
      </c>
      <c r="B789">
        <v>2018</v>
      </c>
      <c r="C789" s="7">
        <v>43281</v>
      </c>
      <c r="D789" s="7">
        <v>43282</v>
      </c>
      <c r="E789">
        <v>111</v>
      </c>
      <c r="F789" t="s">
        <v>263</v>
      </c>
      <c r="G789">
        <v>2</v>
      </c>
      <c r="H789">
        <v>66577372</v>
      </c>
      <c r="I789">
        <v>76881056</v>
      </c>
      <c r="J789">
        <v>11596220</v>
      </c>
      <c r="K789">
        <v>0.86599999999999999</v>
      </c>
      <c r="L789">
        <v>0.93845000000000001</v>
      </c>
      <c r="M789">
        <v>2669169</v>
      </c>
      <c r="N789">
        <v>10303680</v>
      </c>
      <c r="O789" t="str">
        <f t="shared" si="12"/>
        <v>University of California2018</v>
      </c>
    </row>
    <row r="790" spans="1:15" x14ac:dyDescent="0.35">
      <c r="A790" t="s">
        <v>115</v>
      </c>
      <c r="B790">
        <v>2019</v>
      </c>
      <c r="C790" s="7">
        <v>43646</v>
      </c>
      <c r="D790" s="7">
        <v>43647</v>
      </c>
      <c r="E790">
        <v>111</v>
      </c>
      <c r="F790" t="s">
        <v>263</v>
      </c>
      <c r="G790">
        <v>2</v>
      </c>
      <c r="H790">
        <v>70170192</v>
      </c>
      <c r="I790">
        <v>87782656</v>
      </c>
      <c r="J790">
        <v>12301154</v>
      </c>
      <c r="K790">
        <v>0.79900000000000004</v>
      </c>
      <c r="L790">
        <v>0.87821000000000005</v>
      </c>
      <c r="M790">
        <v>2742671</v>
      </c>
      <c r="N790">
        <v>17612456</v>
      </c>
      <c r="O790" t="str">
        <f t="shared" si="12"/>
        <v>University of California2019</v>
      </c>
    </row>
    <row r="791" spans="1:15" x14ac:dyDescent="0.35">
      <c r="A791" t="s">
        <v>115</v>
      </c>
      <c r="B791">
        <v>2020</v>
      </c>
      <c r="C791" s="7">
        <v>44012</v>
      </c>
      <c r="D791" s="7">
        <v>44013</v>
      </c>
      <c r="E791">
        <v>111</v>
      </c>
      <c r="F791" t="s">
        <v>263</v>
      </c>
      <c r="G791">
        <v>2</v>
      </c>
      <c r="H791">
        <v>73318656</v>
      </c>
      <c r="I791">
        <v>93088224</v>
      </c>
      <c r="J791">
        <v>13109921</v>
      </c>
      <c r="K791">
        <v>0.78800000000000003</v>
      </c>
      <c r="L791">
        <v>0.97130000000000005</v>
      </c>
      <c r="M791">
        <v>2516234</v>
      </c>
      <c r="N791">
        <v>19769572</v>
      </c>
      <c r="O791" t="str">
        <f t="shared" si="12"/>
        <v>University of California2020</v>
      </c>
    </row>
    <row r="792" spans="1:15" x14ac:dyDescent="0.35">
      <c r="A792" t="s">
        <v>115</v>
      </c>
      <c r="B792">
        <v>2021</v>
      </c>
      <c r="C792" s="7">
        <v>44377</v>
      </c>
      <c r="D792" s="7">
        <v>44378</v>
      </c>
      <c r="E792">
        <v>111</v>
      </c>
      <c r="F792" t="s">
        <v>263</v>
      </c>
      <c r="G792">
        <v>2</v>
      </c>
      <c r="H792">
        <v>80812072</v>
      </c>
      <c r="I792">
        <v>97243832</v>
      </c>
      <c r="J792">
        <v>13283034</v>
      </c>
      <c r="K792">
        <v>0.83099999999999996</v>
      </c>
      <c r="L792">
        <v>0.76770000000000005</v>
      </c>
      <c r="M792">
        <v>3523568</v>
      </c>
      <c r="N792">
        <v>16431758</v>
      </c>
      <c r="O792" t="str">
        <f t="shared" si="12"/>
        <v>University of California2021</v>
      </c>
    </row>
    <row r="793" spans="1:15" x14ac:dyDescent="0.35">
      <c r="A793" t="s">
        <v>115</v>
      </c>
      <c r="B793">
        <v>2022</v>
      </c>
      <c r="C793" s="7">
        <v>44742</v>
      </c>
      <c r="D793" s="7">
        <v>44743</v>
      </c>
      <c r="E793">
        <v>111</v>
      </c>
      <c r="F793" t="s">
        <v>263</v>
      </c>
      <c r="G793">
        <v>2</v>
      </c>
      <c r="H793">
        <v>85720232</v>
      </c>
      <c r="I793">
        <v>102715792</v>
      </c>
      <c r="J793">
        <v>14028545</v>
      </c>
      <c r="K793">
        <v>0.83499999999999996</v>
      </c>
      <c r="L793">
        <v>0.77910000000000001</v>
      </c>
      <c r="M793">
        <v>3712774</v>
      </c>
      <c r="N793">
        <v>16995556</v>
      </c>
      <c r="O793" t="str">
        <f t="shared" si="12"/>
        <v>University of California2022</v>
      </c>
    </row>
    <row r="794" spans="1:15" x14ac:dyDescent="0.35">
      <c r="A794" t="s">
        <v>129</v>
      </c>
      <c r="B794">
        <v>2001</v>
      </c>
      <c r="C794" s="7">
        <v>37072</v>
      </c>
      <c r="D794" s="7">
        <v>37072</v>
      </c>
      <c r="E794">
        <v>114</v>
      </c>
      <c r="F794" t="s">
        <v>262</v>
      </c>
      <c r="G794">
        <v>2</v>
      </c>
      <c r="H794">
        <v>1116846</v>
      </c>
      <c r="I794">
        <v>1254341</v>
      </c>
      <c r="J794">
        <v>403258</v>
      </c>
      <c r="K794">
        <v>0.89</v>
      </c>
      <c r="L794">
        <v>0.91290000000000004</v>
      </c>
      <c r="M794">
        <v>20970.276999999998</v>
      </c>
      <c r="N794">
        <v>137495</v>
      </c>
      <c r="O794" t="str">
        <f t="shared" si="12"/>
        <v>Vermont Teachers2001</v>
      </c>
    </row>
    <row r="795" spans="1:15" x14ac:dyDescent="0.35">
      <c r="A795" t="s">
        <v>129</v>
      </c>
      <c r="B795">
        <v>2002</v>
      </c>
      <c r="C795" s="7">
        <v>37437</v>
      </c>
      <c r="D795" s="7">
        <v>37437</v>
      </c>
      <c r="E795">
        <v>114</v>
      </c>
      <c r="F795" t="s">
        <v>262</v>
      </c>
      <c r="G795">
        <v>2</v>
      </c>
      <c r="H795">
        <v>1169294</v>
      </c>
      <c r="I795">
        <v>1307202</v>
      </c>
      <c r="J795">
        <v>418904</v>
      </c>
      <c r="K795">
        <v>0.89500000000000002</v>
      </c>
      <c r="L795">
        <v>0.92330000000000001</v>
      </c>
      <c r="M795">
        <v>22146.881000000001</v>
      </c>
      <c r="N795">
        <v>137908</v>
      </c>
      <c r="O795" t="str">
        <f t="shared" si="12"/>
        <v>Vermont Teachers2002</v>
      </c>
    </row>
    <row r="796" spans="1:15" x14ac:dyDescent="0.35">
      <c r="A796" t="s">
        <v>129</v>
      </c>
      <c r="B796">
        <v>2003</v>
      </c>
      <c r="C796" s="7">
        <v>37802</v>
      </c>
      <c r="D796" s="7">
        <v>37802</v>
      </c>
      <c r="E796">
        <v>114</v>
      </c>
      <c r="F796" t="s">
        <v>262</v>
      </c>
      <c r="G796">
        <v>2</v>
      </c>
      <c r="H796">
        <v>1218001</v>
      </c>
      <c r="I796">
        <v>1358822</v>
      </c>
      <c r="J796">
        <v>437239</v>
      </c>
      <c r="K796">
        <v>0.89600000000000002</v>
      </c>
      <c r="L796">
        <v>0.72299999999999998</v>
      </c>
      <c r="M796">
        <v>28279.811000000002</v>
      </c>
      <c r="N796">
        <v>140821</v>
      </c>
      <c r="O796" t="str">
        <f t="shared" si="12"/>
        <v>Vermont Teachers2003</v>
      </c>
    </row>
    <row r="797" spans="1:15" x14ac:dyDescent="0.35">
      <c r="A797" t="s">
        <v>129</v>
      </c>
      <c r="B797">
        <v>2004</v>
      </c>
      <c r="C797" s="7">
        <v>38168</v>
      </c>
      <c r="D797" s="7">
        <v>38168</v>
      </c>
      <c r="E797">
        <v>114</v>
      </c>
      <c r="F797" t="s">
        <v>262</v>
      </c>
      <c r="G797">
        <v>2</v>
      </c>
      <c r="H797">
        <v>1284833</v>
      </c>
      <c r="I797">
        <v>1424662</v>
      </c>
      <c r="J797">
        <v>453517</v>
      </c>
      <c r="K797">
        <v>0.90200000000000002</v>
      </c>
      <c r="L797">
        <v>0.58682000000000001</v>
      </c>
      <c r="M797">
        <v>41658.945</v>
      </c>
      <c r="N797">
        <v>139829</v>
      </c>
      <c r="O797" t="str">
        <f t="shared" si="12"/>
        <v>Vermont Teachers2004</v>
      </c>
    </row>
    <row r="798" spans="1:15" x14ac:dyDescent="0.35">
      <c r="A798" t="s">
        <v>129</v>
      </c>
      <c r="B798">
        <v>2005</v>
      </c>
      <c r="C798" s="7">
        <v>38533</v>
      </c>
      <c r="D798" s="7">
        <v>38533</v>
      </c>
      <c r="E798">
        <v>114</v>
      </c>
      <c r="F798" t="s">
        <v>262</v>
      </c>
      <c r="G798">
        <v>2</v>
      </c>
      <c r="H798">
        <v>1354006</v>
      </c>
      <c r="I798">
        <v>1492150</v>
      </c>
      <c r="J798">
        <v>468858</v>
      </c>
      <c r="K798">
        <v>0.90700000000000003</v>
      </c>
      <c r="L798">
        <v>0.51234999999999997</v>
      </c>
      <c r="M798">
        <v>47714.315999999999</v>
      </c>
      <c r="N798">
        <v>138144</v>
      </c>
      <c r="O798" t="str">
        <f t="shared" si="12"/>
        <v>Vermont Teachers2005</v>
      </c>
    </row>
    <row r="799" spans="1:15" x14ac:dyDescent="0.35">
      <c r="A799" t="s">
        <v>129</v>
      </c>
      <c r="B799">
        <v>2006</v>
      </c>
      <c r="C799" s="7">
        <v>38898</v>
      </c>
      <c r="D799" s="7">
        <v>38898</v>
      </c>
      <c r="E799">
        <v>114</v>
      </c>
      <c r="F799" t="s">
        <v>262</v>
      </c>
      <c r="G799">
        <v>2</v>
      </c>
      <c r="H799">
        <v>1427393</v>
      </c>
      <c r="I799">
        <v>1686502</v>
      </c>
      <c r="J799">
        <v>499044</v>
      </c>
      <c r="K799">
        <v>0.84599999999999997</v>
      </c>
      <c r="L799">
        <v>0.43170999999999998</v>
      </c>
      <c r="M799">
        <v>56627.046999999999</v>
      </c>
      <c r="N799">
        <v>259108</v>
      </c>
      <c r="O799" t="str">
        <f t="shared" si="12"/>
        <v>Vermont Teachers2006</v>
      </c>
    </row>
    <row r="800" spans="1:15" x14ac:dyDescent="0.35">
      <c r="A800" t="s">
        <v>129</v>
      </c>
      <c r="B800">
        <v>2007</v>
      </c>
      <c r="C800" s="7">
        <v>39263</v>
      </c>
      <c r="D800" s="7">
        <v>39263</v>
      </c>
      <c r="E800">
        <v>114</v>
      </c>
      <c r="F800" t="s">
        <v>262</v>
      </c>
      <c r="G800">
        <v>2</v>
      </c>
      <c r="H800">
        <v>1541860</v>
      </c>
      <c r="I800">
        <v>1816650</v>
      </c>
      <c r="J800">
        <v>515573</v>
      </c>
      <c r="K800">
        <v>0.84899999999999998</v>
      </c>
      <c r="L800">
        <v>0.98887000000000003</v>
      </c>
      <c r="M800">
        <v>38929.730000000003</v>
      </c>
      <c r="N800">
        <v>274790</v>
      </c>
      <c r="O800" t="str">
        <f t="shared" si="12"/>
        <v>Vermont Teachers2007</v>
      </c>
    </row>
    <row r="801" spans="1:15" x14ac:dyDescent="0.35">
      <c r="A801" t="s">
        <v>129</v>
      </c>
      <c r="B801">
        <v>2008</v>
      </c>
      <c r="C801" s="7">
        <v>39629</v>
      </c>
      <c r="D801" s="7">
        <v>39629</v>
      </c>
      <c r="E801">
        <v>114</v>
      </c>
      <c r="F801" t="s">
        <v>262</v>
      </c>
      <c r="G801">
        <v>2</v>
      </c>
      <c r="H801">
        <v>1605462</v>
      </c>
      <c r="I801">
        <v>1984967</v>
      </c>
      <c r="J801">
        <v>535807</v>
      </c>
      <c r="K801">
        <v>0.80900000000000005</v>
      </c>
      <c r="L801">
        <v>0.99397000000000002</v>
      </c>
      <c r="M801">
        <v>41204.050999999999</v>
      </c>
      <c r="N801">
        <v>379505</v>
      </c>
      <c r="O801" t="str">
        <f t="shared" si="12"/>
        <v>Vermont Teachers2008</v>
      </c>
    </row>
    <row r="802" spans="1:15" x14ac:dyDescent="0.35">
      <c r="A802" t="s">
        <v>129</v>
      </c>
      <c r="B802">
        <v>2009</v>
      </c>
      <c r="C802" s="7">
        <v>39994</v>
      </c>
      <c r="D802" s="7">
        <v>39994</v>
      </c>
      <c r="E802">
        <v>114</v>
      </c>
      <c r="F802" t="s">
        <v>262</v>
      </c>
      <c r="G802">
        <v>2</v>
      </c>
      <c r="H802">
        <v>1374079</v>
      </c>
      <c r="I802">
        <v>2101838</v>
      </c>
      <c r="J802">
        <v>561588</v>
      </c>
      <c r="K802">
        <v>0.65400000000000003</v>
      </c>
      <c r="L802">
        <v>0.94277</v>
      </c>
      <c r="M802">
        <v>39616.987999999998</v>
      </c>
      <c r="N802">
        <v>727759</v>
      </c>
      <c r="O802" t="str">
        <f t="shared" si="12"/>
        <v>Vermont Teachers2009</v>
      </c>
    </row>
    <row r="803" spans="1:15" x14ac:dyDescent="0.35">
      <c r="A803" t="s">
        <v>129</v>
      </c>
      <c r="B803">
        <v>2010</v>
      </c>
      <c r="C803" s="7">
        <v>40359</v>
      </c>
      <c r="D803" s="7">
        <v>40359</v>
      </c>
      <c r="E803">
        <v>114</v>
      </c>
      <c r="F803" t="s">
        <v>262</v>
      </c>
      <c r="G803">
        <v>2</v>
      </c>
      <c r="H803">
        <v>1410368</v>
      </c>
      <c r="I803">
        <v>2122191</v>
      </c>
      <c r="J803">
        <v>562150</v>
      </c>
      <c r="K803">
        <v>0.66500000000000004</v>
      </c>
      <c r="L803">
        <v>1.01006</v>
      </c>
      <c r="M803">
        <v>41503.004000000001</v>
      </c>
      <c r="N803">
        <v>711823</v>
      </c>
      <c r="O803" t="str">
        <f t="shared" si="12"/>
        <v>Vermont Teachers2010</v>
      </c>
    </row>
    <row r="804" spans="1:15" x14ac:dyDescent="0.35">
      <c r="A804" t="s">
        <v>129</v>
      </c>
      <c r="B804">
        <v>2011</v>
      </c>
      <c r="C804" s="7">
        <v>40724</v>
      </c>
      <c r="D804" s="7">
        <v>40724</v>
      </c>
      <c r="E804">
        <v>114</v>
      </c>
      <c r="F804" t="s">
        <v>262</v>
      </c>
      <c r="G804">
        <v>2</v>
      </c>
      <c r="H804">
        <v>1486698</v>
      </c>
      <c r="I804">
        <v>2331806</v>
      </c>
      <c r="J804">
        <v>547748</v>
      </c>
      <c r="K804">
        <v>0.63800000000000001</v>
      </c>
      <c r="L804">
        <v>1.0421899999999999</v>
      </c>
      <c r="M804">
        <v>48233.008000000002</v>
      </c>
      <c r="N804">
        <v>845108</v>
      </c>
      <c r="O804" t="str">
        <f t="shared" si="12"/>
        <v>Vermont Teachers2011</v>
      </c>
    </row>
    <row r="805" spans="1:15" x14ac:dyDescent="0.35">
      <c r="A805" t="s">
        <v>129</v>
      </c>
      <c r="B805">
        <v>2012</v>
      </c>
      <c r="C805" s="7">
        <v>41090</v>
      </c>
      <c r="D805" s="7">
        <v>41090</v>
      </c>
      <c r="E805">
        <v>114</v>
      </c>
      <c r="F805" t="s">
        <v>262</v>
      </c>
      <c r="G805">
        <v>2</v>
      </c>
      <c r="H805">
        <v>1517410</v>
      </c>
      <c r="I805">
        <v>2462913</v>
      </c>
      <c r="J805">
        <v>561179</v>
      </c>
      <c r="K805">
        <v>0.61599999999999999</v>
      </c>
      <c r="L805">
        <v>1.09582</v>
      </c>
      <c r="M805">
        <v>51241.934000000001</v>
      </c>
      <c r="N805">
        <v>945502</v>
      </c>
      <c r="O805" t="str">
        <f t="shared" si="12"/>
        <v>Vermont Teachers2012</v>
      </c>
    </row>
    <row r="806" spans="1:15" x14ac:dyDescent="0.35">
      <c r="A806" t="s">
        <v>129</v>
      </c>
      <c r="B806">
        <v>2013</v>
      </c>
      <c r="C806" s="7">
        <v>41455</v>
      </c>
      <c r="D806" s="7">
        <v>41455</v>
      </c>
      <c r="E806">
        <v>114</v>
      </c>
      <c r="F806" t="s">
        <v>262</v>
      </c>
      <c r="G806">
        <v>2</v>
      </c>
      <c r="H806">
        <v>1552924</v>
      </c>
      <c r="I806">
        <v>2566834</v>
      </c>
      <c r="J806">
        <v>563623</v>
      </c>
      <c r="K806">
        <v>0.60499999999999998</v>
      </c>
      <c r="L806">
        <v>1.08148</v>
      </c>
      <c r="M806">
        <v>60182.754000000001</v>
      </c>
      <c r="N806">
        <v>1013910</v>
      </c>
      <c r="O806" t="str">
        <f t="shared" si="12"/>
        <v>Vermont Teachers2013</v>
      </c>
    </row>
    <row r="807" spans="1:15" x14ac:dyDescent="0.35">
      <c r="A807" t="s">
        <v>129</v>
      </c>
      <c r="B807">
        <v>2014</v>
      </c>
      <c r="C807" s="7">
        <v>41820</v>
      </c>
      <c r="D807" s="7">
        <v>41820</v>
      </c>
      <c r="E807">
        <v>114</v>
      </c>
      <c r="F807" t="s">
        <v>262</v>
      </c>
      <c r="G807">
        <v>2</v>
      </c>
      <c r="H807">
        <v>1610286</v>
      </c>
      <c r="I807">
        <v>2687049</v>
      </c>
      <c r="J807">
        <v>567074</v>
      </c>
      <c r="K807">
        <v>0.59899999999999998</v>
      </c>
      <c r="L807">
        <v>1.06314</v>
      </c>
      <c r="M807">
        <v>68352.827999999994</v>
      </c>
      <c r="N807">
        <v>1076764</v>
      </c>
      <c r="O807" t="str">
        <f t="shared" si="12"/>
        <v>Vermont Teachers2014</v>
      </c>
    </row>
    <row r="808" spans="1:15" x14ac:dyDescent="0.35">
      <c r="A808" t="s">
        <v>129</v>
      </c>
      <c r="B808">
        <v>2015</v>
      </c>
      <c r="C808" s="7">
        <v>42185</v>
      </c>
      <c r="D808" s="7">
        <v>42185</v>
      </c>
      <c r="E808">
        <v>114</v>
      </c>
      <c r="F808" t="s">
        <v>262</v>
      </c>
      <c r="G808">
        <v>2</v>
      </c>
      <c r="H808">
        <v>1662345.8</v>
      </c>
      <c r="I808">
        <v>2837374.8</v>
      </c>
      <c r="J808">
        <v>576393.68999999994</v>
      </c>
      <c r="K808">
        <v>0.58587999999999996</v>
      </c>
      <c r="L808">
        <v>1.0006999999999999</v>
      </c>
      <c r="M808">
        <v>72857.858999999997</v>
      </c>
      <c r="N808">
        <v>1175029</v>
      </c>
      <c r="O808" t="str">
        <f t="shared" si="12"/>
        <v>Vermont Teachers2015</v>
      </c>
    </row>
    <row r="809" spans="1:15" x14ac:dyDescent="0.35">
      <c r="A809" t="s">
        <v>129</v>
      </c>
      <c r="B809">
        <v>2016</v>
      </c>
      <c r="C809" s="7">
        <v>42551</v>
      </c>
      <c r="D809" s="7">
        <v>42551</v>
      </c>
      <c r="E809">
        <v>114</v>
      </c>
      <c r="F809" t="s">
        <v>262</v>
      </c>
      <c r="G809">
        <v>2</v>
      </c>
      <c r="H809">
        <v>1716296.3</v>
      </c>
      <c r="I809">
        <v>2942024</v>
      </c>
      <c r="J809">
        <v>586397.06000000006</v>
      </c>
      <c r="K809">
        <v>0.58337000000000006</v>
      </c>
      <c r="L809">
        <v>1.0111000000000001</v>
      </c>
      <c r="M809">
        <v>76102.906000000003</v>
      </c>
      <c r="N809">
        <v>1225727.8999999999</v>
      </c>
      <c r="O809" t="str">
        <f t="shared" si="12"/>
        <v>Vermont Teachers2016</v>
      </c>
    </row>
    <row r="810" spans="1:15" x14ac:dyDescent="0.35">
      <c r="A810" t="s">
        <v>129</v>
      </c>
      <c r="B810">
        <v>2017</v>
      </c>
      <c r="C810" s="7">
        <v>42916</v>
      </c>
      <c r="D810" s="7">
        <v>42916</v>
      </c>
      <c r="E810">
        <v>114</v>
      </c>
      <c r="F810" t="s">
        <v>262</v>
      </c>
      <c r="G810">
        <v>2</v>
      </c>
      <c r="H810">
        <v>1779592.3</v>
      </c>
      <c r="I810">
        <v>3282045.5</v>
      </c>
      <c r="J810">
        <v>607354.75</v>
      </c>
      <c r="K810">
        <v>0.52969999999999995</v>
      </c>
      <c r="L810">
        <v>1.00275</v>
      </c>
      <c r="M810">
        <v>82659.577999999994</v>
      </c>
      <c r="N810">
        <v>1502453.4</v>
      </c>
      <c r="O810" t="str">
        <f t="shared" si="12"/>
        <v>Vermont Teachers2017</v>
      </c>
    </row>
    <row r="811" spans="1:15" x14ac:dyDescent="0.35">
      <c r="A811" t="s">
        <v>129</v>
      </c>
      <c r="B811">
        <v>2018</v>
      </c>
      <c r="C811" s="7">
        <v>43281</v>
      </c>
      <c r="D811" s="7">
        <v>43281</v>
      </c>
      <c r="E811">
        <v>114</v>
      </c>
      <c r="F811" t="s">
        <v>262</v>
      </c>
      <c r="G811">
        <v>2</v>
      </c>
      <c r="H811">
        <v>1866120.1</v>
      </c>
      <c r="I811">
        <v>3379553.8</v>
      </c>
      <c r="J811">
        <v>612899.06000000006</v>
      </c>
      <c r="K811">
        <v>0.54220000000000002</v>
      </c>
      <c r="L811">
        <v>1.29623</v>
      </c>
      <c r="M811">
        <v>88409.437999999995</v>
      </c>
      <c r="N811">
        <v>1513433.4</v>
      </c>
      <c r="O811" t="str">
        <f t="shared" si="12"/>
        <v>Vermont Teachers2018</v>
      </c>
    </row>
    <row r="812" spans="1:15" x14ac:dyDescent="0.35">
      <c r="A812" t="s">
        <v>129</v>
      </c>
      <c r="B812">
        <v>2019</v>
      </c>
      <c r="C812" s="7">
        <v>43646</v>
      </c>
      <c r="D812" s="7">
        <v>43646</v>
      </c>
      <c r="E812">
        <v>114</v>
      </c>
      <c r="F812" t="s">
        <v>262</v>
      </c>
      <c r="G812">
        <v>2</v>
      </c>
      <c r="H812">
        <v>1950860</v>
      </c>
      <c r="I812">
        <v>3505319.3</v>
      </c>
      <c r="J812">
        <v>624908.25</v>
      </c>
      <c r="K812">
        <v>0.54330000000000001</v>
      </c>
      <c r="L812">
        <v>1.12812</v>
      </c>
      <c r="M812">
        <v>105640.77</v>
      </c>
      <c r="N812">
        <v>1554459.3</v>
      </c>
      <c r="O812" t="str">
        <f t="shared" si="12"/>
        <v>Vermont Teachers2019</v>
      </c>
    </row>
    <row r="813" spans="1:15" x14ac:dyDescent="0.35">
      <c r="A813" t="s">
        <v>129</v>
      </c>
      <c r="B813">
        <v>2020</v>
      </c>
      <c r="C813" s="7">
        <v>44012</v>
      </c>
      <c r="D813" s="7">
        <v>44012</v>
      </c>
      <c r="E813">
        <v>114</v>
      </c>
      <c r="F813" t="s">
        <v>262</v>
      </c>
      <c r="G813">
        <v>2</v>
      </c>
      <c r="H813">
        <v>2035713.6</v>
      </c>
      <c r="I813">
        <v>3969003</v>
      </c>
      <c r="J813">
        <v>645903</v>
      </c>
      <c r="K813">
        <v>0.49170000000000003</v>
      </c>
      <c r="L813">
        <v>1.0059</v>
      </c>
      <c r="M813">
        <v>126197.39</v>
      </c>
      <c r="N813">
        <v>1933289.4</v>
      </c>
      <c r="O813" t="str">
        <f t="shared" si="12"/>
        <v>Vermont Teachers2020</v>
      </c>
    </row>
    <row r="814" spans="1:15" x14ac:dyDescent="0.35">
      <c r="A814" t="s">
        <v>129</v>
      </c>
      <c r="B814">
        <v>2021</v>
      </c>
      <c r="C814" s="7">
        <v>44377</v>
      </c>
      <c r="D814" s="7">
        <v>44377</v>
      </c>
      <c r="E814">
        <v>114</v>
      </c>
      <c r="F814" t="s">
        <v>262</v>
      </c>
      <c r="G814">
        <v>2</v>
      </c>
      <c r="H814">
        <v>2191650.7999999998</v>
      </c>
      <c r="I814">
        <v>4142014.8</v>
      </c>
      <c r="J814">
        <v>657934.93999999994</v>
      </c>
      <c r="K814">
        <v>0.52912999999999999</v>
      </c>
      <c r="L814">
        <v>1.01816</v>
      </c>
      <c r="M814">
        <v>132141.70000000001</v>
      </c>
      <c r="N814">
        <v>1950363.9</v>
      </c>
      <c r="O814" t="str">
        <f t="shared" si="12"/>
        <v>Vermont Teachers2021</v>
      </c>
    </row>
    <row r="815" spans="1:15" x14ac:dyDescent="0.35">
      <c r="A815" t="s">
        <v>129</v>
      </c>
      <c r="B815">
        <v>2022</v>
      </c>
      <c r="C815" s="7">
        <v>44742</v>
      </c>
      <c r="D815" s="7">
        <v>44742</v>
      </c>
      <c r="E815">
        <v>114</v>
      </c>
      <c r="F815" t="s">
        <v>262</v>
      </c>
      <c r="G815">
        <v>2</v>
      </c>
      <c r="H815">
        <v>2457374.2999999998</v>
      </c>
      <c r="I815">
        <v>4289799.5</v>
      </c>
      <c r="J815">
        <v>701566.63</v>
      </c>
      <c r="K815">
        <v>0.57284000000000002</v>
      </c>
      <c r="N815">
        <v>1832425</v>
      </c>
      <c r="O815" t="str">
        <f t="shared" si="12"/>
        <v>Vermont Teachers2022</v>
      </c>
    </row>
    <row r="816" spans="1:15" x14ac:dyDescent="0.35">
      <c r="A816" t="s">
        <v>162</v>
      </c>
      <c r="B816">
        <v>2001</v>
      </c>
      <c r="C816" s="7">
        <v>37134</v>
      </c>
      <c r="D816" s="7">
        <v>37135</v>
      </c>
      <c r="E816">
        <v>162</v>
      </c>
      <c r="F816" t="s">
        <v>261</v>
      </c>
      <c r="G816">
        <v>2</v>
      </c>
      <c r="H816">
        <v>800544.44</v>
      </c>
      <c r="I816">
        <v>897398.63</v>
      </c>
      <c r="J816">
        <v>199851.53</v>
      </c>
      <c r="K816">
        <v>0.8921</v>
      </c>
      <c r="L816">
        <v>1</v>
      </c>
      <c r="M816">
        <v>15435.941000000001</v>
      </c>
      <c r="N816">
        <v>96854.202999999994</v>
      </c>
      <c r="O816" t="str">
        <f t="shared" si="12"/>
        <v>Omaha School2001</v>
      </c>
    </row>
    <row r="817" spans="1:15" x14ac:dyDescent="0.35">
      <c r="A817" t="s">
        <v>162</v>
      </c>
      <c r="B817">
        <v>2002</v>
      </c>
      <c r="C817" s="7">
        <v>37499</v>
      </c>
      <c r="D817" s="7">
        <v>37500</v>
      </c>
      <c r="E817">
        <v>162</v>
      </c>
      <c r="F817" t="s">
        <v>261</v>
      </c>
      <c r="G817">
        <v>2</v>
      </c>
      <c r="H817">
        <v>800819.13</v>
      </c>
      <c r="I817">
        <v>963802.06</v>
      </c>
      <c r="J817">
        <v>212241.69</v>
      </c>
      <c r="K817">
        <v>0.83089999999999997</v>
      </c>
      <c r="L817">
        <v>0.99199999999999999</v>
      </c>
      <c r="M817">
        <v>15287.495000000001</v>
      </c>
      <c r="N817">
        <v>162982.98000000001</v>
      </c>
      <c r="O817" t="str">
        <f t="shared" si="12"/>
        <v>Omaha School2002</v>
      </c>
    </row>
    <row r="818" spans="1:15" x14ac:dyDescent="0.35">
      <c r="A818" t="s">
        <v>162</v>
      </c>
      <c r="B818">
        <v>2003</v>
      </c>
      <c r="C818" s="7">
        <v>37864</v>
      </c>
      <c r="D818" s="7">
        <v>37865</v>
      </c>
      <c r="E818">
        <v>162</v>
      </c>
      <c r="F818" t="s">
        <v>261</v>
      </c>
      <c r="G818">
        <v>2</v>
      </c>
      <c r="H818">
        <v>817966.5</v>
      </c>
      <c r="I818">
        <v>1009062.6</v>
      </c>
      <c r="J818">
        <v>211692.88</v>
      </c>
      <c r="K818">
        <v>0.81100000000000005</v>
      </c>
      <c r="L818">
        <v>1.022</v>
      </c>
      <c r="M818">
        <v>17927.131000000001</v>
      </c>
      <c r="N818">
        <v>191096.13</v>
      </c>
      <c r="O818" t="str">
        <f t="shared" si="12"/>
        <v>Omaha School2003</v>
      </c>
    </row>
    <row r="819" spans="1:15" x14ac:dyDescent="0.35">
      <c r="A819" t="s">
        <v>162</v>
      </c>
      <c r="B819">
        <v>2004</v>
      </c>
      <c r="C819" s="7">
        <v>38230</v>
      </c>
      <c r="D819" s="7">
        <v>38231</v>
      </c>
      <c r="E819">
        <v>162</v>
      </c>
      <c r="F819" t="s">
        <v>261</v>
      </c>
      <c r="G819">
        <v>2</v>
      </c>
      <c r="H819">
        <v>843486</v>
      </c>
      <c r="I819">
        <v>1066324</v>
      </c>
      <c r="J819">
        <v>222667</v>
      </c>
      <c r="K819">
        <v>0.79100000000000004</v>
      </c>
      <c r="L819">
        <v>0.97899999999999998</v>
      </c>
      <c r="M819">
        <v>20046.307000000001</v>
      </c>
      <c r="N819">
        <v>222838</v>
      </c>
      <c r="O819" t="str">
        <f t="shared" si="12"/>
        <v>Omaha School2004</v>
      </c>
    </row>
    <row r="820" spans="1:15" x14ac:dyDescent="0.35">
      <c r="A820" t="s">
        <v>162</v>
      </c>
      <c r="B820">
        <v>2005</v>
      </c>
      <c r="C820" s="7">
        <v>38595</v>
      </c>
      <c r="D820" s="7">
        <v>38596</v>
      </c>
      <c r="E820">
        <v>162</v>
      </c>
      <c r="F820" t="s">
        <v>261</v>
      </c>
      <c r="G820">
        <v>2</v>
      </c>
      <c r="H820">
        <v>887165</v>
      </c>
      <c r="I820">
        <v>1126967</v>
      </c>
      <c r="J820">
        <v>231708.78</v>
      </c>
      <c r="K820">
        <v>0.78700000000000003</v>
      </c>
      <c r="L820">
        <v>0.9</v>
      </c>
      <c r="M820">
        <v>22459.221000000001</v>
      </c>
      <c r="N820">
        <v>239802</v>
      </c>
      <c r="O820" t="str">
        <f t="shared" si="12"/>
        <v>Omaha School2005</v>
      </c>
    </row>
    <row r="821" spans="1:15" x14ac:dyDescent="0.35">
      <c r="A821" t="s">
        <v>162</v>
      </c>
      <c r="B821">
        <v>2006</v>
      </c>
      <c r="C821" s="7">
        <v>38960</v>
      </c>
      <c r="D821" s="7">
        <v>38961</v>
      </c>
      <c r="E821">
        <v>162</v>
      </c>
      <c r="F821" t="s">
        <v>261</v>
      </c>
      <c r="G821">
        <v>2</v>
      </c>
      <c r="H821">
        <v>948938</v>
      </c>
      <c r="I821">
        <v>1195354</v>
      </c>
      <c r="J821">
        <v>248759.06</v>
      </c>
      <c r="K821">
        <v>0.79400000000000004</v>
      </c>
      <c r="L821">
        <v>1.101</v>
      </c>
      <c r="M821">
        <v>24311.629000000001</v>
      </c>
      <c r="N821">
        <v>246416</v>
      </c>
      <c r="O821" t="str">
        <f t="shared" si="12"/>
        <v>Omaha School2006</v>
      </c>
    </row>
    <row r="822" spans="1:15" x14ac:dyDescent="0.35">
      <c r="A822" t="s">
        <v>162</v>
      </c>
      <c r="B822">
        <v>2007</v>
      </c>
      <c r="C822" s="7">
        <v>39325</v>
      </c>
      <c r="D822" s="7">
        <v>39326</v>
      </c>
      <c r="E822">
        <v>162</v>
      </c>
      <c r="F822" t="s">
        <v>261</v>
      </c>
      <c r="G822">
        <v>2</v>
      </c>
      <c r="H822">
        <v>1117628</v>
      </c>
      <c r="I822">
        <v>1255527</v>
      </c>
      <c r="J822">
        <v>272844.15999999997</v>
      </c>
      <c r="K822">
        <v>0.89</v>
      </c>
      <c r="L822">
        <v>0.88800000000000001</v>
      </c>
      <c r="M822">
        <v>28143.388999999999</v>
      </c>
      <c r="N822">
        <v>137899</v>
      </c>
      <c r="O822" t="str">
        <f t="shared" si="12"/>
        <v>Omaha School2007</v>
      </c>
    </row>
    <row r="823" spans="1:15" x14ac:dyDescent="0.35">
      <c r="A823" t="s">
        <v>162</v>
      </c>
      <c r="B823">
        <v>2008</v>
      </c>
      <c r="C823" s="7">
        <v>39691</v>
      </c>
      <c r="D823" s="7">
        <v>39692</v>
      </c>
      <c r="E823">
        <v>162</v>
      </c>
      <c r="F823" t="s">
        <v>261</v>
      </c>
      <c r="G823">
        <v>2</v>
      </c>
      <c r="H823">
        <v>1149289</v>
      </c>
      <c r="I823">
        <v>1346999</v>
      </c>
      <c r="J823">
        <v>272720</v>
      </c>
      <c r="K823">
        <v>0.85299999999999998</v>
      </c>
      <c r="L823">
        <v>1.3420000000000001</v>
      </c>
      <c r="M823">
        <v>19491.557000000001</v>
      </c>
      <c r="N823">
        <v>197710</v>
      </c>
      <c r="O823" t="str">
        <f t="shared" si="12"/>
        <v>Omaha School2008</v>
      </c>
    </row>
    <row r="824" spans="1:15" x14ac:dyDescent="0.35">
      <c r="A824" t="s">
        <v>162</v>
      </c>
      <c r="B824">
        <v>2009</v>
      </c>
      <c r="C824" s="7">
        <v>40056</v>
      </c>
      <c r="D824" s="7">
        <v>40057</v>
      </c>
      <c r="E824">
        <v>162</v>
      </c>
      <c r="F824" t="s">
        <v>261</v>
      </c>
      <c r="G824">
        <v>2</v>
      </c>
      <c r="H824">
        <v>1061326</v>
      </c>
      <c r="I824">
        <v>1410318</v>
      </c>
      <c r="J824">
        <v>287770.28000000003</v>
      </c>
      <c r="K824">
        <v>0.753</v>
      </c>
      <c r="L824">
        <v>1.075</v>
      </c>
      <c r="M824">
        <v>24103.113000000001</v>
      </c>
      <c r="N824">
        <v>348992</v>
      </c>
      <c r="O824" t="str">
        <f t="shared" si="12"/>
        <v>Omaha School2009</v>
      </c>
    </row>
    <row r="825" spans="1:15" x14ac:dyDescent="0.35">
      <c r="A825" t="s">
        <v>162</v>
      </c>
      <c r="B825">
        <v>2010</v>
      </c>
      <c r="C825" s="7">
        <v>40421</v>
      </c>
      <c r="D825" s="7">
        <v>40422</v>
      </c>
      <c r="E825">
        <v>162</v>
      </c>
      <c r="F825" t="s">
        <v>261</v>
      </c>
      <c r="G825">
        <v>2</v>
      </c>
      <c r="H825">
        <v>1078269</v>
      </c>
      <c r="I825">
        <v>1467850</v>
      </c>
      <c r="J825">
        <v>302229.28000000003</v>
      </c>
      <c r="K825">
        <v>0.73499999999999999</v>
      </c>
      <c r="L825">
        <v>0.94399999999999995</v>
      </c>
      <c r="M825">
        <v>30900.224999999999</v>
      </c>
      <c r="N825">
        <v>389581</v>
      </c>
      <c r="O825" t="str">
        <f t="shared" si="12"/>
        <v>Omaha School2010</v>
      </c>
    </row>
    <row r="826" spans="1:15" x14ac:dyDescent="0.35">
      <c r="A826" t="s">
        <v>162</v>
      </c>
      <c r="B826">
        <v>2011</v>
      </c>
      <c r="C826" s="7">
        <v>40786</v>
      </c>
      <c r="D826" s="7">
        <v>40787</v>
      </c>
      <c r="E826">
        <v>162</v>
      </c>
      <c r="F826" t="s">
        <v>261</v>
      </c>
      <c r="G826">
        <v>2</v>
      </c>
      <c r="H826">
        <v>1110033</v>
      </c>
      <c r="I826">
        <v>1516284</v>
      </c>
      <c r="J826">
        <v>310228.90999999997</v>
      </c>
      <c r="K826">
        <v>0.73199999999999998</v>
      </c>
      <c r="L826">
        <v>0.88500000000000001</v>
      </c>
      <c r="M826">
        <v>34180.565999999999</v>
      </c>
      <c r="N826">
        <v>406251</v>
      </c>
      <c r="O826" t="str">
        <f t="shared" si="12"/>
        <v>Omaha School2011</v>
      </c>
    </row>
    <row r="827" spans="1:15" x14ac:dyDescent="0.35">
      <c r="A827" t="s">
        <v>162</v>
      </c>
      <c r="B827">
        <v>2012</v>
      </c>
      <c r="C827" s="7">
        <v>41152</v>
      </c>
      <c r="D827" s="7">
        <v>41153</v>
      </c>
      <c r="E827">
        <v>162</v>
      </c>
      <c r="F827" t="s">
        <v>261</v>
      </c>
      <c r="G827">
        <v>2</v>
      </c>
      <c r="H827">
        <v>1155495</v>
      </c>
      <c r="I827">
        <v>1592738</v>
      </c>
      <c r="J827">
        <v>307258.06</v>
      </c>
      <c r="K827">
        <v>0.72599999999999998</v>
      </c>
      <c r="L827">
        <v>1.1259999999999999</v>
      </c>
      <c r="M827">
        <v>32957.546999999999</v>
      </c>
      <c r="N827">
        <v>437243</v>
      </c>
      <c r="O827" t="str">
        <f t="shared" si="12"/>
        <v>Omaha School2012</v>
      </c>
    </row>
    <row r="828" spans="1:15" x14ac:dyDescent="0.35">
      <c r="A828" t="s">
        <v>162</v>
      </c>
      <c r="B828">
        <v>2013</v>
      </c>
      <c r="C828" s="7">
        <v>41517</v>
      </c>
      <c r="D828" s="7">
        <v>41518</v>
      </c>
      <c r="E828">
        <v>162</v>
      </c>
      <c r="F828" t="s">
        <v>261</v>
      </c>
      <c r="G828">
        <v>2</v>
      </c>
      <c r="H828">
        <v>1205265</v>
      </c>
      <c r="I828">
        <v>1660287</v>
      </c>
      <c r="J828">
        <v>313946.25</v>
      </c>
      <c r="K828">
        <v>0.72589999999999999</v>
      </c>
      <c r="L828">
        <v>0.95977999999999997</v>
      </c>
      <c r="M828">
        <v>35032</v>
      </c>
      <c r="N828">
        <v>455022</v>
      </c>
      <c r="O828" t="str">
        <f t="shared" si="12"/>
        <v>Omaha School2013</v>
      </c>
    </row>
    <row r="829" spans="1:15" x14ac:dyDescent="0.35">
      <c r="A829" t="s">
        <v>162</v>
      </c>
      <c r="B829">
        <v>2014</v>
      </c>
      <c r="C829" s="7">
        <v>41882</v>
      </c>
      <c r="D829" s="7">
        <v>41883</v>
      </c>
      <c r="E829">
        <v>162</v>
      </c>
      <c r="F829" t="s">
        <v>261</v>
      </c>
      <c r="G829">
        <v>2</v>
      </c>
      <c r="H829">
        <v>1277546</v>
      </c>
      <c r="I829">
        <v>1723970</v>
      </c>
      <c r="J829">
        <v>323077.71999999997</v>
      </c>
      <c r="K829">
        <v>0.74099999999999999</v>
      </c>
      <c r="L829">
        <v>1.11609</v>
      </c>
      <c r="M829">
        <v>34225</v>
      </c>
      <c r="N829">
        <v>446424</v>
      </c>
      <c r="O829" t="str">
        <f t="shared" si="12"/>
        <v>Omaha School2014</v>
      </c>
    </row>
    <row r="830" spans="1:15" x14ac:dyDescent="0.35">
      <c r="A830" t="s">
        <v>162</v>
      </c>
      <c r="B830">
        <v>2015</v>
      </c>
      <c r="C830" s="7">
        <v>42247</v>
      </c>
      <c r="D830" s="7">
        <v>42248</v>
      </c>
      <c r="E830">
        <v>162</v>
      </c>
      <c r="F830" t="s">
        <v>261</v>
      </c>
      <c r="G830">
        <v>2</v>
      </c>
      <c r="H830">
        <v>1312905</v>
      </c>
      <c r="I830">
        <v>1798706</v>
      </c>
      <c r="J830">
        <v>333166.13</v>
      </c>
      <c r="K830">
        <v>0.72989999999999999</v>
      </c>
      <c r="L830">
        <v>1.1429499999999999</v>
      </c>
      <c r="M830">
        <v>34614</v>
      </c>
      <c r="N830">
        <v>485801</v>
      </c>
      <c r="O830" t="str">
        <f t="shared" si="12"/>
        <v>Omaha School2015</v>
      </c>
    </row>
    <row r="831" spans="1:15" x14ac:dyDescent="0.35">
      <c r="A831" t="s">
        <v>162</v>
      </c>
      <c r="B831">
        <v>2016</v>
      </c>
      <c r="C831" s="7">
        <v>42613</v>
      </c>
      <c r="E831">
        <v>162</v>
      </c>
      <c r="F831" t="s">
        <v>261</v>
      </c>
      <c r="G831">
        <v>2</v>
      </c>
      <c r="H831">
        <v>1352501.6</v>
      </c>
      <c r="I831">
        <v>1924643.5</v>
      </c>
      <c r="J831">
        <v>342553.13</v>
      </c>
      <c r="K831">
        <v>0.70272999999999997</v>
      </c>
      <c r="L831">
        <v>1.07697</v>
      </c>
      <c r="M831">
        <v>37665</v>
      </c>
      <c r="N831">
        <v>572141.81000000006</v>
      </c>
      <c r="O831" t="str">
        <f t="shared" si="12"/>
        <v>Omaha School2016</v>
      </c>
    </row>
    <row r="832" spans="1:15" x14ac:dyDescent="0.35">
      <c r="A832" t="s">
        <v>162</v>
      </c>
      <c r="B832">
        <v>2017</v>
      </c>
      <c r="C832" s="7">
        <v>42978</v>
      </c>
      <c r="D832" s="7">
        <v>42736</v>
      </c>
      <c r="E832">
        <v>162</v>
      </c>
      <c r="F832" t="s">
        <v>261</v>
      </c>
      <c r="G832">
        <v>2</v>
      </c>
      <c r="H832">
        <v>1337983</v>
      </c>
      <c r="I832">
        <v>2050581</v>
      </c>
      <c r="J832">
        <v>351940.13</v>
      </c>
      <c r="K832">
        <v>0.65249999999999997</v>
      </c>
      <c r="L832">
        <v>0.95152000000000003</v>
      </c>
      <c r="M832">
        <v>57674</v>
      </c>
      <c r="N832">
        <v>712598</v>
      </c>
      <c r="O832" t="str">
        <f t="shared" si="12"/>
        <v>Omaha School2017</v>
      </c>
    </row>
    <row r="833" spans="1:15" x14ac:dyDescent="0.35">
      <c r="A833" t="s">
        <v>162</v>
      </c>
      <c r="B833">
        <v>2018</v>
      </c>
      <c r="C833" s="7">
        <v>43343</v>
      </c>
      <c r="D833" s="7">
        <v>43101</v>
      </c>
      <c r="E833">
        <v>162</v>
      </c>
      <c r="F833" t="s">
        <v>261</v>
      </c>
      <c r="G833">
        <v>2</v>
      </c>
      <c r="H833">
        <v>1365013</v>
      </c>
      <c r="I833">
        <v>2136385</v>
      </c>
      <c r="J833">
        <v>359359.5</v>
      </c>
      <c r="K833">
        <v>0.63890000000000002</v>
      </c>
      <c r="L833">
        <v>1.00061</v>
      </c>
      <c r="M833">
        <v>62637</v>
      </c>
      <c r="N833">
        <v>771372</v>
      </c>
      <c r="O833" t="str">
        <f t="shared" si="12"/>
        <v>Omaha School2018</v>
      </c>
    </row>
    <row r="834" spans="1:15" x14ac:dyDescent="0.35">
      <c r="A834" t="s">
        <v>162</v>
      </c>
      <c r="B834">
        <v>2019</v>
      </c>
      <c r="C834" s="7">
        <v>43708</v>
      </c>
      <c r="D834" s="7">
        <v>43466</v>
      </c>
      <c r="E834">
        <v>162</v>
      </c>
      <c r="F834" t="s">
        <v>261</v>
      </c>
      <c r="G834">
        <v>2</v>
      </c>
      <c r="H834">
        <v>1378824</v>
      </c>
      <c r="I834">
        <v>2192893</v>
      </c>
      <c r="J834">
        <v>375598.31</v>
      </c>
      <c r="K834">
        <v>0.62880000000000003</v>
      </c>
      <c r="L834">
        <v>1.04959</v>
      </c>
      <c r="M834">
        <v>61631</v>
      </c>
      <c r="N834">
        <v>814069</v>
      </c>
      <c r="O834" t="str">
        <f t="shared" si="12"/>
        <v>Omaha School2019</v>
      </c>
    </row>
    <row r="835" spans="1:15" x14ac:dyDescent="0.35">
      <c r="A835" t="s">
        <v>162</v>
      </c>
      <c r="B835">
        <v>2020</v>
      </c>
      <c r="C835" s="7">
        <v>44074</v>
      </c>
      <c r="D835" s="7">
        <v>43831</v>
      </c>
      <c r="E835">
        <v>162</v>
      </c>
      <c r="F835" t="s">
        <v>261</v>
      </c>
      <c r="G835">
        <v>2</v>
      </c>
      <c r="H835">
        <v>1417961</v>
      </c>
      <c r="I835">
        <v>2265653</v>
      </c>
      <c r="J835">
        <v>364799.34</v>
      </c>
      <c r="K835">
        <v>0.62590000000000001</v>
      </c>
      <c r="L835">
        <v>1.0243899999999999</v>
      </c>
      <c r="M835">
        <v>62803</v>
      </c>
      <c r="N835">
        <v>847692</v>
      </c>
      <c r="O835" t="str">
        <f t="shared" ref="O835:O898" si="13">A835&amp;B835</f>
        <v>Omaha School2020</v>
      </c>
    </row>
    <row r="836" spans="1:15" x14ac:dyDescent="0.35">
      <c r="A836" t="s">
        <v>162</v>
      </c>
      <c r="B836">
        <v>2021</v>
      </c>
      <c r="C836" s="7">
        <v>44439</v>
      </c>
      <c r="D836" s="7">
        <v>44197</v>
      </c>
      <c r="E836">
        <v>162</v>
      </c>
      <c r="F836" t="s">
        <v>261</v>
      </c>
      <c r="G836">
        <v>2</v>
      </c>
      <c r="H836">
        <v>1467834</v>
      </c>
      <c r="I836">
        <v>2381356</v>
      </c>
      <c r="J836">
        <v>364310.44</v>
      </c>
      <c r="K836">
        <v>0.61639999999999995</v>
      </c>
      <c r="L836">
        <v>1.03037</v>
      </c>
      <c r="M836">
        <v>66676</v>
      </c>
      <c r="N836">
        <v>913522</v>
      </c>
      <c r="O836" t="str">
        <f t="shared" si="13"/>
        <v>Omaha School2021</v>
      </c>
    </row>
    <row r="837" spans="1:15" x14ac:dyDescent="0.35">
      <c r="A837" t="s">
        <v>162</v>
      </c>
      <c r="B837">
        <v>2022</v>
      </c>
      <c r="C837" s="7">
        <v>44804</v>
      </c>
      <c r="D837" s="7">
        <v>44562</v>
      </c>
      <c r="E837">
        <v>162</v>
      </c>
      <c r="F837" t="s">
        <v>261</v>
      </c>
      <c r="G837">
        <v>2</v>
      </c>
      <c r="H837">
        <v>1562787</v>
      </c>
      <c r="I837">
        <v>2476073</v>
      </c>
      <c r="J837">
        <v>381926.84</v>
      </c>
      <c r="K837">
        <v>0.63119999999999998</v>
      </c>
      <c r="N837">
        <v>913286</v>
      </c>
      <c r="O837" t="str">
        <f t="shared" si="13"/>
        <v>Omaha School2022</v>
      </c>
    </row>
    <row r="838" spans="1:15" x14ac:dyDescent="0.35">
      <c r="A838" t="s">
        <v>147</v>
      </c>
      <c r="B838">
        <v>2001</v>
      </c>
      <c r="C838" s="7">
        <v>37072</v>
      </c>
      <c r="D838" s="7">
        <v>37073</v>
      </c>
      <c r="E838">
        <v>124</v>
      </c>
      <c r="F838" t="s">
        <v>260</v>
      </c>
      <c r="G838">
        <v>2</v>
      </c>
      <c r="H838">
        <v>1090663</v>
      </c>
      <c r="I838">
        <v>5188826</v>
      </c>
      <c r="J838">
        <v>867018</v>
      </c>
      <c r="K838">
        <v>0.21</v>
      </c>
      <c r="L838">
        <v>1.0668</v>
      </c>
      <c r="M838">
        <v>229926</v>
      </c>
      <c r="N838">
        <v>4098163</v>
      </c>
      <c r="O838" t="str">
        <f t="shared" si="13"/>
        <v>West Virginia Teachers2001</v>
      </c>
    </row>
    <row r="839" spans="1:15" x14ac:dyDescent="0.35">
      <c r="A839" t="s">
        <v>147</v>
      </c>
      <c r="B839">
        <v>2002</v>
      </c>
      <c r="C839" s="7">
        <v>37437</v>
      </c>
      <c r="D839" s="7">
        <v>37438</v>
      </c>
      <c r="E839">
        <v>124</v>
      </c>
      <c r="F839" t="s">
        <v>260</v>
      </c>
      <c r="G839">
        <v>2</v>
      </c>
      <c r="H839">
        <v>1098441</v>
      </c>
      <c r="I839">
        <v>5709001</v>
      </c>
      <c r="J839">
        <v>841627</v>
      </c>
      <c r="K839">
        <v>0.192</v>
      </c>
      <c r="L839">
        <v>1.0309999999999999</v>
      </c>
      <c r="M839">
        <v>254050</v>
      </c>
      <c r="N839">
        <v>4610560</v>
      </c>
      <c r="O839" t="str">
        <f t="shared" si="13"/>
        <v>West Virginia Teachers2002</v>
      </c>
    </row>
    <row r="840" spans="1:15" x14ac:dyDescent="0.35">
      <c r="A840" t="s">
        <v>147</v>
      </c>
      <c r="B840">
        <v>2003</v>
      </c>
      <c r="C840" s="7">
        <v>37802</v>
      </c>
      <c r="D840" s="7">
        <v>37803</v>
      </c>
      <c r="E840">
        <v>124</v>
      </c>
      <c r="F840" t="s">
        <v>260</v>
      </c>
      <c r="G840">
        <v>2</v>
      </c>
      <c r="H840">
        <v>1191238</v>
      </c>
      <c r="I840">
        <v>6243834</v>
      </c>
      <c r="J840">
        <v>832919</v>
      </c>
      <c r="K840">
        <v>0.191</v>
      </c>
      <c r="L840">
        <v>0.98629999999999995</v>
      </c>
      <c r="M840">
        <v>290428</v>
      </c>
      <c r="N840">
        <v>5052596</v>
      </c>
      <c r="O840" t="str">
        <f t="shared" si="13"/>
        <v>West Virginia Teachers2003</v>
      </c>
    </row>
    <row r="841" spans="1:15" x14ac:dyDescent="0.35">
      <c r="A841" t="s">
        <v>147</v>
      </c>
      <c r="B841">
        <v>2004</v>
      </c>
      <c r="C841" s="7">
        <v>38168</v>
      </c>
      <c r="D841" s="7">
        <v>38169</v>
      </c>
      <c r="E841">
        <v>124</v>
      </c>
      <c r="F841" t="s">
        <v>260</v>
      </c>
      <c r="G841">
        <v>2</v>
      </c>
      <c r="H841">
        <v>1427475</v>
      </c>
      <c r="I841">
        <v>6440738</v>
      </c>
      <c r="J841">
        <v>784415</v>
      </c>
      <c r="K841">
        <v>0.222</v>
      </c>
      <c r="L841">
        <v>0.98570000000000002</v>
      </c>
      <c r="M841">
        <v>333208</v>
      </c>
      <c r="N841">
        <v>5013263</v>
      </c>
      <c r="O841" t="str">
        <f t="shared" si="13"/>
        <v>West Virginia Teachers2004</v>
      </c>
    </row>
    <row r="842" spans="1:15" x14ac:dyDescent="0.35">
      <c r="A842" t="s">
        <v>147</v>
      </c>
      <c r="B842">
        <v>2005</v>
      </c>
      <c r="C842" s="7">
        <v>38533</v>
      </c>
      <c r="D842" s="7">
        <v>38534</v>
      </c>
      <c r="E842">
        <v>124</v>
      </c>
      <c r="F842" t="s">
        <v>260</v>
      </c>
      <c r="G842">
        <v>2</v>
      </c>
      <c r="H842">
        <v>1627355</v>
      </c>
      <c r="I842">
        <v>6617708</v>
      </c>
      <c r="J842">
        <v>735614</v>
      </c>
      <c r="K842">
        <v>0.246</v>
      </c>
      <c r="L842">
        <v>1.0551999999999999</v>
      </c>
      <c r="M842">
        <v>334533</v>
      </c>
      <c r="N842">
        <v>4990353</v>
      </c>
      <c r="O842" t="str">
        <f t="shared" si="13"/>
        <v>West Virginia Teachers2005</v>
      </c>
    </row>
    <row r="843" spans="1:15" x14ac:dyDescent="0.35">
      <c r="A843" t="s">
        <v>147</v>
      </c>
      <c r="B843">
        <v>2006</v>
      </c>
      <c r="C843" s="7">
        <v>38898</v>
      </c>
      <c r="D843" s="7">
        <v>38899</v>
      </c>
      <c r="E843">
        <v>124</v>
      </c>
      <c r="F843" t="s">
        <v>260</v>
      </c>
      <c r="G843">
        <v>2</v>
      </c>
      <c r="H843">
        <v>2174464</v>
      </c>
      <c r="I843">
        <v>6877872</v>
      </c>
      <c r="J843">
        <v>759206</v>
      </c>
      <c r="K843">
        <v>0.316</v>
      </c>
      <c r="L843">
        <v>1.901</v>
      </c>
      <c r="M843">
        <v>347802</v>
      </c>
      <c r="N843">
        <v>4703408</v>
      </c>
      <c r="O843" t="str">
        <f t="shared" si="13"/>
        <v>West Virginia Teachers2006</v>
      </c>
    </row>
    <row r="844" spans="1:15" x14ac:dyDescent="0.35">
      <c r="A844" t="s">
        <v>147</v>
      </c>
      <c r="B844">
        <v>2007</v>
      </c>
      <c r="C844" s="7">
        <v>39263</v>
      </c>
      <c r="D844" s="7">
        <v>39264</v>
      </c>
      <c r="E844">
        <v>124</v>
      </c>
      <c r="F844" t="s">
        <v>260</v>
      </c>
      <c r="G844">
        <v>2</v>
      </c>
      <c r="H844">
        <v>3665993</v>
      </c>
      <c r="I844">
        <v>7142711</v>
      </c>
      <c r="J844">
        <v>828939</v>
      </c>
      <c r="K844">
        <v>0.51300000000000001</v>
      </c>
      <c r="L844">
        <v>4.5415000000000001</v>
      </c>
      <c r="M844">
        <v>327068</v>
      </c>
      <c r="N844">
        <v>3476718</v>
      </c>
      <c r="O844" t="str">
        <f t="shared" si="13"/>
        <v>West Virginia Teachers2007</v>
      </c>
    </row>
    <row r="845" spans="1:15" x14ac:dyDescent="0.35">
      <c r="A845" t="s">
        <v>147</v>
      </c>
      <c r="B845">
        <v>2008</v>
      </c>
      <c r="C845" s="7">
        <v>39629</v>
      </c>
      <c r="D845" s="7">
        <v>39630</v>
      </c>
      <c r="E845">
        <v>124</v>
      </c>
      <c r="F845" t="s">
        <v>260</v>
      </c>
      <c r="G845">
        <v>2</v>
      </c>
      <c r="H845">
        <v>4133883</v>
      </c>
      <c r="I845">
        <v>8268578</v>
      </c>
      <c r="J845">
        <v>1409437</v>
      </c>
      <c r="K845">
        <v>0.5</v>
      </c>
      <c r="L845">
        <v>1.0751999999999999</v>
      </c>
      <c r="M845">
        <v>345412</v>
      </c>
      <c r="N845">
        <v>4134695</v>
      </c>
      <c r="O845" t="str">
        <f t="shared" si="13"/>
        <v>West Virginia Teachers2008</v>
      </c>
    </row>
    <row r="846" spans="1:15" x14ac:dyDescent="0.35">
      <c r="A846" t="s">
        <v>147</v>
      </c>
      <c r="B846">
        <v>2009</v>
      </c>
      <c r="C846" s="7">
        <v>39994</v>
      </c>
      <c r="D846" s="7">
        <v>39995</v>
      </c>
      <c r="E846">
        <v>124</v>
      </c>
      <c r="F846" t="s">
        <v>260</v>
      </c>
      <c r="G846">
        <v>2</v>
      </c>
      <c r="H846">
        <v>3554771</v>
      </c>
      <c r="I846">
        <v>8607869</v>
      </c>
      <c r="J846">
        <v>1499232</v>
      </c>
      <c r="K846">
        <v>0.41299999999999998</v>
      </c>
      <c r="L846">
        <v>0.94289999999999996</v>
      </c>
      <c r="M846">
        <v>404457</v>
      </c>
      <c r="N846">
        <v>5053098</v>
      </c>
      <c r="O846" t="str">
        <f t="shared" si="13"/>
        <v>West Virginia Teachers2009</v>
      </c>
    </row>
    <row r="847" spans="1:15" x14ac:dyDescent="0.35">
      <c r="A847" t="s">
        <v>147</v>
      </c>
      <c r="B847">
        <v>2010</v>
      </c>
      <c r="C847" s="7">
        <v>40359</v>
      </c>
      <c r="D847" s="7">
        <v>40360</v>
      </c>
      <c r="E847">
        <v>124</v>
      </c>
      <c r="F847" t="s">
        <v>260</v>
      </c>
      <c r="G847">
        <v>2</v>
      </c>
      <c r="H847">
        <v>4143540</v>
      </c>
      <c r="I847">
        <v>8904312</v>
      </c>
      <c r="J847">
        <v>1500761</v>
      </c>
      <c r="K847">
        <v>0.46500000000000002</v>
      </c>
      <c r="L847">
        <v>0.91410000000000002</v>
      </c>
      <c r="M847">
        <v>487886</v>
      </c>
      <c r="N847">
        <v>4760772</v>
      </c>
      <c r="O847" t="str">
        <f t="shared" si="13"/>
        <v>West Virginia Teachers2010</v>
      </c>
    </row>
    <row r="848" spans="1:15" x14ac:dyDescent="0.35">
      <c r="A848" t="s">
        <v>147</v>
      </c>
      <c r="B848">
        <v>2011</v>
      </c>
      <c r="C848" s="7">
        <v>40724</v>
      </c>
      <c r="D848" s="7">
        <v>40725</v>
      </c>
      <c r="E848">
        <v>124</v>
      </c>
      <c r="F848" t="s">
        <v>260</v>
      </c>
      <c r="G848">
        <v>2</v>
      </c>
      <c r="H848">
        <v>5074665</v>
      </c>
      <c r="I848">
        <v>9445148</v>
      </c>
      <c r="J848">
        <v>1505749</v>
      </c>
      <c r="K848">
        <v>0.53700000000000003</v>
      </c>
      <c r="L848">
        <v>1.0634999999999999</v>
      </c>
      <c r="M848">
        <v>471171</v>
      </c>
      <c r="N848">
        <v>4370483</v>
      </c>
      <c r="O848" t="str">
        <f t="shared" si="13"/>
        <v>West Virginia Teachers2011</v>
      </c>
    </row>
    <row r="849" spans="1:15" x14ac:dyDescent="0.35">
      <c r="A849" t="s">
        <v>147</v>
      </c>
      <c r="B849">
        <v>2012</v>
      </c>
      <c r="C849" s="7">
        <v>41090</v>
      </c>
      <c r="D849" s="7">
        <v>41091</v>
      </c>
      <c r="E849">
        <v>124</v>
      </c>
      <c r="F849" t="s">
        <v>260</v>
      </c>
      <c r="G849">
        <v>2</v>
      </c>
      <c r="H849">
        <v>5144397</v>
      </c>
      <c r="I849">
        <v>9712582</v>
      </c>
      <c r="J849">
        <v>1510082</v>
      </c>
      <c r="K849">
        <v>0.53</v>
      </c>
      <c r="L849">
        <v>1.0528</v>
      </c>
      <c r="M849">
        <v>458047</v>
      </c>
      <c r="N849">
        <v>4568185</v>
      </c>
      <c r="O849" t="str">
        <f t="shared" si="13"/>
        <v>West Virginia Teachers2012</v>
      </c>
    </row>
    <row r="850" spans="1:15" x14ac:dyDescent="0.35">
      <c r="A850" t="s">
        <v>147</v>
      </c>
      <c r="B850">
        <v>2013</v>
      </c>
      <c r="C850" s="7">
        <v>41455</v>
      </c>
      <c r="D850" s="7">
        <v>41456</v>
      </c>
      <c r="E850">
        <v>124</v>
      </c>
      <c r="F850" t="s">
        <v>260</v>
      </c>
      <c r="G850">
        <v>2</v>
      </c>
      <c r="H850">
        <v>5751101</v>
      </c>
      <c r="I850">
        <v>9930335</v>
      </c>
      <c r="J850">
        <v>1493515</v>
      </c>
      <c r="K850">
        <v>0.57899999999999996</v>
      </c>
      <c r="L850">
        <v>1.0078</v>
      </c>
      <c r="M850">
        <v>483013</v>
      </c>
      <c r="N850">
        <v>4179234</v>
      </c>
      <c r="O850" t="str">
        <f t="shared" si="13"/>
        <v>West Virginia Teachers2013</v>
      </c>
    </row>
    <row r="851" spans="1:15" x14ac:dyDescent="0.35">
      <c r="A851" t="s">
        <v>147</v>
      </c>
      <c r="B851">
        <v>2014</v>
      </c>
      <c r="C851" s="7">
        <v>41820</v>
      </c>
      <c r="D851" s="7">
        <v>41821</v>
      </c>
      <c r="E851">
        <v>124</v>
      </c>
      <c r="F851" t="s">
        <v>260</v>
      </c>
      <c r="G851">
        <v>2</v>
      </c>
      <c r="H851">
        <v>6682093</v>
      </c>
      <c r="I851">
        <v>10098693</v>
      </c>
      <c r="J851">
        <v>1481786</v>
      </c>
      <c r="K851">
        <v>0.66200000000000003</v>
      </c>
      <c r="L851">
        <v>1.13026</v>
      </c>
      <c r="M851">
        <v>454983</v>
      </c>
      <c r="N851">
        <v>3416600</v>
      </c>
      <c r="O851" t="str">
        <f t="shared" si="13"/>
        <v>West Virginia Teachers2014</v>
      </c>
    </row>
    <row r="852" spans="1:15" x14ac:dyDescent="0.35">
      <c r="A852" t="s">
        <v>147</v>
      </c>
      <c r="B852">
        <v>2015</v>
      </c>
      <c r="C852" s="7">
        <v>42185</v>
      </c>
      <c r="D852" s="7">
        <v>42186</v>
      </c>
      <c r="E852">
        <v>124</v>
      </c>
      <c r="F852" t="s">
        <v>260</v>
      </c>
      <c r="G852">
        <v>2</v>
      </c>
      <c r="H852">
        <v>6803089</v>
      </c>
      <c r="I852">
        <v>10310652</v>
      </c>
      <c r="J852">
        <v>1649307</v>
      </c>
      <c r="K852">
        <v>0.65981000000000001</v>
      </c>
      <c r="L852">
        <v>1.0789899999999999</v>
      </c>
      <c r="M852">
        <v>454721</v>
      </c>
      <c r="N852">
        <v>3507563</v>
      </c>
      <c r="O852" t="str">
        <f t="shared" si="13"/>
        <v>West Virginia Teachers2015</v>
      </c>
    </row>
    <row r="853" spans="1:15" x14ac:dyDescent="0.35">
      <c r="A853" t="s">
        <v>147</v>
      </c>
      <c r="B853">
        <v>2016</v>
      </c>
      <c r="C853" s="7">
        <v>42551</v>
      </c>
      <c r="D853" s="7">
        <v>42552</v>
      </c>
      <c r="E853">
        <v>124</v>
      </c>
      <c r="F853" t="s">
        <v>260</v>
      </c>
      <c r="G853">
        <v>2</v>
      </c>
      <c r="H853">
        <v>6936281</v>
      </c>
      <c r="I853">
        <v>10604279</v>
      </c>
      <c r="J853">
        <v>1638863</v>
      </c>
      <c r="K853">
        <v>0.65410000000000001</v>
      </c>
      <c r="L853">
        <v>1.1005799999999999</v>
      </c>
      <c r="M853">
        <v>387685</v>
      </c>
      <c r="N853">
        <v>3667998</v>
      </c>
      <c r="O853" t="str">
        <f t="shared" si="13"/>
        <v>West Virginia Teachers2016</v>
      </c>
    </row>
    <row r="854" spans="1:15" x14ac:dyDescent="0.35">
      <c r="A854" t="s">
        <v>147</v>
      </c>
      <c r="B854">
        <v>2017</v>
      </c>
      <c r="C854" s="7">
        <v>42916</v>
      </c>
      <c r="D854" s="7">
        <v>42917</v>
      </c>
      <c r="E854">
        <v>124</v>
      </c>
      <c r="F854" t="s">
        <v>260</v>
      </c>
      <c r="G854">
        <v>2</v>
      </c>
      <c r="H854">
        <v>7193080</v>
      </c>
      <c r="I854">
        <v>10727223</v>
      </c>
      <c r="J854">
        <v>1587715</v>
      </c>
      <c r="K854">
        <v>0.67054000000000002</v>
      </c>
      <c r="L854">
        <v>1.0905199999999999</v>
      </c>
      <c r="M854">
        <v>413976</v>
      </c>
      <c r="N854">
        <v>3534143</v>
      </c>
      <c r="O854" t="str">
        <f t="shared" si="13"/>
        <v>West Virginia Teachers2017</v>
      </c>
    </row>
    <row r="855" spans="1:15" x14ac:dyDescent="0.35">
      <c r="A855" t="s">
        <v>147</v>
      </c>
      <c r="B855">
        <v>2018</v>
      </c>
      <c r="C855" s="7">
        <v>43281</v>
      </c>
      <c r="D855" s="7">
        <v>43282</v>
      </c>
      <c r="E855">
        <v>124</v>
      </c>
      <c r="F855" t="s">
        <v>260</v>
      </c>
      <c r="G855">
        <v>2</v>
      </c>
      <c r="H855">
        <v>7497885</v>
      </c>
      <c r="I855">
        <v>10778022</v>
      </c>
      <c r="J855">
        <v>1534725</v>
      </c>
      <c r="K855">
        <v>0.69565999999999995</v>
      </c>
      <c r="L855">
        <v>1.06318</v>
      </c>
      <c r="M855">
        <v>443800</v>
      </c>
      <c r="N855">
        <v>3280137</v>
      </c>
      <c r="O855" t="str">
        <f t="shared" si="13"/>
        <v>West Virginia Teachers2018</v>
      </c>
    </row>
    <row r="856" spans="1:15" x14ac:dyDescent="0.35">
      <c r="A856" t="s">
        <v>147</v>
      </c>
      <c r="B856">
        <v>2019</v>
      </c>
      <c r="C856" s="7">
        <v>43646</v>
      </c>
      <c r="D856" s="7">
        <v>43647</v>
      </c>
      <c r="E856">
        <v>124</v>
      </c>
      <c r="F856" t="s">
        <v>260</v>
      </c>
      <c r="G856">
        <v>2</v>
      </c>
      <c r="H856">
        <v>7788482</v>
      </c>
      <c r="I856">
        <v>10951502</v>
      </c>
      <c r="J856">
        <v>1642129</v>
      </c>
      <c r="K856">
        <v>0.71118000000000003</v>
      </c>
      <c r="L856">
        <v>1.1126100000000001</v>
      </c>
      <c r="M856">
        <v>433203</v>
      </c>
      <c r="N856">
        <v>3163020</v>
      </c>
      <c r="O856" t="str">
        <f t="shared" si="13"/>
        <v>West Virginia Teachers2019</v>
      </c>
    </row>
    <row r="857" spans="1:15" x14ac:dyDescent="0.35">
      <c r="A857" t="s">
        <v>147</v>
      </c>
      <c r="B857">
        <v>2020</v>
      </c>
      <c r="C857" s="7">
        <v>44012</v>
      </c>
      <c r="D857" s="7">
        <v>44013</v>
      </c>
      <c r="E857">
        <v>124</v>
      </c>
      <c r="F857" t="s">
        <v>260</v>
      </c>
      <c r="G857">
        <v>2</v>
      </c>
      <c r="H857">
        <v>8116332</v>
      </c>
      <c r="I857">
        <v>11154850</v>
      </c>
      <c r="J857">
        <v>1735464</v>
      </c>
      <c r="K857">
        <v>0.72760999999999998</v>
      </c>
      <c r="L857">
        <v>1.1211199999999999</v>
      </c>
      <c r="M857">
        <v>413728</v>
      </c>
      <c r="N857">
        <v>3038518</v>
      </c>
      <c r="O857" t="str">
        <f t="shared" si="13"/>
        <v>West Virginia Teachers2020</v>
      </c>
    </row>
    <row r="858" spans="1:15" x14ac:dyDescent="0.35">
      <c r="A858" t="s">
        <v>147</v>
      </c>
      <c r="B858">
        <v>2021</v>
      </c>
      <c r="C858" s="7">
        <v>44377</v>
      </c>
      <c r="D858" s="7">
        <v>44378</v>
      </c>
      <c r="E858">
        <v>124</v>
      </c>
      <c r="F858" t="s">
        <v>260</v>
      </c>
      <c r="G858">
        <v>2</v>
      </c>
      <c r="H858">
        <v>8740204</v>
      </c>
      <c r="I858">
        <v>11495184</v>
      </c>
      <c r="J858">
        <v>1758704</v>
      </c>
      <c r="K858">
        <v>0.76</v>
      </c>
      <c r="L858">
        <v>0.99722999999999995</v>
      </c>
      <c r="M858">
        <v>418494</v>
      </c>
      <c r="N858">
        <v>2754980</v>
      </c>
      <c r="O858" t="str">
        <f t="shared" si="13"/>
        <v>West Virginia Teachers2021</v>
      </c>
    </row>
    <row r="859" spans="1:15" x14ac:dyDescent="0.35">
      <c r="A859" t="s">
        <v>147</v>
      </c>
      <c r="B859">
        <v>2022</v>
      </c>
      <c r="C859" s="7">
        <v>44742</v>
      </c>
      <c r="D859" s="7">
        <v>44378</v>
      </c>
      <c r="E859">
        <v>124</v>
      </c>
      <c r="F859" t="s">
        <v>260</v>
      </c>
      <c r="G859">
        <v>2</v>
      </c>
      <c r="H859">
        <v>8740204</v>
      </c>
      <c r="I859">
        <v>11495184</v>
      </c>
      <c r="J859">
        <v>1636411</v>
      </c>
      <c r="K859">
        <v>0.76</v>
      </c>
      <c r="L859">
        <v>1.1719900000000001</v>
      </c>
      <c r="M859">
        <v>412124</v>
      </c>
      <c r="N859">
        <v>2754980</v>
      </c>
      <c r="O859" t="str">
        <f t="shared" si="13"/>
        <v>West Virginia Teachers2022</v>
      </c>
    </row>
    <row r="860" spans="1:15" x14ac:dyDescent="0.35">
      <c r="A860" t="s">
        <v>259</v>
      </c>
      <c r="B860">
        <v>2001</v>
      </c>
      <c r="C860" s="7">
        <v>37256</v>
      </c>
      <c r="D860" s="7">
        <v>37257</v>
      </c>
      <c r="E860">
        <v>207</v>
      </c>
      <c r="F860" t="s">
        <v>258</v>
      </c>
      <c r="G860">
        <v>2</v>
      </c>
      <c r="H860">
        <v>781703.69</v>
      </c>
      <c r="I860">
        <v>701725.94</v>
      </c>
      <c r="J860">
        <v>171523.23</v>
      </c>
      <c r="K860">
        <v>1.024</v>
      </c>
      <c r="L860">
        <v>1.1073</v>
      </c>
      <c r="M860">
        <v>10996.382</v>
      </c>
      <c r="N860">
        <v>-16977.756000000001</v>
      </c>
      <c r="O860" t="str">
        <f t="shared" si="13"/>
        <v>Kansas City (MO) Schools2001</v>
      </c>
    </row>
    <row r="861" spans="1:15" x14ac:dyDescent="0.35">
      <c r="A861" t="s">
        <v>259</v>
      </c>
      <c r="B861">
        <v>2002</v>
      </c>
      <c r="C861" s="7">
        <v>37621</v>
      </c>
      <c r="D861" s="7">
        <v>37622</v>
      </c>
      <c r="E861">
        <v>207</v>
      </c>
      <c r="F861" t="s">
        <v>258</v>
      </c>
      <c r="G861">
        <v>2</v>
      </c>
      <c r="H861">
        <v>717681.06</v>
      </c>
      <c r="I861">
        <v>701114.38</v>
      </c>
      <c r="J861">
        <v>168391.47</v>
      </c>
      <c r="K861">
        <v>1.024</v>
      </c>
      <c r="L861">
        <v>1.1137999999999999</v>
      </c>
      <c r="M861">
        <v>12133.966</v>
      </c>
      <c r="N861">
        <v>-16566.697</v>
      </c>
      <c r="O861" t="str">
        <f t="shared" si="13"/>
        <v>Kansas City (MO) Schools2002</v>
      </c>
    </row>
    <row r="862" spans="1:15" x14ac:dyDescent="0.35">
      <c r="A862" t="s">
        <v>259</v>
      </c>
      <c r="B862">
        <v>2003</v>
      </c>
      <c r="C862" s="7">
        <v>37986</v>
      </c>
      <c r="D862" s="7">
        <v>37987</v>
      </c>
      <c r="E862">
        <v>207</v>
      </c>
      <c r="F862" t="s">
        <v>258</v>
      </c>
      <c r="G862">
        <v>2</v>
      </c>
      <c r="H862">
        <v>738612.13</v>
      </c>
      <c r="I862">
        <v>716126.69</v>
      </c>
      <c r="J862">
        <v>186528.53</v>
      </c>
      <c r="K862">
        <v>1.0309999999999999</v>
      </c>
      <c r="L862">
        <v>1.2225999999999999</v>
      </c>
      <c r="M862">
        <v>10984.594999999999</v>
      </c>
      <c r="N862">
        <v>-22485.403999999999</v>
      </c>
      <c r="O862" t="str">
        <f t="shared" si="13"/>
        <v>Kansas City (MO) Schools2003</v>
      </c>
    </row>
    <row r="863" spans="1:15" x14ac:dyDescent="0.35">
      <c r="A863" t="s">
        <v>259</v>
      </c>
      <c r="B863">
        <v>2004</v>
      </c>
      <c r="C863" s="7">
        <v>38352</v>
      </c>
      <c r="D863" s="7">
        <v>38353</v>
      </c>
      <c r="E863">
        <v>207</v>
      </c>
      <c r="F863" t="s">
        <v>258</v>
      </c>
      <c r="G863">
        <v>2</v>
      </c>
      <c r="H863">
        <v>763684.63</v>
      </c>
      <c r="I863">
        <v>747711.19</v>
      </c>
      <c r="J863">
        <v>195866.66</v>
      </c>
      <c r="K863">
        <v>1.0209999999999999</v>
      </c>
      <c r="L863">
        <v>1.1349</v>
      </c>
      <c r="M863">
        <v>12338.049000000001</v>
      </c>
      <c r="N863">
        <v>-15973.407999999999</v>
      </c>
      <c r="O863" t="str">
        <f t="shared" si="13"/>
        <v>Kansas City (MO) Schools2004</v>
      </c>
    </row>
    <row r="864" spans="1:15" x14ac:dyDescent="0.35">
      <c r="A864" t="s">
        <v>259</v>
      </c>
      <c r="B864">
        <v>2005</v>
      </c>
      <c r="C864" s="7">
        <v>38717</v>
      </c>
      <c r="D864" s="7">
        <v>38718</v>
      </c>
      <c r="E864">
        <v>207</v>
      </c>
      <c r="F864" t="s">
        <v>258</v>
      </c>
      <c r="G864">
        <v>2</v>
      </c>
      <c r="H864">
        <v>788788.69</v>
      </c>
      <c r="I864">
        <v>780663.38</v>
      </c>
      <c r="J864">
        <v>187445.14</v>
      </c>
      <c r="K864">
        <v>1.01</v>
      </c>
      <c r="L864">
        <v>1.1505000000000001</v>
      </c>
      <c r="M864">
        <v>12769.634</v>
      </c>
      <c r="N864">
        <v>-8125.277</v>
      </c>
      <c r="O864" t="str">
        <f t="shared" si="13"/>
        <v>Kansas City (MO) Schools2005</v>
      </c>
    </row>
    <row r="865" spans="1:15" x14ac:dyDescent="0.35">
      <c r="A865" t="s">
        <v>259</v>
      </c>
      <c r="B865">
        <v>2006</v>
      </c>
      <c r="C865" s="7">
        <v>39082</v>
      </c>
      <c r="D865" s="7">
        <v>39083</v>
      </c>
      <c r="E865">
        <v>207</v>
      </c>
      <c r="F865" t="s">
        <v>258</v>
      </c>
      <c r="G865">
        <v>2</v>
      </c>
      <c r="H865">
        <v>824302.81</v>
      </c>
      <c r="I865">
        <v>818027.31</v>
      </c>
      <c r="J865">
        <v>199221.11</v>
      </c>
      <c r="K865">
        <v>1.008</v>
      </c>
      <c r="L865">
        <v>1.2257</v>
      </c>
      <c r="M865">
        <v>11774.050999999999</v>
      </c>
      <c r="N865">
        <v>-6275.48</v>
      </c>
      <c r="O865" t="str">
        <f t="shared" si="13"/>
        <v>Kansas City (MO) Schools2006</v>
      </c>
    </row>
    <row r="866" spans="1:15" x14ac:dyDescent="0.35">
      <c r="A866" t="s">
        <v>259</v>
      </c>
      <c r="B866">
        <v>2007</v>
      </c>
      <c r="C866" s="7">
        <v>39447</v>
      </c>
      <c r="D866" s="7">
        <v>39448</v>
      </c>
      <c r="E866">
        <v>207</v>
      </c>
      <c r="F866" t="s">
        <v>258</v>
      </c>
      <c r="G866">
        <v>2</v>
      </c>
      <c r="H866">
        <v>854123.56</v>
      </c>
      <c r="I866">
        <v>781284</v>
      </c>
      <c r="J866">
        <v>202311.84</v>
      </c>
      <c r="K866">
        <v>1.093</v>
      </c>
      <c r="L866">
        <v>1.3333999999999999</v>
      </c>
      <c r="M866">
        <v>11523.38</v>
      </c>
      <c r="N866">
        <v>-72839.554999999993</v>
      </c>
      <c r="O866" t="str">
        <f t="shared" si="13"/>
        <v>Kansas City (MO) Schools2007</v>
      </c>
    </row>
    <row r="867" spans="1:15" x14ac:dyDescent="0.35">
      <c r="A867" t="s">
        <v>259</v>
      </c>
      <c r="B867">
        <v>2008</v>
      </c>
      <c r="C867" s="7">
        <v>39813</v>
      </c>
      <c r="D867" s="7">
        <v>39814</v>
      </c>
      <c r="E867">
        <v>207</v>
      </c>
      <c r="F867" t="s">
        <v>258</v>
      </c>
      <c r="G867">
        <v>2</v>
      </c>
      <c r="H867">
        <v>832609.88</v>
      </c>
      <c r="I867">
        <v>804623.06</v>
      </c>
      <c r="J867">
        <v>205326.11</v>
      </c>
      <c r="K867">
        <v>1.0349999999999999</v>
      </c>
      <c r="L867">
        <v>4.1459999999999999</v>
      </c>
      <c r="M867">
        <v>3832.1779999999999</v>
      </c>
      <c r="N867">
        <v>-27986.798999999999</v>
      </c>
      <c r="O867" t="str">
        <f t="shared" si="13"/>
        <v>Kansas City (MO) Schools2008</v>
      </c>
    </row>
    <row r="868" spans="1:15" x14ac:dyDescent="0.35">
      <c r="A868" t="s">
        <v>259</v>
      </c>
      <c r="B868">
        <v>2009</v>
      </c>
      <c r="C868" s="7">
        <v>40178</v>
      </c>
      <c r="D868" s="7">
        <v>40179</v>
      </c>
      <c r="E868">
        <v>207</v>
      </c>
      <c r="F868" t="s">
        <v>258</v>
      </c>
      <c r="G868">
        <v>2</v>
      </c>
      <c r="H868">
        <v>814536.5</v>
      </c>
      <c r="I868">
        <v>819534.38</v>
      </c>
      <c r="J868">
        <v>194474.44</v>
      </c>
      <c r="K868">
        <v>0.99399999999999999</v>
      </c>
      <c r="L868">
        <v>7.282</v>
      </c>
      <c r="M868">
        <v>3797.9540000000002</v>
      </c>
      <c r="N868">
        <v>4997.9179999999997</v>
      </c>
      <c r="O868" t="str">
        <f t="shared" si="13"/>
        <v>Kansas City (MO) Schools2009</v>
      </c>
    </row>
    <row r="869" spans="1:15" x14ac:dyDescent="0.35">
      <c r="A869" t="s">
        <v>259</v>
      </c>
      <c r="B869">
        <v>2010</v>
      </c>
      <c r="C869" s="7">
        <v>40543</v>
      </c>
      <c r="D869" s="7">
        <v>40544</v>
      </c>
      <c r="E869">
        <v>207</v>
      </c>
      <c r="F869" t="s">
        <v>258</v>
      </c>
      <c r="G869">
        <v>2</v>
      </c>
      <c r="H869">
        <v>786298</v>
      </c>
      <c r="I869">
        <v>819534.38</v>
      </c>
      <c r="J869">
        <v>162417.25</v>
      </c>
      <c r="K869">
        <v>0.93100000000000005</v>
      </c>
      <c r="L869">
        <v>1.7073</v>
      </c>
      <c r="M869">
        <v>7779.06</v>
      </c>
      <c r="N869">
        <v>57934.491999999998</v>
      </c>
      <c r="O869" t="str">
        <f t="shared" si="13"/>
        <v>Kansas City (MO) Schools2010</v>
      </c>
    </row>
    <row r="870" spans="1:15" x14ac:dyDescent="0.35">
      <c r="A870" t="s">
        <v>259</v>
      </c>
      <c r="B870">
        <v>2011</v>
      </c>
      <c r="C870" s="7">
        <v>40908</v>
      </c>
      <c r="D870" s="7">
        <v>40909</v>
      </c>
      <c r="E870">
        <v>207</v>
      </c>
      <c r="F870" t="s">
        <v>258</v>
      </c>
      <c r="G870">
        <v>2</v>
      </c>
      <c r="H870">
        <v>742279.63</v>
      </c>
      <c r="I870">
        <v>874286.5</v>
      </c>
      <c r="J870">
        <v>155893.01999999999</v>
      </c>
      <c r="K870">
        <v>0.84899999999999998</v>
      </c>
      <c r="L870">
        <v>1.0329999999999999</v>
      </c>
      <c r="M870">
        <v>11590.759</v>
      </c>
      <c r="N870">
        <v>132006.89000000001</v>
      </c>
      <c r="O870" t="str">
        <f t="shared" si="13"/>
        <v>Kansas City (MO) Schools2011</v>
      </c>
    </row>
    <row r="871" spans="1:15" x14ac:dyDescent="0.35">
      <c r="A871" t="s">
        <v>259</v>
      </c>
      <c r="B871">
        <v>2012</v>
      </c>
      <c r="C871" s="7">
        <v>41274</v>
      </c>
      <c r="D871" s="7">
        <v>41275</v>
      </c>
      <c r="E871">
        <v>207</v>
      </c>
      <c r="F871" t="s">
        <v>258</v>
      </c>
      <c r="G871">
        <v>2</v>
      </c>
      <c r="H871">
        <v>697028.06</v>
      </c>
      <c r="I871">
        <v>868663.38</v>
      </c>
      <c r="J871">
        <v>157303</v>
      </c>
      <c r="K871">
        <v>0.80200000000000005</v>
      </c>
      <c r="L871">
        <v>0.67530000000000001</v>
      </c>
      <c r="M871">
        <v>16836.199000000001</v>
      </c>
      <c r="N871">
        <v>171635.31</v>
      </c>
      <c r="O871" t="str">
        <f t="shared" si="13"/>
        <v>Kansas City (MO) Schools2012</v>
      </c>
    </row>
    <row r="872" spans="1:15" x14ac:dyDescent="0.35">
      <c r="A872" t="s">
        <v>259</v>
      </c>
      <c r="B872">
        <v>2013</v>
      </c>
      <c r="C872" s="7">
        <v>41639</v>
      </c>
      <c r="D872" s="7">
        <v>41640</v>
      </c>
      <c r="E872">
        <v>207</v>
      </c>
      <c r="F872" t="s">
        <v>258</v>
      </c>
      <c r="G872">
        <v>2</v>
      </c>
      <c r="H872">
        <v>710828.75</v>
      </c>
      <c r="I872">
        <v>875451.13</v>
      </c>
      <c r="J872">
        <v>157014.53</v>
      </c>
      <c r="K872">
        <v>0.81200000000000006</v>
      </c>
      <c r="L872">
        <v>0.59030000000000005</v>
      </c>
      <c r="M872">
        <v>20486.833999999999</v>
      </c>
      <c r="N872">
        <v>164622.38</v>
      </c>
      <c r="O872" t="str">
        <f t="shared" si="13"/>
        <v>Kansas City (MO) Schools2013</v>
      </c>
    </row>
    <row r="873" spans="1:15" x14ac:dyDescent="0.35">
      <c r="A873" t="s">
        <v>259</v>
      </c>
      <c r="B873">
        <v>2014</v>
      </c>
      <c r="C873" s="7">
        <v>42004</v>
      </c>
      <c r="D873" s="7">
        <v>42005</v>
      </c>
      <c r="E873">
        <v>207</v>
      </c>
      <c r="F873" t="s">
        <v>258</v>
      </c>
      <c r="G873">
        <v>2</v>
      </c>
      <c r="H873">
        <v>712390.63</v>
      </c>
      <c r="I873">
        <v>891543.06</v>
      </c>
      <c r="J873">
        <v>170845.13</v>
      </c>
      <c r="K873">
        <v>0.79900000000000004</v>
      </c>
      <c r="L873">
        <v>0.68491000000000002</v>
      </c>
      <c r="M873">
        <v>19401</v>
      </c>
      <c r="N873">
        <v>179152.42</v>
      </c>
      <c r="O873" t="str">
        <f t="shared" si="13"/>
        <v>Kansas City (MO) Schools2014</v>
      </c>
    </row>
    <row r="874" spans="1:15" x14ac:dyDescent="0.35">
      <c r="A874" t="s">
        <v>259</v>
      </c>
      <c r="B874">
        <v>2015</v>
      </c>
      <c r="C874" s="7">
        <v>42369</v>
      </c>
      <c r="D874" s="7">
        <v>42370</v>
      </c>
      <c r="E874">
        <v>207</v>
      </c>
      <c r="F874" t="s">
        <v>258</v>
      </c>
      <c r="G874">
        <v>2</v>
      </c>
      <c r="H874">
        <v>694641.25</v>
      </c>
      <c r="I874">
        <v>895230.31</v>
      </c>
      <c r="J874">
        <v>179013.52</v>
      </c>
      <c r="K874">
        <v>0.77600000000000002</v>
      </c>
      <c r="L874">
        <v>0.76771</v>
      </c>
      <c r="M874">
        <v>18886</v>
      </c>
      <c r="N874">
        <v>200589.05</v>
      </c>
      <c r="O874" t="str">
        <f t="shared" si="13"/>
        <v>Kansas City (MO) Schools2015</v>
      </c>
    </row>
    <row r="875" spans="1:15" x14ac:dyDescent="0.35">
      <c r="A875" t="s">
        <v>259</v>
      </c>
      <c r="B875">
        <v>2016</v>
      </c>
      <c r="C875" s="7">
        <v>42735</v>
      </c>
      <c r="D875" s="7">
        <v>42736</v>
      </c>
      <c r="E875">
        <v>207</v>
      </c>
      <c r="F875" t="s">
        <v>258</v>
      </c>
      <c r="G875">
        <v>2</v>
      </c>
      <c r="H875">
        <v>684412.44</v>
      </c>
      <c r="I875">
        <v>981514.81</v>
      </c>
      <c r="J875">
        <v>194132.73</v>
      </c>
      <c r="K875">
        <v>0.69699999999999995</v>
      </c>
      <c r="L875">
        <v>0.80498000000000003</v>
      </c>
      <c r="M875">
        <v>20224</v>
      </c>
      <c r="N875">
        <v>297102.38</v>
      </c>
      <c r="O875" t="str">
        <f t="shared" si="13"/>
        <v>Kansas City (MO) Schools2016</v>
      </c>
    </row>
    <row r="876" spans="1:15" x14ac:dyDescent="0.35">
      <c r="A876" t="s">
        <v>259</v>
      </c>
      <c r="B876">
        <v>2017</v>
      </c>
      <c r="C876" s="7">
        <v>43100</v>
      </c>
      <c r="D876" s="7">
        <v>43101</v>
      </c>
      <c r="E876">
        <v>207</v>
      </c>
      <c r="F876" t="s">
        <v>258</v>
      </c>
      <c r="G876">
        <v>2</v>
      </c>
      <c r="H876">
        <v>678288.81</v>
      </c>
      <c r="I876">
        <v>980436.63</v>
      </c>
      <c r="J876">
        <v>196277.97</v>
      </c>
      <c r="K876">
        <v>0.69699999999999995</v>
      </c>
      <c r="L876">
        <v>0.93654000000000004</v>
      </c>
      <c r="M876">
        <v>18074</v>
      </c>
      <c r="N876">
        <v>302147.81</v>
      </c>
      <c r="O876" t="str">
        <f t="shared" si="13"/>
        <v>Kansas City (MO) Schools2017</v>
      </c>
    </row>
    <row r="877" spans="1:15" x14ac:dyDescent="0.35">
      <c r="A877" t="s">
        <v>259</v>
      </c>
      <c r="B877">
        <v>2018</v>
      </c>
      <c r="C877" s="7">
        <v>43465</v>
      </c>
      <c r="D877" s="7">
        <v>43466</v>
      </c>
      <c r="E877">
        <v>207</v>
      </c>
      <c r="F877" t="s">
        <v>258</v>
      </c>
      <c r="G877">
        <v>2</v>
      </c>
      <c r="H877">
        <v>654259.31000000006</v>
      </c>
      <c r="I877">
        <v>988234.75</v>
      </c>
      <c r="J877">
        <v>196277.97</v>
      </c>
      <c r="K877">
        <v>0.66200000000000003</v>
      </c>
      <c r="L877">
        <v>0.91649999999999998</v>
      </c>
      <c r="M877">
        <v>19125</v>
      </c>
      <c r="N877">
        <v>302147.81</v>
      </c>
      <c r="O877" t="str">
        <f t="shared" si="13"/>
        <v>Kansas City (MO) Schools2018</v>
      </c>
    </row>
    <row r="878" spans="1:15" x14ac:dyDescent="0.35">
      <c r="A878" t="s">
        <v>259</v>
      </c>
      <c r="B878">
        <v>2019</v>
      </c>
      <c r="C878" s="7">
        <v>43830</v>
      </c>
      <c r="D878" s="7">
        <v>43831</v>
      </c>
      <c r="E878">
        <v>207</v>
      </c>
      <c r="F878" t="s">
        <v>258</v>
      </c>
      <c r="G878">
        <v>2</v>
      </c>
      <c r="H878">
        <v>645373.18999999994</v>
      </c>
      <c r="I878">
        <v>1020121.8</v>
      </c>
      <c r="J878">
        <v>217255.31</v>
      </c>
      <c r="K878">
        <v>0.63300000000000001</v>
      </c>
      <c r="L878">
        <v>1.0163199999999999</v>
      </c>
      <c r="M878">
        <v>21144</v>
      </c>
      <c r="N878">
        <v>374748.66</v>
      </c>
      <c r="O878" t="str">
        <f t="shared" si="13"/>
        <v>Kansas City (MO) Schools2019</v>
      </c>
    </row>
    <row r="879" spans="1:15" x14ac:dyDescent="0.35">
      <c r="A879" t="s">
        <v>259</v>
      </c>
      <c r="B879">
        <v>2020</v>
      </c>
      <c r="C879" s="7">
        <v>44196</v>
      </c>
      <c r="D879" s="7">
        <v>44197</v>
      </c>
      <c r="E879">
        <v>207</v>
      </c>
      <c r="F879" t="s">
        <v>258</v>
      </c>
      <c r="G879">
        <v>2</v>
      </c>
      <c r="H879">
        <v>663210.63</v>
      </c>
      <c r="I879">
        <v>997587.38</v>
      </c>
      <c r="J879">
        <v>228084.64</v>
      </c>
      <c r="K879">
        <v>0.66500000000000004</v>
      </c>
      <c r="L879">
        <v>1.0169699999999999</v>
      </c>
      <c r="M879">
        <v>25342</v>
      </c>
      <c r="N879">
        <v>334376.81</v>
      </c>
      <c r="O879" t="str">
        <f t="shared" si="13"/>
        <v>Kansas City (MO) Schools2020</v>
      </c>
    </row>
    <row r="880" spans="1:15" x14ac:dyDescent="0.35">
      <c r="A880" t="s">
        <v>259</v>
      </c>
      <c r="B880">
        <v>2021</v>
      </c>
      <c r="C880" s="7">
        <v>44561</v>
      </c>
      <c r="D880" s="7">
        <v>44562</v>
      </c>
      <c r="E880">
        <v>207</v>
      </c>
      <c r="F880" t="s">
        <v>258</v>
      </c>
      <c r="G880">
        <v>2</v>
      </c>
      <c r="H880">
        <v>692264.06</v>
      </c>
      <c r="I880">
        <v>998058.94</v>
      </c>
      <c r="J880">
        <v>234540.27</v>
      </c>
      <c r="K880">
        <v>0.69399999999999995</v>
      </c>
      <c r="L880">
        <v>1.1438999999999999</v>
      </c>
      <c r="M880">
        <v>23356</v>
      </c>
      <c r="N880">
        <v>305794.90999999997</v>
      </c>
      <c r="O880" t="str">
        <f t="shared" si="13"/>
        <v>Kansas City (MO) Schools2021</v>
      </c>
    </row>
    <row r="881" spans="1:15" x14ac:dyDescent="0.35">
      <c r="A881" t="s">
        <v>259</v>
      </c>
      <c r="B881">
        <v>2022</v>
      </c>
      <c r="E881">
        <v>207</v>
      </c>
      <c r="F881" t="s">
        <v>258</v>
      </c>
      <c r="G881">
        <v>2</v>
      </c>
      <c r="O881" t="str">
        <f t="shared" si="13"/>
        <v>Kansas City (MO) Schools2022</v>
      </c>
    </row>
    <row r="882" spans="1:15" x14ac:dyDescent="0.35">
      <c r="A882" t="s">
        <v>211</v>
      </c>
      <c r="B882">
        <v>2001</v>
      </c>
      <c r="C882" s="7">
        <v>37072</v>
      </c>
      <c r="D882" s="7">
        <v>36892</v>
      </c>
      <c r="E882">
        <v>191</v>
      </c>
      <c r="F882" t="s">
        <v>257</v>
      </c>
      <c r="G882">
        <v>2</v>
      </c>
      <c r="H882">
        <v>69634.858999999997</v>
      </c>
      <c r="I882">
        <v>69634.858999999997</v>
      </c>
      <c r="J882">
        <v>14009.263999999999</v>
      </c>
      <c r="K882">
        <v>1</v>
      </c>
      <c r="N882">
        <v>0</v>
      </c>
      <c r="O882" t="str">
        <f t="shared" si="13"/>
        <v>Knox County Teachers' DB Plan2001</v>
      </c>
    </row>
    <row r="883" spans="1:15" x14ac:dyDescent="0.35">
      <c r="A883" t="s">
        <v>211</v>
      </c>
      <c r="B883">
        <v>2002</v>
      </c>
      <c r="C883" s="7">
        <v>37437</v>
      </c>
      <c r="D883" s="7">
        <v>37257</v>
      </c>
      <c r="E883">
        <v>191</v>
      </c>
      <c r="F883" t="s">
        <v>257</v>
      </c>
      <c r="G883">
        <v>2</v>
      </c>
      <c r="H883">
        <v>72917.047000000006</v>
      </c>
      <c r="I883">
        <v>72917.047000000006</v>
      </c>
      <c r="J883">
        <v>13254.218999999999</v>
      </c>
      <c r="K883">
        <v>1</v>
      </c>
      <c r="N883">
        <v>0</v>
      </c>
      <c r="O883" t="str">
        <f t="shared" si="13"/>
        <v>Knox County Teachers' DB Plan2002</v>
      </c>
    </row>
    <row r="884" spans="1:15" x14ac:dyDescent="0.35">
      <c r="A884" t="s">
        <v>211</v>
      </c>
      <c r="B884">
        <v>2003</v>
      </c>
      <c r="C884" s="7">
        <v>37802</v>
      </c>
      <c r="D884" s="7">
        <v>37622</v>
      </c>
      <c r="E884">
        <v>191</v>
      </c>
      <c r="F884" t="s">
        <v>257</v>
      </c>
      <c r="G884">
        <v>2</v>
      </c>
      <c r="H884">
        <v>71458.835999999996</v>
      </c>
      <c r="I884">
        <v>71458.835999999996</v>
      </c>
      <c r="J884">
        <v>12286.005999999999</v>
      </c>
      <c r="K884">
        <v>1</v>
      </c>
      <c r="N884">
        <v>0</v>
      </c>
      <c r="O884" t="str">
        <f t="shared" si="13"/>
        <v>Knox County Teachers' DB Plan2003</v>
      </c>
    </row>
    <row r="885" spans="1:15" x14ac:dyDescent="0.35">
      <c r="A885" t="s">
        <v>211</v>
      </c>
      <c r="B885">
        <v>2004</v>
      </c>
      <c r="C885" s="7">
        <v>38168</v>
      </c>
      <c r="D885" s="7">
        <v>37987</v>
      </c>
      <c r="E885">
        <v>191</v>
      </c>
      <c r="F885" t="s">
        <v>257</v>
      </c>
      <c r="G885">
        <v>2</v>
      </c>
      <c r="H885">
        <v>73472.468999999997</v>
      </c>
      <c r="I885">
        <v>73472.468999999997</v>
      </c>
      <c r="J885">
        <v>11014.728999999999</v>
      </c>
      <c r="K885">
        <v>1</v>
      </c>
      <c r="N885">
        <v>0</v>
      </c>
      <c r="O885" t="str">
        <f t="shared" si="13"/>
        <v>Knox County Teachers' DB Plan2004</v>
      </c>
    </row>
    <row r="886" spans="1:15" x14ac:dyDescent="0.35">
      <c r="A886" t="s">
        <v>211</v>
      </c>
      <c r="B886">
        <v>2005</v>
      </c>
      <c r="C886" s="7">
        <v>38533</v>
      </c>
      <c r="D886" s="7">
        <v>38353</v>
      </c>
      <c r="E886">
        <v>191</v>
      </c>
      <c r="F886" t="s">
        <v>257</v>
      </c>
      <c r="G886">
        <v>2</v>
      </c>
      <c r="H886">
        <v>74889.827999999994</v>
      </c>
      <c r="I886">
        <v>82120.289000000004</v>
      </c>
      <c r="J886">
        <v>7595.7330000000002</v>
      </c>
      <c r="K886">
        <v>0.91200000000000003</v>
      </c>
      <c r="N886">
        <v>7230.4579999999996</v>
      </c>
      <c r="O886" t="str">
        <f t="shared" si="13"/>
        <v>Knox County Teachers' DB Plan2005</v>
      </c>
    </row>
    <row r="887" spans="1:15" x14ac:dyDescent="0.35">
      <c r="A887" t="s">
        <v>211</v>
      </c>
      <c r="B887">
        <v>2006</v>
      </c>
      <c r="C887" s="7">
        <v>38898</v>
      </c>
      <c r="D887" s="7">
        <v>38718</v>
      </c>
      <c r="E887">
        <v>191</v>
      </c>
      <c r="F887" t="s">
        <v>257</v>
      </c>
      <c r="G887">
        <v>2</v>
      </c>
      <c r="H887">
        <v>75174.358999999997</v>
      </c>
      <c r="I887">
        <v>83066.476999999999</v>
      </c>
      <c r="J887">
        <v>6274.6639999999998</v>
      </c>
      <c r="K887">
        <v>0.90500000000000003</v>
      </c>
      <c r="N887">
        <v>7892.116</v>
      </c>
      <c r="O887" t="str">
        <f t="shared" si="13"/>
        <v>Knox County Teachers' DB Plan2006</v>
      </c>
    </row>
    <row r="888" spans="1:15" x14ac:dyDescent="0.35">
      <c r="A888" t="s">
        <v>211</v>
      </c>
      <c r="B888">
        <v>2007</v>
      </c>
      <c r="C888" s="7">
        <v>39263</v>
      </c>
      <c r="D888" s="7">
        <v>39083</v>
      </c>
      <c r="E888">
        <v>191</v>
      </c>
      <c r="F888" t="s">
        <v>257</v>
      </c>
      <c r="G888">
        <v>2</v>
      </c>
      <c r="H888">
        <v>84154.460999999996</v>
      </c>
      <c r="I888">
        <v>84362.289000000004</v>
      </c>
      <c r="J888">
        <v>5236.7640000000001</v>
      </c>
      <c r="K888">
        <v>0.99750000000000005</v>
      </c>
      <c r="N888">
        <v>207.828</v>
      </c>
      <c r="O888" t="str">
        <f t="shared" si="13"/>
        <v>Knox County Teachers' DB Plan2007</v>
      </c>
    </row>
    <row r="889" spans="1:15" x14ac:dyDescent="0.35">
      <c r="A889" t="s">
        <v>211</v>
      </c>
      <c r="B889">
        <v>2008</v>
      </c>
      <c r="C889" s="7">
        <v>39629</v>
      </c>
      <c r="D889" s="7">
        <v>39448</v>
      </c>
      <c r="E889">
        <v>191</v>
      </c>
      <c r="F889" t="s">
        <v>257</v>
      </c>
      <c r="G889">
        <v>2</v>
      </c>
      <c r="H889">
        <v>83327.601999999999</v>
      </c>
      <c r="I889">
        <v>84657.460999999996</v>
      </c>
      <c r="J889">
        <v>4102.0169999999998</v>
      </c>
      <c r="K889">
        <v>0.98429999999999995</v>
      </c>
      <c r="N889">
        <v>1329.864</v>
      </c>
      <c r="O889" t="str">
        <f t="shared" si="13"/>
        <v>Knox County Teachers' DB Plan2008</v>
      </c>
    </row>
    <row r="890" spans="1:15" x14ac:dyDescent="0.35">
      <c r="A890" t="s">
        <v>211</v>
      </c>
      <c r="B890">
        <v>2009</v>
      </c>
      <c r="C890" s="7">
        <v>39994</v>
      </c>
      <c r="D890" s="7">
        <v>39814</v>
      </c>
      <c r="E890">
        <v>191</v>
      </c>
      <c r="F890" t="s">
        <v>257</v>
      </c>
      <c r="G890">
        <v>2</v>
      </c>
      <c r="H890">
        <v>61496.012000000002</v>
      </c>
      <c r="I890">
        <v>83991.358999999997</v>
      </c>
      <c r="J890">
        <v>2018.191</v>
      </c>
      <c r="K890">
        <v>0.73219999999999996</v>
      </c>
      <c r="N890">
        <v>22495.348000000002</v>
      </c>
      <c r="O890" t="str">
        <f t="shared" si="13"/>
        <v>Knox County Teachers' DB Plan2009</v>
      </c>
    </row>
    <row r="891" spans="1:15" x14ac:dyDescent="0.35">
      <c r="A891" t="s">
        <v>211</v>
      </c>
      <c r="B891">
        <v>2010</v>
      </c>
      <c r="C891" s="7">
        <v>40359</v>
      </c>
      <c r="D891" s="7">
        <v>40179</v>
      </c>
      <c r="E891">
        <v>191</v>
      </c>
      <c r="F891" t="s">
        <v>257</v>
      </c>
      <c r="G891">
        <v>2</v>
      </c>
      <c r="H891">
        <v>69493.437999999995</v>
      </c>
      <c r="I891">
        <v>79131.093999999997</v>
      </c>
      <c r="J891">
        <v>1050.6500000000001</v>
      </c>
      <c r="K891">
        <v>0.87819999999999998</v>
      </c>
      <c r="N891">
        <v>9637.6509999999998</v>
      </c>
      <c r="O891" t="str">
        <f t="shared" si="13"/>
        <v>Knox County Teachers' DB Plan2010</v>
      </c>
    </row>
    <row r="892" spans="1:15" x14ac:dyDescent="0.35">
      <c r="A892" t="s">
        <v>211</v>
      </c>
      <c r="B892">
        <v>2011</v>
      </c>
      <c r="C892" s="7">
        <v>40724</v>
      </c>
      <c r="D892" s="7">
        <v>40544</v>
      </c>
      <c r="E892">
        <v>191</v>
      </c>
      <c r="F892" t="s">
        <v>257</v>
      </c>
      <c r="G892">
        <v>2</v>
      </c>
      <c r="H892">
        <v>70428.531000000003</v>
      </c>
      <c r="I892">
        <v>78267.702999999994</v>
      </c>
      <c r="J892">
        <v>823.28300000000002</v>
      </c>
      <c r="K892">
        <v>0.89980000000000004</v>
      </c>
      <c r="N892">
        <v>7839.1750000000002</v>
      </c>
      <c r="O892" t="str">
        <f t="shared" si="13"/>
        <v>Knox County Teachers' DB Plan2011</v>
      </c>
    </row>
    <row r="893" spans="1:15" x14ac:dyDescent="0.35">
      <c r="A893" t="s">
        <v>211</v>
      </c>
      <c r="B893">
        <v>2012</v>
      </c>
      <c r="C893" s="7">
        <v>41090</v>
      </c>
      <c r="D893" s="7">
        <v>40909</v>
      </c>
      <c r="E893">
        <v>191</v>
      </c>
      <c r="F893" t="s">
        <v>257</v>
      </c>
      <c r="G893">
        <v>2</v>
      </c>
      <c r="H893">
        <v>65150.938000000002</v>
      </c>
      <c r="I893">
        <v>77615.351999999999</v>
      </c>
      <c r="J893">
        <v>328.41899999999998</v>
      </c>
      <c r="K893">
        <v>0.83940000000000003</v>
      </c>
      <c r="N893">
        <v>12464.413</v>
      </c>
      <c r="O893" t="str">
        <f t="shared" si="13"/>
        <v>Knox County Teachers' DB Plan2012</v>
      </c>
    </row>
    <row r="894" spans="1:15" x14ac:dyDescent="0.35">
      <c r="A894" t="s">
        <v>211</v>
      </c>
      <c r="B894">
        <v>2013</v>
      </c>
      <c r="C894" s="7">
        <v>41455</v>
      </c>
      <c r="D894" s="7">
        <v>41275</v>
      </c>
      <c r="E894">
        <v>191</v>
      </c>
      <c r="F894" t="s">
        <v>257</v>
      </c>
      <c r="G894">
        <v>2</v>
      </c>
      <c r="H894">
        <v>60384.663999999997</v>
      </c>
      <c r="I894">
        <v>79037.523000000001</v>
      </c>
      <c r="J894">
        <v>117.974</v>
      </c>
      <c r="K894">
        <v>0.76400000000000001</v>
      </c>
      <c r="N894">
        <v>18652.855</v>
      </c>
      <c r="O894" t="str">
        <f t="shared" si="13"/>
        <v>Knox County Teachers' DB Plan2013</v>
      </c>
    </row>
    <row r="895" spans="1:15" x14ac:dyDescent="0.35">
      <c r="A895" t="s">
        <v>211</v>
      </c>
      <c r="B895">
        <v>2014</v>
      </c>
      <c r="C895" s="7">
        <v>41820</v>
      </c>
      <c r="D895" s="7">
        <v>41640</v>
      </c>
      <c r="E895">
        <v>191</v>
      </c>
      <c r="F895" t="s">
        <v>257</v>
      </c>
      <c r="G895">
        <v>2</v>
      </c>
      <c r="H895">
        <v>62406.387000000002</v>
      </c>
      <c r="I895">
        <v>76462.289000000004</v>
      </c>
      <c r="J895">
        <v>0</v>
      </c>
      <c r="K895">
        <v>0.81620000000000004</v>
      </c>
      <c r="N895">
        <v>14055.905000000001</v>
      </c>
      <c r="O895" t="str">
        <f t="shared" si="13"/>
        <v>Knox County Teachers' DB Plan2014</v>
      </c>
    </row>
    <row r="896" spans="1:15" x14ac:dyDescent="0.35">
      <c r="A896" t="s">
        <v>211</v>
      </c>
      <c r="B896">
        <v>2015</v>
      </c>
      <c r="C896" s="7">
        <v>42185</v>
      </c>
      <c r="D896" s="7">
        <v>42005</v>
      </c>
      <c r="E896">
        <v>191</v>
      </c>
      <c r="F896" t="s">
        <v>257</v>
      </c>
      <c r="G896">
        <v>2</v>
      </c>
      <c r="H896">
        <v>62517.983999999997</v>
      </c>
      <c r="I896">
        <v>74182.835999999996</v>
      </c>
      <c r="J896">
        <v>0</v>
      </c>
      <c r="K896">
        <v>0.89</v>
      </c>
      <c r="L896">
        <v>1</v>
      </c>
      <c r="M896">
        <v>1134</v>
      </c>
      <c r="N896">
        <v>11664.852000000001</v>
      </c>
      <c r="O896" t="str">
        <f t="shared" si="13"/>
        <v>Knox County Teachers' DB Plan2015</v>
      </c>
    </row>
    <row r="897" spans="1:15" x14ac:dyDescent="0.35">
      <c r="A897" t="s">
        <v>211</v>
      </c>
      <c r="B897">
        <v>2016</v>
      </c>
      <c r="C897" s="7">
        <v>42551</v>
      </c>
      <c r="D897" s="7">
        <v>42370</v>
      </c>
      <c r="E897">
        <v>191</v>
      </c>
      <c r="F897" t="s">
        <v>257</v>
      </c>
      <c r="G897">
        <v>2</v>
      </c>
      <c r="H897">
        <v>60725.855000000003</v>
      </c>
      <c r="I897">
        <v>71594.593999999997</v>
      </c>
      <c r="J897">
        <v>0</v>
      </c>
      <c r="K897">
        <v>0.84799999999999998</v>
      </c>
      <c r="L897">
        <v>1</v>
      </c>
      <c r="M897">
        <v>832</v>
      </c>
      <c r="N897">
        <v>10868.736999999999</v>
      </c>
      <c r="O897" t="str">
        <f t="shared" si="13"/>
        <v>Knox County Teachers' DB Plan2016</v>
      </c>
    </row>
    <row r="898" spans="1:15" x14ac:dyDescent="0.35">
      <c r="A898" t="s">
        <v>211</v>
      </c>
      <c r="B898">
        <v>2017</v>
      </c>
      <c r="C898" s="7">
        <v>42916</v>
      </c>
      <c r="D898" s="7">
        <v>42736</v>
      </c>
      <c r="E898">
        <v>191</v>
      </c>
      <c r="F898" t="s">
        <v>257</v>
      </c>
      <c r="G898">
        <v>2</v>
      </c>
      <c r="H898">
        <v>59378.495999999999</v>
      </c>
      <c r="I898">
        <v>68983.539000000004</v>
      </c>
      <c r="J898">
        <v>0</v>
      </c>
      <c r="K898">
        <v>0.86075999999999997</v>
      </c>
      <c r="L898">
        <v>1</v>
      </c>
      <c r="M898">
        <v>727</v>
      </c>
      <c r="N898">
        <v>9605.0409999999993</v>
      </c>
      <c r="O898" t="str">
        <f t="shared" si="13"/>
        <v>Knox County Teachers' DB Plan2017</v>
      </c>
    </row>
    <row r="899" spans="1:15" x14ac:dyDescent="0.35">
      <c r="A899" t="s">
        <v>211</v>
      </c>
      <c r="B899">
        <v>2018</v>
      </c>
      <c r="C899" s="7">
        <v>43281</v>
      </c>
      <c r="D899" s="7">
        <v>43101</v>
      </c>
      <c r="E899">
        <v>191</v>
      </c>
      <c r="F899" t="s">
        <v>257</v>
      </c>
      <c r="G899">
        <v>2</v>
      </c>
      <c r="H899">
        <v>57828.523000000001</v>
      </c>
      <c r="I899">
        <v>67176.968999999997</v>
      </c>
      <c r="J899">
        <v>0</v>
      </c>
      <c r="K899">
        <v>0.86084000000000005</v>
      </c>
      <c r="L899">
        <v>1</v>
      </c>
      <c r="M899">
        <v>552</v>
      </c>
      <c r="N899">
        <v>9348.4459999999999</v>
      </c>
      <c r="O899" t="str">
        <f t="shared" ref="O899:O925" si="14">A899&amp;B899</f>
        <v>Knox County Teachers' DB Plan2018</v>
      </c>
    </row>
    <row r="900" spans="1:15" x14ac:dyDescent="0.35">
      <c r="A900" t="s">
        <v>211</v>
      </c>
      <c r="B900">
        <v>2019</v>
      </c>
      <c r="C900" s="7">
        <v>43646</v>
      </c>
      <c r="D900" s="7">
        <v>43466</v>
      </c>
      <c r="E900">
        <v>191</v>
      </c>
      <c r="F900" t="s">
        <v>257</v>
      </c>
      <c r="G900">
        <v>2</v>
      </c>
      <c r="H900">
        <v>54125.328000000001</v>
      </c>
      <c r="I900">
        <v>65008.487999999998</v>
      </c>
      <c r="J900">
        <v>0</v>
      </c>
      <c r="K900">
        <v>0.83259000000000005</v>
      </c>
      <c r="L900">
        <v>1</v>
      </c>
      <c r="M900">
        <v>475</v>
      </c>
      <c r="N900">
        <v>11883.157999999999</v>
      </c>
      <c r="O900" t="str">
        <f t="shared" si="14"/>
        <v>Knox County Teachers' DB Plan2019</v>
      </c>
    </row>
    <row r="901" spans="1:15" x14ac:dyDescent="0.35">
      <c r="A901" t="s">
        <v>211</v>
      </c>
      <c r="B901">
        <v>2020</v>
      </c>
      <c r="C901" s="7">
        <v>44012</v>
      </c>
      <c r="D901" s="7">
        <v>43831</v>
      </c>
      <c r="E901">
        <v>191</v>
      </c>
      <c r="F901" t="s">
        <v>257</v>
      </c>
      <c r="G901">
        <v>2</v>
      </c>
      <c r="H901">
        <v>51484.34</v>
      </c>
      <c r="I901">
        <v>63882.445</v>
      </c>
      <c r="J901">
        <v>0</v>
      </c>
      <c r="K901">
        <v>0.80591999999999997</v>
      </c>
      <c r="L901">
        <v>1</v>
      </c>
      <c r="M901">
        <v>754</v>
      </c>
      <c r="N901">
        <v>12398.106</v>
      </c>
      <c r="O901" t="str">
        <f t="shared" si="14"/>
        <v>Knox County Teachers' DB Plan2020</v>
      </c>
    </row>
    <row r="902" spans="1:15" x14ac:dyDescent="0.35">
      <c r="A902" t="s">
        <v>211</v>
      </c>
      <c r="B902">
        <v>2021</v>
      </c>
      <c r="C902" s="7">
        <v>44377</v>
      </c>
      <c r="D902" s="7">
        <v>44197</v>
      </c>
      <c r="E902">
        <v>191</v>
      </c>
      <c r="F902" t="s">
        <v>257</v>
      </c>
      <c r="G902">
        <v>2</v>
      </c>
      <c r="H902">
        <v>50690.688000000002</v>
      </c>
      <c r="I902">
        <v>61226.578000000001</v>
      </c>
      <c r="J902">
        <v>0</v>
      </c>
      <c r="K902">
        <v>0.82799999999999996</v>
      </c>
      <c r="L902">
        <v>1.4634199999999999</v>
      </c>
      <c r="M902">
        <v>820</v>
      </c>
      <c r="N902">
        <v>10535.888000000001</v>
      </c>
      <c r="O902" t="str">
        <f t="shared" si="14"/>
        <v>Knox County Teachers' DB Plan2021</v>
      </c>
    </row>
    <row r="903" spans="1:15" x14ac:dyDescent="0.35">
      <c r="A903" t="s">
        <v>211</v>
      </c>
      <c r="B903">
        <v>2022</v>
      </c>
      <c r="C903" s="7">
        <v>44742</v>
      </c>
      <c r="D903" s="7">
        <v>44562</v>
      </c>
      <c r="E903">
        <v>191</v>
      </c>
      <c r="F903" t="s">
        <v>257</v>
      </c>
      <c r="G903">
        <v>2</v>
      </c>
      <c r="H903">
        <v>50474.675999999999</v>
      </c>
      <c r="I903">
        <v>60333.288999999997</v>
      </c>
      <c r="J903">
        <v>0</v>
      </c>
      <c r="K903">
        <v>0.83699999999999997</v>
      </c>
      <c r="L903">
        <v>2.13144</v>
      </c>
      <c r="M903">
        <v>563</v>
      </c>
      <c r="N903">
        <v>10032.11</v>
      </c>
      <c r="O903" t="str">
        <f t="shared" si="14"/>
        <v>Knox County Teachers' DB Plan2022</v>
      </c>
    </row>
    <row r="904" spans="1:15" x14ac:dyDescent="0.35">
      <c r="A904" t="s">
        <v>154</v>
      </c>
      <c r="B904">
        <v>2001</v>
      </c>
      <c r="C904" s="7">
        <v>37072</v>
      </c>
      <c r="D904" s="7">
        <v>37164</v>
      </c>
      <c r="E904">
        <v>122</v>
      </c>
      <c r="F904" t="s">
        <v>256</v>
      </c>
      <c r="G904">
        <v>2</v>
      </c>
      <c r="H904">
        <v>3547200</v>
      </c>
      <c r="I904">
        <v>1797000</v>
      </c>
      <c r="J904">
        <v>2350000</v>
      </c>
      <c r="K904">
        <v>1.9739599999999999</v>
      </c>
      <c r="L904">
        <v>1.72</v>
      </c>
      <c r="M904">
        <v>40400</v>
      </c>
      <c r="N904">
        <v>-1750200</v>
      </c>
      <c r="O904" t="str">
        <f t="shared" si="14"/>
        <v>Washington Teachers Plan 2/32001</v>
      </c>
    </row>
    <row r="905" spans="1:15" x14ac:dyDescent="0.35">
      <c r="A905" t="s">
        <v>154</v>
      </c>
      <c r="B905">
        <v>2002</v>
      </c>
      <c r="C905" s="7">
        <v>37437</v>
      </c>
      <c r="D905" s="7">
        <v>37529</v>
      </c>
      <c r="E905">
        <v>122</v>
      </c>
      <c r="F905" t="s">
        <v>256</v>
      </c>
      <c r="G905">
        <v>2</v>
      </c>
      <c r="H905">
        <v>3800200</v>
      </c>
      <c r="I905">
        <v>2085000</v>
      </c>
      <c r="J905">
        <v>2523000</v>
      </c>
      <c r="K905">
        <v>1.82264</v>
      </c>
      <c r="L905">
        <v>0.7</v>
      </c>
      <c r="M905">
        <v>66700</v>
      </c>
      <c r="N905">
        <v>-1715200</v>
      </c>
      <c r="O905" t="str">
        <f t="shared" si="14"/>
        <v>Washington Teachers Plan 2/32002</v>
      </c>
    </row>
    <row r="906" spans="1:15" x14ac:dyDescent="0.35">
      <c r="A906" t="s">
        <v>154</v>
      </c>
      <c r="B906">
        <v>2003</v>
      </c>
      <c r="C906" s="7">
        <v>37802</v>
      </c>
      <c r="D906" s="7">
        <v>37894</v>
      </c>
      <c r="E906">
        <v>122</v>
      </c>
      <c r="F906" t="s">
        <v>256</v>
      </c>
      <c r="G906">
        <v>2</v>
      </c>
      <c r="H906">
        <v>3949000</v>
      </c>
      <c r="I906">
        <v>2414000</v>
      </c>
      <c r="J906">
        <v>2723000</v>
      </c>
      <c r="K906">
        <v>1.6358699999999999</v>
      </c>
      <c r="L906">
        <v>0.23</v>
      </c>
      <c r="M906">
        <v>79500</v>
      </c>
      <c r="N906">
        <v>-1535000</v>
      </c>
      <c r="O906" t="str">
        <f t="shared" si="14"/>
        <v>Washington Teachers Plan 2/32003</v>
      </c>
    </row>
    <row r="907" spans="1:15" x14ac:dyDescent="0.35">
      <c r="A907" t="s">
        <v>154</v>
      </c>
      <c r="B907">
        <v>2004</v>
      </c>
      <c r="C907" s="7">
        <v>38168</v>
      </c>
      <c r="D907" s="7">
        <v>38260</v>
      </c>
      <c r="E907">
        <v>122</v>
      </c>
      <c r="F907" t="s">
        <v>256</v>
      </c>
      <c r="G907">
        <v>2</v>
      </c>
      <c r="H907">
        <v>4138100</v>
      </c>
      <c r="I907">
        <v>2711000</v>
      </c>
      <c r="J907">
        <v>2878000</v>
      </c>
      <c r="K907">
        <v>1.52641</v>
      </c>
      <c r="L907">
        <v>0.31</v>
      </c>
      <c r="M907">
        <v>96200</v>
      </c>
      <c r="N907">
        <v>-1427100</v>
      </c>
      <c r="O907" t="str">
        <f t="shared" si="14"/>
        <v>Washington Teachers Plan 2/32004</v>
      </c>
    </row>
    <row r="908" spans="1:15" x14ac:dyDescent="0.35">
      <c r="A908" t="s">
        <v>154</v>
      </c>
      <c r="B908">
        <v>2005</v>
      </c>
      <c r="C908" s="7">
        <v>38533</v>
      </c>
      <c r="D908" s="7">
        <v>38625</v>
      </c>
      <c r="E908">
        <v>122</v>
      </c>
      <c r="F908" t="s">
        <v>256</v>
      </c>
      <c r="G908">
        <v>2</v>
      </c>
      <c r="H908">
        <v>4411200</v>
      </c>
      <c r="I908">
        <v>3280000</v>
      </c>
      <c r="J908">
        <v>3058000</v>
      </c>
      <c r="K908">
        <v>1.3448800000000001</v>
      </c>
      <c r="L908">
        <v>0.28999999999999998</v>
      </c>
      <c r="M908">
        <v>117400</v>
      </c>
      <c r="N908">
        <v>-1131200</v>
      </c>
      <c r="O908" t="str">
        <f t="shared" si="14"/>
        <v>Washington Teachers Plan 2/32005</v>
      </c>
    </row>
    <row r="909" spans="1:15" x14ac:dyDescent="0.35">
      <c r="A909" t="s">
        <v>154</v>
      </c>
      <c r="B909">
        <v>2006</v>
      </c>
      <c r="C909" s="7">
        <v>38898</v>
      </c>
      <c r="D909" s="7">
        <v>38990</v>
      </c>
      <c r="E909">
        <v>122</v>
      </c>
      <c r="F909" t="s">
        <v>256</v>
      </c>
      <c r="G909">
        <v>2</v>
      </c>
      <c r="H909">
        <v>4835000</v>
      </c>
      <c r="I909">
        <v>3624000</v>
      </c>
      <c r="J909">
        <v>3225000</v>
      </c>
      <c r="K909">
        <v>1.33416</v>
      </c>
      <c r="L909">
        <v>0.45</v>
      </c>
      <c r="M909">
        <v>166400</v>
      </c>
      <c r="N909">
        <v>-1211000</v>
      </c>
      <c r="O909" t="str">
        <f t="shared" si="14"/>
        <v>Washington Teachers Plan 2/32006</v>
      </c>
    </row>
    <row r="910" spans="1:15" x14ac:dyDescent="0.35">
      <c r="A910" t="s">
        <v>154</v>
      </c>
      <c r="B910">
        <v>2007</v>
      </c>
      <c r="C910" s="7">
        <v>39263</v>
      </c>
      <c r="D910" s="7">
        <v>39263</v>
      </c>
      <c r="E910">
        <v>122</v>
      </c>
      <c r="F910" t="s">
        <v>256</v>
      </c>
      <c r="G910">
        <v>2</v>
      </c>
      <c r="H910">
        <v>5277000</v>
      </c>
      <c r="I910">
        <v>4048000</v>
      </c>
      <c r="J910">
        <v>3318000</v>
      </c>
      <c r="K910">
        <v>1.304</v>
      </c>
      <c r="L910">
        <v>0.61</v>
      </c>
      <c r="M910">
        <v>167700</v>
      </c>
      <c r="N910">
        <v>-1229000</v>
      </c>
      <c r="O910" t="str">
        <f t="shared" si="14"/>
        <v>Washington Teachers Plan 2/32007</v>
      </c>
    </row>
    <row r="911" spans="1:15" x14ac:dyDescent="0.35">
      <c r="A911" t="s">
        <v>154</v>
      </c>
      <c r="B911">
        <v>2008</v>
      </c>
      <c r="C911" s="7">
        <v>39629</v>
      </c>
      <c r="D911" s="7">
        <v>39629</v>
      </c>
      <c r="E911">
        <v>122</v>
      </c>
      <c r="F911" t="s">
        <v>256</v>
      </c>
      <c r="G911">
        <v>2</v>
      </c>
      <c r="H911">
        <v>5681000</v>
      </c>
      <c r="I911">
        <v>4529000</v>
      </c>
      <c r="J911">
        <v>3621000</v>
      </c>
      <c r="K911">
        <v>1.254</v>
      </c>
      <c r="L911">
        <v>0.52</v>
      </c>
      <c r="M911">
        <v>208900</v>
      </c>
      <c r="N911">
        <v>-1152000</v>
      </c>
      <c r="O911" t="str">
        <f t="shared" si="14"/>
        <v>Washington Teachers Plan 2/32008</v>
      </c>
    </row>
    <row r="912" spans="1:15" x14ac:dyDescent="0.35">
      <c r="A912" t="s">
        <v>154</v>
      </c>
      <c r="B912">
        <v>2009</v>
      </c>
      <c r="C912" s="7">
        <v>39994</v>
      </c>
      <c r="D912" s="7">
        <v>39994</v>
      </c>
      <c r="E912">
        <v>122</v>
      </c>
      <c r="F912" t="s">
        <v>256</v>
      </c>
      <c r="G912">
        <v>2</v>
      </c>
      <c r="H912">
        <v>6160000</v>
      </c>
      <c r="I912">
        <v>5213000</v>
      </c>
      <c r="J912">
        <v>3957000</v>
      </c>
      <c r="K912">
        <v>1.1819999999999999</v>
      </c>
      <c r="L912">
        <v>0.86</v>
      </c>
      <c r="M912">
        <v>186900</v>
      </c>
      <c r="N912">
        <v>-947000</v>
      </c>
      <c r="O912" t="str">
        <f t="shared" si="14"/>
        <v>Washington Teachers Plan 2/32009</v>
      </c>
    </row>
    <row r="913" spans="1:15" x14ac:dyDescent="0.35">
      <c r="A913" t="s">
        <v>154</v>
      </c>
      <c r="B913">
        <v>2010</v>
      </c>
      <c r="C913" s="7">
        <v>40359</v>
      </c>
      <c r="D913" s="7">
        <v>40359</v>
      </c>
      <c r="E913">
        <v>122</v>
      </c>
      <c r="F913" t="s">
        <v>256</v>
      </c>
      <c r="G913">
        <v>2</v>
      </c>
      <c r="H913">
        <v>6593000</v>
      </c>
      <c r="I913">
        <v>5708000</v>
      </c>
      <c r="J913">
        <v>3966000</v>
      </c>
      <c r="K913">
        <v>1.155</v>
      </c>
      <c r="L913">
        <v>0.75</v>
      </c>
      <c r="M913">
        <v>221100</v>
      </c>
      <c r="N913">
        <v>-886000</v>
      </c>
      <c r="O913" t="str">
        <f t="shared" si="14"/>
        <v>Washington Teachers Plan 2/32010</v>
      </c>
    </row>
    <row r="914" spans="1:15" x14ac:dyDescent="0.35">
      <c r="A914" t="s">
        <v>154</v>
      </c>
      <c r="B914">
        <v>2011</v>
      </c>
      <c r="C914" s="7">
        <v>40724</v>
      </c>
      <c r="D914" s="7">
        <v>40724</v>
      </c>
      <c r="E914">
        <v>122</v>
      </c>
      <c r="F914" t="s">
        <v>256</v>
      </c>
      <c r="G914">
        <v>2</v>
      </c>
      <c r="H914">
        <v>7141000</v>
      </c>
      <c r="I914">
        <v>6299000</v>
      </c>
      <c r="J914">
        <v>4085000</v>
      </c>
      <c r="K914">
        <v>1.1339999999999999</v>
      </c>
      <c r="L914">
        <v>0.72</v>
      </c>
      <c r="M914">
        <v>232300</v>
      </c>
      <c r="N914">
        <v>-842000</v>
      </c>
      <c r="O914" t="str">
        <f t="shared" si="14"/>
        <v>Washington Teachers Plan 2/32011</v>
      </c>
    </row>
    <row r="915" spans="1:15" x14ac:dyDescent="0.35">
      <c r="A915" t="s">
        <v>154</v>
      </c>
      <c r="B915">
        <v>2012</v>
      </c>
      <c r="C915" s="7">
        <v>41090</v>
      </c>
      <c r="D915" s="7">
        <v>41090</v>
      </c>
      <c r="E915">
        <v>122</v>
      </c>
      <c r="F915" t="s">
        <v>256</v>
      </c>
      <c r="G915">
        <v>2</v>
      </c>
      <c r="H915">
        <v>7758000</v>
      </c>
      <c r="I915">
        <v>6799000</v>
      </c>
      <c r="J915">
        <v>4077000</v>
      </c>
      <c r="K915">
        <v>1.141</v>
      </c>
      <c r="L915">
        <v>0.92</v>
      </c>
      <c r="M915">
        <v>232200</v>
      </c>
      <c r="N915">
        <v>-959000</v>
      </c>
      <c r="O915" t="str">
        <f t="shared" si="14"/>
        <v>Washington Teachers Plan 2/32012</v>
      </c>
    </row>
    <row r="916" spans="1:15" x14ac:dyDescent="0.35">
      <c r="A916" t="s">
        <v>154</v>
      </c>
      <c r="B916">
        <v>2013</v>
      </c>
      <c r="C916" s="7">
        <v>41455</v>
      </c>
      <c r="D916" s="7">
        <v>41455</v>
      </c>
      <c r="E916">
        <v>122</v>
      </c>
      <c r="F916" t="s">
        <v>256</v>
      </c>
      <c r="G916">
        <v>2</v>
      </c>
      <c r="H916">
        <v>8406000</v>
      </c>
      <c r="I916">
        <v>8016000</v>
      </c>
      <c r="J916">
        <v>4223000</v>
      </c>
      <c r="K916">
        <v>1.0489999999999999</v>
      </c>
      <c r="L916">
        <v>0.98865999999999998</v>
      </c>
      <c r="M916">
        <v>231600</v>
      </c>
      <c r="N916">
        <v>-390000</v>
      </c>
      <c r="O916" t="str">
        <f t="shared" si="14"/>
        <v>Washington Teachers Plan 2/32013</v>
      </c>
    </row>
    <row r="917" spans="1:15" x14ac:dyDescent="0.35">
      <c r="A917" t="s">
        <v>154</v>
      </c>
      <c r="B917">
        <v>2014</v>
      </c>
      <c r="C917" s="7">
        <v>41820</v>
      </c>
      <c r="D917" s="7">
        <v>41820</v>
      </c>
      <c r="E917">
        <v>122</v>
      </c>
      <c r="F917" t="s">
        <v>256</v>
      </c>
      <c r="G917">
        <v>2</v>
      </c>
      <c r="H917">
        <v>9193000</v>
      </c>
      <c r="I917">
        <v>9819100</v>
      </c>
      <c r="J917">
        <v>4450400</v>
      </c>
      <c r="K917">
        <v>0.94</v>
      </c>
      <c r="L917">
        <v>0.97675000000000001</v>
      </c>
      <c r="M917">
        <v>255277</v>
      </c>
      <c r="N917">
        <v>626100</v>
      </c>
      <c r="O917" t="str">
        <f t="shared" si="14"/>
        <v>Washington Teachers Plan 2/32014</v>
      </c>
    </row>
    <row r="918" spans="1:15" x14ac:dyDescent="0.35">
      <c r="A918" t="s">
        <v>154</v>
      </c>
      <c r="B918">
        <v>2015</v>
      </c>
      <c r="C918" s="7">
        <v>42185</v>
      </c>
      <c r="D918" s="7">
        <v>42185</v>
      </c>
      <c r="E918">
        <v>122</v>
      </c>
      <c r="F918" t="s">
        <v>256</v>
      </c>
      <c r="G918">
        <v>2</v>
      </c>
      <c r="H918">
        <v>9952800</v>
      </c>
      <c r="I918">
        <v>10831400</v>
      </c>
      <c r="J918">
        <v>4667000</v>
      </c>
      <c r="K918">
        <v>0.92</v>
      </c>
      <c r="L918">
        <v>0.99212</v>
      </c>
      <c r="M918">
        <v>269160</v>
      </c>
      <c r="N918">
        <v>878600</v>
      </c>
      <c r="O918" t="str">
        <f t="shared" si="14"/>
        <v>Washington Teachers Plan 2/32015</v>
      </c>
    </row>
    <row r="919" spans="1:15" x14ac:dyDescent="0.35">
      <c r="A919" t="s">
        <v>154</v>
      </c>
      <c r="B919">
        <v>2016</v>
      </c>
      <c r="C919" s="7">
        <v>42551</v>
      </c>
      <c r="D919" s="7">
        <v>42551</v>
      </c>
      <c r="E919">
        <v>122</v>
      </c>
      <c r="F919" t="s">
        <v>256</v>
      </c>
      <c r="G919">
        <v>2</v>
      </c>
      <c r="H919">
        <v>10722000</v>
      </c>
      <c r="I919">
        <v>11983000</v>
      </c>
      <c r="J919">
        <v>5051000</v>
      </c>
      <c r="K919">
        <v>0.89</v>
      </c>
      <c r="L919">
        <v>0.82708999999999999</v>
      </c>
      <c r="M919">
        <v>382088</v>
      </c>
      <c r="N919">
        <v>1261000</v>
      </c>
      <c r="O919" t="str">
        <f t="shared" si="14"/>
        <v>Washington Teachers Plan 2/32016</v>
      </c>
    </row>
    <row r="920" spans="1:15" x14ac:dyDescent="0.35">
      <c r="A920" t="s">
        <v>154</v>
      </c>
      <c r="B920">
        <v>2017</v>
      </c>
      <c r="C920" s="7">
        <v>42916</v>
      </c>
      <c r="D920" s="7">
        <v>42916</v>
      </c>
      <c r="E920">
        <v>122</v>
      </c>
      <c r="F920" t="s">
        <v>256</v>
      </c>
      <c r="G920">
        <v>2</v>
      </c>
      <c r="H920">
        <v>11885000</v>
      </c>
      <c r="I920">
        <v>13095000</v>
      </c>
      <c r="J920">
        <v>5440000</v>
      </c>
      <c r="K920">
        <v>0.91</v>
      </c>
      <c r="L920">
        <v>0.88105999999999995</v>
      </c>
      <c r="M920">
        <v>413260</v>
      </c>
      <c r="N920">
        <v>1210000</v>
      </c>
      <c r="O920" t="str">
        <f t="shared" si="14"/>
        <v>Washington Teachers Plan 2/32017</v>
      </c>
    </row>
    <row r="921" spans="1:15" x14ac:dyDescent="0.35">
      <c r="A921" t="s">
        <v>154</v>
      </c>
      <c r="B921">
        <v>2018</v>
      </c>
      <c r="C921" s="7">
        <v>43281</v>
      </c>
      <c r="D921" s="7">
        <v>43281</v>
      </c>
      <c r="E921">
        <v>122</v>
      </c>
      <c r="F921" t="s">
        <v>256</v>
      </c>
      <c r="G921">
        <v>2</v>
      </c>
      <c r="H921">
        <v>13232000</v>
      </c>
      <c r="I921">
        <v>14705000</v>
      </c>
      <c r="J921">
        <v>5880000</v>
      </c>
      <c r="K921">
        <v>0.9</v>
      </c>
      <c r="L921">
        <v>0.91810999999999998</v>
      </c>
      <c r="M921">
        <v>486079</v>
      </c>
      <c r="N921">
        <v>1473000</v>
      </c>
      <c r="O921" t="str">
        <f t="shared" si="14"/>
        <v>Washington Teachers Plan 2/32018</v>
      </c>
    </row>
    <row r="922" spans="1:15" x14ac:dyDescent="0.35">
      <c r="A922" t="s">
        <v>154</v>
      </c>
      <c r="B922">
        <v>2019</v>
      </c>
      <c r="C922" s="7">
        <v>43646</v>
      </c>
      <c r="D922" s="7">
        <v>43646</v>
      </c>
      <c r="E922">
        <v>122</v>
      </c>
      <c r="F922" t="s">
        <v>256</v>
      </c>
      <c r="G922">
        <v>2</v>
      </c>
      <c r="H922">
        <v>15311000</v>
      </c>
      <c r="I922">
        <v>16883000</v>
      </c>
      <c r="J922">
        <v>6767000</v>
      </c>
      <c r="K922">
        <v>0.91</v>
      </c>
      <c r="L922">
        <v>0.94445999999999997</v>
      </c>
      <c r="M922">
        <v>554532</v>
      </c>
      <c r="N922">
        <v>1572000</v>
      </c>
      <c r="O922" t="str">
        <f t="shared" si="14"/>
        <v>Washington Teachers Plan 2/32019</v>
      </c>
    </row>
    <row r="923" spans="1:15" x14ac:dyDescent="0.35">
      <c r="A923" t="s">
        <v>154</v>
      </c>
      <c r="B923">
        <v>2020</v>
      </c>
      <c r="C923" s="7">
        <v>44012</v>
      </c>
      <c r="D923" s="7">
        <v>44012</v>
      </c>
      <c r="E923">
        <v>122</v>
      </c>
      <c r="F923" t="s">
        <v>256</v>
      </c>
      <c r="G923">
        <v>2</v>
      </c>
      <c r="H923">
        <v>16967000</v>
      </c>
      <c r="I923">
        <v>18267000</v>
      </c>
      <c r="J923">
        <v>7514000</v>
      </c>
      <c r="K923">
        <v>0.92900000000000005</v>
      </c>
      <c r="L923">
        <v>1.0013300000000001</v>
      </c>
      <c r="M923">
        <v>583648</v>
      </c>
      <c r="N923">
        <v>1300000</v>
      </c>
      <c r="O923" t="str">
        <f t="shared" si="14"/>
        <v>Washington Teachers Plan 2/32020</v>
      </c>
    </row>
    <row r="924" spans="1:15" x14ac:dyDescent="0.35">
      <c r="A924" t="s">
        <v>154</v>
      </c>
      <c r="B924">
        <v>2021</v>
      </c>
      <c r="C924" s="7">
        <v>44377</v>
      </c>
      <c r="D924" s="7">
        <v>44377</v>
      </c>
      <c r="E924">
        <v>122</v>
      </c>
      <c r="F924" t="s">
        <v>256</v>
      </c>
      <c r="G924">
        <v>2</v>
      </c>
      <c r="H924">
        <v>19098000</v>
      </c>
      <c r="I924">
        <v>21312000</v>
      </c>
      <c r="J924">
        <v>7449000</v>
      </c>
      <c r="K924">
        <v>0.9</v>
      </c>
      <c r="L924">
        <v>1.0003</v>
      </c>
      <c r="M924">
        <v>605558</v>
      </c>
      <c r="N924">
        <v>2214000</v>
      </c>
      <c r="O924" t="str">
        <f t="shared" si="14"/>
        <v>Washington Teachers Plan 2/32021</v>
      </c>
    </row>
    <row r="925" spans="1:15" x14ac:dyDescent="0.35">
      <c r="A925" t="s">
        <v>154</v>
      </c>
      <c r="B925">
        <v>2022</v>
      </c>
      <c r="C925" s="7">
        <v>44742</v>
      </c>
      <c r="D925" s="7">
        <v>44377</v>
      </c>
      <c r="E925">
        <v>122</v>
      </c>
      <c r="F925" t="s">
        <v>256</v>
      </c>
      <c r="G925">
        <v>2</v>
      </c>
      <c r="H925">
        <v>19098000</v>
      </c>
      <c r="I925">
        <v>21312000</v>
      </c>
      <c r="J925">
        <v>7914729</v>
      </c>
      <c r="K925">
        <v>0.9</v>
      </c>
      <c r="L925">
        <v>1.0104</v>
      </c>
      <c r="M925">
        <v>637136</v>
      </c>
      <c r="N925">
        <v>2214000</v>
      </c>
      <c r="O925" t="str">
        <f t="shared" si="14"/>
        <v>Washington Teachers Plan 2/32022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</vt:vector>
  </HeadingPairs>
  <TitlesOfParts>
    <vt:vector size="8" baseType="lpstr">
      <vt:lpstr>prep</vt:lpstr>
      <vt:lpstr>Jittered Data</vt:lpstr>
      <vt:lpstr>10-year data prep</vt:lpstr>
      <vt:lpstr>filtered data</vt:lpstr>
      <vt:lpstr>original data</vt:lpstr>
      <vt:lpstr>Documentation Information</vt:lpstr>
      <vt:lpstr>Teachers Pensions PPD</vt:lpstr>
      <vt:lpstr>Allocations to Alternatives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2021-05-11T22:13:20Z</dcterms:created>
  <dcterms:modified xsi:type="dcterms:W3CDTF">2023-09-07T23:35:56Z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{807595FA-E012-48DB-93B5-D09DC3EB5339}</vt:lpwstr>
  </property>
</Properties>
</file>